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9C548F9F-04E7-40E2-AB07-EF15AB5EE3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P17" i="1"/>
  <c r="J45" i="1"/>
  <c r="T45" i="1" s="1"/>
  <c r="K45" i="1"/>
  <c r="U9" i="1" l="1"/>
  <c r="J44" i="1" l="1"/>
  <c r="K44" i="1"/>
  <c r="N43" i="1" l="1"/>
  <c r="J43" i="1" l="1"/>
  <c r="T43" i="1" s="1"/>
  <c r="K43" i="1"/>
  <c r="M42" i="1" l="1"/>
  <c r="K41" i="1" l="1"/>
  <c r="N42" i="1"/>
  <c r="J42" i="1" l="1"/>
  <c r="T42" i="1" s="1"/>
  <c r="K42" i="1"/>
  <c r="J41" i="1" l="1"/>
  <c r="T41" i="1" s="1"/>
  <c r="J40" i="1" l="1"/>
  <c r="T40" i="1" s="1"/>
  <c r="K40" i="1"/>
  <c r="J39" i="1" l="1"/>
  <c r="K39" i="1"/>
  <c r="T39" i="1"/>
  <c r="J38" i="1" l="1"/>
  <c r="K38" i="1"/>
  <c r="T38" i="1" l="1"/>
  <c r="J37" i="1" l="1"/>
  <c r="U7" i="1"/>
  <c r="K37" i="1" l="1"/>
  <c r="T37" i="1" l="1"/>
  <c r="M23" i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L7" i="1" l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Q17" i="1" l="1"/>
  <c r="R17" i="1" l="1"/>
  <c r="S17" i="1" l="1"/>
  <c r="P37" i="1" s="1"/>
  <c r="P36" i="1" l="1"/>
  <c r="P44" i="1"/>
  <c r="P151" i="1"/>
  <c r="P103" i="1"/>
  <c r="P135" i="1"/>
  <c r="P33" i="1"/>
  <c r="P25" i="1"/>
  <c r="P106" i="1"/>
  <c r="P94" i="1"/>
  <c r="P123" i="1"/>
  <c r="P90" i="1"/>
  <c r="P40" i="1"/>
  <c r="P194" i="1"/>
  <c r="P114" i="1"/>
  <c r="P188" i="1"/>
  <c r="P125" i="1"/>
  <c r="P45" i="1"/>
  <c r="P155" i="1"/>
  <c r="P52" i="1"/>
  <c r="P62" i="1"/>
  <c r="P42" i="1"/>
  <c r="P39" i="1"/>
  <c r="P178" i="1"/>
  <c r="P26" i="1"/>
  <c r="P115" i="1"/>
  <c r="P92" i="1"/>
  <c r="P163" i="1"/>
  <c r="P35" i="1"/>
  <c r="P197" i="1"/>
  <c r="P108" i="1"/>
  <c r="P112" i="1"/>
  <c r="P179" i="1"/>
  <c r="P97" i="1"/>
  <c r="P172" i="1"/>
  <c r="P131" i="1"/>
  <c r="P104" i="1"/>
  <c r="P58" i="1"/>
  <c r="P81" i="1"/>
  <c r="P72" i="1"/>
  <c r="P154" i="1"/>
  <c r="P129" i="1"/>
  <c r="P107" i="1"/>
  <c r="P113" i="1"/>
  <c r="P67" i="1"/>
  <c r="P93" i="1"/>
  <c r="P99" i="1"/>
  <c r="P79" i="1"/>
  <c r="P199" i="1"/>
  <c r="P66" i="1"/>
  <c r="P148" i="1"/>
  <c r="P95" i="1"/>
  <c r="P191" i="1"/>
  <c r="P74" i="1"/>
  <c r="P124" i="1"/>
  <c r="P181" i="1"/>
  <c r="P43" i="1"/>
  <c r="P126" i="1"/>
  <c r="P142" i="1"/>
  <c r="P161" i="1"/>
  <c r="P168" i="1"/>
  <c r="P121" i="1"/>
  <c r="P41" i="1"/>
  <c r="P134" i="1"/>
  <c r="P34" i="1"/>
  <c r="P143" i="1"/>
  <c r="P29" i="1"/>
  <c r="P137" i="1"/>
  <c r="P185" i="1"/>
  <c r="P182" i="1"/>
  <c r="P203" i="1"/>
  <c r="P157" i="1"/>
  <c r="P192" i="1"/>
  <c r="P145" i="1"/>
  <c r="P140" i="1"/>
  <c r="P24" i="1"/>
  <c r="P170" i="1"/>
  <c r="P84" i="1"/>
  <c r="P28" i="1"/>
  <c r="P59" i="1"/>
  <c r="P202" i="1"/>
  <c r="P47" i="1"/>
  <c r="P23" i="1"/>
  <c r="P57" i="1"/>
  <c r="P63" i="1"/>
  <c r="P164" i="1"/>
  <c r="P98" i="1"/>
  <c r="P64" i="1"/>
  <c r="P128" i="1"/>
  <c r="P116" i="1"/>
  <c r="P169" i="1"/>
  <c r="P31" i="1"/>
  <c r="P149" i="1"/>
  <c r="P204" i="1"/>
  <c r="P167" i="1"/>
  <c r="P105" i="1"/>
  <c r="P54" i="1"/>
  <c r="P141" i="1"/>
  <c r="P46" i="1"/>
  <c r="P150" i="1"/>
  <c r="P56" i="1"/>
  <c r="P53" i="1"/>
  <c r="P132" i="1"/>
  <c r="P77" i="1"/>
  <c r="P184" i="1"/>
  <c r="P180" i="1"/>
  <c r="R30" i="1"/>
  <c r="R37" i="1"/>
  <c r="R31" i="1"/>
  <c r="R38" i="1"/>
  <c r="R28" i="1"/>
  <c r="R23" i="1"/>
  <c r="R33" i="1"/>
  <c r="R42" i="1"/>
  <c r="R34" i="1"/>
  <c r="R29" i="1"/>
  <c r="R35" i="1"/>
  <c r="R36" i="1"/>
  <c r="R25" i="1"/>
  <c r="R41" i="1"/>
  <c r="R24" i="1"/>
  <c r="R40" i="1"/>
  <c r="R27" i="1"/>
  <c r="R32" i="1"/>
  <c r="R26" i="1"/>
  <c r="R39" i="1"/>
  <c r="R43" i="1"/>
  <c r="R44" i="1"/>
  <c r="Q44" i="1"/>
  <c r="Q28" i="1"/>
  <c r="Q38" i="1"/>
  <c r="Q31" i="1"/>
  <c r="Q23" i="1"/>
  <c r="Q24" i="1"/>
  <c r="Q34" i="1"/>
  <c r="Q35" i="1"/>
  <c r="Q33" i="1"/>
  <c r="Q37" i="1"/>
  <c r="Q27" i="1"/>
  <c r="Q32" i="1"/>
  <c r="Q26" i="1"/>
  <c r="S26" i="1" s="1"/>
  <c r="U26" i="1" s="1"/>
  <c r="V26" i="1" s="1"/>
  <c r="Q41" i="1"/>
  <c r="Q39" i="1"/>
  <c r="Q43" i="1"/>
  <c r="Q36" i="1"/>
  <c r="Q25" i="1"/>
  <c r="Q30" i="1"/>
  <c r="Q29" i="1"/>
  <c r="Q40" i="1"/>
  <c r="Q42" i="1"/>
  <c r="S42" i="1" s="1"/>
  <c r="U42" i="1" s="1"/>
  <c r="V42" i="1" s="1"/>
  <c r="P117" i="1"/>
  <c r="P49" i="1"/>
  <c r="P177" i="1"/>
  <c r="P153" i="1"/>
  <c r="P133" i="1"/>
  <c r="P144" i="1"/>
  <c r="P122" i="1"/>
  <c r="P162" i="1"/>
  <c r="P187" i="1"/>
  <c r="P60" i="1"/>
  <c r="P38" i="1"/>
  <c r="P75" i="1"/>
  <c r="P119" i="1"/>
  <c r="P32" i="1"/>
  <c r="P136" i="1"/>
  <c r="P130" i="1"/>
  <c r="P196" i="1"/>
  <c r="P50" i="1"/>
  <c r="P159" i="1"/>
  <c r="P89" i="1"/>
  <c r="P200" i="1"/>
  <c r="P100" i="1"/>
  <c r="P27" i="1"/>
  <c r="P165" i="1"/>
  <c r="P51" i="1"/>
  <c r="P102" i="1"/>
  <c r="P186" i="1"/>
  <c r="P195" i="1"/>
  <c r="P87" i="1"/>
  <c r="P127" i="1"/>
  <c r="P175" i="1"/>
  <c r="P110" i="1"/>
  <c r="P69" i="1"/>
  <c r="P101" i="1"/>
  <c r="P138" i="1"/>
  <c r="P70" i="1"/>
  <c r="P158" i="1"/>
  <c r="P156" i="1"/>
  <c r="P86" i="1"/>
  <c r="P198" i="1"/>
  <c r="P88" i="1"/>
  <c r="P166" i="1"/>
  <c r="P96" i="1"/>
  <c r="P76" i="1"/>
  <c r="P189" i="1"/>
  <c r="P176" i="1"/>
  <c r="P55" i="1"/>
  <c r="P183" i="1"/>
  <c r="P82" i="1"/>
  <c r="P71" i="1"/>
  <c r="P152" i="1"/>
  <c r="P91" i="1"/>
  <c r="P78" i="1"/>
  <c r="P120" i="1"/>
  <c r="P118" i="1"/>
  <c r="P147" i="1"/>
  <c r="P80" i="1"/>
  <c r="P193" i="1"/>
  <c r="P139" i="1"/>
  <c r="P201" i="1"/>
  <c r="P146" i="1"/>
  <c r="P111" i="1"/>
  <c r="P85" i="1"/>
  <c r="P61" i="1"/>
  <c r="P65" i="1"/>
  <c r="P173" i="1"/>
  <c r="P30" i="1"/>
  <c r="P171" i="1"/>
  <c r="P174" i="1"/>
  <c r="P48" i="1"/>
  <c r="P109" i="1"/>
  <c r="P160" i="1"/>
  <c r="P68" i="1"/>
  <c r="P83" i="1"/>
  <c r="P190" i="1"/>
  <c r="P73" i="1"/>
  <c r="S44" i="1" l="1"/>
  <c r="T44" i="1" s="1"/>
  <c r="U44" i="1" s="1"/>
  <c r="V44" i="1" s="1"/>
  <c r="S37" i="1"/>
  <c r="U37" i="1" s="1"/>
  <c r="V37" i="1" s="1"/>
  <c r="S39" i="1"/>
  <c r="U39" i="1" s="1"/>
  <c r="V39" i="1" s="1"/>
  <c r="S40" i="1"/>
  <c r="U40" i="1" s="1"/>
  <c r="V40" i="1" s="1"/>
  <c r="S36" i="1"/>
  <c r="U36" i="1" s="1"/>
  <c r="V36" i="1" s="1"/>
  <c r="S25" i="1"/>
  <c r="U25" i="1" s="1"/>
  <c r="V25" i="1" s="1"/>
  <c r="S41" i="1"/>
  <c r="U41" i="1" s="1"/>
  <c r="V41" i="1" s="1"/>
  <c r="S28" i="1"/>
  <c r="U28" i="1" s="1"/>
  <c r="V28" i="1" s="1"/>
  <c r="S33" i="1"/>
  <c r="U33" i="1" s="1"/>
  <c r="V33" i="1" s="1"/>
  <c r="S23" i="1"/>
  <c r="U23" i="1" s="1"/>
  <c r="W23" i="1" s="1"/>
  <c r="S29" i="1"/>
  <c r="U29" i="1" s="1"/>
  <c r="V29" i="1" s="1"/>
  <c r="S43" i="1"/>
  <c r="U43" i="1" s="1"/>
  <c r="V43" i="1" s="1"/>
  <c r="S30" i="1"/>
  <c r="U30" i="1" s="1"/>
  <c r="V30" i="1" s="1"/>
  <c r="S32" i="1"/>
  <c r="U32" i="1" s="1"/>
  <c r="V32" i="1" s="1"/>
  <c r="S35" i="1"/>
  <c r="U35" i="1" s="1"/>
  <c r="V35" i="1" s="1"/>
  <c r="S31" i="1"/>
  <c r="U31" i="1" s="1"/>
  <c r="V31" i="1" s="1"/>
  <c r="M44" i="1"/>
  <c r="R45" i="1"/>
  <c r="S27" i="1"/>
  <c r="U27" i="1" s="1"/>
  <c r="V27" i="1" s="1"/>
  <c r="S34" i="1"/>
  <c r="U34" i="1" s="1"/>
  <c r="V34" i="1" s="1"/>
  <c r="S38" i="1"/>
  <c r="U38" i="1" s="1"/>
  <c r="V38" i="1" s="1"/>
  <c r="S24" i="1"/>
  <c r="U24" i="1" s="1"/>
  <c r="V24" i="1" s="1"/>
  <c r="V23" i="1" l="1"/>
  <c r="N44" i="1"/>
  <c r="L44" i="1"/>
  <c r="H44" i="1"/>
  <c r="G44" i="1"/>
  <c r="W24" i="1"/>
  <c r="X23" i="1"/>
  <c r="X24" i="1" l="1"/>
  <c r="W25" i="1"/>
  <c r="Q45" i="1"/>
  <c r="S45" i="1" s="1"/>
  <c r="U45" i="1" s="1"/>
  <c r="V45" i="1" s="1"/>
  <c r="R46" i="1" l="1"/>
  <c r="M45" i="1"/>
  <c r="X25" i="1"/>
  <c r="W26" i="1"/>
  <c r="N45" i="1" l="1"/>
  <c r="L45" i="1"/>
  <c r="W27" i="1"/>
  <c r="X26" i="1"/>
  <c r="X27" i="1" l="1"/>
  <c r="W28" i="1"/>
  <c r="Q46" i="1"/>
  <c r="S46" i="1" s="1"/>
  <c r="J46" i="1" s="1"/>
  <c r="G45" i="1" l="1"/>
  <c r="H45" i="1"/>
  <c r="K46" i="1"/>
  <c r="R47" i="1"/>
  <c r="M46" i="1"/>
  <c r="X28" i="1"/>
  <c r="W29" i="1"/>
  <c r="X29" i="1" l="1"/>
  <c r="W30" i="1"/>
  <c r="I46" i="1"/>
  <c r="L46" i="1" s="1"/>
  <c r="N46" i="1"/>
  <c r="E46" i="1" s="1"/>
  <c r="D46" i="1" l="1"/>
  <c r="F46" i="1" s="1"/>
  <c r="Q47" i="1"/>
  <c r="S47" i="1" s="1"/>
  <c r="J47" i="1" s="1"/>
  <c r="M47" i="1" s="1"/>
  <c r="X30" i="1"/>
  <c r="W31" i="1"/>
  <c r="H46" i="1" l="1"/>
  <c r="G46" i="1"/>
  <c r="R48" i="1"/>
  <c r="K47" i="1"/>
  <c r="N47" i="1" s="1"/>
  <c r="E47" i="1" s="1"/>
  <c r="X31" i="1"/>
  <c r="W32" i="1"/>
  <c r="D47" i="1" l="1"/>
  <c r="I47" i="1"/>
  <c r="L47" i="1" s="1"/>
  <c r="X32" i="1"/>
  <c r="W33" i="1"/>
  <c r="H47" i="1" l="1"/>
  <c r="F47" i="1"/>
  <c r="G47" i="1"/>
  <c r="Q48" i="1"/>
  <c r="S48" i="1" s="1"/>
  <c r="J48" i="1" s="1"/>
  <c r="W34" i="1"/>
  <c r="X33" i="1"/>
  <c r="R49" i="1" l="1"/>
  <c r="M48" i="1"/>
  <c r="K48" i="1"/>
  <c r="X34" i="1"/>
  <c r="W35" i="1"/>
  <c r="N48" i="1" l="1"/>
  <c r="E48" i="1" s="1"/>
  <c r="I48" i="1"/>
  <c r="L48" i="1" s="1"/>
  <c r="X35" i="1"/>
  <c r="W36" i="1"/>
  <c r="D48" i="1" l="1"/>
  <c r="Q49" i="1"/>
  <c r="S49" i="1" s="1"/>
  <c r="J49" i="1" s="1"/>
  <c r="R50" i="1" s="1"/>
  <c r="W37" i="1"/>
  <c r="X36" i="1"/>
  <c r="H48" i="1" l="1"/>
  <c r="F48" i="1"/>
  <c r="G48" i="1"/>
  <c r="M49" i="1"/>
  <c r="K49" i="1"/>
  <c r="I49" i="1" s="1"/>
  <c r="L49" i="1" s="1"/>
  <c r="W38" i="1"/>
  <c r="X37" i="1"/>
  <c r="N49" i="1" l="1"/>
  <c r="E49" i="1" s="1"/>
  <c r="Q50" i="1"/>
  <c r="S50" i="1" s="1"/>
  <c r="J50" i="1" s="1"/>
  <c r="W39" i="1"/>
  <c r="X38" i="1"/>
  <c r="D49" i="1" l="1"/>
  <c r="F49" i="1" s="1"/>
  <c r="R51" i="1"/>
  <c r="M50" i="1"/>
  <c r="K50" i="1"/>
  <c r="X39" i="1"/>
  <c r="W40" i="1"/>
  <c r="G49" i="1" l="1"/>
  <c r="H49" i="1"/>
  <c r="I50" i="1"/>
  <c r="L50" i="1" s="1"/>
  <c r="N50" i="1"/>
  <c r="E50" i="1" s="1"/>
  <c r="W41" i="1"/>
  <c r="X40" i="1"/>
  <c r="D50" i="1" l="1"/>
  <c r="H50" i="1" s="1"/>
  <c r="Q51" i="1"/>
  <c r="S51" i="1" s="1"/>
  <c r="J51" i="1" s="1"/>
  <c r="K51" i="1" s="1"/>
  <c r="I51" i="1" s="1"/>
  <c r="X41" i="1"/>
  <c r="W42" i="1"/>
  <c r="G50" i="1" l="1"/>
  <c r="F50" i="1"/>
  <c r="N51" i="1"/>
  <c r="E51" i="1" s="1"/>
  <c r="M51" i="1"/>
  <c r="R52" i="1"/>
  <c r="L51" i="1"/>
  <c r="Q52" i="1"/>
  <c r="X42" i="1"/>
  <c r="W43" i="1"/>
  <c r="D51" i="1" l="1"/>
  <c r="X43" i="1"/>
  <c r="W44" i="1"/>
  <c r="S52" i="1"/>
  <c r="J52" i="1" s="1"/>
  <c r="K52" i="1" s="1"/>
  <c r="X44" i="1" l="1"/>
  <c r="W45" i="1"/>
  <c r="X45" i="1" s="1"/>
  <c r="H51" i="1"/>
  <c r="F51" i="1"/>
  <c r="G51" i="1"/>
  <c r="M52" i="1"/>
  <c r="R53" i="1"/>
  <c r="I52" i="1"/>
  <c r="L52" i="1" s="1"/>
  <c r="N52" i="1"/>
  <c r="E52" i="1" s="1"/>
  <c r="D52" i="1" l="1"/>
  <c r="Q53" i="1"/>
  <c r="S53" i="1" s="1"/>
  <c r="J53" i="1" s="1"/>
  <c r="G52" i="1" l="1"/>
  <c r="F52" i="1"/>
  <c r="H52" i="1"/>
  <c r="K53" i="1"/>
  <c r="M53" i="1"/>
  <c r="D53" i="1" s="1"/>
  <c r="F53" i="1" s="1"/>
  <c r="R54" i="1"/>
  <c r="H53" i="1" l="1"/>
  <c r="G53" i="1"/>
  <c r="I53" i="1"/>
  <c r="L53" i="1" s="1"/>
  <c r="N53" i="1"/>
  <c r="E53" i="1" s="1"/>
  <c r="Q54" i="1" l="1"/>
  <c r="S54" i="1" s="1"/>
  <c r="J54" i="1" s="1"/>
  <c r="K54" i="1" l="1"/>
  <c r="M54" i="1"/>
  <c r="R55" i="1"/>
  <c r="D54" i="1" l="1"/>
  <c r="I54" i="1"/>
  <c r="L54" i="1" s="1"/>
  <c r="N54" i="1"/>
  <c r="E54" i="1" s="1"/>
  <c r="G54" i="1" l="1"/>
  <c r="F54" i="1"/>
  <c r="H54" i="1"/>
  <c r="Q55" i="1"/>
  <c r="S55" i="1" s="1"/>
  <c r="J55" i="1" s="1"/>
  <c r="R56" i="1" l="1"/>
  <c r="M55" i="1"/>
  <c r="K55" i="1"/>
  <c r="D55" i="1" l="1"/>
  <c r="I55" i="1"/>
  <c r="L55" i="1" s="1"/>
  <c r="N55" i="1"/>
  <c r="E55" i="1" s="1"/>
  <c r="H55" i="1" l="1"/>
  <c r="F55" i="1"/>
  <c r="G55" i="1"/>
  <c r="Q56" i="1"/>
  <c r="S56" i="1" s="1"/>
  <c r="J56" i="1" s="1"/>
  <c r="K56" i="1" l="1"/>
  <c r="M56" i="1"/>
  <c r="R57" i="1"/>
  <c r="D56" i="1" l="1"/>
  <c r="I56" i="1"/>
  <c r="L56" i="1" s="1"/>
  <c r="N56" i="1"/>
  <c r="E56" i="1" s="1"/>
  <c r="G56" i="1" l="1"/>
  <c r="F56" i="1"/>
  <c r="H56" i="1"/>
  <c r="Q57" i="1"/>
  <c r="S57" i="1" s="1"/>
  <c r="J57" i="1" s="1"/>
  <c r="R58" i="1" l="1"/>
  <c r="K57" i="1"/>
  <c r="M57" i="1"/>
  <c r="D57" i="1" l="1"/>
  <c r="I57" i="1"/>
  <c r="L57" i="1" s="1"/>
  <c r="N57" i="1"/>
  <c r="E57" i="1" s="1"/>
  <c r="H57" i="1" l="1"/>
  <c r="F57" i="1"/>
  <c r="G57" i="1"/>
  <c r="Q58" i="1"/>
  <c r="S58" i="1" s="1"/>
  <c r="J58" i="1" s="1"/>
  <c r="K58" i="1" l="1"/>
  <c r="R59" i="1"/>
  <c r="M58" i="1"/>
  <c r="D58" i="1" l="1"/>
  <c r="I58" i="1"/>
  <c r="L58" i="1" s="1"/>
  <c r="N58" i="1"/>
  <c r="E58" i="1" s="1"/>
  <c r="H58" i="1" l="1"/>
  <c r="F58" i="1"/>
  <c r="G58" i="1"/>
  <c r="Q59" i="1"/>
  <c r="S59" i="1" s="1"/>
  <c r="J59" i="1" s="1"/>
  <c r="K59" i="1" l="1"/>
  <c r="M59" i="1"/>
  <c r="R60" i="1"/>
  <c r="D59" i="1" l="1"/>
  <c r="I59" i="1"/>
  <c r="L59" i="1" s="1"/>
  <c r="N59" i="1"/>
  <c r="E59" i="1" s="1"/>
  <c r="H59" i="1" l="1"/>
  <c r="F59" i="1"/>
  <c r="G59" i="1"/>
  <c r="Q60" i="1"/>
  <c r="S60" i="1" s="1"/>
  <c r="J60" i="1" s="1"/>
  <c r="R61" i="1" l="1"/>
  <c r="M60" i="1"/>
  <c r="K60" i="1"/>
  <c r="D60" i="1" l="1"/>
  <c r="I60" i="1"/>
  <c r="L60" i="1" s="1"/>
  <c r="N60" i="1"/>
  <c r="E60" i="1" s="1"/>
  <c r="H60" i="1" l="1"/>
  <c r="F60" i="1"/>
  <c r="G60" i="1"/>
  <c r="Q61" i="1"/>
  <c r="S61" i="1" s="1"/>
  <c r="J61" i="1" s="1"/>
  <c r="M61" i="1" l="1"/>
  <c r="K61" i="1"/>
  <c r="R62" i="1"/>
  <c r="D61" i="1" l="1"/>
  <c r="I61" i="1"/>
  <c r="L61" i="1" s="1"/>
  <c r="N61" i="1"/>
  <c r="E61" i="1" s="1"/>
  <c r="H61" i="1" l="1"/>
  <c r="F61" i="1"/>
  <c r="G61" i="1"/>
  <c r="Q62" i="1"/>
  <c r="S62" i="1" s="1"/>
  <c r="J62" i="1" s="1"/>
  <c r="R63" i="1" s="1"/>
  <c r="K62" i="1" l="1"/>
  <c r="I62" i="1" s="1"/>
  <c r="L62" i="1" s="1"/>
  <c r="M62" i="1"/>
  <c r="D62" i="1" l="1"/>
  <c r="N62" i="1"/>
  <c r="E62" i="1" s="1"/>
  <c r="Q63" i="1"/>
  <c r="S63" i="1" s="1"/>
  <c r="J63" i="1" s="1"/>
  <c r="G62" i="1" l="1"/>
  <c r="F62" i="1"/>
  <c r="H62" i="1"/>
  <c r="M63" i="1"/>
  <c r="R64" i="1"/>
  <c r="K63" i="1"/>
  <c r="D63" i="1" l="1"/>
  <c r="I63" i="1"/>
  <c r="L63" i="1" s="1"/>
  <c r="N63" i="1"/>
  <c r="E63" i="1" s="1"/>
  <c r="H63" i="1" l="1"/>
  <c r="F63" i="1"/>
  <c r="G63" i="1"/>
  <c r="Q64" i="1"/>
  <c r="S64" i="1" s="1"/>
  <c r="J64" i="1" s="1"/>
  <c r="M64" i="1" s="1"/>
  <c r="D64" i="1" l="1"/>
  <c r="K64" i="1"/>
  <c r="N64" i="1" s="1"/>
  <c r="E64" i="1" s="1"/>
  <c r="R65" i="1"/>
  <c r="H64" i="1" l="1"/>
  <c r="F64" i="1"/>
  <c r="G64" i="1"/>
  <c r="I64" i="1"/>
  <c r="L64" i="1" s="1"/>
  <c r="Q65" i="1" l="1"/>
  <c r="S65" i="1" s="1"/>
  <c r="J65" i="1" s="1"/>
  <c r="R66" i="1" s="1"/>
  <c r="K65" i="1" l="1"/>
  <c r="M65" i="1"/>
  <c r="D65" i="1" s="1"/>
  <c r="F65" i="1" s="1"/>
  <c r="G65" i="1" l="1"/>
  <c r="H65" i="1"/>
  <c r="N65" i="1"/>
  <c r="E65" i="1" s="1"/>
  <c r="I65" i="1"/>
  <c r="L65" i="1" l="1"/>
  <c r="Q66" i="1"/>
  <c r="S66" i="1" s="1"/>
  <c r="J66" i="1" s="1"/>
  <c r="K66" i="1" l="1"/>
  <c r="M66" i="1"/>
  <c r="R67" i="1"/>
  <c r="D66" i="1" l="1"/>
  <c r="I66" i="1"/>
  <c r="L66" i="1" s="1"/>
  <c r="N66" i="1"/>
  <c r="E66" i="1" s="1"/>
  <c r="G66" i="1" l="1"/>
  <c r="F66" i="1"/>
  <c r="H66" i="1"/>
  <c r="Q67" i="1"/>
  <c r="S67" i="1" s="1"/>
  <c r="J67" i="1" s="1"/>
  <c r="R68" i="1" l="1"/>
  <c r="M67" i="1"/>
  <c r="K67" i="1"/>
  <c r="D67" i="1" l="1"/>
  <c r="N67" i="1"/>
  <c r="E67" i="1" s="1"/>
  <c r="I67" i="1"/>
  <c r="L67" i="1" s="1"/>
  <c r="G67" i="1" l="1"/>
  <c r="F67" i="1"/>
  <c r="H67" i="1"/>
  <c r="Q68" i="1"/>
  <c r="S68" i="1" s="1"/>
  <c r="J68" i="1" s="1"/>
  <c r="R69" i="1" s="1"/>
  <c r="K68" i="1" l="1"/>
  <c r="I68" i="1" s="1"/>
  <c r="L68" i="1" s="1"/>
  <c r="M68" i="1"/>
  <c r="D68" i="1" s="1"/>
  <c r="F68" i="1" s="1"/>
  <c r="H68" i="1" l="1"/>
  <c r="Q69" i="1"/>
  <c r="S69" i="1" s="1"/>
  <c r="J69" i="1" s="1"/>
  <c r="M69" i="1" s="1"/>
  <c r="N68" i="1"/>
  <c r="E68" i="1" s="1"/>
  <c r="G68" i="1"/>
  <c r="D69" i="1" l="1"/>
  <c r="K69" i="1"/>
  <c r="I69" i="1" s="1"/>
  <c r="L69" i="1" s="1"/>
  <c r="R70" i="1"/>
  <c r="G69" i="1" l="1"/>
  <c r="F69" i="1"/>
  <c r="H69" i="1"/>
  <c r="N69" i="1"/>
  <c r="E69" i="1" s="1"/>
  <c r="Q70" i="1"/>
  <c r="S70" i="1" s="1"/>
  <c r="J70" i="1" s="1"/>
  <c r="K70" i="1" s="1"/>
  <c r="I70" i="1" s="1"/>
  <c r="L70" i="1" s="1"/>
  <c r="M70" i="1" l="1"/>
  <c r="R71" i="1"/>
  <c r="Q71" i="1"/>
  <c r="N70" i="1"/>
  <c r="E70" i="1" s="1"/>
  <c r="D70" i="1" l="1"/>
  <c r="S71" i="1"/>
  <c r="J71" i="1" s="1"/>
  <c r="R72" i="1" s="1"/>
  <c r="G70" i="1" l="1"/>
  <c r="F70" i="1"/>
  <c r="H70" i="1"/>
  <c r="K71" i="1"/>
  <c r="I71" i="1" s="1"/>
  <c r="L71" i="1" s="1"/>
  <c r="M71" i="1"/>
  <c r="D71" i="1" l="1"/>
  <c r="F71" i="1" s="1"/>
  <c r="Q72" i="1"/>
  <c r="S72" i="1" s="1"/>
  <c r="J72" i="1" s="1"/>
  <c r="R73" i="1" s="1"/>
  <c r="N71" i="1"/>
  <c r="E71" i="1" s="1"/>
  <c r="G71" i="1" l="1"/>
  <c r="H71" i="1"/>
  <c r="M72" i="1"/>
  <c r="K72" i="1"/>
  <c r="I72" i="1" s="1"/>
  <c r="L72" i="1" s="1"/>
  <c r="D72" i="1" l="1"/>
  <c r="N72" i="1"/>
  <c r="E72" i="1" s="1"/>
  <c r="Q73" i="1"/>
  <c r="S73" i="1" s="1"/>
  <c r="J73" i="1" s="1"/>
  <c r="M73" i="1" s="1"/>
  <c r="G72" i="1" l="1"/>
  <c r="F72" i="1"/>
  <c r="H72" i="1"/>
  <c r="D73" i="1"/>
  <c r="F73" i="1" s="1"/>
  <c r="R74" i="1"/>
  <c r="K73" i="1"/>
  <c r="N73" i="1" s="1"/>
  <c r="E73" i="1" s="1"/>
  <c r="G73" i="1" l="1"/>
  <c r="H73" i="1"/>
  <c r="I73" i="1"/>
  <c r="L73" i="1" s="1"/>
  <c r="Q74" i="1" l="1"/>
  <c r="S74" i="1" s="1"/>
  <c r="J74" i="1" s="1"/>
  <c r="R75" i="1" s="1"/>
  <c r="M74" i="1" l="1"/>
  <c r="K74" i="1"/>
  <c r="I74" i="1" s="1"/>
  <c r="L74" i="1" s="1"/>
  <c r="D74" i="1" l="1"/>
  <c r="N74" i="1"/>
  <c r="E74" i="1" s="1"/>
  <c r="Q75" i="1"/>
  <c r="S75" i="1" s="1"/>
  <c r="J75" i="1" s="1"/>
  <c r="K75" i="1" s="1"/>
  <c r="I75" i="1" s="1"/>
  <c r="L75" i="1" s="1"/>
  <c r="H74" i="1" l="1"/>
  <c r="F74" i="1"/>
  <c r="G74" i="1"/>
  <c r="N75" i="1"/>
  <c r="E75" i="1" s="1"/>
  <c r="M75" i="1"/>
  <c r="R76" i="1"/>
  <c r="Q76" i="1"/>
  <c r="S76" i="1" l="1"/>
  <c r="J76" i="1" s="1"/>
  <c r="M76" i="1" s="1"/>
  <c r="D75" i="1"/>
  <c r="R77" i="1" l="1"/>
  <c r="K76" i="1"/>
  <c r="I76" i="1" s="1"/>
  <c r="L76" i="1" s="1"/>
  <c r="G75" i="1"/>
  <c r="F75" i="1"/>
  <c r="H75" i="1"/>
  <c r="D76" i="1"/>
  <c r="G76" i="1" s="1"/>
  <c r="N76" i="1" l="1"/>
  <c r="E76" i="1" s="1"/>
  <c r="H76" i="1"/>
  <c r="F76" i="1"/>
  <c r="Q77" i="1"/>
  <c r="S77" i="1" s="1"/>
  <c r="J77" i="1" s="1"/>
  <c r="R78" i="1" s="1"/>
  <c r="M77" i="1" l="1"/>
  <c r="K77" i="1"/>
  <c r="I77" i="1" s="1"/>
  <c r="D77" i="1" l="1"/>
  <c r="H77" i="1" s="1"/>
  <c r="N77" i="1"/>
  <c r="E77" i="1" s="1"/>
  <c r="L77" i="1"/>
  <c r="G77" i="1" l="1"/>
  <c r="F77" i="1"/>
  <c r="Q78" i="1"/>
  <c r="S78" i="1" s="1"/>
  <c r="J78" i="1" s="1"/>
  <c r="K78" i="1" l="1"/>
  <c r="I78" i="1" s="1"/>
  <c r="R79" i="1"/>
  <c r="M78" i="1"/>
  <c r="D78" i="1" l="1"/>
  <c r="N78" i="1"/>
  <c r="E78" i="1" s="1"/>
  <c r="L78" i="1"/>
  <c r="H78" i="1" l="1"/>
  <c r="F78" i="1"/>
  <c r="G78" i="1"/>
  <c r="Q79" i="1"/>
  <c r="S79" i="1" s="1"/>
  <c r="J79" i="1" s="1"/>
  <c r="K79" i="1" s="1"/>
  <c r="I79" i="1" s="1"/>
  <c r="R80" i="1" l="1"/>
  <c r="M79" i="1"/>
  <c r="N79" i="1"/>
  <c r="E79" i="1" s="1"/>
  <c r="L79" i="1"/>
  <c r="D79" i="1" l="1"/>
  <c r="Q80" i="1"/>
  <c r="S80" i="1" s="1"/>
  <c r="J80" i="1" s="1"/>
  <c r="M80" i="1" s="1"/>
  <c r="H79" i="1" l="1"/>
  <c r="F79" i="1"/>
  <c r="G79" i="1"/>
  <c r="D80" i="1"/>
  <c r="F80" i="1" s="1"/>
  <c r="R81" i="1"/>
  <c r="K80" i="1"/>
  <c r="I80" i="1" s="1"/>
  <c r="G80" i="1" l="1"/>
  <c r="H80" i="1"/>
  <c r="N80" i="1"/>
  <c r="E80" i="1" s="1"/>
  <c r="L80" i="1"/>
  <c r="Q81" i="1"/>
  <c r="S81" i="1" s="1"/>
  <c r="J81" i="1" s="1"/>
  <c r="R82" i="1" s="1"/>
  <c r="M81" i="1" l="1"/>
  <c r="K81" i="1"/>
  <c r="I81" i="1" s="1"/>
  <c r="D81" i="1" l="1"/>
  <c r="N81" i="1"/>
  <c r="E81" i="1" s="1"/>
  <c r="H81" i="1" l="1"/>
  <c r="F81" i="1"/>
  <c r="G81" i="1"/>
  <c r="L81" i="1"/>
  <c r="Q82" i="1"/>
  <c r="S82" i="1" s="1"/>
  <c r="J82" i="1" s="1"/>
  <c r="K82" i="1" l="1"/>
  <c r="I82" i="1" s="1"/>
  <c r="R83" i="1"/>
  <c r="M82" i="1"/>
  <c r="D82" i="1" l="1"/>
  <c r="N82" i="1"/>
  <c r="E82" i="1" s="1"/>
  <c r="G82" i="1" l="1"/>
  <c r="F82" i="1"/>
  <c r="H82" i="1"/>
  <c r="L82" i="1"/>
  <c r="Q83" i="1"/>
  <c r="S83" i="1" s="1"/>
  <c r="J83" i="1" s="1"/>
  <c r="K83" i="1" l="1"/>
  <c r="I83" i="1" s="1"/>
  <c r="M83" i="1"/>
  <c r="R84" i="1"/>
  <c r="D83" i="1" l="1"/>
  <c r="N83" i="1"/>
  <c r="E83" i="1" s="1"/>
  <c r="L83" i="1"/>
  <c r="H83" i="1" l="1"/>
  <c r="F83" i="1"/>
  <c r="G83" i="1"/>
  <c r="Q84" i="1"/>
  <c r="S84" i="1" s="1"/>
  <c r="J84" i="1" s="1"/>
  <c r="K84" i="1" s="1"/>
  <c r="I84" i="1" s="1"/>
  <c r="M84" i="1" l="1"/>
  <c r="R85" i="1"/>
  <c r="N84" i="1"/>
  <c r="E84" i="1" s="1"/>
  <c r="D84" i="1" l="1"/>
  <c r="L84" i="1"/>
  <c r="Q85" i="1"/>
  <c r="S85" i="1" s="1"/>
  <c r="J85" i="1" s="1"/>
  <c r="G84" i="1" l="1"/>
  <c r="F84" i="1"/>
  <c r="H84" i="1"/>
  <c r="K85" i="1"/>
  <c r="I85" i="1" s="1"/>
  <c r="M85" i="1"/>
  <c r="R86" i="1"/>
  <c r="D85" i="1" l="1"/>
  <c r="N85" i="1"/>
  <c r="E85" i="1" s="1"/>
  <c r="H85" i="1" l="1"/>
  <c r="F85" i="1"/>
  <c r="G85" i="1"/>
  <c r="L85" i="1"/>
  <c r="Q86" i="1"/>
  <c r="S86" i="1" s="1"/>
  <c r="J86" i="1" s="1"/>
  <c r="K86" i="1" l="1"/>
  <c r="I86" i="1" s="1"/>
  <c r="M86" i="1"/>
  <c r="R87" i="1"/>
  <c r="D86" i="1" l="1"/>
  <c r="N86" i="1"/>
  <c r="E86" i="1" s="1"/>
  <c r="G86" i="1" l="1"/>
  <c r="F86" i="1"/>
  <c r="H86" i="1"/>
  <c r="L86" i="1"/>
  <c r="Q87" i="1"/>
  <c r="S87" i="1" s="1"/>
  <c r="J87" i="1" s="1"/>
  <c r="K87" i="1" l="1"/>
  <c r="I87" i="1" s="1"/>
  <c r="R88" i="1"/>
  <c r="M87" i="1"/>
  <c r="D87" i="1" l="1"/>
  <c r="N87" i="1"/>
  <c r="E87" i="1" s="1"/>
  <c r="L87" i="1"/>
  <c r="G87" i="1" l="1"/>
  <c r="F87" i="1"/>
  <c r="H87" i="1"/>
  <c r="Q88" i="1"/>
  <c r="S88" i="1" s="1"/>
  <c r="J88" i="1" s="1"/>
  <c r="K88" i="1" l="1"/>
  <c r="I88" i="1" s="1"/>
  <c r="R89" i="1"/>
  <c r="M88" i="1"/>
  <c r="D88" i="1" l="1"/>
  <c r="N88" i="1"/>
  <c r="E88" i="1" s="1"/>
  <c r="L88" i="1"/>
  <c r="G88" i="1" l="1"/>
  <c r="F88" i="1"/>
  <c r="H88" i="1"/>
  <c r="Q89" i="1"/>
  <c r="S89" i="1" s="1"/>
  <c r="J89" i="1" s="1"/>
  <c r="M89" i="1" s="1"/>
  <c r="D89" i="1" l="1"/>
  <c r="K89" i="1"/>
  <c r="I89" i="1" s="1"/>
  <c r="R90" i="1"/>
  <c r="H89" i="1" l="1"/>
  <c r="F89" i="1"/>
  <c r="G89" i="1"/>
  <c r="N89" i="1"/>
  <c r="E89" i="1" s="1"/>
  <c r="L89" i="1"/>
  <c r="Q90" i="1" l="1"/>
  <c r="S90" i="1" s="1"/>
  <c r="J90" i="1" s="1"/>
  <c r="M90" i="1" s="1"/>
  <c r="D90" i="1" l="1"/>
  <c r="K90" i="1"/>
  <c r="I90" i="1" s="1"/>
  <c r="R91" i="1"/>
  <c r="G90" i="1" l="1"/>
  <c r="F90" i="1"/>
  <c r="H90" i="1"/>
  <c r="N90" i="1"/>
  <c r="E90" i="1" s="1"/>
  <c r="L90" i="1"/>
  <c r="Q91" i="1" l="1"/>
  <c r="S91" i="1" s="1"/>
  <c r="J91" i="1" s="1"/>
  <c r="K91" i="1" s="1"/>
  <c r="I91" i="1" s="1"/>
  <c r="M91" i="1" l="1"/>
  <c r="R92" i="1"/>
  <c r="L91" i="1"/>
  <c r="N91" i="1"/>
  <c r="E91" i="1" s="1"/>
  <c r="D91" i="1" l="1"/>
  <c r="Q92" i="1"/>
  <c r="S92" i="1" s="1"/>
  <c r="J92" i="1" s="1"/>
  <c r="H91" i="1" l="1"/>
  <c r="F91" i="1"/>
  <c r="G91" i="1"/>
  <c r="R93" i="1"/>
  <c r="K92" i="1"/>
  <c r="I92" i="1" s="1"/>
  <c r="M92" i="1"/>
  <c r="D92" i="1" s="1"/>
  <c r="F92" i="1" s="1"/>
  <c r="G92" i="1" l="1"/>
  <c r="H92" i="1"/>
  <c r="L92" i="1"/>
  <c r="N92" i="1"/>
  <c r="E92" i="1" s="1"/>
  <c r="Q93" i="1" l="1"/>
  <c r="S93" i="1" s="1"/>
  <c r="J93" i="1" s="1"/>
  <c r="M93" i="1" l="1"/>
  <c r="K93" i="1"/>
  <c r="I93" i="1" s="1"/>
  <c r="R94" i="1"/>
  <c r="D93" i="1" l="1"/>
  <c r="L93" i="1"/>
  <c r="N93" i="1"/>
  <c r="E93" i="1" s="1"/>
  <c r="G93" i="1" l="1"/>
  <c r="F93" i="1"/>
  <c r="H93" i="1"/>
  <c r="Q94" i="1"/>
  <c r="S94" i="1" s="1"/>
  <c r="J94" i="1" s="1"/>
  <c r="M94" i="1" l="1"/>
  <c r="K94" i="1"/>
  <c r="I94" i="1" s="1"/>
  <c r="R95" i="1"/>
  <c r="D94" i="1" l="1"/>
  <c r="N94" i="1"/>
  <c r="E94" i="1" s="1"/>
  <c r="L94" i="1"/>
  <c r="H94" i="1" l="1"/>
  <c r="F94" i="1"/>
  <c r="G94" i="1"/>
  <c r="Q95" i="1"/>
  <c r="S95" i="1" s="1"/>
  <c r="J95" i="1" s="1"/>
  <c r="R96" i="1" s="1"/>
  <c r="M95" i="1" l="1"/>
  <c r="K95" i="1"/>
  <c r="I95" i="1" s="1"/>
  <c r="D95" i="1" l="1"/>
  <c r="L95" i="1"/>
  <c r="N95" i="1"/>
  <c r="E95" i="1" s="1"/>
  <c r="Q96" i="1"/>
  <c r="S96" i="1" s="1"/>
  <c r="J96" i="1" s="1"/>
  <c r="G95" i="1" l="1"/>
  <c r="F95" i="1"/>
  <c r="H95" i="1"/>
  <c r="M96" i="1"/>
  <c r="R97" i="1"/>
  <c r="K96" i="1"/>
  <c r="I96" i="1" s="1"/>
  <c r="D96" i="1" l="1"/>
  <c r="N96" i="1"/>
  <c r="E96" i="1" s="1"/>
  <c r="L96" i="1"/>
  <c r="G96" i="1" l="1"/>
  <c r="F96" i="1"/>
  <c r="H96" i="1"/>
  <c r="Q97" i="1"/>
  <c r="S97" i="1" s="1"/>
  <c r="J97" i="1" s="1"/>
  <c r="M97" i="1" l="1"/>
  <c r="K97" i="1"/>
  <c r="I97" i="1" s="1"/>
  <c r="R98" i="1"/>
  <c r="D97" i="1" l="1"/>
  <c r="L97" i="1"/>
  <c r="N97" i="1"/>
  <c r="E97" i="1" s="1"/>
  <c r="H97" i="1" l="1"/>
  <c r="F97" i="1"/>
  <c r="G97" i="1"/>
  <c r="Q98" i="1"/>
  <c r="S98" i="1" s="1"/>
  <c r="J98" i="1" s="1"/>
  <c r="K98" i="1" s="1"/>
  <c r="I98" i="1" s="1"/>
  <c r="R99" i="1" l="1"/>
  <c r="M98" i="1"/>
  <c r="N98" i="1"/>
  <c r="E98" i="1" s="1"/>
  <c r="L98" i="1"/>
  <c r="D98" i="1" l="1"/>
  <c r="Q99" i="1"/>
  <c r="S99" i="1" s="1"/>
  <c r="J99" i="1" s="1"/>
  <c r="G98" i="1" l="1"/>
  <c r="F98" i="1"/>
  <c r="H98" i="1"/>
  <c r="R100" i="1"/>
  <c r="K99" i="1"/>
  <c r="I99" i="1" s="1"/>
  <c r="M99" i="1"/>
  <c r="D99" i="1" l="1"/>
  <c r="L99" i="1"/>
  <c r="N99" i="1"/>
  <c r="E99" i="1" s="1"/>
  <c r="H99" i="1" l="1"/>
  <c r="F99" i="1"/>
  <c r="G99" i="1"/>
  <c r="Q100" i="1"/>
  <c r="S100" i="1" s="1"/>
  <c r="J100" i="1" s="1"/>
  <c r="R101" i="1" l="1"/>
  <c r="M100" i="1"/>
  <c r="K100" i="1"/>
  <c r="I100" i="1" s="1"/>
  <c r="D100" i="1" l="1"/>
  <c r="N100" i="1"/>
  <c r="E100" i="1" s="1"/>
  <c r="L100" i="1"/>
  <c r="H100" i="1" l="1"/>
  <c r="F100" i="1"/>
  <c r="G100" i="1"/>
  <c r="Q101" i="1"/>
  <c r="S101" i="1" s="1"/>
  <c r="J101" i="1" s="1"/>
  <c r="R102" i="1" l="1"/>
  <c r="M101" i="1"/>
  <c r="K101" i="1"/>
  <c r="I101" i="1" s="1"/>
  <c r="D101" i="1" l="1"/>
  <c r="N101" i="1"/>
  <c r="E101" i="1" s="1"/>
  <c r="L101" i="1"/>
  <c r="G101" i="1" l="1"/>
  <c r="F101" i="1"/>
  <c r="H101" i="1"/>
  <c r="Q102" i="1"/>
  <c r="S102" i="1" s="1"/>
  <c r="J102" i="1" s="1"/>
  <c r="K102" i="1" l="1"/>
  <c r="I102" i="1" s="1"/>
  <c r="R103" i="1"/>
  <c r="M102" i="1"/>
  <c r="D102" i="1" l="1"/>
  <c r="N102" i="1"/>
  <c r="E102" i="1" s="1"/>
  <c r="L102" i="1"/>
  <c r="G102" i="1" l="1"/>
  <c r="F102" i="1"/>
  <c r="H102" i="1"/>
  <c r="Q103" i="1"/>
  <c r="S103" i="1" s="1"/>
  <c r="J103" i="1" s="1"/>
  <c r="R104" i="1" l="1"/>
  <c r="K103" i="1"/>
  <c r="I103" i="1" s="1"/>
  <c r="M103" i="1"/>
  <c r="D103" i="1" l="1"/>
  <c r="N103" i="1"/>
  <c r="E103" i="1" s="1"/>
  <c r="L103" i="1"/>
  <c r="H103" i="1" l="1"/>
  <c r="F103" i="1"/>
  <c r="G103" i="1"/>
  <c r="Q104" i="1"/>
  <c r="S104" i="1" s="1"/>
  <c r="J104" i="1" s="1"/>
  <c r="R105" i="1" l="1"/>
  <c r="M104" i="1"/>
  <c r="K104" i="1"/>
  <c r="I104" i="1" s="1"/>
  <c r="D104" i="1" l="1"/>
  <c r="N104" i="1"/>
  <c r="E104" i="1" s="1"/>
  <c r="L104" i="1"/>
  <c r="G104" i="1" l="1"/>
  <c r="F104" i="1"/>
  <c r="H104" i="1"/>
  <c r="Q105" i="1"/>
  <c r="S105" i="1" s="1"/>
  <c r="J105" i="1" s="1"/>
  <c r="K105" i="1" s="1"/>
  <c r="I105" i="1" s="1"/>
  <c r="R106" i="1" l="1"/>
  <c r="M105" i="1"/>
  <c r="N105" i="1"/>
  <c r="E105" i="1" s="1"/>
  <c r="L105" i="1"/>
  <c r="D105" i="1" l="1"/>
  <c r="H105" i="1" s="1"/>
  <c r="Q106" i="1"/>
  <c r="S106" i="1" s="1"/>
  <c r="J106" i="1" s="1"/>
  <c r="G105" i="1" l="1"/>
  <c r="F105" i="1"/>
  <c r="K106" i="1"/>
  <c r="I106" i="1" s="1"/>
  <c r="M106" i="1"/>
  <c r="R107" i="1"/>
  <c r="D106" i="1" l="1"/>
  <c r="L106" i="1"/>
  <c r="N106" i="1"/>
  <c r="E106" i="1" s="1"/>
  <c r="H106" i="1" l="1"/>
  <c r="F106" i="1"/>
  <c r="G106" i="1"/>
  <c r="Q107" i="1"/>
  <c r="S107" i="1" s="1"/>
  <c r="J107" i="1" s="1"/>
  <c r="R108" i="1" l="1"/>
  <c r="M107" i="1"/>
  <c r="K107" i="1"/>
  <c r="I107" i="1" s="1"/>
  <c r="D107" i="1" l="1"/>
  <c r="L107" i="1"/>
  <c r="N107" i="1"/>
  <c r="E107" i="1" s="1"/>
  <c r="H107" i="1" l="1"/>
  <c r="F107" i="1"/>
  <c r="G107" i="1"/>
  <c r="Q108" i="1"/>
  <c r="S108" i="1" s="1"/>
  <c r="J108" i="1" s="1"/>
  <c r="K108" i="1" s="1"/>
  <c r="I108" i="1" s="1"/>
  <c r="M108" i="1" l="1"/>
  <c r="R109" i="1"/>
  <c r="L108" i="1"/>
  <c r="N108" i="1"/>
  <c r="E108" i="1" s="1"/>
  <c r="D108" i="1" l="1"/>
  <c r="Q109" i="1"/>
  <c r="S109" i="1" s="1"/>
  <c r="J109" i="1" s="1"/>
  <c r="H108" i="1" l="1"/>
  <c r="F108" i="1"/>
  <c r="G108" i="1"/>
  <c r="K109" i="1"/>
  <c r="I109" i="1" s="1"/>
  <c r="R110" i="1"/>
  <c r="M109" i="1"/>
  <c r="D109" i="1" l="1"/>
  <c r="N109" i="1"/>
  <c r="E109" i="1" s="1"/>
  <c r="L109" i="1"/>
  <c r="H109" i="1" l="1"/>
  <c r="F109" i="1"/>
  <c r="G109" i="1"/>
  <c r="Q110" i="1"/>
  <c r="S110" i="1" s="1"/>
  <c r="J110" i="1" s="1"/>
  <c r="K110" i="1" l="1"/>
  <c r="I110" i="1" s="1"/>
  <c r="M110" i="1"/>
  <c r="R111" i="1"/>
  <c r="D110" i="1" l="1"/>
  <c r="L110" i="1"/>
  <c r="N110" i="1"/>
  <c r="E110" i="1" s="1"/>
  <c r="H110" i="1" l="1"/>
  <c r="F110" i="1"/>
  <c r="G110" i="1"/>
  <c r="Q111" i="1"/>
  <c r="S111" i="1" s="1"/>
  <c r="J111" i="1" s="1"/>
  <c r="K111" i="1" l="1"/>
  <c r="I111" i="1" s="1"/>
  <c r="R112" i="1"/>
  <c r="M111" i="1"/>
  <c r="D111" i="1" l="1"/>
  <c r="L111" i="1"/>
  <c r="N111" i="1"/>
  <c r="E111" i="1" s="1"/>
  <c r="H111" i="1" l="1"/>
  <c r="F111" i="1"/>
  <c r="G111" i="1"/>
  <c r="Q112" i="1"/>
  <c r="S112" i="1" s="1"/>
  <c r="J112" i="1" s="1"/>
  <c r="K112" i="1" s="1"/>
  <c r="I112" i="1" s="1"/>
  <c r="R113" i="1" l="1"/>
  <c r="M112" i="1"/>
  <c r="N112" i="1"/>
  <c r="E112" i="1" s="1"/>
  <c r="L112" i="1"/>
  <c r="D112" i="1" l="1"/>
  <c r="Q113" i="1"/>
  <c r="S113" i="1" s="1"/>
  <c r="J113" i="1" s="1"/>
  <c r="H112" i="1" l="1"/>
  <c r="F112" i="1"/>
  <c r="G112" i="1"/>
  <c r="M113" i="1"/>
  <c r="R114" i="1"/>
  <c r="K113" i="1"/>
  <c r="I113" i="1" s="1"/>
  <c r="D113" i="1" l="1"/>
  <c r="L113" i="1"/>
  <c r="N113" i="1"/>
  <c r="E113" i="1" s="1"/>
  <c r="H113" i="1" l="1"/>
  <c r="F113" i="1"/>
  <c r="G113" i="1"/>
  <c r="Q114" i="1"/>
  <c r="S114" i="1" s="1"/>
  <c r="J114" i="1" s="1"/>
  <c r="K114" i="1" l="1"/>
  <c r="I114" i="1" s="1"/>
  <c r="M114" i="1"/>
  <c r="R115" i="1"/>
  <c r="D114" i="1" l="1"/>
  <c r="N114" i="1"/>
  <c r="E114" i="1" s="1"/>
  <c r="L114" i="1"/>
  <c r="G114" i="1" l="1"/>
  <c r="F114" i="1"/>
  <c r="H114" i="1"/>
  <c r="Q115" i="1"/>
  <c r="S115" i="1" s="1"/>
  <c r="J115" i="1" s="1"/>
  <c r="R116" i="1" s="1"/>
  <c r="M115" i="1" l="1"/>
  <c r="K115" i="1"/>
  <c r="I115" i="1" s="1"/>
  <c r="D115" i="1" l="1"/>
  <c r="N115" i="1"/>
  <c r="E115" i="1" s="1"/>
  <c r="Q116" i="1"/>
  <c r="S116" i="1" s="1"/>
  <c r="J116" i="1" s="1"/>
  <c r="G115" i="1" l="1"/>
  <c r="F115" i="1"/>
  <c r="H115" i="1"/>
  <c r="L115" i="1"/>
  <c r="M116" i="1"/>
  <c r="R117" i="1"/>
  <c r="K116" i="1"/>
  <c r="I116" i="1" s="1"/>
  <c r="D116" i="1" l="1"/>
  <c r="F116" i="1" s="1"/>
  <c r="N116" i="1"/>
  <c r="E116" i="1" s="1"/>
  <c r="G116" i="1" l="1"/>
  <c r="H116" i="1"/>
  <c r="L116" i="1"/>
  <c r="Q117" i="1"/>
  <c r="S117" i="1" s="1"/>
  <c r="J117" i="1" s="1"/>
  <c r="M117" i="1" l="1"/>
  <c r="R118" i="1"/>
  <c r="K117" i="1"/>
  <c r="I117" i="1" s="1"/>
  <c r="D117" i="1" l="1"/>
  <c r="N117" i="1"/>
  <c r="E117" i="1" s="1"/>
  <c r="H117" i="1" l="1"/>
  <c r="F117" i="1"/>
  <c r="G117" i="1"/>
  <c r="L117" i="1"/>
  <c r="Q118" i="1"/>
  <c r="S118" i="1" s="1"/>
  <c r="J118" i="1" s="1"/>
  <c r="R119" i="1" l="1"/>
  <c r="M118" i="1"/>
  <c r="K118" i="1"/>
  <c r="I118" i="1" s="1"/>
  <c r="D118" i="1" l="1"/>
  <c r="F118" i="1" s="1"/>
  <c r="N118" i="1"/>
  <c r="E118" i="1" s="1"/>
  <c r="H118" i="1" l="1"/>
  <c r="G118" i="1"/>
  <c r="L118" i="1"/>
  <c r="Q119" i="1"/>
  <c r="S119" i="1" s="1"/>
  <c r="J119" i="1" s="1"/>
  <c r="K119" i="1" l="1"/>
  <c r="I119" i="1" s="1"/>
  <c r="R120" i="1"/>
  <c r="M119" i="1"/>
  <c r="D119" i="1" l="1"/>
  <c r="N119" i="1"/>
  <c r="E119" i="1" s="1"/>
  <c r="G119" i="1" l="1"/>
  <c r="F119" i="1"/>
  <c r="H119" i="1"/>
  <c r="L119" i="1"/>
  <c r="Q120" i="1"/>
  <c r="S120" i="1" s="1"/>
  <c r="J120" i="1" s="1"/>
  <c r="K120" i="1" l="1"/>
  <c r="I120" i="1" s="1"/>
  <c r="R121" i="1"/>
  <c r="M120" i="1"/>
  <c r="D120" i="1" l="1"/>
  <c r="L120" i="1"/>
  <c r="N120" i="1"/>
  <c r="E120" i="1" s="1"/>
  <c r="H120" i="1" l="1"/>
  <c r="F120" i="1"/>
  <c r="G120" i="1"/>
  <c r="Q121" i="1"/>
  <c r="S121" i="1" s="1"/>
  <c r="J121" i="1" s="1"/>
  <c r="R122" i="1" s="1"/>
  <c r="M121" i="1" l="1"/>
  <c r="K121" i="1"/>
  <c r="I121" i="1" s="1"/>
  <c r="D121" i="1" l="1"/>
  <c r="N121" i="1"/>
  <c r="E121" i="1" s="1"/>
  <c r="L121" i="1"/>
  <c r="Q122" i="1"/>
  <c r="S122" i="1" s="1"/>
  <c r="J122" i="1" s="1"/>
  <c r="G121" i="1" l="1"/>
  <c r="F121" i="1"/>
  <c r="H121" i="1"/>
  <c r="R123" i="1"/>
  <c r="K122" i="1"/>
  <c r="I122" i="1" s="1"/>
  <c r="M122" i="1"/>
  <c r="D122" i="1" l="1"/>
  <c r="N122" i="1"/>
  <c r="E122" i="1" s="1"/>
  <c r="L122" i="1"/>
  <c r="G122" i="1" l="1"/>
  <c r="F122" i="1"/>
  <c r="H122" i="1"/>
  <c r="Q123" i="1"/>
  <c r="S123" i="1" s="1"/>
  <c r="J123" i="1" s="1"/>
  <c r="K123" i="1" l="1"/>
  <c r="I123" i="1" s="1"/>
  <c r="M123" i="1"/>
  <c r="R124" i="1"/>
  <c r="D123" i="1" l="1"/>
  <c r="N123" i="1"/>
  <c r="E123" i="1" s="1"/>
  <c r="G123" i="1" l="1"/>
  <c r="F123" i="1"/>
  <c r="H123" i="1"/>
  <c r="L123" i="1"/>
  <c r="Q124" i="1"/>
  <c r="S124" i="1" s="1"/>
  <c r="J124" i="1" s="1"/>
  <c r="R125" i="1" l="1"/>
  <c r="K124" i="1"/>
  <c r="I124" i="1" s="1"/>
  <c r="M124" i="1"/>
  <c r="D124" i="1" l="1"/>
  <c r="F124" i="1" s="1"/>
  <c r="N124" i="1"/>
  <c r="E124" i="1" s="1"/>
  <c r="L124" i="1"/>
  <c r="G124" i="1" l="1"/>
  <c r="H124" i="1"/>
  <c r="Q125" i="1"/>
  <c r="S125" i="1" s="1"/>
  <c r="J125" i="1" s="1"/>
  <c r="R126" i="1" l="1"/>
  <c r="M125" i="1"/>
  <c r="K125" i="1"/>
  <c r="I125" i="1" s="1"/>
  <c r="D125" i="1" l="1"/>
  <c r="F125" i="1" s="1"/>
  <c r="N125" i="1"/>
  <c r="E125" i="1" s="1"/>
  <c r="L125" i="1"/>
  <c r="G125" i="1" l="1"/>
  <c r="H125" i="1"/>
  <c r="Q126" i="1"/>
  <c r="S126" i="1" s="1"/>
  <c r="J126" i="1" s="1"/>
  <c r="R127" i="1" l="1"/>
  <c r="M126" i="1"/>
  <c r="K126" i="1"/>
  <c r="I126" i="1" s="1"/>
  <c r="D126" i="1" l="1"/>
  <c r="L126" i="1"/>
  <c r="N126" i="1"/>
  <c r="E126" i="1" s="1"/>
  <c r="G126" i="1" l="1"/>
  <c r="F126" i="1"/>
  <c r="H126" i="1"/>
  <c r="Q127" i="1"/>
  <c r="S127" i="1" s="1"/>
  <c r="J127" i="1" s="1"/>
  <c r="R128" i="1" s="1"/>
  <c r="K127" i="1" l="1"/>
  <c r="I127" i="1" s="1"/>
  <c r="M127" i="1"/>
  <c r="D127" i="1" l="1"/>
  <c r="F127" i="1" s="1"/>
  <c r="N127" i="1"/>
  <c r="E127" i="1" s="1"/>
  <c r="L127" i="1"/>
  <c r="G127" i="1" l="1"/>
  <c r="H127" i="1"/>
  <c r="Q128" i="1"/>
  <c r="S128" i="1" s="1"/>
  <c r="J128" i="1" s="1"/>
  <c r="R129" i="1" s="1"/>
  <c r="K128" i="1" l="1"/>
  <c r="I128" i="1" s="1"/>
  <c r="M128" i="1"/>
  <c r="D128" i="1" l="1"/>
  <c r="L128" i="1"/>
  <c r="N128" i="1"/>
  <c r="E128" i="1" s="1"/>
  <c r="Q129" i="1"/>
  <c r="S129" i="1" s="1"/>
  <c r="J129" i="1" s="1"/>
  <c r="R130" i="1" s="1"/>
  <c r="H128" i="1" l="1"/>
  <c r="F128" i="1"/>
  <c r="G128" i="1"/>
  <c r="M129" i="1"/>
  <c r="K129" i="1"/>
  <c r="I129" i="1" s="1"/>
  <c r="D129" i="1" l="1"/>
  <c r="L129" i="1"/>
  <c r="N129" i="1"/>
  <c r="E129" i="1" s="1"/>
  <c r="G129" i="1" l="1"/>
  <c r="F129" i="1"/>
  <c r="H129" i="1"/>
  <c r="Q130" i="1"/>
  <c r="S130" i="1" s="1"/>
  <c r="J130" i="1" s="1"/>
  <c r="K130" i="1" s="1"/>
  <c r="I130" i="1" s="1"/>
  <c r="L130" i="1" l="1"/>
  <c r="N130" i="1"/>
  <c r="E130" i="1" s="1"/>
  <c r="R131" i="1"/>
  <c r="M130" i="1"/>
  <c r="D130" i="1" l="1"/>
  <c r="Q131" i="1"/>
  <c r="S131" i="1" s="1"/>
  <c r="J131" i="1" s="1"/>
  <c r="G130" i="1" l="1"/>
  <c r="F130" i="1"/>
  <c r="H130" i="1"/>
  <c r="R132" i="1"/>
  <c r="K131" i="1"/>
  <c r="I131" i="1" s="1"/>
  <c r="M131" i="1"/>
  <c r="D131" i="1" l="1"/>
  <c r="N131" i="1"/>
  <c r="E131" i="1" s="1"/>
  <c r="L131" i="1"/>
  <c r="H131" i="1" l="1"/>
  <c r="F131" i="1"/>
  <c r="G131" i="1"/>
  <c r="Q132" i="1"/>
  <c r="S132" i="1" s="1"/>
  <c r="J132" i="1" s="1"/>
  <c r="R133" i="1" l="1"/>
  <c r="K132" i="1"/>
  <c r="I132" i="1" s="1"/>
  <c r="M132" i="1"/>
  <c r="D132" i="1" l="1"/>
  <c r="N132" i="1"/>
  <c r="E132" i="1" s="1"/>
  <c r="L132" i="1"/>
  <c r="H132" i="1" l="1"/>
  <c r="F132" i="1"/>
  <c r="G132" i="1"/>
  <c r="Q133" i="1"/>
  <c r="S133" i="1" s="1"/>
  <c r="J133" i="1" s="1"/>
  <c r="R134" i="1" l="1"/>
  <c r="M133" i="1"/>
  <c r="K133" i="1"/>
  <c r="I133" i="1" s="1"/>
  <c r="D133" i="1" l="1"/>
  <c r="L133" i="1"/>
  <c r="N133" i="1"/>
  <c r="E133" i="1" s="1"/>
  <c r="G133" i="1" l="1"/>
  <c r="F133" i="1"/>
  <c r="H133" i="1"/>
  <c r="Q134" i="1"/>
  <c r="S134" i="1" s="1"/>
  <c r="J134" i="1" s="1"/>
  <c r="R135" i="1" s="1"/>
  <c r="K134" i="1" l="1"/>
  <c r="I134" i="1" s="1"/>
  <c r="M134" i="1"/>
  <c r="D134" i="1" l="1"/>
  <c r="N134" i="1"/>
  <c r="E134" i="1" s="1"/>
  <c r="L134" i="1"/>
  <c r="H134" i="1" l="1"/>
  <c r="F134" i="1"/>
  <c r="G134" i="1"/>
  <c r="Q135" i="1"/>
  <c r="S135" i="1" s="1"/>
  <c r="J135" i="1" s="1"/>
  <c r="M135" i="1" s="1"/>
  <c r="D135" i="1" l="1"/>
  <c r="K135" i="1"/>
  <c r="I135" i="1" s="1"/>
  <c r="R136" i="1"/>
  <c r="G135" i="1" l="1"/>
  <c r="F135" i="1"/>
  <c r="H135" i="1"/>
  <c r="N135" i="1"/>
  <c r="E135" i="1" s="1"/>
  <c r="L135" i="1"/>
  <c r="Q136" i="1"/>
  <c r="S136" i="1" s="1"/>
  <c r="J136" i="1" s="1"/>
  <c r="M136" i="1" l="1"/>
  <c r="K136" i="1"/>
  <c r="I136" i="1" s="1"/>
  <c r="R137" i="1"/>
  <c r="D136" i="1" l="1"/>
  <c r="H136" i="1" s="1"/>
  <c r="N136" i="1"/>
  <c r="E136" i="1" s="1"/>
  <c r="L136" i="1"/>
  <c r="G136" i="1" l="1"/>
  <c r="F136" i="1"/>
  <c r="Q137" i="1"/>
  <c r="S137" i="1" s="1"/>
  <c r="J137" i="1" s="1"/>
  <c r="M137" i="1" s="1"/>
  <c r="D137" i="1" l="1"/>
  <c r="K137" i="1"/>
  <c r="I137" i="1" s="1"/>
  <c r="R138" i="1"/>
  <c r="G137" i="1" l="1"/>
  <c r="F137" i="1"/>
  <c r="H137" i="1"/>
  <c r="N137" i="1"/>
  <c r="E137" i="1" s="1"/>
  <c r="L137" i="1"/>
  <c r="Q138" i="1" l="1"/>
  <c r="S138" i="1" s="1"/>
  <c r="J138" i="1" s="1"/>
  <c r="R139" i="1" s="1"/>
  <c r="M138" i="1" l="1"/>
  <c r="K138" i="1"/>
  <c r="I138" i="1" s="1"/>
  <c r="D138" i="1" l="1"/>
  <c r="F138" i="1" s="1"/>
  <c r="N138" i="1"/>
  <c r="E138" i="1" s="1"/>
  <c r="G138" i="1" l="1"/>
  <c r="H138" i="1"/>
  <c r="L138" i="1"/>
  <c r="Q139" i="1"/>
  <c r="S139" i="1" s="1"/>
  <c r="J139" i="1" s="1"/>
  <c r="R140" i="1" l="1"/>
  <c r="K139" i="1"/>
  <c r="I139" i="1" s="1"/>
  <c r="M139" i="1"/>
  <c r="D139" i="1" l="1"/>
  <c r="F139" i="1" s="1"/>
  <c r="L139" i="1"/>
  <c r="N139" i="1"/>
  <c r="E139" i="1" s="1"/>
  <c r="G139" i="1" l="1"/>
  <c r="H139" i="1"/>
  <c r="Q140" i="1"/>
  <c r="S140" i="1" s="1"/>
  <c r="J140" i="1" s="1"/>
  <c r="M140" i="1" s="1"/>
  <c r="D140" i="1" l="1"/>
  <c r="G140" i="1" s="1"/>
  <c r="K140" i="1"/>
  <c r="I140" i="1" s="1"/>
  <c r="R141" i="1"/>
  <c r="H140" i="1" l="1"/>
  <c r="F140" i="1"/>
  <c r="L140" i="1"/>
  <c r="N140" i="1"/>
  <c r="E140" i="1" s="1"/>
  <c r="Q141" i="1" l="1"/>
  <c r="S141" i="1" s="1"/>
  <c r="J141" i="1" s="1"/>
  <c r="M141" i="1" s="1"/>
  <c r="D141" i="1" l="1"/>
  <c r="K141" i="1"/>
  <c r="I141" i="1" s="1"/>
  <c r="R142" i="1"/>
  <c r="G141" i="1" l="1"/>
  <c r="F141" i="1"/>
  <c r="H141" i="1"/>
  <c r="N141" i="1"/>
  <c r="E141" i="1" s="1"/>
  <c r="L141" i="1"/>
  <c r="Q142" i="1"/>
  <c r="S142" i="1" s="1"/>
  <c r="J142" i="1" s="1"/>
  <c r="M142" i="1" s="1"/>
  <c r="D142" i="1" l="1"/>
  <c r="F142" i="1" s="1"/>
  <c r="R143" i="1"/>
  <c r="K142" i="1"/>
  <c r="I142" i="1" s="1"/>
  <c r="G142" i="1" l="1"/>
  <c r="H142" i="1"/>
  <c r="N142" i="1"/>
  <c r="E142" i="1" s="1"/>
  <c r="L142" i="1" l="1"/>
  <c r="Q143" i="1"/>
  <c r="S143" i="1" s="1"/>
  <c r="J143" i="1" s="1"/>
  <c r="R144" i="1" l="1"/>
  <c r="M143" i="1"/>
  <c r="K143" i="1"/>
  <c r="I143" i="1" s="1"/>
  <c r="D143" i="1" l="1"/>
  <c r="F143" i="1" s="1"/>
  <c r="L143" i="1"/>
  <c r="N143" i="1"/>
  <c r="E143" i="1" s="1"/>
  <c r="H143" i="1" l="1"/>
  <c r="G143" i="1"/>
  <c r="Q144" i="1"/>
  <c r="S144" i="1" s="1"/>
  <c r="J144" i="1" s="1"/>
  <c r="M144" i="1" l="1"/>
  <c r="K144" i="1"/>
  <c r="I144" i="1" s="1"/>
  <c r="R145" i="1"/>
  <c r="D144" i="1" l="1"/>
  <c r="L144" i="1"/>
  <c r="N144" i="1"/>
  <c r="E144" i="1" s="1"/>
  <c r="H144" i="1" l="1"/>
  <c r="F144" i="1"/>
  <c r="G144" i="1"/>
  <c r="Q145" i="1"/>
  <c r="S145" i="1" s="1"/>
  <c r="J145" i="1" s="1"/>
  <c r="M145" i="1" l="1"/>
  <c r="K145" i="1"/>
  <c r="I145" i="1" s="1"/>
  <c r="R146" i="1"/>
  <c r="D145" i="1" l="1"/>
  <c r="N145" i="1"/>
  <c r="E145" i="1" s="1"/>
  <c r="L145" i="1"/>
  <c r="H145" i="1" l="1"/>
  <c r="F145" i="1"/>
  <c r="G145" i="1"/>
  <c r="Q146" i="1"/>
  <c r="S146" i="1" s="1"/>
  <c r="J146" i="1" s="1"/>
  <c r="K146" i="1" l="1"/>
  <c r="I146" i="1" s="1"/>
  <c r="M146" i="1"/>
  <c r="R147" i="1"/>
  <c r="D146" i="1" l="1"/>
  <c r="L146" i="1"/>
  <c r="N146" i="1"/>
  <c r="E146" i="1" s="1"/>
  <c r="H146" i="1" l="1"/>
  <c r="F146" i="1"/>
  <c r="G146" i="1"/>
  <c r="Q147" i="1"/>
  <c r="S147" i="1" s="1"/>
  <c r="J147" i="1" s="1"/>
  <c r="K147" i="1" s="1"/>
  <c r="I147" i="1" s="1"/>
  <c r="R148" i="1" l="1"/>
  <c r="M147" i="1"/>
  <c r="N147" i="1"/>
  <c r="E147" i="1" s="1"/>
  <c r="D147" i="1" l="1"/>
  <c r="L147" i="1"/>
  <c r="Q148" i="1"/>
  <c r="S148" i="1" s="1"/>
  <c r="J148" i="1" s="1"/>
  <c r="G147" i="1" l="1"/>
  <c r="F147" i="1"/>
  <c r="H147" i="1"/>
  <c r="K148" i="1"/>
  <c r="I148" i="1" s="1"/>
  <c r="M148" i="1"/>
  <c r="R149" i="1"/>
  <c r="D148" i="1" l="1"/>
  <c r="N148" i="1"/>
  <c r="E148" i="1" s="1"/>
  <c r="L148" i="1"/>
  <c r="G148" i="1" l="1"/>
  <c r="F148" i="1"/>
  <c r="H148" i="1"/>
  <c r="Q149" i="1"/>
  <c r="S149" i="1" s="1"/>
  <c r="J149" i="1" s="1"/>
  <c r="R150" i="1" l="1"/>
  <c r="M149" i="1"/>
  <c r="K149" i="1"/>
  <c r="I149" i="1" s="1"/>
  <c r="D149" i="1" l="1"/>
  <c r="L149" i="1"/>
  <c r="N149" i="1"/>
  <c r="E149" i="1" s="1"/>
  <c r="G149" i="1" l="1"/>
  <c r="F149" i="1"/>
  <c r="H149" i="1"/>
  <c r="Q150" i="1"/>
  <c r="S150" i="1" s="1"/>
  <c r="J150" i="1" s="1"/>
  <c r="K150" i="1" l="1"/>
  <c r="I150" i="1" s="1"/>
  <c r="M150" i="1"/>
  <c r="R151" i="1"/>
  <c r="D150" i="1" l="1"/>
  <c r="F150" i="1" s="1"/>
  <c r="L150" i="1"/>
  <c r="N150" i="1"/>
  <c r="E150" i="1" s="1"/>
  <c r="G150" i="1" l="1"/>
  <c r="H150" i="1"/>
  <c r="Q151" i="1"/>
  <c r="S151" i="1" s="1"/>
  <c r="J151" i="1" s="1"/>
  <c r="M151" i="1" s="1"/>
  <c r="D151" i="1" l="1"/>
  <c r="F151" i="1" s="1"/>
  <c r="R152" i="1"/>
  <c r="K151" i="1"/>
  <c r="I151" i="1" s="1"/>
  <c r="H151" i="1" l="1"/>
  <c r="G151" i="1"/>
  <c r="L151" i="1"/>
  <c r="N151" i="1"/>
  <c r="E151" i="1" s="1"/>
  <c r="Q152" i="1"/>
  <c r="S152" i="1" s="1"/>
  <c r="J152" i="1" s="1"/>
  <c r="K152" i="1" l="1"/>
  <c r="I152" i="1" s="1"/>
  <c r="R153" i="1"/>
  <c r="M152" i="1"/>
  <c r="D152" i="1" l="1"/>
  <c r="F152" i="1" s="1"/>
  <c r="L152" i="1"/>
  <c r="N152" i="1"/>
  <c r="E152" i="1" s="1"/>
  <c r="G152" i="1" l="1"/>
  <c r="H152" i="1"/>
  <c r="Q153" i="1"/>
  <c r="S153" i="1" s="1"/>
  <c r="J153" i="1" s="1"/>
  <c r="K153" i="1" l="1"/>
  <c r="I153" i="1" s="1"/>
  <c r="M153" i="1"/>
  <c r="R154" i="1"/>
  <c r="D153" i="1" l="1"/>
  <c r="L153" i="1"/>
  <c r="N153" i="1"/>
  <c r="E153" i="1" s="1"/>
  <c r="H153" i="1" l="1"/>
  <c r="F153" i="1"/>
  <c r="G153" i="1"/>
  <c r="Q154" i="1"/>
  <c r="S154" i="1" s="1"/>
  <c r="J154" i="1" s="1"/>
  <c r="R155" i="1" l="1"/>
  <c r="K154" i="1"/>
  <c r="I154" i="1" s="1"/>
  <c r="M154" i="1"/>
  <c r="D154" i="1" l="1"/>
  <c r="L154" i="1"/>
  <c r="N154" i="1"/>
  <c r="E154" i="1" s="1"/>
  <c r="G154" i="1" l="1"/>
  <c r="F154" i="1"/>
  <c r="H154" i="1"/>
  <c r="Q155" i="1"/>
  <c r="S155" i="1" s="1"/>
  <c r="J155" i="1" s="1"/>
  <c r="K155" i="1" l="1"/>
  <c r="I155" i="1" s="1"/>
  <c r="R156" i="1"/>
  <c r="M155" i="1"/>
  <c r="D155" i="1" l="1"/>
  <c r="N155" i="1"/>
  <c r="E155" i="1" s="1"/>
  <c r="G155" i="1" l="1"/>
  <c r="F155" i="1"/>
  <c r="H155" i="1"/>
  <c r="L155" i="1"/>
  <c r="Q156" i="1"/>
  <c r="S156" i="1" s="1"/>
  <c r="J156" i="1" s="1"/>
  <c r="M156" i="1" l="1"/>
  <c r="R157" i="1"/>
  <c r="K156" i="1"/>
  <c r="I156" i="1" s="1"/>
  <c r="D156" i="1" l="1"/>
  <c r="N156" i="1"/>
  <c r="E156" i="1" s="1"/>
  <c r="L156" i="1"/>
  <c r="H156" i="1" l="1"/>
  <c r="F156" i="1"/>
  <c r="G156" i="1"/>
  <c r="Q157" i="1"/>
  <c r="S157" i="1" s="1"/>
  <c r="J157" i="1" s="1"/>
  <c r="M157" i="1" l="1"/>
  <c r="R158" i="1"/>
  <c r="K157" i="1"/>
  <c r="I157" i="1" s="1"/>
  <c r="D157" i="1" l="1"/>
  <c r="F157" i="1" s="1"/>
  <c r="N157" i="1"/>
  <c r="E157" i="1" s="1"/>
  <c r="L157" i="1"/>
  <c r="G157" i="1" l="1"/>
  <c r="H157" i="1"/>
  <c r="Q158" i="1"/>
  <c r="S158" i="1" s="1"/>
  <c r="J158" i="1" s="1"/>
  <c r="R159" i="1" l="1"/>
  <c r="M158" i="1"/>
  <c r="K158" i="1"/>
  <c r="I158" i="1" s="1"/>
  <c r="D158" i="1" l="1"/>
  <c r="F158" i="1" s="1"/>
  <c r="N158" i="1"/>
  <c r="E158" i="1" s="1"/>
  <c r="L158" i="1"/>
  <c r="G158" i="1" l="1"/>
  <c r="H158" i="1"/>
  <c r="Q159" i="1"/>
  <c r="S159" i="1" s="1"/>
  <c r="J159" i="1" s="1"/>
  <c r="K159" i="1" l="1"/>
  <c r="I159" i="1" s="1"/>
  <c r="M159" i="1"/>
  <c r="R160" i="1"/>
  <c r="D159" i="1" l="1"/>
  <c r="N159" i="1"/>
  <c r="E159" i="1" s="1"/>
  <c r="G159" i="1" l="1"/>
  <c r="F159" i="1"/>
  <c r="H159" i="1"/>
  <c r="L159" i="1"/>
  <c r="Q160" i="1"/>
  <c r="S160" i="1" s="1"/>
  <c r="J160" i="1" s="1"/>
  <c r="K160" i="1" l="1"/>
  <c r="I160" i="1" s="1"/>
  <c r="R161" i="1"/>
  <c r="M160" i="1"/>
  <c r="D160" i="1" l="1"/>
  <c r="N160" i="1"/>
  <c r="E160" i="1" s="1"/>
  <c r="L160" i="1"/>
  <c r="G160" i="1" l="1"/>
  <c r="F160" i="1"/>
  <c r="H160" i="1"/>
  <c r="Q161" i="1"/>
  <c r="S161" i="1" s="1"/>
  <c r="J161" i="1" s="1"/>
  <c r="M161" i="1" l="1"/>
  <c r="K161" i="1"/>
  <c r="I161" i="1" s="1"/>
  <c r="R162" i="1"/>
  <c r="D161" i="1" l="1"/>
  <c r="N161" i="1"/>
  <c r="E161" i="1" s="1"/>
  <c r="L161" i="1"/>
  <c r="H161" i="1" l="1"/>
  <c r="F161" i="1"/>
  <c r="G161" i="1"/>
  <c r="Q162" i="1"/>
  <c r="S162" i="1" s="1"/>
  <c r="J162" i="1" s="1"/>
  <c r="R163" i="1" l="1"/>
  <c r="M162" i="1"/>
  <c r="K162" i="1"/>
  <c r="I162" i="1" s="1"/>
  <c r="D162" i="1" l="1"/>
  <c r="F162" i="1" s="1"/>
  <c r="N162" i="1"/>
  <c r="E162" i="1" s="1"/>
  <c r="L162" i="1"/>
  <c r="G162" i="1" l="1"/>
  <c r="H162" i="1"/>
  <c r="Q163" i="1"/>
  <c r="S163" i="1" s="1"/>
  <c r="J163" i="1" s="1"/>
  <c r="R164" i="1" l="1"/>
  <c r="M163" i="1"/>
  <c r="K163" i="1"/>
  <c r="I163" i="1" s="1"/>
  <c r="D163" i="1" l="1"/>
  <c r="N163" i="1"/>
  <c r="E163" i="1" s="1"/>
  <c r="L163" i="1"/>
  <c r="G163" i="1" l="1"/>
  <c r="F163" i="1"/>
  <c r="H163" i="1"/>
  <c r="Q164" i="1"/>
  <c r="S164" i="1" s="1"/>
  <c r="J164" i="1" s="1"/>
  <c r="K164" i="1" s="1"/>
  <c r="I164" i="1" s="1"/>
  <c r="N164" i="1" l="1"/>
  <c r="E164" i="1" s="1"/>
  <c r="M164" i="1"/>
  <c r="R165" i="1"/>
  <c r="D164" i="1" l="1"/>
  <c r="F164" i="1" s="1"/>
  <c r="L164" i="1"/>
  <c r="Q165" i="1"/>
  <c r="S165" i="1" s="1"/>
  <c r="J165" i="1" s="1"/>
  <c r="G164" i="1" l="1"/>
  <c r="H164" i="1"/>
  <c r="K165" i="1"/>
  <c r="I165" i="1" s="1"/>
  <c r="M165" i="1"/>
  <c r="D165" i="1" s="1"/>
  <c r="F165" i="1" s="1"/>
  <c r="R166" i="1"/>
  <c r="G165" i="1" l="1"/>
  <c r="H165" i="1"/>
  <c r="L165" i="1"/>
  <c r="N165" i="1"/>
  <c r="E165" i="1" s="1"/>
  <c r="Q166" i="1" l="1"/>
  <c r="S166" i="1" s="1"/>
  <c r="J166" i="1" s="1"/>
  <c r="M166" i="1" l="1"/>
  <c r="R167" i="1"/>
  <c r="K166" i="1"/>
  <c r="I166" i="1" s="1"/>
  <c r="D166" i="1" l="1"/>
  <c r="F166" i="1" s="1"/>
  <c r="L166" i="1"/>
  <c r="N166" i="1"/>
  <c r="E166" i="1" s="1"/>
  <c r="H166" i="1" l="1"/>
  <c r="G166" i="1"/>
  <c r="Q167" i="1"/>
  <c r="S167" i="1" s="1"/>
  <c r="J167" i="1" s="1"/>
  <c r="R168" i="1" s="1"/>
  <c r="K167" i="1" l="1"/>
  <c r="I167" i="1" s="1"/>
  <c r="M167" i="1"/>
  <c r="D167" i="1" l="1"/>
  <c r="G167" i="1" s="1"/>
  <c r="L167" i="1"/>
  <c r="N167" i="1"/>
  <c r="E167" i="1" s="1"/>
  <c r="Q168" i="1"/>
  <c r="S168" i="1" s="1"/>
  <c r="J168" i="1" s="1"/>
  <c r="R169" i="1" s="1"/>
  <c r="H167" i="1" l="1"/>
  <c r="F167" i="1"/>
  <c r="K168" i="1"/>
  <c r="I168" i="1" s="1"/>
  <c r="M168" i="1"/>
  <c r="D168" i="1" l="1"/>
  <c r="L168" i="1"/>
  <c r="N168" i="1"/>
  <c r="E168" i="1" s="1"/>
  <c r="H168" i="1" l="1"/>
  <c r="F168" i="1"/>
  <c r="G168" i="1"/>
  <c r="Q169" i="1"/>
  <c r="S169" i="1" s="1"/>
  <c r="J169" i="1" s="1"/>
  <c r="R170" i="1" s="1"/>
  <c r="M169" i="1" l="1"/>
  <c r="K169" i="1"/>
  <c r="I169" i="1" s="1"/>
  <c r="D169" i="1" l="1"/>
  <c r="L169" i="1"/>
  <c r="N169" i="1"/>
  <c r="E169" i="1" s="1"/>
  <c r="H169" i="1" l="1"/>
  <c r="F169" i="1"/>
  <c r="G169" i="1"/>
  <c r="Q170" i="1"/>
  <c r="S170" i="1" s="1"/>
  <c r="J170" i="1" s="1"/>
  <c r="R171" i="1" s="1"/>
  <c r="K170" i="1" l="1"/>
  <c r="M170" i="1"/>
  <c r="D170" i="1" l="1"/>
  <c r="F170" i="1" s="1"/>
  <c r="N170" i="1"/>
  <c r="E170" i="1" s="1"/>
  <c r="I170" i="1"/>
  <c r="L170" i="1" s="1"/>
  <c r="H170" i="1" l="1"/>
  <c r="G170" i="1"/>
  <c r="Q171" i="1"/>
  <c r="S171" i="1" s="1"/>
  <c r="J171" i="1" s="1"/>
  <c r="K171" i="1" s="1"/>
  <c r="I171" i="1" s="1"/>
  <c r="L171" i="1" s="1"/>
  <c r="N171" i="1" l="1"/>
  <c r="E171" i="1" s="1"/>
  <c r="R172" i="1"/>
  <c r="M171" i="1"/>
  <c r="Q172" i="1"/>
  <c r="D171" i="1" l="1"/>
  <c r="F171" i="1" s="1"/>
  <c r="S172" i="1"/>
  <c r="J172" i="1" s="1"/>
  <c r="K172" i="1" s="1"/>
  <c r="I172" i="1" s="1"/>
  <c r="L172" i="1" s="1"/>
  <c r="H171" i="1" l="1"/>
  <c r="G171" i="1"/>
  <c r="R173" i="1"/>
  <c r="M172" i="1"/>
  <c r="D172" i="1" s="1"/>
  <c r="F172" i="1" s="1"/>
  <c r="N172" i="1"/>
  <c r="E172" i="1" s="1"/>
  <c r="Q173" i="1"/>
  <c r="S173" i="1" l="1"/>
  <c r="J173" i="1" s="1"/>
  <c r="K173" i="1" s="1"/>
  <c r="I173" i="1" s="1"/>
  <c r="H172" i="1"/>
  <c r="G172" i="1"/>
  <c r="R174" i="1" l="1"/>
  <c r="N173" i="1"/>
  <c r="E173" i="1" s="1"/>
  <c r="M173" i="1"/>
  <c r="D173" i="1" s="1"/>
  <c r="F173" i="1" s="1"/>
  <c r="L173" i="1"/>
  <c r="Q174" i="1"/>
  <c r="S174" i="1" s="1"/>
  <c r="J174" i="1" s="1"/>
  <c r="H173" i="1" l="1"/>
  <c r="G173" i="1"/>
  <c r="M174" i="1"/>
  <c r="R175" i="1"/>
  <c r="K174" i="1"/>
  <c r="I174" i="1" s="1"/>
  <c r="D174" i="1" l="1"/>
  <c r="F174" i="1" s="1"/>
  <c r="N174" i="1"/>
  <c r="E174" i="1" s="1"/>
  <c r="G174" i="1" l="1"/>
  <c r="H174" i="1"/>
  <c r="L174" i="1"/>
  <c r="Q175" i="1"/>
  <c r="S175" i="1" s="1"/>
  <c r="J175" i="1" s="1"/>
  <c r="M175" i="1" l="1"/>
  <c r="K175" i="1"/>
  <c r="I175" i="1" s="1"/>
  <c r="R176" i="1"/>
  <c r="D175" i="1" l="1"/>
  <c r="N175" i="1"/>
  <c r="E175" i="1" s="1"/>
  <c r="G175" i="1" l="1"/>
  <c r="F175" i="1"/>
  <c r="H175" i="1"/>
  <c r="L175" i="1"/>
  <c r="Q176" i="1"/>
  <c r="S176" i="1" s="1"/>
  <c r="J176" i="1" s="1"/>
  <c r="K176" i="1" l="1"/>
  <c r="I176" i="1" s="1"/>
  <c r="M176" i="1"/>
  <c r="R177" i="1"/>
  <c r="D176" i="1" l="1"/>
  <c r="F176" i="1" s="1"/>
  <c r="N176" i="1"/>
  <c r="E176" i="1" s="1"/>
  <c r="G176" i="1" l="1"/>
  <c r="H176" i="1"/>
  <c r="L176" i="1"/>
  <c r="Q177" i="1"/>
  <c r="S177" i="1" s="1"/>
  <c r="J177" i="1" s="1"/>
  <c r="R178" i="1" l="1"/>
  <c r="K177" i="1"/>
  <c r="I177" i="1" s="1"/>
  <c r="M177" i="1"/>
  <c r="D177" i="1" l="1"/>
  <c r="L177" i="1"/>
  <c r="N177" i="1"/>
  <c r="E177" i="1" s="1"/>
  <c r="G177" i="1" l="1"/>
  <c r="F177" i="1"/>
  <c r="H177" i="1"/>
  <c r="Q178" i="1"/>
  <c r="S178" i="1" s="1"/>
  <c r="J178" i="1" s="1"/>
  <c r="R179" i="1" l="1"/>
  <c r="M178" i="1"/>
  <c r="K178" i="1"/>
  <c r="I178" i="1" s="1"/>
  <c r="D178" i="1" l="1"/>
  <c r="L178" i="1"/>
  <c r="N178" i="1"/>
  <c r="E178" i="1" s="1"/>
  <c r="G178" i="1" l="1"/>
  <c r="F178" i="1"/>
  <c r="H178" i="1"/>
  <c r="Q179" i="1"/>
  <c r="S179" i="1" s="1"/>
  <c r="J179" i="1" s="1"/>
  <c r="R180" i="1" l="1"/>
  <c r="K179" i="1"/>
  <c r="I179" i="1" s="1"/>
  <c r="M179" i="1"/>
  <c r="D179" i="1" l="1"/>
  <c r="N179" i="1"/>
  <c r="E179" i="1" s="1"/>
  <c r="L179" i="1"/>
  <c r="G179" i="1" l="1"/>
  <c r="F179" i="1"/>
  <c r="H179" i="1"/>
  <c r="Q180" i="1"/>
  <c r="S180" i="1" s="1"/>
  <c r="J180" i="1" s="1"/>
  <c r="M180" i="1" s="1"/>
  <c r="D180" i="1" l="1"/>
  <c r="R181" i="1"/>
  <c r="K180" i="1"/>
  <c r="I180" i="1" s="1"/>
  <c r="G180" i="1" l="1"/>
  <c r="F180" i="1"/>
  <c r="H180" i="1"/>
  <c r="N180" i="1"/>
  <c r="E180" i="1" s="1"/>
  <c r="L180" i="1"/>
  <c r="Q181" i="1" l="1"/>
  <c r="S181" i="1" s="1"/>
  <c r="J181" i="1" s="1"/>
  <c r="M181" i="1" s="1"/>
  <c r="D181" i="1" l="1"/>
  <c r="K181" i="1"/>
  <c r="I181" i="1" s="1"/>
  <c r="R182" i="1"/>
  <c r="G181" i="1" l="1"/>
  <c r="F181" i="1"/>
  <c r="H181" i="1"/>
  <c r="L181" i="1"/>
  <c r="N181" i="1"/>
  <c r="E181" i="1" s="1"/>
  <c r="Q182" i="1"/>
  <c r="S182" i="1" s="1"/>
  <c r="J182" i="1" s="1"/>
  <c r="M182" i="1" l="1"/>
  <c r="K182" i="1"/>
  <c r="I182" i="1" s="1"/>
  <c r="R183" i="1"/>
  <c r="D182" i="1" l="1"/>
  <c r="F182" i="1" s="1"/>
  <c r="L182" i="1"/>
  <c r="N182" i="1"/>
  <c r="E182" i="1" s="1"/>
  <c r="G182" i="1" l="1"/>
  <c r="H182" i="1"/>
  <c r="Q183" i="1"/>
  <c r="S183" i="1" s="1"/>
  <c r="J183" i="1" s="1"/>
  <c r="K183" i="1" s="1"/>
  <c r="I183" i="1" s="1"/>
  <c r="M183" i="1" l="1"/>
  <c r="R184" i="1"/>
  <c r="L183" i="1"/>
  <c r="N183" i="1"/>
  <c r="E183" i="1" s="1"/>
  <c r="D183" i="1" l="1"/>
  <c r="F183" i="1" s="1"/>
  <c r="Q184" i="1"/>
  <c r="S184" i="1" s="1"/>
  <c r="J184" i="1" s="1"/>
  <c r="R185" i="1" s="1"/>
  <c r="H183" i="1" l="1"/>
  <c r="G183" i="1"/>
  <c r="K184" i="1"/>
  <c r="I184" i="1" s="1"/>
  <c r="M184" i="1"/>
  <c r="D184" i="1" l="1"/>
  <c r="F184" i="1" s="1"/>
  <c r="N184" i="1"/>
  <c r="E184" i="1" s="1"/>
  <c r="L184" i="1"/>
  <c r="H184" i="1" l="1"/>
  <c r="G184" i="1"/>
  <c r="Q185" i="1"/>
  <c r="S185" i="1" s="1"/>
  <c r="J185" i="1" s="1"/>
  <c r="K185" i="1" s="1"/>
  <c r="I185" i="1" s="1"/>
  <c r="R186" i="1" l="1"/>
  <c r="M185" i="1"/>
  <c r="L185" i="1"/>
  <c r="N185" i="1"/>
  <c r="E185" i="1" s="1"/>
  <c r="D185" i="1" l="1"/>
  <c r="F185" i="1" s="1"/>
  <c r="Q186" i="1"/>
  <c r="S186" i="1" s="1"/>
  <c r="J186" i="1" s="1"/>
  <c r="H185" i="1" l="1"/>
  <c r="G185" i="1"/>
  <c r="M186" i="1"/>
  <c r="R187" i="1"/>
  <c r="K186" i="1"/>
  <c r="I186" i="1" s="1"/>
  <c r="D186" i="1" l="1"/>
  <c r="F186" i="1" s="1"/>
  <c r="L186" i="1"/>
  <c r="N186" i="1"/>
  <c r="E186" i="1" s="1"/>
  <c r="G186" i="1" l="1"/>
  <c r="H186" i="1"/>
  <c r="Q187" i="1"/>
  <c r="S187" i="1" s="1"/>
  <c r="J187" i="1" s="1"/>
  <c r="K187" i="1" s="1"/>
  <c r="I187" i="1" s="1"/>
  <c r="M187" i="1" l="1"/>
  <c r="R188" i="1"/>
  <c r="N187" i="1"/>
  <c r="E187" i="1" s="1"/>
  <c r="L187" i="1"/>
  <c r="D187" i="1" l="1"/>
  <c r="Q188" i="1"/>
  <c r="S188" i="1" s="1"/>
  <c r="J188" i="1" s="1"/>
  <c r="G187" i="1" l="1"/>
  <c r="F187" i="1"/>
  <c r="H187" i="1"/>
  <c r="K188" i="1"/>
  <c r="I188" i="1" s="1"/>
  <c r="M188" i="1"/>
  <c r="D188" i="1" s="1"/>
  <c r="F188" i="1" s="1"/>
  <c r="R189" i="1"/>
  <c r="G188" i="1" l="1"/>
  <c r="H188" i="1"/>
  <c r="N188" i="1"/>
  <c r="E188" i="1" s="1"/>
  <c r="L188" i="1" l="1"/>
  <c r="Q189" i="1"/>
  <c r="S189" i="1" s="1"/>
  <c r="J189" i="1" s="1"/>
  <c r="R190" i="1" l="1"/>
  <c r="M189" i="1"/>
  <c r="K189" i="1"/>
  <c r="I189" i="1" s="1"/>
  <c r="D189" i="1" l="1"/>
  <c r="L189" i="1"/>
  <c r="N189" i="1"/>
  <c r="E189" i="1" s="1"/>
  <c r="H189" i="1" l="1"/>
  <c r="F189" i="1"/>
  <c r="G189" i="1"/>
  <c r="Q190" i="1"/>
  <c r="S190" i="1" s="1"/>
  <c r="J190" i="1" s="1"/>
  <c r="M190" i="1" s="1"/>
  <c r="D190" i="1" l="1"/>
  <c r="R191" i="1"/>
  <c r="K190" i="1"/>
  <c r="I190" i="1" s="1"/>
  <c r="H190" i="1" l="1"/>
  <c r="F190" i="1"/>
  <c r="G190" i="1"/>
  <c r="L190" i="1"/>
  <c r="Q191" i="1"/>
  <c r="S191" i="1" s="1"/>
  <c r="J191" i="1" s="1"/>
  <c r="M191" i="1" s="1"/>
  <c r="N190" i="1"/>
  <c r="E190" i="1" s="1"/>
  <c r="D191" i="1" l="1"/>
  <c r="F191" i="1" s="1"/>
  <c r="R192" i="1"/>
  <c r="K191" i="1"/>
  <c r="I191" i="1" s="1"/>
  <c r="G191" i="1" l="1"/>
  <c r="H191" i="1"/>
  <c r="L191" i="1"/>
  <c r="N191" i="1"/>
  <c r="E191" i="1" s="1"/>
  <c r="Q192" i="1"/>
  <c r="S192" i="1" s="1"/>
  <c r="J192" i="1" s="1"/>
  <c r="R193" i="1" s="1"/>
  <c r="M192" i="1" l="1"/>
  <c r="K192" i="1"/>
  <c r="I192" i="1" s="1"/>
  <c r="D192" i="1" l="1"/>
  <c r="L192" i="1"/>
  <c r="N192" i="1"/>
  <c r="E192" i="1" s="1"/>
  <c r="Q193" i="1"/>
  <c r="S193" i="1" s="1"/>
  <c r="J193" i="1" s="1"/>
  <c r="H192" i="1" l="1"/>
  <c r="F192" i="1"/>
  <c r="G192" i="1"/>
  <c r="M193" i="1"/>
  <c r="K193" i="1"/>
  <c r="I193" i="1" s="1"/>
  <c r="R194" i="1"/>
  <c r="D193" i="1" l="1"/>
  <c r="F193" i="1" s="1"/>
  <c r="N193" i="1"/>
  <c r="E193" i="1" s="1"/>
  <c r="L193" i="1"/>
  <c r="H193" i="1" l="1"/>
  <c r="G193" i="1"/>
  <c r="Q194" i="1"/>
  <c r="S194" i="1" s="1"/>
  <c r="J194" i="1" s="1"/>
  <c r="R195" i="1" s="1"/>
  <c r="K194" i="1" l="1"/>
  <c r="I194" i="1" s="1"/>
  <c r="M194" i="1"/>
  <c r="D194" i="1" l="1"/>
  <c r="N194" i="1"/>
  <c r="E194" i="1" s="1"/>
  <c r="L194" i="1"/>
  <c r="G194" i="1" l="1"/>
  <c r="F194" i="1"/>
  <c r="H194" i="1"/>
  <c r="Q195" i="1"/>
  <c r="S195" i="1" s="1"/>
  <c r="J195" i="1" s="1"/>
  <c r="R196" i="1" s="1"/>
  <c r="M195" i="1" l="1"/>
  <c r="K195" i="1"/>
  <c r="I195" i="1" s="1"/>
  <c r="D195" i="1" l="1"/>
  <c r="N195" i="1"/>
  <c r="E195" i="1" s="1"/>
  <c r="L195" i="1"/>
  <c r="Q196" i="1"/>
  <c r="S196" i="1" s="1"/>
  <c r="J196" i="1" s="1"/>
  <c r="H195" i="1" l="1"/>
  <c r="F195" i="1"/>
  <c r="G195" i="1"/>
  <c r="M196" i="1"/>
  <c r="R197" i="1"/>
  <c r="K196" i="1"/>
  <c r="I196" i="1" s="1"/>
  <c r="D196" i="1" l="1"/>
  <c r="N196" i="1"/>
  <c r="E196" i="1" s="1"/>
  <c r="L196" i="1"/>
  <c r="H196" i="1" l="1"/>
  <c r="F196" i="1"/>
  <c r="G196" i="1"/>
  <c r="Q197" i="1"/>
  <c r="S197" i="1" s="1"/>
  <c r="J197" i="1" s="1"/>
  <c r="K197" i="1" s="1"/>
  <c r="I197" i="1" s="1"/>
  <c r="R198" i="1" l="1"/>
  <c r="M197" i="1"/>
  <c r="N197" i="1"/>
  <c r="E197" i="1" s="1"/>
  <c r="D197" i="1" l="1"/>
  <c r="L197" i="1"/>
  <c r="Q198" i="1"/>
  <c r="S198" i="1" s="1"/>
  <c r="J198" i="1" s="1"/>
  <c r="H197" i="1" l="1"/>
  <c r="F197" i="1"/>
  <c r="G197" i="1"/>
  <c r="R199" i="1"/>
  <c r="K198" i="1"/>
  <c r="I198" i="1" s="1"/>
  <c r="M198" i="1"/>
  <c r="D198" i="1" l="1"/>
  <c r="N198" i="1"/>
  <c r="E198" i="1" s="1"/>
  <c r="G198" i="1" l="1"/>
  <c r="F198" i="1"/>
  <c r="H198" i="1"/>
  <c r="L198" i="1"/>
  <c r="Q199" i="1"/>
  <c r="S199" i="1" s="1"/>
  <c r="J199" i="1" s="1"/>
  <c r="M199" i="1" l="1"/>
  <c r="K199" i="1"/>
  <c r="I199" i="1" s="1"/>
  <c r="R200" i="1"/>
  <c r="D199" i="1" l="1"/>
  <c r="N199" i="1"/>
  <c r="E199" i="1" s="1"/>
  <c r="G199" i="1" l="1"/>
  <c r="F199" i="1"/>
  <c r="H199" i="1"/>
  <c r="L199" i="1"/>
  <c r="Q200" i="1"/>
  <c r="S200" i="1" s="1"/>
  <c r="J200" i="1" s="1"/>
  <c r="M200" i="1" l="1"/>
  <c r="K200" i="1"/>
  <c r="I200" i="1" s="1"/>
  <c r="R201" i="1"/>
  <c r="D200" i="1" l="1"/>
  <c r="N200" i="1"/>
  <c r="E200" i="1" s="1"/>
  <c r="L200" i="1"/>
  <c r="H200" i="1" l="1"/>
  <c r="F200" i="1"/>
  <c r="G200" i="1"/>
  <c r="Q201" i="1"/>
  <c r="S201" i="1" s="1"/>
  <c r="J201" i="1" s="1"/>
  <c r="K201" i="1" l="1"/>
  <c r="I201" i="1" s="1"/>
  <c r="M201" i="1"/>
  <c r="R202" i="1"/>
  <c r="D201" i="1" l="1"/>
  <c r="N201" i="1"/>
  <c r="E201" i="1" s="1"/>
  <c r="L201" i="1"/>
  <c r="H201" i="1" l="1"/>
  <c r="F201" i="1"/>
  <c r="G201" i="1"/>
  <c r="Q202" i="1"/>
  <c r="S202" i="1" s="1"/>
  <c r="J202" i="1" s="1"/>
  <c r="R203" i="1" l="1"/>
  <c r="K202" i="1"/>
  <c r="I202" i="1" s="1"/>
  <c r="M202" i="1"/>
  <c r="D202" i="1" l="1"/>
  <c r="N202" i="1"/>
  <c r="E202" i="1" s="1"/>
  <c r="L202" i="1"/>
  <c r="G202" i="1" l="1"/>
  <c r="F202" i="1"/>
  <c r="H202" i="1"/>
  <c r="Q203" i="1"/>
  <c r="S203" i="1" s="1"/>
  <c r="J203" i="1" s="1"/>
  <c r="M203" i="1" l="1"/>
  <c r="R204" i="1"/>
  <c r="K203" i="1"/>
  <c r="I203" i="1" s="1"/>
  <c r="D203" i="1" l="1"/>
  <c r="L203" i="1"/>
  <c r="N203" i="1"/>
  <c r="E203" i="1" s="1"/>
  <c r="H203" i="1" l="1"/>
  <c r="F203" i="1"/>
  <c r="G203" i="1"/>
  <c r="Q204" i="1"/>
  <c r="S204" i="1" s="1"/>
  <c r="J204" i="1" s="1"/>
  <c r="K204" i="1" l="1"/>
  <c r="I204" i="1" s="1"/>
  <c r="M204" i="1"/>
  <c r="D204" i="1" l="1"/>
  <c r="F204" i="1" s="1"/>
  <c r="L204" i="1"/>
  <c r="N204" i="1"/>
  <c r="E204" i="1" s="1"/>
  <c r="H204" i="1" l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<sst xmlns="http://schemas.openxmlformats.org/spreadsheetml/2006/main" count="44" uniqueCount="40">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</sst>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131646</c:v>
                </c:pt>
                <c:pt idx="42" formatCode="0">
                  <c:v>136116</c:v>
                </c:pt>
                <c:pt idx="43" formatCode="0">
                  <c:v>140317</c:v>
                </c:pt>
                <c:pt idx="44" formatCode="0">
                  <c:v>140317</c:v>
                </c:pt>
                <c:pt idx="45" formatCode="0">
                  <c:v>140317</c:v>
                </c:pt>
                <c:pt idx="46" formatCode="0">
                  <c:v>140317</c:v>
                </c:pt>
                <c:pt idx="47" formatCode="0">
                  <c:v>140317</c:v>
                </c:pt>
                <c:pt idx="48" formatCode="0">
                  <c:v>140317</c:v>
                </c:pt>
                <c:pt idx="49" formatCode="0">
                  <c:v>140317</c:v>
                </c:pt>
                <c:pt idx="50" formatCode="0">
                  <c:v>140317</c:v>
                </c:pt>
                <c:pt idx="51" formatCode="0">
                  <c:v>140317</c:v>
                </c:pt>
                <c:pt idx="52" formatCode="0">
                  <c:v>140317</c:v>
                </c:pt>
                <c:pt idx="53" formatCode="0">
                  <c:v>140317</c:v>
                </c:pt>
                <c:pt idx="54" formatCode="0">
                  <c:v>140317</c:v>
                </c:pt>
                <c:pt idx="55">
                  <c:v>140317</c:v>
                </c:pt>
                <c:pt idx="56">
                  <c:v>140317</c:v>
                </c:pt>
                <c:pt idx="57">
                  <c:v>140317</c:v>
                </c:pt>
                <c:pt idx="58">
                  <c:v>140317</c:v>
                </c:pt>
                <c:pt idx="59">
                  <c:v>140317</c:v>
                </c:pt>
                <c:pt idx="60">
                  <c:v>140317</c:v>
                </c:pt>
                <c:pt idx="61">
                  <c:v>140317</c:v>
                </c:pt>
                <c:pt idx="62">
                  <c:v>140317</c:v>
                </c:pt>
                <c:pt idx="63">
                  <c:v>140317</c:v>
                </c:pt>
                <c:pt idx="64">
                  <c:v>140317</c:v>
                </c:pt>
                <c:pt idx="65">
                  <c:v>140317</c:v>
                </c:pt>
                <c:pt idx="66">
                  <c:v>140317</c:v>
                </c:pt>
                <c:pt idx="67">
                  <c:v>140317</c:v>
                </c:pt>
                <c:pt idx="68">
                  <c:v>140317</c:v>
                </c:pt>
                <c:pt idx="69">
                  <c:v>140317</c:v>
                </c:pt>
                <c:pt idx="70">
                  <c:v>140317</c:v>
                </c:pt>
                <c:pt idx="71">
                  <c:v>140317</c:v>
                </c:pt>
                <c:pt idx="72">
                  <c:v>140317</c:v>
                </c:pt>
                <c:pt idx="73">
                  <c:v>140317</c:v>
                </c:pt>
                <c:pt idx="74">
                  <c:v>140317</c:v>
                </c:pt>
                <c:pt idx="75">
                  <c:v>140317</c:v>
                </c:pt>
                <c:pt idx="76">
                  <c:v>140317</c:v>
                </c:pt>
                <c:pt idx="77">
                  <c:v>140317</c:v>
                </c:pt>
                <c:pt idx="78">
                  <c:v>140317</c:v>
                </c:pt>
                <c:pt idx="79">
                  <c:v>140317</c:v>
                </c:pt>
                <c:pt idx="80">
                  <c:v>140317</c:v>
                </c:pt>
                <c:pt idx="81">
                  <c:v>140317</c:v>
                </c:pt>
                <c:pt idx="82">
                  <c:v>140317</c:v>
                </c:pt>
                <c:pt idx="83">
                  <c:v>140317</c:v>
                </c:pt>
                <c:pt idx="84">
                  <c:v>140317</c:v>
                </c:pt>
                <c:pt idx="85">
                  <c:v>140317</c:v>
                </c:pt>
                <c:pt idx="86">
                  <c:v>140317</c:v>
                </c:pt>
                <c:pt idx="87">
                  <c:v>140317</c:v>
                </c:pt>
                <c:pt idx="88">
                  <c:v>140317</c:v>
                </c:pt>
                <c:pt idx="89">
                  <c:v>140317</c:v>
                </c:pt>
                <c:pt idx="90">
                  <c:v>140317</c:v>
                </c:pt>
                <c:pt idx="91">
                  <c:v>140317</c:v>
                </c:pt>
                <c:pt idx="92">
                  <c:v>140317</c:v>
                </c:pt>
                <c:pt idx="93">
                  <c:v>140317</c:v>
                </c:pt>
                <c:pt idx="94">
                  <c:v>140317</c:v>
                </c:pt>
                <c:pt idx="95">
                  <c:v>140317</c:v>
                </c:pt>
                <c:pt idx="96">
                  <c:v>140317</c:v>
                </c:pt>
                <c:pt idx="97">
                  <c:v>140317</c:v>
                </c:pt>
                <c:pt idx="98">
                  <c:v>140317</c:v>
                </c:pt>
                <c:pt idx="99">
                  <c:v>140317</c:v>
                </c:pt>
                <c:pt idx="100">
                  <c:v>140317</c:v>
                </c:pt>
                <c:pt idx="101">
                  <c:v>140317</c:v>
                </c:pt>
                <c:pt idx="102">
                  <c:v>140317</c:v>
                </c:pt>
                <c:pt idx="103">
                  <c:v>140317</c:v>
                </c:pt>
                <c:pt idx="104">
                  <c:v>140317</c:v>
                </c:pt>
                <c:pt idx="105">
                  <c:v>140317</c:v>
                </c:pt>
                <c:pt idx="106">
                  <c:v>140317</c:v>
                </c:pt>
                <c:pt idx="107">
                  <c:v>140317</c:v>
                </c:pt>
                <c:pt idx="108">
                  <c:v>140317</c:v>
                </c:pt>
                <c:pt idx="109">
                  <c:v>140317</c:v>
                </c:pt>
                <c:pt idx="110">
                  <c:v>140317</c:v>
                </c:pt>
                <c:pt idx="111">
                  <c:v>140317</c:v>
                </c:pt>
                <c:pt idx="112">
                  <c:v>140317</c:v>
                </c:pt>
                <c:pt idx="113">
                  <c:v>140317</c:v>
                </c:pt>
                <c:pt idx="114">
                  <c:v>140317</c:v>
                </c:pt>
                <c:pt idx="115">
                  <c:v>140317</c:v>
                </c:pt>
                <c:pt idx="116">
                  <c:v>140317</c:v>
                </c:pt>
                <c:pt idx="117">
                  <c:v>140317</c:v>
                </c:pt>
                <c:pt idx="118">
                  <c:v>140317</c:v>
                </c:pt>
                <c:pt idx="119">
                  <c:v>140317</c:v>
                </c:pt>
                <c:pt idx="120">
                  <c:v>140317</c:v>
                </c:pt>
                <c:pt idx="121">
                  <c:v>140317</c:v>
                </c:pt>
                <c:pt idx="122">
                  <c:v>140317</c:v>
                </c:pt>
                <c:pt idx="123">
                  <c:v>140317</c:v>
                </c:pt>
                <c:pt idx="124">
                  <c:v>140317</c:v>
                </c:pt>
                <c:pt idx="125">
                  <c:v>140317</c:v>
                </c:pt>
                <c:pt idx="126">
                  <c:v>140317</c:v>
                </c:pt>
                <c:pt idx="127">
                  <c:v>140317</c:v>
                </c:pt>
                <c:pt idx="128">
                  <c:v>140317</c:v>
                </c:pt>
                <c:pt idx="129">
                  <c:v>140317</c:v>
                </c:pt>
                <c:pt idx="130">
                  <c:v>140317</c:v>
                </c:pt>
                <c:pt idx="131">
                  <c:v>140317</c:v>
                </c:pt>
                <c:pt idx="132">
                  <c:v>140317</c:v>
                </c:pt>
                <c:pt idx="133">
                  <c:v>140317</c:v>
                </c:pt>
                <c:pt idx="134">
                  <c:v>140317</c:v>
                </c:pt>
                <c:pt idx="135">
                  <c:v>140317</c:v>
                </c:pt>
                <c:pt idx="136">
                  <c:v>140317</c:v>
                </c:pt>
                <c:pt idx="137">
                  <c:v>140317</c:v>
                </c:pt>
                <c:pt idx="138">
                  <c:v>140317</c:v>
                </c:pt>
                <c:pt idx="139">
                  <c:v>140317</c:v>
                </c:pt>
                <c:pt idx="140">
                  <c:v>140317</c:v>
                </c:pt>
                <c:pt idx="141">
                  <c:v>140317</c:v>
                </c:pt>
                <c:pt idx="142">
                  <c:v>140317</c:v>
                </c:pt>
                <c:pt idx="143">
                  <c:v>140317</c:v>
                </c:pt>
                <c:pt idx="144">
                  <c:v>140317</c:v>
                </c:pt>
                <c:pt idx="145">
                  <c:v>140317</c:v>
                </c:pt>
                <c:pt idx="146">
                  <c:v>140317</c:v>
                </c:pt>
                <c:pt idx="147">
                  <c:v>140317</c:v>
                </c:pt>
                <c:pt idx="148">
                  <c:v>140317</c:v>
                </c:pt>
                <c:pt idx="149">
                  <c:v>140317</c:v>
                </c:pt>
                <c:pt idx="150">
                  <c:v>140317</c:v>
                </c:pt>
                <c:pt idx="151">
                  <c:v>140317</c:v>
                </c:pt>
                <c:pt idx="152">
                  <c:v>140317</c:v>
                </c:pt>
                <c:pt idx="153">
                  <c:v>140317</c:v>
                </c:pt>
                <c:pt idx="154">
                  <c:v>140317</c:v>
                </c:pt>
                <c:pt idx="155">
                  <c:v>140317</c:v>
                </c:pt>
                <c:pt idx="156">
                  <c:v>140317</c:v>
                </c:pt>
                <c:pt idx="157">
                  <c:v>140317</c:v>
                </c:pt>
                <c:pt idx="158">
                  <c:v>140317</c:v>
                </c:pt>
                <c:pt idx="159">
                  <c:v>140317</c:v>
                </c:pt>
                <c:pt idx="160">
                  <c:v>140317</c:v>
                </c:pt>
                <c:pt idx="161">
                  <c:v>140317</c:v>
                </c:pt>
                <c:pt idx="162">
                  <c:v>140317</c:v>
                </c:pt>
                <c:pt idx="163">
                  <c:v>140317</c:v>
                </c:pt>
                <c:pt idx="164">
                  <c:v>140317</c:v>
                </c:pt>
                <c:pt idx="165">
                  <c:v>140317</c:v>
                </c:pt>
                <c:pt idx="166">
                  <c:v>140317</c:v>
                </c:pt>
                <c:pt idx="167">
                  <c:v>140317</c:v>
                </c:pt>
                <c:pt idx="168">
                  <c:v>140317</c:v>
                </c:pt>
                <c:pt idx="169">
                  <c:v>140317</c:v>
                </c:pt>
                <c:pt idx="170">
                  <c:v>140317</c:v>
                </c:pt>
                <c:pt idx="171">
                  <c:v>140317</c:v>
                </c:pt>
                <c:pt idx="172">
                  <c:v>140317</c:v>
                </c:pt>
                <c:pt idx="173">
                  <c:v>140317</c:v>
                </c:pt>
                <c:pt idx="174">
                  <c:v>140317</c:v>
                </c:pt>
                <c:pt idx="175">
                  <c:v>140317</c:v>
                </c:pt>
                <c:pt idx="176">
                  <c:v>140317</c:v>
                </c:pt>
                <c:pt idx="177">
                  <c:v>140317</c:v>
                </c:pt>
                <c:pt idx="178">
                  <c:v>140317</c:v>
                </c:pt>
                <c:pt idx="179">
                  <c:v>140317</c:v>
                </c:pt>
                <c:pt idx="180">
                  <c:v>140317</c:v>
                </c:pt>
                <c:pt idx="181">
                  <c:v>140317</c:v>
                </c:pt>
                <c:pt idx="182">
                  <c:v>140317</c:v>
                </c:pt>
                <c:pt idx="183">
                  <c:v>140317</c:v>
                </c:pt>
                <c:pt idx="184">
                  <c:v>140317</c:v>
                </c:pt>
                <c:pt idx="185">
                  <c:v>140317</c:v>
                </c:pt>
                <c:pt idx="186">
                  <c:v>140317</c:v>
                </c:pt>
                <c:pt idx="187">
                  <c:v>140317</c:v>
                </c:pt>
                <c:pt idx="188">
                  <c:v>140317</c:v>
                </c:pt>
                <c:pt idx="189">
                  <c:v>140317</c:v>
                </c:pt>
                <c:pt idx="190">
                  <c:v>140317</c:v>
                </c:pt>
                <c:pt idx="191">
                  <c:v>140317</c:v>
                </c:pt>
                <c:pt idx="192">
                  <c:v>140317</c:v>
                </c:pt>
                <c:pt idx="193">
                  <c:v>140317</c:v>
                </c:pt>
                <c:pt idx="194">
                  <c:v>140317</c:v>
                </c:pt>
                <c:pt idx="195">
                  <c:v>140317</c:v>
                </c:pt>
                <c:pt idx="196">
                  <c:v>140317</c:v>
                </c:pt>
                <c:pt idx="197">
                  <c:v>140317</c:v>
                </c:pt>
                <c:pt idx="198">
                  <c:v>140317</c:v>
                </c:pt>
                <c:pt idx="199">
                  <c:v>140317</c:v>
                </c:pt>
                <c:pt idx="200">
                  <c:v>140317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80925</c:v>
                </c:pt>
                <c:pt idx="42" formatCode="0">
                  <c:v>81610</c:v>
                </c:pt>
                <c:pt idx="43" formatCode="0">
                  <c:v>81907</c:v>
                </c:pt>
                <c:pt idx="44" formatCode="0">
                  <c:v>81824</c:v>
                </c:pt>
                <c:pt idx="45" formatCode="0">
                  <c:v>81371</c:v>
                </c:pt>
                <c:pt idx="46" formatCode="0">
                  <c:v>80563</c:v>
                </c:pt>
                <c:pt idx="47" formatCode="0">
                  <c:v>79415</c:v>
                </c:pt>
                <c:pt idx="48" formatCode="0">
                  <c:v>77946</c:v>
                </c:pt>
                <c:pt idx="49" formatCode="0">
                  <c:v>76175</c:v>
                </c:pt>
                <c:pt idx="50" formatCode="0">
                  <c:v>74123</c:v>
                </c:pt>
                <c:pt idx="51" formatCode="0">
                  <c:v>71811</c:v>
                </c:pt>
                <c:pt idx="52" formatCode="0">
                  <c:v>69263</c:v>
                </c:pt>
                <c:pt idx="53" formatCode="0">
                  <c:v>66502</c:v>
                </c:pt>
                <c:pt idx="54" formatCode="0">
                  <c:v>63553</c:v>
                </c:pt>
                <c:pt idx="55">
                  <c:v>60441</c:v>
                </c:pt>
                <c:pt idx="56">
                  <c:v>57193</c:v>
                </c:pt>
                <c:pt idx="57">
                  <c:v>53836</c:v>
                </c:pt>
                <c:pt idx="58">
                  <c:v>50397</c:v>
                </c:pt>
                <c:pt idx="59">
                  <c:v>46906</c:v>
                </c:pt>
                <c:pt idx="60">
                  <c:v>43392</c:v>
                </c:pt>
                <c:pt idx="61">
                  <c:v>39884</c:v>
                </c:pt>
                <c:pt idx="62">
                  <c:v>36412</c:v>
                </c:pt>
                <c:pt idx="63">
                  <c:v>33005</c:v>
                </c:pt>
                <c:pt idx="64">
                  <c:v>29690</c:v>
                </c:pt>
                <c:pt idx="65">
                  <c:v>26495</c:v>
                </c:pt>
                <c:pt idx="66">
                  <c:v>23444</c:v>
                </c:pt>
                <c:pt idx="67">
                  <c:v>20560</c:v>
                </c:pt>
                <c:pt idx="68">
                  <c:v>17862</c:v>
                </c:pt>
                <c:pt idx="69">
                  <c:v>15365</c:v>
                </c:pt>
                <c:pt idx="70">
                  <c:v>13080</c:v>
                </c:pt>
                <c:pt idx="71">
                  <c:v>11014</c:v>
                </c:pt>
                <c:pt idx="72">
                  <c:v>9170</c:v>
                </c:pt>
                <c:pt idx="73">
                  <c:v>7545</c:v>
                </c:pt>
                <c:pt idx="74">
                  <c:v>6132</c:v>
                </c:pt>
                <c:pt idx="75">
                  <c:v>4920</c:v>
                </c:pt>
                <c:pt idx="76">
                  <c:v>3896</c:v>
                </c:pt>
                <c:pt idx="77">
                  <c:v>3044</c:v>
                </c:pt>
                <c:pt idx="78">
                  <c:v>2345</c:v>
                </c:pt>
                <c:pt idx="79">
                  <c:v>1781</c:v>
                </c:pt>
                <c:pt idx="80">
                  <c:v>1333</c:v>
                </c:pt>
                <c:pt idx="81">
                  <c:v>983</c:v>
                </c:pt>
                <c:pt idx="82">
                  <c:v>714</c:v>
                </c:pt>
                <c:pt idx="83">
                  <c:v>510</c:v>
                </c:pt>
                <c:pt idx="84">
                  <c:v>359</c:v>
                </c:pt>
                <c:pt idx="85">
                  <c:v>248</c:v>
                </c:pt>
                <c:pt idx="86">
                  <c:v>169</c:v>
                </c:pt>
                <c:pt idx="87">
                  <c:v>113</c:v>
                </c:pt>
                <c:pt idx="88">
                  <c:v>74</c:v>
                </c:pt>
                <c:pt idx="89">
                  <c:v>48</c:v>
                </c:pt>
                <c:pt idx="90">
                  <c:v>30</c:v>
                </c:pt>
                <c:pt idx="91">
                  <c:v>18</c:v>
                </c:pt>
                <c:pt idx="92">
                  <c:v>11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5681</c:v>
                </c:pt>
                <c:pt idx="1">
                  <c:v>6565</c:v>
                </c:pt>
                <c:pt idx="2">
                  <c:v>8115</c:v>
                </c:pt>
                <c:pt idx="3">
                  <c:v>10379</c:v>
                </c:pt>
                <c:pt idx="4">
                  <c:v>11770</c:v>
                </c:pt>
                <c:pt idx="5">
                  <c:v>14893</c:v>
                </c:pt>
                <c:pt idx="6">
                  <c:v>18321</c:v>
                </c:pt>
                <c:pt idx="7">
                  <c:v>21270</c:v>
                </c:pt>
                <c:pt idx="8">
                  <c:v>24704</c:v>
                </c:pt>
                <c:pt idx="9">
                  <c:v>27303</c:v>
                </c:pt>
                <c:pt idx="10" formatCode="0">
                  <c:v>32656</c:v>
                </c:pt>
                <c:pt idx="11">
                  <c:v>38694</c:v>
                </c:pt>
                <c:pt idx="12">
                  <c:v>44026</c:v>
                </c:pt>
                <c:pt idx="13">
                  <c:v>49945</c:v>
                </c:pt>
                <c:pt idx="14">
                  <c:v>54663</c:v>
                </c:pt>
                <c:pt idx="15">
                  <c:v>58237</c:v>
                </c:pt>
                <c:pt idx="16">
                  <c:v>61659</c:v>
                </c:pt>
                <c:pt idx="17">
                  <c:v>66213</c:v>
                </c:pt>
                <c:pt idx="18">
                  <c:v>70606</c:v>
                </c:pt>
                <c:pt idx="19">
                  <c:v>74098</c:v>
                </c:pt>
                <c:pt idx="20">
                  <c:v>76607</c:v>
                </c:pt>
                <c:pt idx="21">
                  <c:v>78763</c:v>
                </c:pt>
                <c:pt idx="22">
                  <c:v>80919</c:v>
                </c:pt>
                <c:pt idx="23">
                  <c:v>81610</c:v>
                </c:pt>
                <c:pt idx="24">
                  <c:v>81907</c:v>
                </c:pt>
                <c:pt idx="25">
                  <c:v>81824</c:v>
                </c:pt>
                <c:pt idx="26">
                  <c:v>81371</c:v>
                </c:pt>
                <c:pt idx="27">
                  <c:v>80563</c:v>
                </c:pt>
                <c:pt idx="28">
                  <c:v>79415</c:v>
                </c:pt>
                <c:pt idx="29">
                  <c:v>77946</c:v>
                </c:pt>
                <c:pt idx="30">
                  <c:v>76175</c:v>
                </c:pt>
                <c:pt idx="31">
                  <c:v>74123</c:v>
                </c:pt>
                <c:pt idx="32">
                  <c:v>71811</c:v>
                </c:pt>
                <c:pt idx="33">
                  <c:v>69263</c:v>
                </c:pt>
                <c:pt idx="34">
                  <c:v>66502</c:v>
                </c:pt>
                <c:pt idx="35">
                  <c:v>63553</c:v>
                </c:pt>
                <c:pt idx="36">
                  <c:v>60441</c:v>
                </c:pt>
                <c:pt idx="37">
                  <c:v>57193</c:v>
                </c:pt>
                <c:pt idx="38">
                  <c:v>53836</c:v>
                </c:pt>
                <c:pt idx="39">
                  <c:v>50397</c:v>
                </c:pt>
                <c:pt idx="40">
                  <c:v>46906</c:v>
                </c:pt>
                <c:pt idx="41">
                  <c:v>43392</c:v>
                </c:pt>
                <c:pt idx="42">
                  <c:v>39884</c:v>
                </c:pt>
                <c:pt idx="43">
                  <c:v>36412</c:v>
                </c:pt>
                <c:pt idx="44">
                  <c:v>33005</c:v>
                </c:pt>
                <c:pt idx="45">
                  <c:v>29690</c:v>
                </c:pt>
                <c:pt idx="46">
                  <c:v>26495</c:v>
                </c:pt>
                <c:pt idx="47">
                  <c:v>23444</c:v>
                </c:pt>
                <c:pt idx="48">
                  <c:v>20560</c:v>
                </c:pt>
                <c:pt idx="49">
                  <c:v>17862</c:v>
                </c:pt>
                <c:pt idx="50">
                  <c:v>15365</c:v>
                </c:pt>
                <c:pt idx="51">
                  <c:v>13080</c:v>
                </c:pt>
                <c:pt idx="52">
                  <c:v>11014</c:v>
                </c:pt>
                <c:pt idx="53">
                  <c:v>9170</c:v>
                </c:pt>
                <c:pt idx="54">
                  <c:v>7545</c:v>
                </c:pt>
                <c:pt idx="55">
                  <c:v>6132</c:v>
                </c:pt>
                <c:pt idx="56">
                  <c:v>4920</c:v>
                </c:pt>
                <c:pt idx="57">
                  <c:v>3896</c:v>
                </c:pt>
                <c:pt idx="58">
                  <c:v>3044</c:v>
                </c:pt>
                <c:pt idx="59">
                  <c:v>2345</c:v>
                </c:pt>
                <c:pt idx="60">
                  <c:v>1781</c:v>
                </c:pt>
                <c:pt idx="61">
                  <c:v>1333</c:v>
                </c:pt>
                <c:pt idx="62">
                  <c:v>983</c:v>
                </c:pt>
                <c:pt idx="63">
                  <c:v>714</c:v>
                </c:pt>
                <c:pt idx="64">
                  <c:v>510</c:v>
                </c:pt>
                <c:pt idx="65">
                  <c:v>359</c:v>
                </c:pt>
                <c:pt idx="66">
                  <c:v>248</c:v>
                </c:pt>
                <c:pt idx="67">
                  <c:v>169</c:v>
                </c:pt>
                <c:pt idx="68">
                  <c:v>113</c:v>
                </c:pt>
                <c:pt idx="69">
                  <c:v>74</c:v>
                </c:pt>
                <c:pt idx="70">
                  <c:v>48</c:v>
                </c:pt>
                <c:pt idx="71">
                  <c:v>30</c:v>
                </c:pt>
                <c:pt idx="72">
                  <c:v>18</c:v>
                </c:pt>
                <c:pt idx="73">
                  <c:v>11</c:v>
                </c:pt>
                <c:pt idx="74">
                  <c:v>6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L173" zoomScale="70" zoomScaleNormal="70" workbookViewId="0">
      <selection activeCell="S23" sqref="S23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4" t="s">
        <v>2</v>
      </c>
      <c r="C2" s="195"/>
      <c r="D2" s="195"/>
      <c r="E2" s="195"/>
      <c r="F2" s="195"/>
      <c r="G2" s="195"/>
      <c r="H2" s="196"/>
      <c r="I2" s="188" t="s">
        <v>11</v>
      </c>
      <c r="J2" s="189"/>
      <c r="K2" s="189"/>
      <c r="L2" s="189"/>
      <c r="M2" s="189"/>
      <c r="N2" s="190"/>
      <c r="P2" s="188" t="s">
        <v>32</v>
      </c>
      <c r="Q2" s="189"/>
      <c r="R2" s="189"/>
      <c r="S2" s="189"/>
      <c r="T2" s="189"/>
      <c r="U2" s="19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7" t="s">
        <v>28</v>
      </c>
      <c r="Q3" s="198"/>
      <c r="R3" s="198"/>
      <c r="S3" s="198"/>
      <c r="T3" s="199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0" t="s">
        <v>29</v>
      </c>
      <c r="Q4" s="201"/>
      <c r="R4" s="201"/>
      <c r="S4" s="201"/>
      <c r="T4" s="202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ref="I5:I36" si="1">INT(U$3*U$9-D5-F5+E5)</f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7" t="s">
        <v>30</v>
      </c>
      <c r="Q5" s="198"/>
      <c r="R5" s="198"/>
      <c r="S5" s="198"/>
      <c r="T5" s="199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7" t="s">
        <v>37</v>
      </c>
      <c r="Q6" s="198"/>
      <c r="R6" s="198"/>
      <c r="S6" s="198"/>
      <c r="T6" s="199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7" t="s">
        <v>38</v>
      </c>
      <c r="Q7" s="198"/>
      <c r="R7" s="198"/>
      <c r="S7" s="198"/>
      <c r="T7" s="199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7" t="s">
        <v>39</v>
      </c>
      <c r="Q8" s="198"/>
      <c r="R8" s="198"/>
      <c r="S8" s="198"/>
      <c r="T8" s="199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3" t="s">
        <v>31</v>
      </c>
      <c r="Q9" s="204"/>
      <c r="R9" s="204"/>
      <c r="S9" s="204"/>
      <c r="T9" s="205"/>
      <c r="U9" s="97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8" t="s">
        <v>27</v>
      </c>
      <c r="Q11" s="189"/>
      <c r="R11" s="189"/>
      <c r="S11" s="189"/>
      <c r="T11" s="189"/>
      <c r="U11" s="19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SUM(I23:I45)/COUNT(I23:I45)</f>
        <v>69222.913043478256</v>
      </c>
      <c r="Q13" s="34">
        <f t="shared" ref="Q13:U13" si="9">SUM(J23:J45)/COUNT(J23:J45)</f>
        <v>41739.65217391304</v>
      </c>
      <c r="R13" s="34">
        <f t="shared" si="9"/>
        <v>11097.04347826087</v>
      </c>
      <c r="S13" s="34">
        <f t="shared" si="9"/>
        <v>-4392.826086956522</v>
      </c>
      <c r="T13" s="34">
        <f t="shared" si="9"/>
        <v>3305.1739130434785</v>
      </c>
      <c r="U13" s="42">
        <f t="shared" si="9"/>
        <v>1647.2608695652175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1" t="s">
        <v>19</v>
      </c>
      <c r="Q15" s="192"/>
      <c r="R15" s="192"/>
      <c r="S15" s="19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3.2020828906305338E-2</v>
      </c>
      <c r="R17" s="59">
        <f>(T13+Q13*(P17-Q17))/(P13*Q13)</f>
        <v>1.2591876847760549E-6</v>
      </c>
      <c r="S17" s="60">
        <f>(S13 + R17*P13*Q13)/R13</f>
        <v>-6.8000485832497556E-2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  <c r="Q20" s="140"/>
      <c r="R20" s="140"/>
      <c r="S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1.1933755298561709E-6</v>
      </c>
      <c r="Q23" s="115">
        <f t="shared" ref="Q23:Q54" si="11">(1+P$17-Q$17)*(1+P$17+S$17)-R$17*((S$17*K22)+((I22+J22)*(1+P$17+S$17)))</f>
        <v>0.83257831860741938</v>
      </c>
      <c r="R23" s="115">
        <f t="shared" ref="R23:R54" si="12">-J22*(1+P$17+S$17)</f>
        <v>-4768.6296165057674</v>
      </c>
      <c r="S23" s="118">
        <f t="shared" ref="S23:S86" si="13">INT((-Q23+SQRT((Q23^2)-(4*P23*R23)))/(2*P23))</f>
        <v>5681</v>
      </c>
      <c r="T23" s="46">
        <f>J23</f>
        <v>5678</v>
      </c>
      <c r="U23" s="70">
        <f>S23-T23</f>
        <v>3</v>
      </c>
      <c r="V23" s="116">
        <f t="shared" ref="V23:V32" si="14">U23/T23</f>
        <v>5.2835505459668892E-4</v>
      </c>
      <c r="W23" s="47">
        <f>U23</f>
        <v>3</v>
      </c>
      <c r="X23" s="117">
        <f>W23/T23</f>
        <v>5.2835505459668892E-4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1.1933755298561709E-6</v>
      </c>
      <c r="Q24" s="52">
        <f t="shared" si="11"/>
        <v>0.83276027638574757</v>
      </c>
      <c r="R24" s="52">
        <f t="shared" si="12"/>
        <v>-5519.0132414430791</v>
      </c>
      <c r="S24" s="119">
        <f t="shared" si="13"/>
        <v>6565</v>
      </c>
      <c r="T24" s="9">
        <f t="shared" ref="T24:T35" si="15">J24</f>
        <v>7036</v>
      </c>
      <c r="U24" s="2">
        <f t="shared" ref="U24:U32" si="16">S24-T24</f>
        <v>-471</v>
      </c>
      <c r="V24" s="109">
        <f t="shared" si="14"/>
        <v>-6.6941444002274017E-2</v>
      </c>
      <c r="W24" s="38">
        <f>W23+U24</f>
        <v>-468</v>
      </c>
      <c r="X24" s="105">
        <f t="shared" ref="X24:X41" si="17">W24/T24</f>
        <v>-6.651506537805571E-2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1.1933755298561709E-6</v>
      </c>
      <c r="Q25" s="103">
        <f t="shared" si="11"/>
        <v>0.83299527091077441</v>
      </c>
      <c r="R25" s="103">
        <f t="shared" si="12"/>
        <v>-6838.9885816825481</v>
      </c>
      <c r="S25" s="120">
        <f t="shared" si="13"/>
        <v>8115</v>
      </c>
      <c r="T25" s="11">
        <f t="shared" si="15"/>
        <v>9029</v>
      </c>
      <c r="U25" s="4">
        <f t="shared" si="16"/>
        <v>-914</v>
      </c>
      <c r="V25" s="108">
        <f t="shared" si="14"/>
        <v>-0.1012293720234799</v>
      </c>
      <c r="W25" s="18">
        <f t="shared" ref="W25:W32" si="18">W24+U25</f>
        <v>-1382</v>
      </c>
      <c r="X25" s="106">
        <f t="shared" si="17"/>
        <v>-0.15306235463506479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1.1933755298561709E-6</v>
      </c>
      <c r="Q26" s="52">
        <f t="shared" si="11"/>
        <v>0.83312228766277252</v>
      </c>
      <c r="R26" s="52">
        <f t="shared" si="12"/>
        <v>-8776.1836134183795</v>
      </c>
      <c r="S26" s="119">
        <f t="shared" si="13"/>
        <v>10379</v>
      </c>
      <c r="T26" s="9">
        <f t="shared" si="15"/>
        <v>10265</v>
      </c>
      <c r="U26" s="2">
        <f t="shared" si="16"/>
        <v>114</v>
      </c>
      <c r="V26" s="109">
        <f t="shared" si="14"/>
        <v>1.1105698977106674E-2</v>
      </c>
      <c r="W26" s="38">
        <f t="shared" si="18"/>
        <v>-1268</v>
      </c>
      <c r="X26" s="105">
        <f t="shared" si="17"/>
        <v>-0.12352654651729177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1.1933755298561709E-6</v>
      </c>
      <c r="Q27" s="103">
        <f t="shared" si="11"/>
        <v>0.83362895964925421</v>
      </c>
      <c r="R27" s="103">
        <f t="shared" si="12"/>
        <v>-9977.5750129294138</v>
      </c>
      <c r="S27" s="120">
        <f t="shared" si="13"/>
        <v>11770</v>
      </c>
      <c r="T27" s="11">
        <f t="shared" si="15"/>
        <v>13050</v>
      </c>
      <c r="U27" s="4">
        <f t="shared" si="16"/>
        <v>-1280</v>
      </c>
      <c r="V27" s="108">
        <f t="shared" si="14"/>
        <v>-9.8084291187739467E-2</v>
      </c>
      <c r="W27" s="18">
        <f t="shared" si="18"/>
        <v>-2548</v>
      </c>
      <c r="X27" s="106">
        <f t="shared" si="17"/>
        <v>-0.19524904214559388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1.1933755298561709E-6</v>
      </c>
      <c r="Q28" s="52">
        <f t="shared" si="11"/>
        <v>0.83389052305584122</v>
      </c>
      <c r="R28" s="52">
        <f t="shared" si="12"/>
        <v>-12684.593659885908</v>
      </c>
      <c r="S28" s="119">
        <f t="shared" si="13"/>
        <v>14893</v>
      </c>
      <c r="T28" s="9">
        <f t="shared" si="15"/>
        <v>16139</v>
      </c>
      <c r="U28" s="2">
        <f t="shared" si="16"/>
        <v>-1246</v>
      </c>
      <c r="V28" s="109">
        <f t="shared" si="14"/>
        <v>-7.7204287750170394E-2</v>
      </c>
      <c r="W28" s="38">
        <f t="shared" si="18"/>
        <v>-3794</v>
      </c>
      <c r="X28" s="105">
        <f t="shared" si="17"/>
        <v>-0.23508271887973234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1.1933755298561709E-6</v>
      </c>
      <c r="Q29" s="103">
        <f t="shared" si="11"/>
        <v>0.8343651862252629</v>
      </c>
      <c r="R29" s="103">
        <f t="shared" si="12"/>
        <v>-15687.100159149322</v>
      </c>
      <c r="S29" s="120">
        <f t="shared" si="13"/>
        <v>18321</v>
      </c>
      <c r="T29" s="11">
        <f t="shared" si="15"/>
        <v>18829</v>
      </c>
      <c r="U29" s="4">
        <f t="shared" si="16"/>
        <v>-508</v>
      </c>
      <c r="V29" s="108">
        <f t="shared" si="14"/>
        <v>-2.6979659036592489E-2</v>
      </c>
      <c r="W29" s="18">
        <f t="shared" si="18"/>
        <v>-4302</v>
      </c>
      <c r="X29" s="106">
        <f t="shared" si="17"/>
        <v>-0.22847734877051357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1.1933755298561709E-6</v>
      </c>
      <c r="Q30" s="52">
        <f t="shared" si="11"/>
        <v>0.83504771125486266</v>
      </c>
      <c r="R30" s="52">
        <f t="shared" si="12"/>
        <v>-18301.778852259904</v>
      </c>
      <c r="S30" s="119">
        <f t="shared" si="13"/>
        <v>21270</v>
      </c>
      <c r="T30" s="9">
        <f t="shared" si="15"/>
        <v>21992</v>
      </c>
      <c r="U30" s="2">
        <f t="shared" si="16"/>
        <v>-722</v>
      </c>
      <c r="V30" s="109">
        <f t="shared" si="14"/>
        <v>-3.2830120043652239E-2</v>
      </c>
      <c r="W30" s="38">
        <f t="shared" si="18"/>
        <v>-5024</v>
      </c>
      <c r="X30" s="105">
        <f t="shared" si="17"/>
        <v>-0.22844670789377955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1.1933755298561709E-6</v>
      </c>
      <c r="Q31" s="103">
        <f t="shared" si="11"/>
        <v>0.83579377993668114</v>
      </c>
      <c r="R31" s="103">
        <f t="shared" si="12"/>
        <v>-21376.213315571717</v>
      </c>
      <c r="S31" s="120">
        <f t="shared" si="13"/>
        <v>24704</v>
      </c>
      <c r="T31" s="11">
        <f t="shared" si="15"/>
        <v>24421</v>
      </c>
      <c r="U31" s="4">
        <f t="shared" si="16"/>
        <v>283</v>
      </c>
      <c r="V31" s="108">
        <f t="shared" si="14"/>
        <v>1.1588387043937595E-2</v>
      </c>
      <c r="W31" s="18">
        <f t="shared" si="18"/>
        <v>-4741</v>
      </c>
      <c r="X31" s="106">
        <f t="shared" si="17"/>
        <v>-0.19413619425903936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1.1933755298561709E-6</v>
      </c>
      <c r="Q32" s="52">
        <f t="shared" si="11"/>
        <v>0.83679432019195321</v>
      </c>
      <c r="R32" s="52">
        <f t="shared" si="12"/>
        <v>-23737.200135484578</v>
      </c>
      <c r="S32" s="119">
        <f t="shared" si="13"/>
        <v>27303</v>
      </c>
      <c r="T32" s="9">
        <f t="shared" si="15"/>
        <v>29470</v>
      </c>
      <c r="U32" s="2">
        <f t="shared" si="16"/>
        <v>-2167</v>
      </c>
      <c r="V32" s="109">
        <f t="shared" si="14"/>
        <v>-7.353240583644384E-2</v>
      </c>
      <c r="W32" s="38">
        <f t="shared" si="18"/>
        <v>-6908</v>
      </c>
      <c r="X32" s="105">
        <f t="shared" si="17"/>
        <v>-0.23440787241262301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1.1933755298561709E-6</v>
      </c>
      <c r="Q33" s="103">
        <f t="shared" si="11"/>
        <v>0.8381805043275623</v>
      </c>
      <c r="R33" s="103">
        <f t="shared" si="12"/>
        <v>-28644.825682516301</v>
      </c>
      <c r="S33" s="64">
        <f t="shared" si="13"/>
        <v>32656</v>
      </c>
      <c r="T33" s="11">
        <f t="shared" si="15"/>
        <v>35273</v>
      </c>
      <c r="U33" s="4">
        <f t="shared" ref="U33:U34" si="27">S33-T33</f>
        <v>-2617</v>
      </c>
      <c r="V33" s="108">
        <f t="shared" ref="V33:V34" si="28">U33/T33</f>
        <v>-7.4192725313979538E-2</v>
      </c>
      <c r="W33" s="4">
        <f t="shared" ref="W33:W34" si="29">W32+U33</f>
        <v>-9525</v>
      </c>
      <c r="X33" s="106">
        <f t="shared" si="17"/>
        <v>-0.27003657188217617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1.1933755298561709E-6</v>
      </c>
      <c r="Q34" s="52">
        <f t="shared" si="11"/>
        <v>0.83988263841916166</v>
      </c>
      <c r="R34" s="52">
        <f t="shared" si="12"/>
        <v>-34285.338863230318</v>
      </c>
      <c r="S34" s="119">
        <f t="shared" si="13"/>
        <v>38694</v>
      </c>
      <c r="T34" s="127">
        <f t="shared" si="15"/>
        <v>40501</v>
      </c>
      <c r="U34" s="124">
        <f t="shared" si="27"/>
        <v>-1807</v>
      </c>
      <c r="V34" s="125">
        <f t="shared" si="28"/>
        <v>-4.4616182316486015E-2</v>
      </c>
      <c r="W34" s="124">
        <f t="shared" si="29"/>
        <v>-11332</v>
      </c>
      <c r="X34" s="126">
        <f t="shared" si="17"/>
        <v>-0.27979556060344191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1.1933755298561709E-6</v>
      </c>
      <c r="Q35" s="103">
        <f t="shared" si="11"/>
        <v>0.84162312305398224</v>
      </c>
      <c r="R35" s="103">
        <f t="shared" si="12"/>
        <v>-39366.952323298021</v>
      </c>
      <c r="S35" s="120">
        <f t="shared" si="13"/>
        <v>44026</v>
      </c>
      <c r="T35" s="11">
        <f t="shared" si="15"/>
        <v>46406</v>
      </c>
      <c r="U35" s="4">
        <f t="shared" ref="U35" si="39">S35-T35</f>
        <v>-2380</v>
      </c>
      <c r="V35" s="108">
        <f t="shared" ref="V35" si="40">U35/T35</f>
        <v>-5.1286471576951258E-2</v>
      </c>
      <c r="W35" s="4">
        <f t="shared" ref="W35" si="41">W34+U35</f>
        <v>-13712</v>
      </c>
      <c r="X35" s="106">
        <f t="shared" si="17"/>
        <v>-0.29547903288367883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1.1933755298561709E-6</v>
      </c>
      <c r="Q36" s="52">
        <f t="shared" si="11"/>
        <v>0.84352179688928985</v>
      </c>
      <c r="R36" s="52">
        <f t="shared" si="12"/>
        <v>-45106.609454457124</v>
      </c>
      <c r="S36" s="119">
        <f t="shared" si="13"/>
        <v>49945</v>
      </c>
      <c r="T36" s="134">
        <f t="shared" ref="T36:T39" si="46">J36</f>
        <v>51224</v>
      </c>
      <c r="U36" s="135">
        <f t="shared" ref="U36" si="47">S36-T36</f>
        <v>-1279</v>
      </c>
      <c r="V36" s="109">
        <f t="shared" ref="V36" si="48">U36/T36</f>
        <v>-2.4968764641574263E-2</v>
      </c>
      <c r="W36" s="135">
        <f t="shared" ref="W36" si="49">W35+U36</f>
        <v>-14991</v>
      </c>
      <c r="X36" s="105">
        <f t="shared" si="17"/>
        <v>-0.29265578635014838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1.1933755298561709E-6</v>
      </c>
      <c r="Q37" s="103">
        <f t="shared" si="11"/>
        <v>0.84561452701433815</v>
      </c>
      <c r="R37" s="103">
        <f t="shared" si="12"/>
        <v>-49789.703113716147</v>
      </c>
      <c r="S37" s="120">
        <f t="shared" si="13"/>
        <v>54663</v>
      </c>
      <c r="T37" s="150">
        <f t="shared" si="46"/>
        <v>54968</v>
      </c>
      <c r="U37" s="19">
        <f t="shared" ref="U37" si="51">S37-T37</f>
        <v>-305</v>
      </c>
      <c r="V37" s="108">
        <f t="shared" ref="V37" si="52">U37/T37</f>
        <v>-5.5486828700334742E-3</v>
      </c>
      <c r="W37" s="19">
        <f t="shared" ref="W37" si="53">W36+U37</f>
        <v>-15296</v>
      </c>
      <c r="X37" s="106">
        <f t="shared" si="17"/>
        <v>-0.27827099403289185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1.1933755298561709E-6</v>
      </c>
      <c r="Q38" s="52">
        <f t="shared" si="11"/>
        <v>0.84793123164287176</v>
      </c>
      <c r="R38" s="52">
        <f t="shared" si="12"/>
        <v>-53428.869294759279</v>
      </c>
      <c r="S38" s="119">
        <f t="shared" si="13"/>
        <v>58237</v>
      </c>
      <c r="T38" s="134">
        <f t="shared" si="46"/>
        <v>58598</v>
      </c>
      <c r="U38" s="135">
        <f t="shared" ref="U38" si="55">S38-T38</f>
        <v>-361</v>
      </c>
      <c r="V38" s="109">
        <f t="shared" ref="V38" si="56">U38/T38</f>
        <v>-6.1606198163759859E-3</v>
      </c>
      <c r="W38" s="135">
        <f t="shared" ref="W38" si="57">W37+U38</f>
        <v>-15657</v>
      </c>
      <c r="X38" s="105">
        <f t="shared" si="17"/>
        <v>-0.26719341957063381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1.1933755298561709E-6</v>
      </c>
      <c r="Q39" s="103">
        <f t="shared" si="11"/>
        <v>0.85014848031112766</v>
      </c>
      <c r="R39" s="103">
        <f t="shared" si="12"/>
        <v>-56957.227531187316</v>
      </c>
      <c r="S39" s="120">
        <f t="shared" si="13"/>
        <v>61659</v>
      </c>
      <c r="T39" s="150">
        <f t="shared" si="46"/>
        <v>63460</v>
      </c>
      <c r="U39" s="19">
        <f t="shared" ref="U39" si="59">S39-T39</f>
        <v>-1801</v>
      </c>
      <c r="V39" s="108">
        <f t="shared" ref="V39" si="60">U39/T39</f>
        <v>-2.8380081941380399E-2</v>
      </c>
      <c r="W39" s="19">
        <f t="shared" ref="W39" si="61">W38+U39</f>
        <v>-17458</v>
      </c>
      <c r="X39" s="106">
        <f t="shared" si="17"/>
        <v>-0.2751024267254964</v>
      </c>
    </row>
    <row r="40" spans="2:30" x14ac:dyDescent="0.25">
      <c r="B40" s="9">
        <v>36</v>
      </c>
      <c r="C40" s="152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1.1933755298561709E-6</v>
      </c>
      <c r="Q40" s="52">
        <f t="shared" si="11"/>
        <v>0.85256070630873304</v>
      </c>
      <c r="R40" s="52">
        <f t="shared" si="12"/>
        <v>-61683.08916906971</v>
      </c>
      <c r="S40" s="119">
        <f t="shared" si="13"/>
        <v>66213</v>
      </c>
      <c r="T40" s="134">
        <f t="shared" ref="T40" si="64">J40</f>
        <v>68200</v>
      </c>
      <c r="U40" s="135">
        <f t="shared" ref="U40" si="65">S40-T40</f>
        <v>-1987</v>
      </c>
      <c r="V40" s="109">
        <f t="shared" ref="V40" si="66">U40/T40</f>
        <v>-2.9134897360703814E-2</v>
      </c>
      <c r="W40" s="135">
        <f t="shared" ref="W40" si="67">W39+U40</f>
        <v>-19445</v>
      </c>
      <c r="X40" s="105">
        <f t="shared" si="17"/>
        <v>-0.2851173020527859</v>
      </c>
    </row>
    <row r="41" spans="2:30" x14ac:dyDescent="0.25">
      <c r="B41" s="11">
        <v>37</v>
      </c>
      <c r="C41" s="153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1.1933755298561709E-6</v>
      </c>
      <c r="Q41" s="103">
        <f t="shared" si="11"/>
        <v>0.85460397061917059</v>
      </c>
      <c r="R41" s="103">
        <f t="shared" si="12"/>
        <v>-66290.366866223674</v>
      </c>
      <c r="S41" s="120">
        <f t="shared" si="13"/>
        <v>70606</v>
      </c>
      <c r="T41" s="150">
        <f t="shared" ref="T41" si="69">J41</f>
        <v>72084</v>
      </c>
      <c r="U41" s="19">
        <f t="shared" ref="U41" si="70">S41-T41</f>
        <v>-1478</v>
      </c>
      <c r="V41" s="108">
        <f t="shared" ref="V41" si="71">U41/T41</f>
        <v>-2.0503856611730757E-2</v>
      </c>
      <c r="W41" s="19">
        <f t="shared" ref="W41" si="72">W40+U41</f>
        <v>-20923</v>
      </c>
      <c r="X41" s="106">
        <f t="shared" si="17"/>
        <v>-0.29025858720381775</v>
      </c>
    </row>
    <row r="42" spans="2:30" x14ac:dyDescent="0.25">
      <c r="B42" s="9">
        <v>38</v>
      </c>
      <c r="C42" s="152">
        <v>43923</v>
      </c>
      <c r="D42" s="49">
        <v>112065</v>
      </c>
      <c r="E42" s="5">
        <v>26743</v>
      </c>
      <c r="F42" s="37">
        <v>10348</v>
      </c>
      <c r="G42" s="143">
        <f t="shared" si="0"/>
        <v>2.379279358925135E-3</v>
      </c>
      <c r="H42" s="81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90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1.1933755298561709E-6</v>
      </c>
      <c r="Q42" s="52">
        <f t="shared" si="11"/>
        <v>0.85715344383111103</v>
      </c>
      <c r="R42" s="52">
        <f t="shared" si="12"/>
        <v>-70065.612979250247</v>
      </c>
      <c r="S42" s="119">
        <f t="shared" si="13"/>
        <v>74098</v>
      </c>
      <c r="T42" s="134">
        <f t="shared" ref="T42" si="76">J42</f>
        <v>74974</v>
      </c>
      <c r="U42" s="135">
        <f t="shared" ref="U42" si="77">S42-T42</f>
        <v>-876</v>
      </c>
      <c r="V42" s="109">
        <f t="shared" ref="V42" si="78">U42/T42</f>
        <v>-1.1684050470829887E-2</v>
      </c>
      <c r="W42" s="135">
        <f t="shared" ref="W42" si="79">W41+U42</f>
        <v>-21799</v>
      </c>
      <c r="X42" s="105">
        <f t="shared" ref="X42" si="80">W42/T42</f>
        <v>-0.29075412809774054</v>
      </c>
    </row>
    <row r="43" spans="2:30" x14ac:dyDescent="0.25">
      <c r="B43" s="11">
        <v>39</v>
      </c>
      <c r="C43" s="153">
        <v>43924</v>
      </c>
      <c r="D43" s="50">
        <v>119199</v>
      </c>
      <c r="E43" s="35">
        <v>30513</v>
      </c>
      <c r="F43" s="39">
        <v>11198</v>
      </c>
      <c r="G43" s="144">
        <f t="shared" si="0"/>
        <v>2.5307430536252815E-3</v>
      </c>
      <c r="H43" s="83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1">
        <f t="shared" si="32"/>
        <v>-4214</v>
      </c>
      <c r="M43" s="18">
        <f t="shared" si="33"/>
        <v>2514</v>
      </c>
      <c r="N43" s="36">
        <f>K43-K42</f>
        <v>3770</v>
      </c>
      <c r="P43" s="104">
        <f t="shared" si="10"/>
        <v>1.1933755298561709E-6</v>
      </c>
      <c r="Q43" s="103">
        <f t="shared" si="11"/>
        <v>0.85985655847422593</v>
      </c>
      <c r="R43" s="103">
        <f t="shared" si="12"/>
        <v>-72874.691575194331</v>
      </c>
      <c r="S43" s="120">
        <f t="shared" si="13"/>
        <v>76607</v>
      </c>
      <c r="T43" s="150">
        <f t="shared" ref="T43" si="84">J43</f>
        <v>77488</v>
      </c>
      <c r="U43" s="19">
        <f t="shared" ref="U43" si="85">S43-T43</f>
        <v>-881</v>
      </c>
      <c r="V43" s="108">
        <f t="shared" ref="V43" si="86">U43/T43</f>
        <v>-1.1369502374561222E-2</v>
      </c>
      <c r="W43" s="19">
        <f t="shared" ref="W43" si="87">W42+U43</f>
        <v>-22680</v>
      </c>
      <c r="X43" s="106">
        <f t="shared" ref="X43" si="88">W43/T43</f>
        <v>-0.292690481106752</v>
      </c>
      <c r="AB43" s="139"/>
    </row>
    <row r="44" spans="2:30" x14ac:dyDescent="0.25">
      <c r="B44" s="9">
        <v>40</v>
      </c>
      <c r="C44" s="152">
        <v>43925</v>
      </c>
      <c r="D44" s="49">
        <v>126168</v>
      </c>
      <c r="E44" s="5">
        <v>34219</v>
      </c>
      <c r="F44" s="37">
        <v>11947</v>
      </c>
      <c r="G44" s="143">
        <f t="shared" si="0"/>
        <v>2.6787035930653322E-3</v>
      </c>
      <c r="H44" s="81">
        <f t="shared" si="8"/>
        <v>1.0584652555810032</v>
      </c>
      <c r="I44" s="49">
        <f t="shared" ref="I44" si="89">INT(U$3*U$9-D44-F44+E44)</f>
        <v>16633</v>
      </c>
      <c r="J44" s="38">
        <f t="shared" ref="J44" si="90">D44-E44-F44</f>
        <v>80002</v>
      </c>
      <c r="K44" s="37">
        <f t="shared" ref="K44" si="91">E44</f>
        <v>34219</v>
      </c>
      <c r="L44" s="90">
        <f t="shared" si="32"/>
        <v>-4012</v>
      </c>
      <c r="M44" s="38">
        <f t="shared" si="33"/>
        <v>2514</v>
      </c>
      <c r="N44" s="37">
        <f t="shared" si="34"/>
        <v>3706</v>
      </c>
      <c r="P44" s="53">
        <f t="shared" si="10"/>
        <v>1.1933755298561709E-6</v>
      </c>
      <c r="Q44" s="52">
        <f t="shared" si="11"/>
        <v>0.86226004682575041</v>
      </c>
      <c r="R44" s="52">
        <f t="shared" si="12"/>
        <v>-75318.298353811435</v>
      </c>
      <c r="S44" s="119">
        <f t="shared" si="13"/>
        <v>78763</v>
      </c>
      <c r="T44" s="134">
        <f t="shared" ref="T44" si="92">J44</f>
        <v>80002</v>
      </c>
      <c r="U44" s="135">
        <f t="shared" ref="U44" si="93">S44-T44</f>
        <v>-1239</v>
      </c>
      <c r="V44" s="109">
        <f t="shared" ref="V44" si="94">U44/T44</f>
        <v>-1.5487112822179445E-2</v>
      </c>
      <c r="W44" s="135">
        <f t="shared" ref="W44" si="95">W43+U44</f>
        <v>-23919</v>
      </c>
      <c r="X44" s="105">
        <f t="shared" ref="X44" si="96">W44/T44</f>
        <v>-0.29898002549936253</v>
      </c>
    </row>
    <row r="45" spans="2:30" ht="15.75" thickBot="1" x14ac:dyDescent="0.3">
      <c r="B45" s="172">
        <v>41</v>
      </c>
      <c r="C45" s="180">
        <v>43926</v>
      </c>
      <c r="D45" s="185">
        <v>131646</v>
      </c>
      <c r="E45" s="173">
        <v>38080</v>
      </c>
      <c r="F45" s="174">
        <v>12641</v>
      </c>
      <c r="G45" s="183">
        <f t="shared" si="0"/>
        <v>2.7950083477005162E-3</v>
      </c>
      <c r="H45" s="181">
        <f t="shared" si="8"/>
        <v>1.0434182994103101</v>
      </c>
      <c r="I45" s="186">
        <f t="shared" ref="I45" si="97">INT(U$3*U$9-D45-F45+E45)</f>
        <v>14322</v>
      </c>
      <c r="J45" s="173">
        <f t="shared" ref="J45" si="98">D45-E45-F45</f>
        <v>80925</v>
      </c>
      <c r="K45" s="174">
        <f t="shared" ref="K45" si="99">E45</f>
        <v>38080</v>
      </c>
      <c r="L45" s="184">
        <f t="shared" si="32"/>
        <v>-2311</v>
      </c>
      <c r="M45" s="173">
        <f t="shared" si="33"/>
        <v>923</v>
      </c>
      <c r="N45" s="174">
        <f t="shared" si="34"/>
        <v>3861</v>
      </c>
      <c r="P45" s="175">
        <f t="shared" si="10"/>
        <v>1.1933755298561709E-6</v>
      </c>
      <c r="Q45" s="176">
        <f t="shared" si="11"/>
        <v>0.86441082133011327</v>
      </c>
      <c r="R45" s="176">
        <f t="shared" si="12"/>
        <v>-77761.905132428539</v>
      </c>
      <c r="S45" s="182">
        <f t="shared" si="13"/>
        <v>80919</v>
      </c>
      <c r="T45" s="187">
        <f t="shared" ref="T45" si="100">J45</f>
        <v>80925</v>
      </c>
      <c r="U45" s="177">
        <f t="shared" ref="U45" si="101">S45-T45</f>
        <v>-6</v>
      </c>
      <c r="V45" s="178">
        <f t="shared" ref="V45" si="102">U45/T45</f>
        <v>-7.4142724745134385E-5</v>
      </c>
      <c r="W45" s="177">
        <f t="shared" ref="W45" si="103">W44+U45</f>
        <v>-23925</v>
      </c>
      <c r="X45" s="179">
        <f t="shared" ref="X45" si="104">W45/T45</f>
        <v>-0.29564411492122333</v>
      </c>
    </row>
    <row r="46" spans="2:30" x14ac:dyDescent="0.25">
      <c r="B46" s="155">
        <v>42</v>
      </c>
      <c r="C46" s="156">
        <v>43927</v>
      </c>
      <c r="D46" s="157">
        <f t="shared" ref="D46:D109" si="105">D45+IF(M46&gt;0,M46+N46,0)</f>
        <v>136116</v>
      </c>
      <c r="E46" s="158">
        <f t="shared" ref="E46:E97" si="106">E45+IF(N46&gt;0,N46,0)</f>
        <v>41865</v>
      </c>
      <c r="F46" s="159">
        <f>D46*F$45/D$45</f>
        <v>13070.221320814913</v>
      </c>
      <c r="G46" s="160">
        <f t="shared" si="0"/>
        <v>2.8899120083831142E-3</v>
      </c>
      <c r="H46" s="161">
        <f t="shared" si="8"/>
        <v>1.0339546966865685</v>
      </c>
      <c r="I46" s="157">
        <f t="shared" ref="I46:I68" si="107">INT((S$17*K46+I45)/(1+R$17*J46))</f>
        <v>10405</v>
      </c>
      <c r="J46" s="162">
        <f t="shared" ref="J46:J97" si="108">S46</f>
        <v>81610</v>
      </c>
      <c r="K46" s="163">
        <f t="shared" ref="K46:K68" si="109">INT((Q$17*J46+K45)/(1+P$17+S$17))</f>
        <v>41865</v>
      </c>
      <c r="L46" s="164">
        <f t="shared" si="32"/>
        <v>-3917</v>
      </c>
      <c r="M46" s="162">
        <f t="shared" si="33"/>
        <v>685</v>
      </c>
      <c r="N46" s="163">
        <f t="shared" si="34"/>
        <v>3785</v>
      </c>
      <c r="P46" s="165">
        <f t="shared" si="10"/>
        <v>1.1933755298561709E-6</v>
      </c>
      <c r="Q46" s="166">
        <f t="shared" si="11"/>
        <v>0.86644023548753224</v>
      </c>
      <c r="R46" s="166">
        <f t="shared" si="12"/>
        <v>-78659.060684005148</v>
      </c>
      <c r="S46" s="167">
        <f t="shared" si="13"/>
        <v>81610</v>
      </c>
      <c r="T46" s="168"/>
      <c r="U46" s="169"/>
      <c r="V46" s="170"/>
      <c r="W46" s="169"/>
      <c r="X46" s="171"/>
    </row>
    <row r="47" spans="2:30" x14ac:dyDescent="0.25">
      <c r="B47" s="11">
        <v>43</v>
      </c>
      <c r="C47" s="21">
        <v>43928</v>
      </c>
      <c r="D47" s="50">
        <f t="shared" si="105"/>
        <v>140317</v>
      </c>
      <c r="E47" s="35">
        <f t="shared" si="106"/>
        <v>45769</v>
      </c>
      <c r="F47" s="30">
        <f t="shared" ref="F47:F110" si="110">D47*F$45/D$45</f>
        <v>13473.612544247451</v>
      </c>
      <c r="G47" s="27">
        <f t="shared" si="0"/>
        <v>2.9791044644295558E-3</v>
      </c>
      <c r="H47" s="83">
        <f t="shared" si="8"/>
        <v>1.0308633812336536</v>
      </c>
      <c r="I47" s="23">
        <f t="shared" si="107"/>
        <v>6610</v>
      </c>
      <c r="J47" s="35">
        <f t="shared" si="108"/>
        <v>81907</v>
      </c>
      <c r="K47" s="39">
        <f t="shared" si="109"/>
        <v>45769</v>
      </c>
      <c r="L47" s="92">
        <f t="shared" si="32"/>
        <v>-3795</v>
      </c>
      <c r="M47" s="35">
        <f t="shared" si="33"/>
        <v>297</v>
      </c>
      <c r="N47" s="39">
        <f t="shared" si="34"/>
        <v>3904</v>
      </c>
      <c r="P47" s="54">
        <f t="shared" si="10"/>
        <v>1.1933755298561709E-6</v>
      </c>
      <c r="Q47" s="55">
        <f t="shared" si="11"/>
        <v>0.87072006870061469</v>
      </c>
      <c r="R47" s="55">
        <f t="shared" si="12"/>
        <v>-79324.880351209882</v>
      </c>
      <c r="S47" s="56">
        <f t="shared" si="13"/>
        <v>81907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105"/>
        <v>140317</v>
      </c>
      <c r="E48" s="5">
        <f t="shared" si="106"/>
        <v>49783</v>
      </c>
      <c r="F48" s="63">
        <f t="shared" si="110"/>
        <v>13473.612544247451</v>
      </c>
      <c r="G48" s="28">
        <f t="shared" si="0"/>
        <v>2.9791044644295558E-3</v>
      </c>
      <c r="H48" s="81">
        <f t="shared" si="8"/>
        <v>1</v>
      </c>
      <c r="I48" s="49">
        <f t="shared" si="107"/>
        <v>2923</v>
      </c>
      <c r="J48" s="38">
        <f t="shared" si="108"/>
        <v>81824</v>
      </c>
      <c r="K48" s="37">
        <f t="shared" si="109"/>
        <v>49783</v>
      </c>
      <c r="L48" s="90">
        <f t="shared" si="32"/>
        <v>-3687</v>
      </c>
      <c r="M48" s="38">
        <f t="shared" si="33"/>
        <v>-83</v>
      </c>
      <c r="N48" s="37">
        <f t="shared" si="34"/>
        <v>4014</v>
      </c>
      <c r="P48" s="53">
        <f t="shared" si="10"/>
        <v>1.1933755298561709E-6</v>
      </c>
      <c r="Q48" s="52">
        <f t="shared" si="11"/>
        <v>0.87533565666478874</v>
      </c>
      <c r="R48" s="52">
        <f t="shared" si="12"/>
        <v>-79613.564206917625</v>
      </c>
      <c r="S48" s="16">
        <f t="shared" si="13"/>
        <v>81824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105"/>
        <v>140317</v>
      </c>
      <c r="E49" s="35">
        <f t="shared" si="106"/>
        <v>53897</v>
      </c>
      <c r="F49" s="30">
        <f t="shared" si="110"/>
        <v>13473.612544247451</v>
      </c>
      <c r="G49" s="27">
        <f t="shared" si="0"/>
        <v>2.9791044644295558E-3</v>
      </c>
      <c r="H49" s="83">
        <f t="shared" si="8"/>
        <v>1</v>
      </c>
      <c r="I49" s="23">
        <f t="shared" si="107"/>
        <v>-674</v>
      </c>
      <c r="J49" s="35">
        <f t="shared" si="108"/>
        <v>81371</v>
      </c>
      <c r="K49" s="39">
        <f t="shared" si="109"/>
        <v>53897</v>
      </c>
      <c r="L49" s="92">
        <f t="shared" si="32"/>
        <v>-3597</v>
      </c>
      <c r="M49" s="35">
        <f t="shared" si="33"/>
        <v>-453</v>
      </c>
      <c r="N49" s="39">
        <f t="shared" si="34"/>
        <v>4114</v>
      </c>
      <c r="P49" s="54">
        <f t="shared" si="10"/>
        <v>1.1933755298561709E-6</v>
      </c>
      <c r="Q49" s="55">
        <f t="shared" si="11"/>
        <v>0.88029357233059258</v>
      </c>
      <c r="R49" s="55">
        <f t="shared" si="12"/>
        <v>-79532.888247241732</v>
      </c>
      <c r="S49" s="56">
        <f t="shared" si="13"/>
        <v>81371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105"/>
        <v>140317</v>
      </c>
      <c r="E50" s="5">
        <f t="shared" si="106"/>
        <v>58103</v>
      </c>
      <c r="F50" s="63">
        <f t="shared" si="110"/>
        <v>13473.612544247451</v>
      </c>
      <c r="G50" s="28">
        <f t="shared" si="0"/>
        <v>2.9791044644295558E-3</v>
      </c>
      <c r="H50" s="81">
        <f t="shared" si="8"/>
        <v>1</v>
      </c>
      <c r="I50" s="49">
        <f t="shared" si="107"/>
        <v>-4200</v>
      </c>
      <c r="J50" s="38">
        <f t="shared" si="108"/>
        <v>80563</v>
      </c>
      <c r="K50" s="37">
        <f t="shared" si="109"/>
        <v>58103</v>
      </c>
      <c r="L50" s="90">
        <f t="shared" si="32"/>
        <v>-3526</v>
      </c>
      <c r="M50" s="38">
        <f t="shared" si="33"/>
        <v>-808</v>
      </c>
      <c r="N50" s="37">
        <f t="shared" si="34"/>
        <v>4206</v>
      </c>
      <c r="P50" s="53">
        <f t="shared" si="10"/>
        <v>1.1933755298561709E-6</v>
      </c>
      <c r="Q50" s="52">
        <f t="shared" si="11"/>
        <v>0.88560275088282581</v>
      </c>
      <c r="R50" s="52">
        <f t="shared" si="12"/>
        <v>-79092.572467323844</v>
      </c>
      <c r="S50" s="16">
        <f t="shared" si="13"/>
        <v>80563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105"/>
        <v>140317</v>
      </c>
      <c r="E51" s="35">
        <f t="shared" si="106"/>
        <v>62392</v>
      </c>
      <c r="F51" s="30">
        <f t="shared" si="110"/>
        <v>13473.612544247451</v>
      </c>
      <c r="G51" s="27">
        <f t="shared" si="0"/>
        <v>2.9791044644295558E-3</v>
      </c>
      <c r="H51" s="83">
        <f t="shared" si="8"/>
        <v>1</v>
      </c>
      <c r="I51" s="50">
        <f t="shared" si="107"/>
        <v>-7676</v>
      </c>
      <c r="J51" s="18">
        <f t="shared" si="108"/>
        <v>79415</v>
      </c>
      <c r="K51" s="36">
        <f t="shared" si="109"/>
        <v>62392</v>
      </c>
      <c r="L51" s="91">
        <f t="shared" si="32"/>
        <v>-3476</v>
      </c>
      <c r="M51" s="18">
        <f t="shared" si="33"/>
        <v>-1148</v>
      </c>
      <c r="N51" s="36">
        <f t="shared" si="34"/>
        <v>4289</v>
      </c>
      <c r="P51" s="54">
        <f t="shared" si="10"/>
        <v>1.1933755298561709E-6</v>
      </c>
      <c r="Q51" s="55">
        <f t="shared" si="11"/>
        <v>0.89126740303776519</v>
      </c>
      <c r="R51" s="55">
        <f t="shared" si="12"/>
        <v>-78307.196859876509</v>
      </c>
      <c r="S51" s="56">
        <f t="shared" si="13"/>
        <v>79415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105"/>
        <v>140317</v>
      </c>
      <c r="E52" s="5">
        <f t="shared" si="106"/>
        <v>66757</v>
      </c>
      <c r="F52" s="63">
        <f t="shared" si="110"/>
        <v>13473.612544247451</v>
      </c>
      <c r="G52" s="28">
        <f t="shared" si="0"/>
        <v>2.9791044644295558E-3</v>
      </c>
      <c r="H52" s="81">
        <f t="shared" si="8"/>
        <v>1</v>
      </c>
      <c r="I52" s="49">
        <f t="shared" si="107"/>
        <v>-11124</v>
      </c>
      <c r="J52" s="38">
        <f t="shared" si="108"/>
        <v>77946</v>
      </c>
      <c r="K52" s="37">
        <f t="shared" si="109"/>
        <v>66757</v>
      </c>
      <c r="L52" s="90">
        <f t="shared" si="32"/>
        <v>-3448</v>
      </c>
      <c r="M52" s="38">
        <f t="shared" si="33"/>
        <v>-1469</v>
      </c>
      <c r="N52" s="37">
        <f t="shared" si="34"/>
        <v>4365</v>
      </c>
      <c r="P52" s="53">
        <f t="shared" si="10"/>
        <v>1.1933755298561709E-6</v>
      </c>
      <c r="Q52" s="52">
        <f t="shared" si="11"/>
        <v>0.89729410174594892</v>
      </c>
      <c r="R52" s="52">
        <f t="shared" si="12"/>
        <v>-77191.341417612217</v>
      </c>
      <c r="S52" s="16">
        <f t="shared" si="13"/>
        <v>77946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105"/>
        <v>140317</v>
      </c>
      <c r="E53" s="35">
        <f t="shared" si="106"/>
        <v>71189</v>
      </c>
      <c r="F53" s="30">
        <f t="shared" si="110"/>
        <v>13473.612544247451</v>
      </c>
      <c r="G53" s="27">
        <f t="shared" si="0"/>
        <v>2.9791044644295558E-3</v>
      </c>
      <c r="H53" s="83">
        <f t="shared" si="8"/>
        <v>1</v>
      </c>
      <c r="I53" s="50">
        <f t="shared" si="107"/>
        <v>-14568</v>
      </c>
      <c r="J53" s="18">
        <f t="shared" si="108"/>
        <v>76175</v>
      </c>
      <c r="K53" s="36">
        <f t="shared" si="109"/>
        <v>71189</v>
      </c>
      <c r="L53" s="91">
        <f t="shared" si="32"/>
        <v>-3444</v>
      </c>
      <c r="M53" s="18">
        <f t="shared" si="33"/>
        <v>-1771</v>
      </c>
      <c r="N53" s="36">
        <f t="shared" si="34"/>
        <v>4432</v>
      </c>
      <c r="P53" s="54">
        <f t="shared" si="10"/>
        <v>1.1933755298561709E-6</v>
      </c>
      <c r="Q53" s="55">
        <f t="shared" si="11"/>
        <v>0.90368591941921039</v>
      </c>
      <c r="R53" s="55">
        <f t="shared" si="12"/>
        <v>-75763.474131300158</v>
      </c>
      <c r="S53" s="56">
        <f t="shared" si="13"/>
        <v>76175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105"/>
        <v>140317</v>
      </c>
      <c r="E54" s="5">
        <f t="shared" si="106"/>
        <v>75681</v>
      </c>
      <c r="F54" s="63">
        <f t="shared" si="110"/>
        <v>13473.612544247451</v>
      </c>
      <c r="G54" s="28">
        <f t="shared" si="0"/>
        <v>2.9791044644295558E-3</v>
      </c>
      <c r="H54" s="81">
        <f t="shared" si="8"/>
        <v>1</v>
      </c>
      <c r="I54" s="49">
        <f t="shared" si="107"/>
        <v>-18032</v>
      </c>
      <c r="J54" s="38">
        <f t="shared" si="108"/>
        <v>74123</v>
      </c>
      <c r="K54" s="37">
        <f t="shared" si="109"/>
        <v>75681</v>
      </c>
      <c r="L54" s="90">
        <f t="shared" si="32"/>
        <v>-3464</v>
      </c>
      <c r="M54" s="38">
        <f t="shared" si="33"/>
        <v>-2052</v>
      </c>
      <c r="N54" s="37">
        <f t="shared" si="34"/>
        <v>4492</v>
      </c>
      <c r="P54" s="53">
        <f t="shared" si="10"/>
        <v>1.1933755298561709E-6</v>
      </c>
      <c r="Q54" s="52">
        <f t="shared" si="11"/>
        <v>0.91044820507826996</v>
      </c>
      <c r="R54" s="52">
        <f t="shared" si="12"/>
        <v>-74042.062991709507</v>
      </c>
      <c r="S54" s="16">
        <f t="shared" si="13"/>
        <v>74123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105"/>
        <v>140317</v>
      </c>
      <c r="E55" s="35">
        <f t="shared" si="106"/>
        <v>80226</v>
      </c>
      <c r="F55" s="30">
        <f t="shared" si="110"/>
        <v>13473.612544247451</v>
      </c>
      <c r="G55" s="27">
        <f t="shared" si="0"/>
        <v>2.9791044644295558E-3</v>
      </c>
      <c r="H55" s="83">
        <f t="shared" si="8"/>
        <v>1</v>
      </c>
      <c r="I55" s="23">
        <f t="shared" si="107"/>
        <v>-21540</v>
      </c>
      <c r="J55" s="35">
        <f t="shared" si="108"/>
        <v>71811</v>
      </c>
      <c r="K55" s="39">
        <f t="shared" si="109"/>
        <v>80226</v>
      </c>
      <c r="L55" s="92">
        <f t="shared" si="32"/>
        <v>-3508</v>
      </c>
      <c r="M55" s="35">
        <f t="shared" si="33"/>
        <v>-2312</v>
      </c>
      <c r="N55" s="39">
        <f t="shared" si="34"/>
        <v>4545</v>
      </c>
      <c r="P55" s="54">
        <f t="shared" ref="P55:P86" si="111">R$17*((1+P$17-Q$17)*(1+P$17+S$17)-Q$17)</f>
        <v>1.1933755298561709E-6</v>
      </c>
      <c r="Q55" s="55">
        <f t="shared" ref="Q55:Q86" si="112">(1+P$17-Q$17)*(1+P$17+S$17)-R$17*((S$17*K54)+((I54+J54)*(1+P$17+S$17)))</f>
        <v>0.9175840311349609</v>
      </c>
      <c r="R55" s="55">
        <f t="shared" ref="R55:R86" si="113">-J54*(1+P$17+S$17)</f>
        <v>-72047.519988637796</v>
      </c>
      <c r="S55" s="56">
        <f t="shared" si="13"/>
        <v>71811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105"/>
        <v>140317</v>
      </c>
      <c r="E56" s="5">
        <f t="shared" si="106"/>
        <v>84818</v>
      </c>
      <c r="F56" s="63">
        <f t="shared" si="110"/>
        <v>13473.612544247451</v>
      </c>
      <c r="G56" s="28">
        <f t="shared" si="0"/>
        <v>2.9791044644295558E-3</v>
      </c>
      <c r="H56" s="81">
        <f t="shared" si="8"/>
        <v>1</v>
      </c>
      <c r="I56" s="49">
        <f t="shared" si="107"/>
        <v>-25118</v>
      </c>
      <c r="J56" s="38">
        <f t="shared" si="108"/>
        <v>69263</v>
      </c>
      <c r="K56" s="37">
        <f t="shared" si="109"/>
        <v>84818</v>
      </c>
      <c r="L56" s="90">
        <f t="shared" si="32"/>
        <v>-3578</v>
      </c>
      <c r="M56" s="38">
        <f t="shared" si="33"/>
        <v>-2548</v>
      </c>
      <c r="N56" s="37">
        <f t="shared" si="34"/>
        <v>4592</v>
      </c>
      <c r="P56" s="53">
        <f t="shared" si="111"/>
        <v>1.1933755298561709E-6</v>
      </c>
      <c r="Q56" s="52">
        <f t="shared" si="112"/>
        <v>0.92509647000111661</v>
      </c>
      <c r="R56" s="52">
        <f t="shared" si="113"/>
        <v>-69800.257111882529</v>
      </c>
      <c r="S56" s="16">
        <f t="shared" si="13"/>
        <v>69263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105"/>
        <v>140317</v>
      </c>
      <c r="E57" s="35">
        <f t="shared" si="106"/>
        <v>89452</v>
      </c>
      <c r="F57" s="30">
        <f t="shared" si="110"/>
        <v>13473.612544247451</v>
      </c>
      <c r="G57" s="27">
        <f t="shared" si="0"/>
        <v>2.9791044644295558E-3</v>
      </c>
      <c r="H57" s="83">
        <f t="shared" si="8"/>
        <v>1</v>
      </c>
      <c r="I57" s="23">
        <f t="shared" si="107"/>
        <v>-28790</v>
      </c>
      <c r="J57" s="35">
        <f t="shared" si="108"/>
        <v>66502</v>
      </c>
      <c r="K57" s="39">
        <f t="shared" si="109"/>
        <v>89452</v>
      </c>
      <c r="L57" s="92">
        <f t="shared" si="32"/>
        <v>-3672</v>
      </c>
      <c r="M57" s="35">
        <f t="shared" si="33"/>
        <v>-2761</v>
      </c>
      <c r="N57" s="39">
        <f t="shared" si="34"/>
        <v>4634</v>
      </c>
      <c r="P57" s="54">
        <f t="shared" si="111"/>
        <v>1.1933755298561709E-6</v>
      </c>
      <c r="Q57" s="55">
        <f t="shared" si="112"/>
        <v>0.93298745578412678</v>
      </c>
      <c r="R57" s="55">
        <f t="shared" si="113"/>
        <v>-67323.60234978373</v>
      </c>
      <c r="S57" s="56">
        <f t="shared" si="13"/>
        <v>66502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105"/>
        <v>140317</v>
      </c>
      <c r="E58" s="5">
        <f t="shared" si="106"/>
        <v>94122</v>
      </c>
      <c r="F58" s="63">
        <f t="shared" si="110"/>
        <v>13473.612544247451</v>
      </c>
      <c r="G58" s="28">
        <f t="shared" si="0"/>
        <v>2.9791044644295558E-3</v>
      </c>
      <c r="H58" s="81">
        <f t="shared" si="8"/>
        <v>1</v>
      </c>
      <c r="I58" s="49">
        <f t="shared" si="107"/>
        <v>-32583</v>
      </c>
      <c r="J58" s="5">
        <f t="shared" si="108"/>
        <v>63553</v>
      </c>
      <c r="K58" s="37">
        <f t="shared" si="109"/>
        <v>94122</v>
      </c>
      <c r="L58" s="90">
        <f t="shared" si="32"/>
        <v>-3793</v>
      </c>
      <c r="M58" s="5">
        <f t="shared" si="33"/>
        <v>-2949</v>
      </c>
      <c r="N58" s="37">
        <f t="shared" si="34"/>
        <v>4670</v>
      </c>
      <c r="P58" s="53">
        <f t="shared" si="111"/>
        <v>1.1933755298561709E-6</v>
      </c>
      <c r="Q58" s="52">
        <f t="shared" si="112"/>
        <v>0.94125778428693774</v>
      </c>
      <c r="R58" s="52">
        <f t="shared" si="113"/>
        <v>-64639.911691167254</v>
      </c>
      <c r="S58" s="16">
        <f t="shared" si="13"/>
        <v>63553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105"/>
        <v>140317</v>
      </c>
      <c r="E59" s="4">
        <f t="shared" si="106"/>
        <v>98824</v>
      </c>
      <c r="F59" s="64">
        <f t="shared" si="110"/>
        <v>13473.612544247451</v>
      </c>
      <c r="G59" s="27">
        <f t="shared" si="0"/>
        <v>2.9791044644295558E-3</v>
      </c>
      <c r="H59" s="80">
        <f t="shared" si="8"/>
        <v>1</v>
      </c>
      <c r="I59" s="11">
        <f t="shared" si="107"/>
        <v>-36524</v>
      </c>
      <c r="J59" s="4">
        <f t="shared" si="108"/>
        <v>60441</v>
      </c>
      <c r="K59" s="51">
        <f t="shared" si="109"/>
        <v>98824</v>
      </c>
      <c r="L59" s="86">
        <f t="shared" si="32"/>
        <v>-3941</v>
      </c>
      <c r="M59" s="4">
        <f t="shared" si="33"/>
        <v>-3112</v>
      </c>
      <c r="N59" s="51">
        <f t="shared" si="34"/>
        <v>4702</v>
      </c>
      <c r="P59" s="54">
        <f t="shared" si="111"/>
        <v>1.1933755298561709E-6</v>
      </c>
      <c r="Q59" s="55">
        <f t="shared" si="112"/>
        <v>0.94990938961693916</v>
      </c>
      <c r="R59" s="55">
        <f t="shared" si="113"/>
        <v>-61773.485123887287</v>
      </c>
      <c r="S59" s="56">
        <f t="shared" si="13"/>
        <v>60441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105"/>
        <v>140317</v>
      </c>
      <c r="E60" s="2">
        <f t="shared" si="106"/>
        <v>103554</v>
      </c>
      <c r="F60" s="63">
        <f t="shared" si="110"/>
        <v>13473.612544247451</v>
      </c>
      <c r="G60" s="28">
        <f t="shared" si="0"/>
        <v>2.9791044644295558E-3</v>
      </c>
      <c r="H60" s="81">
        <f t="shared" si="8"/>
        <v>1</v>
      </c>
      <c r="I60" s="9">
        <f t="shared" si="107"/>
        <v>-40640</v>
      </c>
      <c r="J60" s="2">
        <f t="shared" si="108"/>
        <v>57193</v>
      </c>
      <c r="K60" s="48">
        <f t="shared" si="109"/>
        <v>103554</v>
      </c>
      <c r="L60" s="87">
        <f t="shared" si="32"/>
        <v>-4116</v>
      </c>
      <c r="M60" s="2">
        <f t="shared" si="33"/>
        <v>-3248</v>
      </c>
      <c r="N60" s="48">
        <f t="shared" si="34"/>
        <v>4730</v>
      </c>
      <c r="P60" s="53">
        <f t="shared" si="111"/>
        <v>1.1933755298561709E-6</v>
      </c>
      <c r="Q60" s="52">
        <f t="shared" si="112"/>
        <v>0.95894437713226965</v>
      </c>
      <c r="R60" s="52">
        <f t="shared" si="113"/>
        <v>-58748.622635798019</v>
      </c>
      <c r="S60" s="16">
        <f t="shared" si="13"/>
        <v>57193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105"/>
        <v>140317</v>
      </c>
      <c r="E61" s="4">
        <f t="shared" si="106"/>
        <v>108310</v>
      </c>
      <c r="F61" s="64">
        <f t="shared" si="110"/>
        <v>13473.612544247451</v>
      </c>
      <c r="G61" s="27">
        <f t="shared" si="0"/>
        <v>2.9791044644295558E-3</v>
      </c>
      <c r="H61" s="80">
        <f t="shared" si="8"/>
        <v>1</v>
      </c>
      <c r="I61" s="11">
        <f t="shared" si="107"/>
        <v>-44958</v>
      </c>
      <c r="J61" s="4">
        <f t="shared" si="108"/>
        <v>53836</v>
      </c>
      <c r="K61" s="51">
        <f t="shared" si="109"/>
        <v>108310</v>
      </c>
      <c r="L61" s="86">
        <f t="shared" si="32"/>
        <v>-4318</v>
      </c>
      <c r="M61" s="4">
        <f t="shared" si="33"/>
        <v>-3357</v>
      </c>
      <c r="N61" s="51">
        <f t="shared" si="34"/>
        <v>4756</v>
      </c>
      <c r="P61" s="54">
        <f t="shared" si="111"/>
        <v>1.1933755298561709E-6</v>
      </c>
      <c r="Q61" s="55">
        <f t="shared" si="112"/>
        <v>0.96836240433143173</v>
      </c>
      <c r="R61" s="55">
        <f t="shared" si="113"/>
        <v>-55591.568213781975</v>
      </c>
      <c r="S61" s="56">
        <f t="shared" si="13"/>
        <v>53836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105"/>
        <v>140317</v>
      </c>
      <c r="E62" s="2">
        <f t="shared" si="106"/>
        <v>113090</v>
      </c>
      <c r="F62" s="63">
        <f t="shared" si="110"/>
        <v>13473.612544247451</v>
      </c>
      <c r="G62" s="28">
        <f t="shared" si="0"/>
        <v>2.9791044644295558E-3</v>
      </c>
      <c r="H62" s="81">
        <f t="shared" si="8"/>
        <v>1</v>
      </c>
      <c r="I62" s="9">
        <f t="shared" si="107"/>
        <v>-49507</v>
      </c>
      <c r="J62" s="2">
        <f t="shared" si="108"/>
        <v>50397</v>
      </c>
      <c r="K62" s="48">
        <f t="shared" si="109"/>
        <v>113090</v>
      </c>
      <c r="L62" s="87">
        <f t="shared" si="32"/>
        <v>-4549</v>
      </c>
      <c r="M62" s="2">
        <f t="shared" si="33"/>
        <v>-3439</v>
      </c>
      <c r="N62" s="48">
        <f t="shared" si="34"/>
        <v>4780</v>
      </c>
      <c r="P62" s="53">
        <f t="shared" si="111"/>
        <v>1.1933755298561709E-6</v>
      </c>
      <c r="Q62" s="52">
        <f t="shared" si="112"/>
        <v>0.97816329996367679</v>
      </c>
      <c r="R62" s="52">
        <f t="shared" si="113"/>
        <v>-52328.565844721663</v>
      </c>
      <c r="S62" s="16">
        <f t="shared" si="13"/>
        <v>50397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105"/>
        <v>140317</v>
      </c>
      <c r="E63" s="4">
        <f t="shared" si="106"/>
        <v>117893</v>
      </c>
      <c r="F63" s="64">
        <f t="shared" si="110"/>
        <v>13473.612544247451</v>
      </c>
      <c r="G63" s="27">
        <f t="shared" si="0"/>
        <v>2.9791044644295558E-3</v>
      </c>
      <c r="H63" s="80">
        <f t="shared" si="8"/>
        <v>1</v>
      </c>
      <c r="I63" s="11">
        <f t="shared" si="107"/>
        <v>-54316</v>
      </c>
      <c r="J63" s="4">
        <f t="shared" si="108"/>
        <v>46906</v>
      </c>
      <c r="K63" s="51">
        <f t="shared" si="109"/>
        <v>117893</v>
      </c>
      <c r="L63" s="86">
        <f t="shared" si="32"/>
        <v>-4809</v>
      </c>
      <c r="M63" s="4">
        <f t="shared" si="33"/>
        <v>-3491</v>
      </c>
      <c r="N63" s="51">
        <f t="shared" si="34"/>
        <v>4803</v>
      </c>
      <c r="P63" s="54">
        <f t="shared" si="111"/>
        <v>1.1933755298561709E-6</v>
      </c>
      <c r="Q63" s="55">
        <f t="shared" si="112"/>
        <v>0.98834934063789204</v>
      </c>
      <c r="R63" s="55">
        <f t="shared" si="113"/>
        <v>-48985.859515499622</v>
      </c>
      <c r="S63" s="56">
        <f t="shared" si="13"/>
        <v>46906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105"/>
        <v>140317</v>
      </c>
      <c r="E64" s="2">
        <f t="shared" si="106"/>
        <v>122718</v>
      </c>
      <c r="F64" s="63">
        <f t="shared" si="110"/>
        <v>13473.612544247451</v>
      </c>
      <c r="G64" s="28">
        <f t="shared" si="0"/>
        <v>2.9791044644295558E-3</v>
      </c>
      <c r="H64" s="81">
        <f t="shared" si="8"/>
        <v>1</v>
      </c>
      <c r="I64" s="9">
        <f t="shared" si="107"/>
        <v>-59415</v>
      </c>
      <c r="J64" s="2">
        <f t="shared" si="108"/>
        <v>43392</v>
      </c>
      <c r="K64" s="48">
        <f t="shared" si="109"/>
        <v>122718</v>
      </c>
      <c r="L64" s="87">
        <f t="shared" si="32"/>
        <v>-5099</v>
      </c>
      <c r="M64" s="2">
        <f t="shared" si="33"/>
        <v>-3514</v>
      </c>
      <c r="N64" s="48">
        <f t="shared" si="34"/>
        <v>4825</v>
      </c>
      <c r="P64" s="53">
        <f t="shared" si="111"/>
        <v>1.1933755298561709E-6</v>
      </c>
      <c r="Q64" s="52">
        <f t="shared" si="112"/>
        <v>0.99891921679888507</v>
      </c>
      <c r="R64" s="52">
        <f t="shared" si="113"/>
        <v>-45592.609211540876</v>
      </c>
      <c r="S64" s="16">
        <f t="shared" si="13"/>
        <v>43392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105"/>
        <v>140317</v>
      </c>
      <c r="E65" s="4">
        <f t="shared" si="106"/>
        <v>127567</v>
      </c>
      <c r="F65" s="64">
        <f t="shared" si="110"/>
        <v>13473.612544247451</v>
      </c>
      <c r="G65" s="27">
        <f t="shared" si="0"/>
        <v>2.9791044644295558E-3</v>
      </c>
      <c r="H65" s="80">
        <f t="shared" si="8"/>
        <v>1</v>
      </c>
      <c r="I65" s="11">
        <f t="shared" si="107"/>
        <v>-64834</v>
      </c>
      <c r="J65" s="4">
        <f t="shared" si="108"/>
        <v>39884</v>
      </c>
      <c r="K65" s="51">
        <f t="shared" si="109"/>
        <v>127567</v>
      </c>
      <c r="L65" s="86">
        <f t="shared" si="32"/>
        <v>-5419</v>
      </c>
      <c r="M65" s="4">
        <f t="shared" si="33"/>
        <v>-3508</v>
      </c>
      <c r="N65" s="51">
        <f t="shared" si="34"/>
        <v>4849</v>
      </c>
      <c r="P65" s="54">
        <f t="shared" si="111"/>
        <v>1.1933755298561709E-6</v>
      </c>
      <c r="Q65" s="55">
        <f t="shared" si="112"/>
        <v>1.0098740667510997</v>
      </c>
      <c r="R65" s="55">
        <f t="shared" si="113"/>
        <v>-42177.002918756269</v>
      </c>
      <c r="S65" s="56">
        <f t="shared" si="13"/>
        <v>39884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105"/>
        <v>140317</v>
      </c>
      <c r="E66" s="2">
        <f t="shared" si="106"/>
        <v>132441</v>
      </c>
      <c r="F66" s="63">
        <f t="shared" si="110"/>
        <v>13473.612544247451</v>
      </c>
      <c r="G66" s="28">
        <f t="shared" si="0"/>
        <v>2.9791044644295558E-3</v>
      </c>
      <c r="H66" s="81">
        <f t="shared" si="8"/>
        <v>1</v>
      </c>
      <c r="I66" s="9">
        <f t="shared" si="107"/>
        <v>-70603</v>
      </c>
      <c r="J66" s="2">
        <f t="shared" si="108"/>
        <v>36412</v>
      </c>
      <c r="K66" s="48">
        <f t="shared" si="109"/>
        <v>132441</v>
      </c>
      <c r="L66" s="87">
        <f t="shared" si="32"/>
        <v>-5769</v>
      </c>
      <c r="M66" s="2">
        <f t="shared" si="33"/>
        <v>-3472</v>
      </c>
      <c r="N66" s="48">
        <f t="shared" si="34"/>
        <v>4874</v>
      </c>
      <c r="P66" s="53">
        <f t="shared" si="111"/>
        <v>1.1933755298561709E-6</v>
      </c>
      <c r="Q66" s="52">
        <f t="shared" si="112"/>
        <v>1.0212152856751022</v>
      </c>
      <c r="R66" s="52">
        <f t="shared" si="113"/>
        <v>-38767.228623056668</v>
      </c>
      <c r="S66" s="16">
        <f t="shared" si="13"/>
        <v>36412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105"/>
        <v>140317</v>
      </c>
      <c r="E67" s="4">
        <f t="shared" si="106"/>
        <v>137343</v>
      </c>
      <c r="F67" s="64">
        <f t="shared" si="110"/>
        <v>13473.612544247451</v>
      </c>
      <c r="G67" s="27">
        <f t="shared" si="0"/>
        <v>2.9791044644295558E-3</v>
      </c>
      <c r="H67" s="80">
        <f t="shared" si="8"/>
        <v>1</v>
      </c>
      <c r="I67" s="11">
        <f t="shared" si="107"/>
        <v>-76753</v>
      </c>
      <c r="J67" s="4">
        <f t="shared" si="108"/>
        <v>33005</v>
      </c>
      <c r="K67" s="51">
        <f t="shared" si="109"/>
        <v>137343</v>
      </c>
      <c r="L67" s="86">
        <f t="shared" si="32"/>
        <v>-6150</v>
      </c>
      <c r="M67" s="4">
        <f t="shared" si="33"/>
        <v>-3407</v>
      </c>
      <c r="N67" s="51">
        <f t="shared" si="34"/>
        <v>4902</v>
      </c>
      <c r="P67" s="54">
        <f t="shared" si="111"/>
        <v>1.1933755298561709E-6</v>
      </c>
      <c r="Q67" s="55">
        <f t="shared" si="112"/>
        <v>1.0329429591962669</v>
      </c>
      <c r="R67" s="55">
        <f t="shared" si="113"/>
        <v>-35392.446309867104</v>
      </c>
      <c r="S67" s="56">
        <f t="shared" si="13"/>
        <v>33005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105"/>
        <v>140317</v>
      </c>
      <c r="E68" s="2">
        <f t="shared" si="106"/>
        <v>142277</v>
      </c>
      <c r="F68" s="63">
        <f t="shared" si="110"/>
        <v>13473.612544247451</v>
      </c>
      <c r="G68" s="28">
        <f t="shared" ref="G68:G131" si="114">D68/U$3</f>
        <v>2.9791044644295558E-3</v>
      </c>
      <c r="H68" s="81">
        <f t="shared" si="8"/>
        <v>1</v>
      </c>
      <c r="I68" s="9">
        <f t="shared" si="107"/>
        <v>-83314</v>
      </c>
      <c r="J68" s="2">
        <f t="shared" si="108"/>
        <v>29690</v>
      </c>
      <c r="K68" s="48">
        <f t="shared" si="109"/>
        <v>142277</v>
      </c>
      <c r="L68" s="87">
        <f t="shared" si="32"/>
        <v>-6561</v>
      </c>
      <c r="M68" s="2">
        <f t="shared" si="33"/>
        <v>-3315</v>
      </c>
      <c r="N68" s="48">
        <f t="shared" si="34"/>
        <v>4934</v>
      </c>
      <c r="P68" s="53">
        <f t="shared" si="111"/>
        <v>1.1933755298561709E-6</v>
      </c>
      <c r="Q68" s="52">
        <f t="shared" si="112"/>
        <v>1.0450597920503526</v>
      </c>
      <c r="R68" s="52">
        <f t="shared" si="113"/>
        <v>-32080.843965098422</v>
      </c>
      <c r="S68" s="16">
        <f t="shared" si="13"/>
        <v>29690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105"/>
        <v>140317</v>
      </c>
      <c r="E69" s="4">
        <f t="shared" si="106"/>
        <v>147248</v>
      </c>
      <c r="F69" s="64">
        <f t="shared" si="110"/>
        <v>13473.612544247451</v>
      </c>
      <c r="G69" s="27">
        <f t="shared" si="114"/>
        <v>2.9791044644295558E-3</v>
      </c>
      <c r="H69" s="80">
        <f t="shared" ref="H69:H132" si="115">D69/D68</f>
        <v>1</v>
      </c>
      <c r="I69" s="11">
        <f t="shared" ref="I69:I100" si="116">INT((S$17*K69+I68)/(1+R$17*J69))</f>
        <v>-90314</v>
      </c>
      <c r="J69" s="4">
        <f t="shared" si="108"/>
        <v>26495</v>
      </c>
      <c r="K69" s="51">
        <f t="shared" ref="K69:K100" si="117">INT((Q$17*J69+K68)/(1+P$17+S$17))</f>
        <v>147248</v>
      </c>
      <c r="L69" s="86">
        <f t="shared" si="32"/>
        <v>-7000</v>
      </c>
      <c r="M69" s="4">
        <f t="shared" si="33"/>
        <v>-3195</v>
      </c>
      <c r="N69" s="51">
        <f t="shared" si="34"/>
        <v>4971</v>
      </c>
      <c r="P69" s="54">
        <f t="shared" si="111"/>
        <v>1.1933755298561709E-6</v>
      </c>
      <c r="Q69" s="55">
        <f t="shared" si="112"/>
        <v>1.0575697985283101</v>
      </c>
      <c r="R69" s="55">
        <f t="shared" si="113"/>
        <v>-28858.665575633149</v>
      </c>
      <c r="S69" s="56">
        <f t="shared" si="13"/>
        <v>26495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105"/>
        <v>140317</v>
      </c>
      <c r="E70" s="2">
        <f t="shared" si="106"/>
        <v>152262</v>
      </c>
      <c r="F70" s="63">
        <f t="shared" si="110"/>
        <v>13473.612544247451</v>
      </c>
      <c r="G70" s="28">
        <f t="shared" si="114"/>
        <v>2.9791044644295558E-3</v>
      </c>
      <c r="H70" s="81">
        <f t="shared" si="115"/>
        <v>1</v>
      </c>
      <c r="I70" s="9">
        <f t="shared" si="116"/>
        <v>-97782</v>
      </c>
      <c r="J70" s="2">
        <f t="shared" si="108"/>
        <v>23444</v>
      </c>
      <c r="K70" s="48">
        <f t="shared" si="117"/>
        <v>152262</v>
      </c>
      <c r="L70" s="87">
        <f t="shared" si="32"/>
        <v>-7468</v>
      </c>
      <c r="M70" s="2">
        <f t="shared" si="33"/>
        <v>-3051</v>
      </c>
      <c r="N70" s="48">
        <f t="shared" si="34"/>
        <v>5014</v>
      </c>
      <c r="P70" s="53">
        <f t="shared" si="111"/>
        <v>1.1933755298561709E-6</v>
      </c>
      <c r="Q70" s="52">
        <f t="shared" si="112"/>
        <v>1.0704734067570107</v>
      </c>
      <c r="R70" s="52">
        <f t="shared" si="113"/>
        <v>-25753.127127867978</v>
      </c>
      <c r="S70" s="16">
        <f t="shared" si="13"/>
        <v>23444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105"/>
        <v>140317</v>
      </c>
      <c r="E71" s="4">
        <f t="shared" si="106"/>
        <v>157325</v>
      </c>
      <c r="F71" s="64">
        <f t="shared" si="110"/>
        <v>13473.612544247451</v>
      </c>
      <c r="G71" s="27">
        <f t="shared" si="114"/>
        <v>2.9791044644295558E-3</v>
      </c>
      <c r="H71" s="80">
        <f t="shared" si="115"/>
        <v>1</v>
      </c>
      <c r="I71" s="11">
        <f t="shared" si="116"/>
        <v>-105743</v>
      </c>
      <c r="J71" s="4">
        <f t="shared" si="108"/>
        <v>20560</v>
      </c>
      <c r="K71" s="51">
        <f t="shared" si="117"/>
        <v>157325</v>
      </c>
      <c r="L71" s="86">
        <f t="shared" si="32"/>
        <v>-7961</v>
      </c>
      <c r="M71" s="4">
        <f t="shared" si="33"/>
        <v>-2884</v>
      </c>
      <c r="N71" s="51">
        <f t="shared" si="34"/>
        <v>5063</v>
      </c>
      <c r="P71" s="54">
        <f t="shared" si="111"/>
        <v>1.1933755298561709E-6</v>
      </c>
      <c r="Q71" s="55">
        <f t="shared" si="112"/>
        <v>1.08377725013779</v>
      </c>
      <c r="R71" s="55">
        <f t="shared" si="113"/>
        <v>-22787.556610142929</v>
      </c>
      <c r="S71" s="56">
        <f t="shared" si="13"/>
        <v>20560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105"/>
        <v>140317</v>
      </c>
      <c r="E72" s="2">
        <f t="shared" si="106"/>
        <v>162445</v>
      </c>
      <c r="F72" s="63">
        <f t="shared" si="110"/>
        <v>13473.612544247451</v>
      </c>
      <c r="G72" s="28">
        <f t="shared" si="114"/>
        <v>2.9791044644295558E-3</v>
      </c>
      <c r="H72" s="81">
        <f t="shared" si="115"/>
        <v>1</v>
      </c>
      <c r="I72" s="9">
        <f t="shared" si="116"/>
        <v>-114221</v>
      </c>
      <c r="J72" s="2">
        <f t="shared" si="108"/>
        <v>17862</v>
      </c>
      <c r="K72" s="48">
        <f t="shared" si="117"/>
        <v>162445</v>
      </c>
      <c r="L72" s="87">
        <f t="shared" si="32"/>
        <v>-8478</v>
      </c>
      <c r="M72" s="2">
        <f t="shared" si="33"/>
        <v>-2698</v>
      </c>
      <c r="N72" s="48">
        <f t="shared" si="34"/>
        <v>5120</v>
      </c>
      <c r="P72" s="53">
        <f t="shared" si="111"/>
        <v>1.1933755298561709E-6</v>
      </c>
      <c r="Q72" s="52">
        <f t="shared" si="112"/>
        <v>1.0974842902825293</v>
      </c>
      <c r="R72" s="52">
        <f t="shared" si="113"/>
        <v>-19984.310011283851</v>
      </c>
      <c r="S72" s="16">
        <f t="shared" si="13"/>
        <v>17862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105"/>
        <v>140317</v>
      </c>
      <c r="E73" s="4">
        <f t="shared" si="106"/>
        <v>167630</v>
      </c>
      <c r="F73" s="64">
        <f t="shared" si="110"/>
        <v>13473.612544247451</v>
      </c>
      <c r="G73" s="27">
        <f t="shared" si="114"/>
        <v>2.9791044644295558E-3</v>
      </c>
      <c r="H73" s="80">
        <f t="shared" si="115"/>
        <v>1</v>
      </c>
      <c r="I73" s="11">
        <f t="shared" si="116"/>
        <v>-123236</v>
      </c>
      <c r="J73" s="4">
        <f t="shared" si="108"/>
        <v>15365</v>
      </c>
      <c r="K73" s="51">
        <f t="shared" si="117"/>
        <v>167630</v>
      </c>
      <c r="L73" s="86">
        <f t="shared" si="32"/>
        <v>-9015</v>
      </c>
      <c r="M73" s="4">
        <f t="shared" si="33"/>
        <v>-2497</v>
      </c>
      <c r="N73" s="51">
        <f t="shared" si="34"/>
        <v>5185</v>
      </c>
      <c r="P73" s="54">
        <f t="shared" si="111"/>
        <v>1.1933755298561709E-6</v>
      </c>
      <c r="Q73" s="55">
        <f t="shared" si="112"/>
        <v>1.1116013318433124</v>
      </c>
      <c r="R73" s="55">
        <f t="shared" si="113"/>
        <v>-17361.855322059931</v>
      </c>
      <c r="S73" s="56">
        <f t="shared" si="13"/>
        <v>15365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105"/>
        <v>140317</v>
      </c>
      <c r="E74" s="2">
        <f t="shared" si="106"/>
        <v>172889</v>
      </c>
      <c r="F74" s="63">
        <f t="shared" si="110"/>
        <v>13473.612544247451</v>
      </c>
      <c r="G74" s="28">
        <f t="shared" si="114"/>
        <v>2.9791044644295558E-3</v>
      </c>
      <c r="H74" s="81">
        <f t="shared" si="115"/>
        <v>1</v>
      </c>
      <c r="I74" s="9">
        <f t="shared" si="116"/>
        <v>-132806</v>
      </c>
      <c r="J74" s="2">
        <f t="shared" si="108"/>
        <v>13080</v>
      </c>
      <c r="K74" s="48">
        <f t="shared" si="117"/>
        <v>172889</v>
      </c>
      <c r="L74" s="87">
        <f t="shared" si="32"/>
        <v>-9570</v>
      </c>
      <c r="M74" s="2">
        <f t="shared" si="33"/>
        <v>-2285</v>
      </c>
      <c r="N74" s="48">
        <f t="shared" si="34"/>
        <v>5259</v>
      </c>
      <c r="P74" s="53">
        <f t="shared" si="111"/>
        <v>1.1933755298561709E-6</v>
      </c>
      <c r="Q74" s="52">
        <f t="shared" si="112"/>
        <v>1.1261351794722234</v>
      </c>
      <c r="R74" s="52">
        <f t="shared" si="113"/>
        <v>-14934.772535183676</v>
      </c>
      <c r="S74" s="16">
        <f t="shared" si="13"/>
        <v>13080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105"/>
        <v>140317</v>
      </c>
      <c r="E75" s="4">
        <f t="shared" si="106"/>
        <v>178232</v>
      </c>
      <c r="F75" s="64">
        <f t="shared" si="110"/>
        <v>13473.612544247451</v>
      </c>
      <c r="G75" s="27">
        <f t="shared" si="114"/>
        <v>2.9791044644295558E-3</v>
      </c>
      <c r="H75" s="80">
        <f t="shared" si="115"/>
        <v>1</v>
      </c>
      <c r="I75" s="11">
        <f t="shared" si="116"/>
        <v>-142944</v>
      </c>
      <c r="J75" s="4">
        <f t="shared" si="108"/>
        <v>11014</v>
      </c>
      <c r="K75" s="51">
        <f t="shared" si="117"/>
        <v>178232</v>
      </c>
      <c r="L75" s="86">
        <f t="shared" si="32"/>
        <v>-10138</v>
      </c>
      <c r="M75" s="4">
        <f t="shared" si="33"/>
        <v>-2066</v>
      </c>
      <c r="N75" s="51">
        <f t="shared" si="34"/>
        <v>5343</v>
      </c>
      <c r="P75" s="54">
        <f t="shared" si="111"/>
        <v>1.1933755298561709E-6</v>
      </c>
      <c r="Q75" s="55">
        <f t="shared" si="112"/>
        <v>1.1410951713063557</v>
      </c>
      <c r="R75" s="55">
        <f t="shared" si="113"/>
        <v>-12713.753645310933</v>
      </c>
      <c r="S75" s="56">
        <f t="shared" si="13"/>
        <v>11014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105"/>
        <v>140317</v>
      </c>
      <c r="E76" s="2">
        <f t="shared" si="106"/>
        <v>183668</v>
      </c>
      <c r="F76" s="63">
        <f t="shared" si="110"/>
        <v>13473.612544247451</v>
      </c>
      <c r="G76" s="28">
        <f t="shared" si="114"/>
        <v>2.9791044644295558E-3</v>
      </c>
      <c r="H76" s="81">
        <f t="shared" si="115"/>
        <v>1</v>
      </c>
      <c r="I76" s="9">
        <f t="shared" si="116"/>
        <v>-153660</v>
      </c>
      <c r="J76" s="2">
        <f t="shared" si="108"/>
        <v>9170</v>
      </c>
      <c r="K76" s="48">
        <f t="shared" si="117"/>
        <v>183668</v>
      </c>
      <c r="L76" s="87">
        <f t="shared" si="32"/>
        <v>-10716</v>
      </c>
      <c r="M76" s="2">
        <f t="shared" si="33"/>
        <v>-1844</v>
      </c>
      <c r="N76" s="48">
        <f t="shared" si="34"/>
        <v>5436</v>
      </c>
      <c r="P76" s="53">
        <f t="shared" si="111"/>
        <v>1.1933755298561709E-6</v>
      </c>
      <c r="Q76" s="52">
        <f t="shared" si="112"/>
        <v>1.1564895071783599</v>
      </c>
      <c r="R76" s="52">
        <f t="shared" si="113"/>
        <v>-10705.602649040873</v>
      </c>
      <c r="S76" s="16">
        <f t="shared" si="13"/>
        <v>9170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105"/>
        <v>140317</v>
      </c>
      <c r="E77" s="4">
        <f t="shared" si="106"/>
        <v>189207</v>
      </c>
      <c r="F77" s="64">
        <f t="shared" si="110"/>
        <v>13473.612544247451</v>
      </c>
      <c r="G77" s="27">
        <f t="shared" si="114"/>
        <v>2.9791044644295558E-3</v>
      </c>
      <c r="H77" s="80">
        <f t="shared" si="115"/>
        <v>1</v>
      </c>
      <c r="I77" s="11">
        <f t="shared" si="116"/>
        <v>-164959</v>
      </c>
      <c r="J77" s="4">
        <f t="shared" si="108"/>
        <v>7545</v>
      </c>
      <c r="K77" s="51">
        <f t="shared" si="117"/>
        <v>189207</v>
      </c>
      <c r="L77" s="86">
        <f t="shared" si="32"/>
        <v>-11299</v>
      </c>
      <c r="M77" s="4">
        <f t="shared" si="33"/>
        <v>-1625</v>
      </c>
      <c r="N77" s="51">
        <f t="shared" si="34"/>
        <v>5539</v>
      </c>
      <c r="P77" s="54">
        <f t="shared" si="111"/>
        <v>1.1933755298561709E-6</v>
      </c>
      <c r="Q77" s="55">
        <f t="shared" si="112"/>
        <v>1.1723275252253296</v>
      </c>
      <c r="R77" s="55">
        <f t="shared" si="113"/>
        <v>-8913.2355449159986</v>
      </c>
      <c r="S77" s="56">
        <f t="shared" si="13"/>
        <v>7545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105"/>
        <v>140317</v>
      </c>
      <c r="E78" s="2">
        <f t="shared" si="106"/>
        <v>194859</v>
      </c>
      <c r="F78" s="63">
        <f t="shared" si="110"/>
        <v>13473.612544247451</v>
      </c>
      <c r="G78" s="28">
        <f t="shared" si="114"/>
        <v>2.9791044644295558E-3</v>
      </c>
      <c r="H78" s="81">
        <f t="shared" si="115"/>
        <v>1</v>
      </c>
      <c r="I78" s="9">
        <f t="shared" si="116"/>
        <v>-176845</v>
      </c>
      <c r="J78" s="2">
        <f t="shared" si="108"/>
        <v>6132</v>
      </c>
      <c r="K78" s="48">
        <f t="shared" si="117"/>
        <v>194859</v>
      </c>
      <c r="L78" s="87">
        <f t="shared" si="32"/>
        <v>-11886</v>
      </c>
      <c r="M78" s="2">
        <f t="shared" si="33"/>
        <v>-1413</v>
      </c>
      <c r="N78" s="48">
        <f t="shared" si="34"/>
        <v>5652</v>
      </c>
      <c r="P78" s="53">
        <f t="shared" si="111"/>
        <v>1.1933755298561709E-6</v>
      </c>
      <c r="Q78" s="52">
        <f t="shared" si="112"/>
        <v>1.1886198731395508</v>
      </c>
      <c r="R78" s="52">
        <f t="shared" si="113"/>
        <v>-7333.7363343938068</v>
      </c>
      <c r="S78" s="16">
        <f t="shared" si="13"/>
        <v>6132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105"/>
        <v>140317</v>
      </c>
      <c r="E79" s="4">
        <f t="shared" si="106"/>
        <v>200634</v>
      </c>
      <c r="F79" s="64">
        <f t="shared" si="110"/>
        <v>13473.612544247451</v>
      </c>
      <c r="G79" s="27">
        <f t="shared" si="114"/>
        <v>2.9791044644295558E-3</v>
      </c>
      <c r="H79" s="80">
        <f t="shared" si="115"/>
        <v>1</v>
      </c>
      <c r="I79" s="11">
        <f t="shared" si="116"/>
        <v>-189316</v>
      </c>
      <c r="J79" s="4">
        <f t="shared" si="108"/>
        <v>4920</v>
      </c>
      <c r="K79" s="51">
        <f t="shared" si="117"/>
        <v>200634</v>
      </c>
      <c r="L79" s="86">
        <f t="shared" si="32"/>
        <v>-12471</v>
      </c>
      <c r="M79" s="4">
        <f t="shared" si="33"/>
        <v>-1212</v>
      </c>
      <c r="N79" s="51">
        <f t="shared" si="34"/>
        <v>5775</v>
      </c>
      <c r="P79" s="54">
        <f t="shared" si="111"/>
        <v>1.1933755298561709E-6</v>
      </c>
      <c r="Q79" s="55">
        <f t="shared" si="112"/>
        <v>1.2053808704027631</v>
      </c>
      <c r="R79" s="55">
        <f t="shared" si="113"/>
        <v>-5960.3010208751257</v>
      </c>
      <c r="S79" s="56">
        <f t="shared" si="13"/>
        <v>4920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105"/>
        <v>140317</v>
      </c>
      <c r="E80" s="2">
        <f t="shared" si="106"/>
        <v>206542</v>
      </c>
      <c r="F80" s="63">
        <f t="shared" si="110"/>
        <v>13473.612544247451</v>
      </c>
      <c r="G80" s="28">
        <f t="shared" si="114"/>
        <v>2.9791044644295558E-3</v>
      </c>
      <c r="H80" s="81">
        <f t="shared" si="115"/>
        <v>1</v>
      </c>
      <c r="I80" s="9">
        <f t="shared" si="116"/>
        <v>-202369</v>
      </c>
      <c r="J80" s="2">
        <f t="shared" si="108"/>
        <v>3896</v>
      </c>
      <c r="K80" s="48">
        <f t="shared" si="117"/>
        <v>206542</v>
      </c>
      <c r="L80" s="87">
        <f t="shared" si="32"/>
        <v>-13053</v>
      </c>
      <c r="M80" s="2">
        <f t="shared" si="33"/>
        <v>-1024</v>
      </c>
      <c r="N80" s="48">
        <f t="shared" si="34"/>
        <v>5908</v>
      </c>
      <c r="P80" s="53">
        <f t="shared" si="111"/>
        <v>1.1933755298561709E-6</v>
      </c>
      <c r="Q80" s="52">
        <f t="shared" si="112"/>
        <v>1.2226223886370704</v>
      </c>
      <c r="R80" s="52">
        <f t="shared" si="113"/>
        <v>-4782.2376097041124</v>
      </c>
      <c r="S80" s="16">
        <f t="shared" si="13"/>
        <v>3896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105"/>
        <v>140317</v>
      </c>
      <c r="E81" s="4">
        <f t="shared" si="106"/>
        <v>212592</v>
      </c>
      <c r="F81" s="64">
        <f t="shared" si="110"/>
        <v>13473.612544247451</v>
      </c>
      <c r="G81" s="27">
        <f t="shared" si="114"/>
        <v>2.9791044644295558E-3</v>
      </c>
      <c r="H81" s="80">
        <f t="shared" si="115"/>
        <v>1</v>
      </c>
      <c r="I81" s="11">
        <f t="shared" si="116"/>
        <v>-215998</v>
      </c>
      <c r="J81" s="4">
        <f t="shared" si="108"/>
        <v>3044</v>
      </c>
      <c r="K81" s="51">
        <f t="shared" si="117"/>
        <v>212592</v>
      </c>
      <c r="L81" s="86">
        <f t="shared" si="32"/>
        <v>-13629</v>
      </c>
      <c r="M81" s="4">
        <f t="shared" si="33"/>
        <v>-852</v>
      </c>
      <c r="N81" s="51">
        <f t="shared" si="34"/>
        <v>6050</v>
      </c>
      <c r="P81" s="54">
        <f t="shared" si="111"/>
        <v>1.1933755298561709E-6</v>
      </c>
      <c r="Q81" s="55">
        <f t="shared" si="112"/>
        <v>1.240357523394394</v>
      </c>
      <c r="R81" s="55">
        <f t="shared" si="113"/>
        <v>-3786.9101071965897</v>
      </c>
      <c r="S81" s="56">
        <f t="shared" si="13"/>
        <v>3044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105"/>
        <v>140317</v>
      </c>
      <c r="E82" s="2">
        <f t="shared" si="106"/>
        <v>218793</v>
      </c>
      <c r="F82" s="63">
        <f t="shared" si="110"/>
        <v>13473.612544247451</v>
      </c>
      <c r="G82" s="28">
        <f t="shared" si="114"/>
        <v>2.9791044644295558E-3</v>
      </c>
      <c r="H82" s="81">
        <f t="shared" si="115"/>
        <v>1</v>
      </c>
      <c r="I82" s="9">
        <f t="shared" si="116"/>
        <v>-230197</v>
      </c>
      <c r="J82" s="2">
        <f t="shared" si="108"/>
        <v>2345</v>
      </c>
      <c r="K82" s="48">
        <f t="shared" si="117"/>
        <v>218793</v>
      </c>
      <c r="L82" s="87">
        <f t="shared" si="32"/>
        <v>-14199</v>
      </c>
      <c r="M82" s="2">
        <f t="shared" si="33"/>
        <v>-699</v>
      </c>
      <c r="N82" s="48">
        <f t="shared" si="34"/>
        <v>6201</v>
      </c>
      <c r="P82" s="53">
        <f t="shared" si="111"/>
        <v>1.1933755298561709E-6</v>
      </c>
      <c r="Q82" s="52">
        <f t="shared" si="112"/>
        <v>1.2585992846012817</v>
      </c>
      <c r="R82" s="52">
        <f t="shared" si="113"/>
        <v>-2958.7665211258777</v>
      </c>
      <c r="S82" s="16">
        <f t="shared" si="13"/>
        <v>2345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105"/>
        <v>140317</v>
      </c>
      <c r="E83" s="4">
        <f t="shared" si="106"/>
        <v>225154</v>
      </c>
      <c r="F83" s="64">
        <f t="shared" si="110"/>
        <v>13473.612544247451</v>
      </c>
      <c r="G83" s="27">
        <f t="shared" si="114"/>
        <v>2.9791044644295558E-3</v>
      </c>
      <c r="H83" s="80">
        <f t="shared" si="115"/>
        <v>1</v>
      </c>
      <c r="I83" s="11">
        <f t="shared" si="116"/>
        <v>-244959</v>
      </c>
      <c r="J83" s="4">
        <f t="shared" si="108"/>
        <v>1781</v>
      </c>
      <c r="K83" s="51">
        <f t="shared" si="117"/>
        <v>225154</v>
      </c>
      <c r="L83" s="86">
        <f t="shared" si="32"/>
        <v>-14762</v>
      </c>
      <c r="M83" s="4">
        <f t="shared" si="33"/>
        <v>-564</v>
      </c>
      <c r="N83" s="51">
        <f t="shared" si="34"/>
        <v>6361</v>
      </c>
      <c r="P83" s="54">
        <f t="shared" si="111"/>
        <v>1.1933755298561709E-6</v>
      </c>
      <c r="Q83" s="55">
        <f t="shared" si="112"/>
        <v>1.2773643539737343</v>
      </c>
      <c r="R83" s="55">
        <f t="shared" si="113"/>
        <v>-2279.3388607227935</v>
      </c>
      <c r="S83" s="56">
        <f t="shared" si="13"/>
        <v>1781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105"/>
        <v>140317</v>
      </c>
      <c r="E84" s="2">
        <f t="shared" si="106"/>
        <v>231683</v>
      </c>
      <c r="F84" s="63">
        <f t="shared" si="110"/>
        <v>13473.612544247451</v>
      </c>
      <c r="G84" s="28">
        <f t="shared" si="114"/>
        <v>2.9791044644295558E-3</v>
      </c>
      <c r="H84" s="81">
        <f t="shared" si="115"/>
        <v>1</v>
      </c>
      <c r="I84" s="9">
        <f t="shared" si="116"/>
        <v>-260277</v>
      </c>
      <c r="J84" s="2">
        <f t="shared" si="108"/>
        <v>1333</v>
      </c>
      <c r="K84" s="48">
        <f t="shared" si="117"/>
        <v>231683</v>
      </c>
      <c r="L84" s="87">
        <f t="shared" si="32"/>
        <v>-15318</v>
      </c>
      <c r="M84" s="2">
        <f t="shared" si="33"/>
        <v>-448</v>
      </c>
      <c r="N84" s="48">
        <f t="shared" si="34"/>
        <v>6529</v>
      </c>
      <c r="P84" s="53">
        <f t="shared" si="111"/>
        <v>1.1933755298561709E-6</v>
      </c>
      <c r="Q84" s="52">
        <f t="shared" si="112"/>
        <v>1.2966669653681167</v>
      </c>
      <c r="R84" s="52">
        <f t="shared" si="113"/>
        <v>-1731.1311347323219</v>
      </c>
      <c r="S84" s="16">
        <f t="shared" si="13"/>
        <v>1333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105"/>
        <v>140317</v>
      </c>
      <c r="E85" s="4">
        <f t="shared" si="106"/>
        <v>238389</v>
      </c>
      <c r="F85" s="64">
        <f t="shared" si="110"/>
        <v>13473.612544247451</v>
      </c>
      <c r="G85" s="27">
        <f t="shared" si="114"/>
        <v>2.9791044644295558E-3</v>
      </c>
      <c r="H85" s="80">
        <f t="shared" si="115"/>
        <v>1</v>
      </c>
      <c r="I85" s="11">
        <f t="shared" si="116"/>
        <v>-276146</v>
      </c>
      <c r="J85" s="4">
        <f t="shared" si="108"/>
        <v>983</v>
      </c>
      <c r="K85" s="51">
        <f t="shared" si="117"/>
        <v>238389</v>
      </c>
      <c r="L85" s="86">
        <f t="shared" si="32"/>
        <v>-15869</v>
      </c>
      <c r="M85" s="4">
        <f t="shared" si="33"/>
        <v>-350</v>
      </c>
      <c r="N85" s="51">
        <f t="shared" si="34"/>
        <v>6706</v>
      </c>
      <c r="P85" s="54">
        <f t="shared" si="111"/>
        <v>1.1933755298561709E-6</v>
      </c>
      <c r="Q85" s="55">
        <f t="shared" si="112"/>
        <v>1.3165224909452378</v>
      </c>
      <c r="R85" s="55">
        <f t="shared" si="113"/>
        <v>-1295.6753523852808</v>
      </c>
      <c r="S85" s="56">
        <f t="shared" si="13"/>
        <v>983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105"/>
        <v>140317</v>
      </c>
      <c r="E86" s="2">
        <f t="shared" si="106"/>
        <v>245279</v>
      </c>
      <c r="F86" s="63">
        <f t="shared" si="110"/>
        <v>13473.612544247451</v>
      </c>
      <c r="G86" s="28">
        <f t="shared" si="114"/>
        <v>2.9791044644295558E-3</v>
      </c>
      <c r="H86" s="81">
        <f t="shared" si="115"/>
        <v>1</v>
      </c>
      <c r="I86" s="9">
        <f t="shared" si="116"/>
        <v>-292563</v>
      </c>
      <c r="J86" s="2">
        <f t="shared" si="108"/>
        <v>714</v>
      </c>
      <c r="K86" s="48">
        <f t="shared" si="117"/>
        <v>245279</v>
      </c>
      <c r="L86" s="87">
        <f t="shared" si="32"/>
        <v>-16417</v>
      </c>
      <c r="M86" s="2">
        <f t="shared" si="33"/>
        <v>-269</v>
      </c>
      <c r="N86" s="48">
        <f t="shared" si="34"/>
        <v>6890</v>
      </c>
      <c r="P86" s="53">
        <f t="shared" si="111"/>
        <v>1.1933755298561709E-6</v>
      </c>
      <c r="Q86" s="52">
        <f t="shared" si="112"/>
        <v>1.3369476124210986</v>
      </c>
      <c r="R86" s="52">
        <f t="shared" si="113"/>
        <v>-955.47552242665495</v>
      </c>
      <c r="S86" s="16">
        <f t="shared" si="13"/>
        <v>714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105"/>
        <v>140317</v>
      </c>
      <c r="E87" s="4">
        <f t="shared" si="106"/>
        <v>252361</v>
      </c>
      <c r="F87" s="64">
        <f t="shared" si="110"/>
        <v>13473.612544247451</v>
      </c>
      <c r="G87" s="27">
        <f t="shared" si="114"/>
        <v>2.9791044644295558E-3</v>
      </c>
      <c r="H87" s="80">
        <f t="shared" si="115"/>
        <v>1</v>
      </c>
      <c r="I87" s="11">
        <f t="shared" si="116"/>
        <v>-309525</v>
      </c>
      <c r="J87" s="4">
        <f t="shared" si="108"/>
        <v>510</v>
      </c>
      <c r="K87" s="51">
        <f t="shared" si="117"/>
        <v>252361</v>
      </c>
      <c r="L87" s="86">
        <f t="shared" si="32"/>
        <v>-16962</v>
      </c>
      <c r="M87" s="4">
        <f t="shared" si="33"/>
        <v>-204</v>
      </c>
      <c r="N87" s="51">
        <f t="shared" si="34"/>
        <v>7082</v>
      </c>
      <c r="P87" s="54">
        <f t="shared" ref="P87:P118" si="118">R$17*((1+P$17-Q$17)*(1+P$17+S$17)-Q$17)</f>
        <v>1.1933755298561709E-6</v>
      </c>
      <c r="Q87" s="55">
        <f t="shared" ref="Q87:Q118" si="119">(1+P$17-Q$17)*(1+P$17+S$17)-R$17*((S$17*K86)+((I86+J86)*(1+P$17+S$17)))</f>
        <v>1.3579600641907694</v>
      </c>
      <c r="R87" s="55">
        <f t="shared" ref="R87:R118" si="120">-J86*(1+P$17+S$17)</f>
        <v>-694.00765311559678</v>
      </c>
      <c r="S87" s="56">
        <f t="shared" ref="S87:S150" si="121">INT((-Q87+SQRT((Q87^2)-(4*P87*R87)))/(2*P87))</f>
        <v>510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105"/>
        <v>140317</v>
      </c>
      <c r="E88" s="2">
        <f t="shared" si="106"/>
        <v>259642</v>
      </c>
      <c r="F88" s="63">
        <f t="shared" si="110"/>
        <v>13473.612544247451</v>
      </c>
      <c r="G88" s="28">
        <f t="shared" si="114"/>
        <v>2.9791044644295558E-3</v>
      </c>
      <c r="H88" s="81">
        <f t="shared" si="115"/>
        <v>1</v>
      </c>
      <c r="I88" s="9">
        <f t="shared" si="116"/>
        <v>-327033</v>
      </c>
      <c r="J88" s="2">
        <f t="shared" si="108"/>
        <v>359</v>
      </c>
      <c r="K88" s="48">
        <f t="shared" si="117"/>
        <v>259642</v>
      </c>
      <c r="L88" s="87">
        <f t="shared" si="32"/>
        <v>-17508</v>
      </c>
      <c r="M88" s="2">
        <f t="shared" si="33"/>
        <v>-151</v>
      </c>
      <c r="N88" s="48">
        <f t="shared" si="34"/>
        <v>7281</v>
      </c>
      <c r="P88" s="53">
        <f t="shared" si="118"/>
        <v>1.1933755298561709E-6</v>
      </c>
      <c r="Q88" s="52">
        <f t="shared" si="119"/>
        <v>1.3795764423448762</v>
      </c>
      <c r="R88" s="52">
        <f t="shared" si="120"/>
        <v>-495.7197522254263</v>
      </c>
      <c r="S88" s="16">
        <f t="shared" si="121"/>
        <v>359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105"/>
        <v>140317</v>
      </c>
      <c r="E89" s="4">
        <f t="shared" si="106"/>
        <v>267129</v>
      </c>
      <c r="F89" s="64">
        <f t="shared" si="110"/>
        <v>13473.612544247451</v>
      </c>
      <c r="G89" s="27">
        <f t="shared" si="114"/>
        <v>2.9791044644295558E-3</v>
      </c>
      <c r="H89" s="80">
        <f t="shared" si="115"/>
        <v>1</v>
      </c>
      <c r="I89" s="11">
        <f t="shared" si="116"/>
        <v>-345091</v>
      </c>
      <c r="J89" s="4">
        <f t="shared" si="108"/>
        <v>248</v>
      </c>
      <c r="K89" s="51">
        <f t="shared" si="117"/>
        <v>267129</v>
      </c>
      <c r="L89" s="86">
        <f t="shared" si="32"/>
        <v>-18058</v>
      </c>
      <c r="M89" s="4">
        <f t="shared" si="33"/>
        <v>-111</v>
      </c>
      <c r="N89" s="51">
        <f t="shared" si="34"/>
        <v>7487</v>
      </c>
      <c r="P89" s="54">
        <f t="shared" si="118"/>
        <v>1.1933755298561709E-6</v>
      </c>
      <c r="Q89" s="55">
        <f t="shared" si="119"/>
        <v>1.4018132573486717</v>
      </c>
      <c r="R89" s="55">
        <f t="shared" si="120"/>
        <v>-348.94782558613343</v>
      </c>
      <c r="S89" s="56">
        <f t="shared" si="121"/>
        <v>248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105"/>
        <v>140317</v>
      </c>
      <c r="E90" s="2">
        <f t="shared" si="106"/>
        <v>274829</v>
      </c>
      <c r="F90" s="63">
        <f t="shared" si="110"/>
        <v>13473.612544247451</v>
      </c>
      <c r="G90" s="28">
        <f t="shared" si="114"/>
        <v>2.9791044644295558E-3</v>
      </c>
      <c r="H90" s="81">
        <f t="shared" si="115"/>
        <v>1</v>
      </c>
      <c r="I90" s="9">
        <f t="shared" si="116"/>
        <v>-363703</v>
      </c>
      <c r="J90" s="2">
        <f t="shared" si="108"/>
        <v>169</v>
      </c>
      <c r="K90" s="48">
        <f t="shared" si="117"/>
        <v>274829</v>
      </c>
      <c r="L90" s="87">
        <f t="shared" si="32"/>
        <v>-18612</v>
      </c>
      <c r="M90" s="2">
        <f t="shared" si="33"/>
        <v>-79</v>
      </c>
      <c r="N90" s="48">
        <f t="shared" si="34"/>
        <v>7700</v>
      </c>
      <c r="P90" s="53">
        <f t="shared" si="118"/>
        <v>1.1933755298561709E-6</v>
      </c>
      <c r="Q90" s="52">
        <f t="shared" si="119"/>
        <v>1.4246919153866793</v>
      </c>
      <c r="R90" s="52">
        <f t="shared" si="120"/>
        <v>-241.05587951354062</v>
      </c>
      <c r="S90" s="16">
        <f t="shared" si="121"/>
        <v>169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105"/>
        <v>140317</v>
      </c>
      <c r="E91" s="4">
        <f t="shared" si="106"/>
        <v>282749</v>
      </c>
      <c r="F91" s="64">
        <f t="shared" si="110"/>
        <v>13473.612544247451</v>
      </c>
      <c r="G91" s="27">
        <f t="shared" si="114"/>
        <v>2.9791044644295558E-3</v>
      </c>
      <c r="H91" s="80">
        <f t="shared" si="115"/>
        <v>1</v>
      </c>
      <c r="I91" s="11">
        <f t="shared" si="116"/>
        <v>-382876</v>
      </c>
      <c r="J91" s="4">
        <f t="shared" si="108"/>
        <v>113</v>
      </c>
      <c r="K91" s="51">
        <f t="shared" si="117"/>
        <v>282749</v>
      </c>
      <c r="L91" s="86">
        <f t="shared" si="32"/>
        <v>-19173</v>
      </c>
      <c r="M91" s="4">
        <f t="shared" si="33"/>
        <v>-56</v>
      </c>
      <c r="N91" s="51">
        <f t="shared" si="34"/>
        <v>7920</v>
      </c>
      <c r="P91" s="54">
        <f t="shared" si="118"/>
        <v>1.1933755298561709E-6</v>
      </c>
      <c r="Q91" s="55">
        <f t="shared" si="119"/>
        <v>1.4482277029943336</v>
      </c>
      <c r="R91" s="55">
        <f t="shared" si="120"/>
        <v>-164.26791789430791</v>
      </c>
      <c r="S91" s="56">
        <f t="shared" si="121"/>
        <v>113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105"/>
        <v>140317</v>
      </c>
      <c r="E92" s="2">
        <f t="shared" si="106"/>
        <v>290896</v>
      </c>
      <c r="F92" s="63">
        <f t="shared" si="110"/>
        <v>13473.612544247451</v>
      </c>
      <c r="G92" s="28">
        <f t="shared" si="114"/>
        <v>2.9791044644295558E-3</v>
      </c>
      <c r="H92" s="81">
        <f t="shared" si="115"/>
        <v>1</v>
      </c>
      <c r="I92" s="9">
        <f t="shared" si="116"/>
        <v>-402620</v>
      </c>
      <c r="J92" s="2">
        <f t="shared" si="108"/>
        <v>74</v>
      </c>
      <c r="K92" s="48">
        <f t="shared" si="117"/>
        <v>290896</v>
      </c>
      <c r="L92" s="87">
        <f t="shared" si="32"/>
        <v>-19744</v>
      </c>
      <c r="M92" s="2">
        <f t="shared" si="33"/>
        <v>-39</v>
      </c>
      <c r="N92" s="48">
        <f t="shared" si="34"/>
        <v>8147</v>
      </c>
      <c r="P92" s="53">
        <f t="shared" si="118"/>
        <v>1.1933755298561709E-6</v>
      </c>
      <c r="Q92" s="52">
        <f t="shared" si="119"/>
        <v>1.4724408024263405</v>
      </c>
      <c r="R92" s="52">
        <f t="shared" si="120"/>
        <v>-109.83594510092779</v>
      </c>
      <c r="S92" s="16">
        <f t="shared" si="121"/>
        <v>74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105"/>
        <v>140317</v>
      </c>
      <c r="E93" s="4">
        <f t="shared" si="106"/>
        <v>299277</v>
      </c>
      <c r="F93" s="64">
        <f t="shared" si="110"/>
        <v>13473.612544247451</v>
      </c>
      <c r="G93" s="27">
        <f t="shared" si="114"/>
        <v>2.9791044644295558E-3</v>
      </c>
      <c r="H93" s="80">
        <f t="shared" si="115"/>
        <v>1</v>
      </c>
      <c r="I93" s="11">
        <f t="shared" si="116"/>
        <v>-422946</v>
      </c>
      <c r="J93" s="4">
        <f t="shared" si="108"/>
        <v>48</v>
      </c>
      <c r="K93" s="51">
        <f t="shared" si="117"/>
        <v>299277</v>
      </c>
      <c r="L93" s="86">
        <f t="shared" si="32"/>
        <v>-20326</v>
      </c>
      <c r="M93" s="4">
        <f t="shared" si="33"/>
        <v>-26</v>
      </c>
      <c r="N93" s="51">
        <f t="shared" si="34"/>
        <v>8381</v>
      </c>
      <c r="P93" s="54">
        <f t="shared" si="118"/>
        <v>1.1933755298561709E-6</v>
      </c>
      <c r="Q93" s="55">
        <f t="shared" si="119"/>
        <v>1.4973513959374054</v>
      </c>
      <c r="R93" s="55">
        <f t="shared" si="120"/>
        <v>-71.927964048395182</v>
      </c>
      <c r="S93" s="56">
        <f t="shared" si="121"/>
        <v>48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105"/>
        <v>140317</v>
      </c>
      <c r="E94" s="2">
        <f t="shared" si="106"/>
        <v>307899</v>
      </c>
      <c r="F94" s="63">
        <f t="shared" si="110"/>
        <v>13473.612544247451</v>
      </c>
      <c r="G94" s="28">
        <f t="shared" si="114"/>
        <v>2.9791044644295558E-3</v>
      </c>
      <c r="H94" s="81">
        <f t="shared" si="115"/>
        <v>1</v>
      </c>
      <c r="I94" s="9">
        <f t="shared" si="116"/>
        <v>-443867</v>
      </c>
      <c r="J94" s="2">
        <f t="shared" si="108"/>
        <v>30</v>
      </c>
      <c r="K94" s="48">
        <f t="shared" si="117"/>
        <v>307899</v>
      </c>
      <c r="L94" s="87">
        <f t="shared" si="32"/>
        <v>-20921</v>
      </c>
      <c r="M94" s="2">
        <f t="shared" si="33"/>
        <v>-18</v>
      </c>
      <c r="N94" s="48">
        <f t="shared" si="34"/>
        <v>8622</v>
      </c>
      <c r="P94" s="53">
        <f t="shared" si="118"/>
        <v>1.1933755298561709E-6</v>
      </c>
      <c r="Q94" s="52">
        <f t="shared" si="119"/>
        <v>1.5229784418524166</v>
      </c>
      <c r="R94" s="52">
        <f t="shared" si="120"/>
        <v>-46.655976680040119</v>
      </c>
      <c r="S94" s="16">
        <f t="shared" si="121"/>
        <v>30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105"/>
        <v>140317</v>
      </c>
      <c r="E95" s="4">
        <f t="shared" si="106"/>
        <v>316769</v>
      </c>
      <c r="F95" s="64">
        <f t="shared" si="110"/>
        <v>13473.612544247451</v>
      </c>
      <c r="G95" s="27">
        <f t="shared" si="114"/>
        <v>2.9791044644295558E-3</v>
      </c>
      <c r="H95" s="80">
        <f t="shared" si="115"/>
        <v>1</v>
      </c>
      <c r="I95" s="11">
        <f t="shared" si="116"/>
        <v>-465397</v>
      </c>
      <c r="J95" s="4">
        <f t="shared" si="108"/>
        <v>18</v>
      </c>
      <c r="K95" s="51">
        <f t="shared" si="117"/>
        <v>316769</v>
      </c>
      <c r="L95" s="86">
        <f t="shared" si="32"/>
        <v>-21530</v>
      </c>
      <c r="M95" s="4">
        <f t="shared" si="33"/>
        <v>-12</v>
      </c>
      <c r="N95" s="51">
        <f t="shared" si="34"/>
        <v>8870</v>
      </c>
      <c r="P95" s="54">
        <f t="shared" si="118"/>
        <v>1.1933755298561709E-6</v>
      </c>
      <c r="Q95" s="55">
        <f t="shared" si="119"/>
        <v>1.5493445702857156</v>
      </c>
      <c r="R95" s="55">
        <f t="shared" si="120"/>
        <v>-29.159985425025077</v>
      </c>
      <c r="S95" s="56">
        <f t="shared" si="121"/>
        <v>18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105"/>
        <v>140317</v>
      </c>
      <c r="E96" s="2">
        <f t="shared" si="106"/>
        <v>325894</v>
      </c>
      <c r="F96" s="63">
        <f t="shared" si="110"/>
        <v>13473.612544247451</v>
      </c>
      <c r="G96" s="28">
        <f t="shared" si="114"/>
        <v>2.9791044644295558E-3</v>
      </c>
      <c r="H96" s="81">
        <f t="shared" si="115"/>
        <v>1</v>
      </c>
      <c r="I96" s="9">
        <f t="shared" si="116"/>
        <v>-487552</v>
      </c>
      <c r="J96" s="2">
        <f t="shared" si="108"/>
        <v>11</v>
      </c>
      <c r="K96" s="48">
        <f t="shared" si="117"/>
        <v>325894</v>
      </c>
      <c r="L96" s="87">
        <f t="shared" si="32"/>
        <v>-22155</v>
      </c>
      <c r="M96" s="2">
        <f t="shared" si="33"/>
        <v>-7</v>
      </c>
      <c r="N96" s="48">
        <f t="shared" si="34"/>
        <v>9125</v>
      </c>
      <c r="P96" s="53">
        <f t="shared" si="118"/>
        <v>1.1933755298561709E-6</v>
      </c>
      <c r="Q96" s="52">
        <f t="shared" si="119"/>
        <v>1.5764699634920079</v>
      </c>
      <c r="R96" s="52">
        <f t="shared" si="120"/>
        <v>-17.495991255015046</v>
      </c>
      <c r="S96" s="16">
        <f t="shared" si="121"/>
        <v>11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105"/>
        <v>140317</v>
      </c>
      <c r="E97" s="4">
        <f t="shared" si="106"/>
        <v>335282</v>
      </c>
      <c r="F97" s="64">
        <f t="shared" si="110"/>
        <v>13473.612544247451</v>
      </c>
      <c r="G97" s="27">
        <f t="shared" si="114"/>
        <v>2.9791044644295558E-3</v>
      </c>
      <c r="H97" s="80">
        <f t="shared" si="115"/>
        <v>1</v>
      </c>
      <c r="I97" s="11">
        <f t="shared" si="116"/>
        <v>-510348</v>
      </c>
      <c r="J97" s="4">
        <f t="shared" si="108"/>
        <v>6</v>
      </c>
      <c r="K97" s="51">
        <f t="shared" si="117"/>
        <v>335282</v>
      </c>
      <c r="L97" s="86">
        <f t="shared" si="32"/>
        <v>-22796</v>
      </c>
      <c r="M97" s="4">
        <f t="shared" si="33"/>
        <v>-5</v>
      </c>
      <c r="N97" s="51">
        <f t="shared" si="34"/>
        <v>9388</v>
      </c>
      <c r="P97" s="54">
        <f t="shared" si="118"/>
        <v>1.1933755298561709E-6</v>
      </c>
      <c r="Q97" s="55">
        <f t="shared" si="119"/>
        <v>1.6043760276558172</v>
      </c>
      <c r="R97" s="55">
        <f t="shared" si="120"/>
        <v>-10.691994655842528</v>
      </c>
      <c r="S97" s="56">
        <f t="shared" si="121"/>
        <v>6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si="105"/>
        <v>140317</v>
      </c>
      <c r="E98" s="2">
        <f t="shared" ref="E98:E161" si="122">E97+IF(N98&gt;0,N98,0)</f>
        <v>344940</v>
      </c>
      <c r="F98" s="63">
        <f t="shared" si="110"/>
        <v>13473.612544247451</v>
      </c>
      <c r="G98" s="28">
        <f t="shared" si="114"/>
        <v>2.9791044644295558E-3</v>
      </c>
      <c r="H98" s="81">
        <f t="shared" si="115"/>
        <v>1</v>
      </c>
      <c r="I98" s="9">
        <f t="shared" si="116"/>
        <v>-533803</v>
      </c>
      <c r="J98" s="2">
        <f t="shared" ref="J98:J161" si="123">S98</f>
        <v>3</v>
      </c>
      <c r="K98" s="48">
        <f t="shared" si="117"/>
        <v>344940</v>
      </c>
      <c r="L98" s="87">
        <f t="shared" ref="L98:L161" si="124">I98-I97</f>
        <v>-23455</v>
      </c>
      <c r="M98" s="2">
        <f t="shared" ref="M98:M161" si="125">J98-J97</f>
        <v>-3</v>
      </c>
      <c r="N98" s="48">
        <f t="shared" ref="N98:N161" si="126">K98-K97</f>
        <v>9658</v>
      </c>
      <c r="P98" s="53">
        <f t="shared" si="118"/>
        <v>1.1933755298561709E-6</v>
      </c>
      <c r="Q98" s="52">
        <f t="shared" si="119"/>
        <v>1.6330867024466778</v>
      </c>
      <c r="R98" s="52">
        <f t="shared" si="120"/>
        <v>-5.8319970850050149</v>
      </c>
      <c r="S98" s="16">
        <f t="shared" si="121"/>
        <v>3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105"/>
        <v>140317</v>
      </c>
      <c r="E99" s="4">
        <f t="shared" si="122"/>
        <v>354876</v>
      </c>
      <c r="F99" s="64">
        <f t="shared" si="110"/>
        <v>13473.612544247451</v>
      </c>
      <c r="G99" s="27">
        <f t="shared" si="114"/>
        <v>2.9791044644295558E-3</v>
      </c>
      <c r="H99" s="80">
        <f t="shared" si="115"/>
        <v>1</v>
      </c>
      <c r="I99" s="11">
        <f t="shared" si="116"/>
        <v>-557935</v>
      </c>
      <c r="J99" s="4">
        <f t="shared" si="123"/>
        <v>1</v>
      </c>
      <c r="K99" s="51">
        <f t="shared" si="117"/>
        <v>354876</v>
      </c>
      <c r="L99" s="86">
        <f t="shared" si="124"/>
        <v>-24132</v>
      </c>
      <c r="M99" s="4">
        <f t="shared" si="125"/>
        <v>-2</v>
      </c>
      <c r="N99" s="51">
        <f t="shared" si="126"/>
        <v>9936</v>
      </c>
      <c r="P99" s="54">
        <f t="shared" si="118"/>
        <v>1.1933755298561709E-6</v>
      </c>
      <c r="Q99" s="55">
        <f t="shared" si="119"/>
        <v>1.6626246179789304</v>
      </c>
      <c r="R99" s="55">
        <f t="shared" si="120"/>
        <v>-2.9159985425025075</v>
      </c>
      <c r="S99" s="56">
        <f t="shared" si="121"/>
        <v>1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105"/>
        <v>140317</v>
      </c>
      <c r="E100" s="2">
        <f t="shared" si="122"/>
        <v>365098</v>
      </c>
      <c r="F100" s="63">
        <f t="shared" si="110"/>
        <v>13473.612544247451</v>
      </c>
      <c r="G100" s="28">
        <f t="shared" si="114"/>
        <v>2.9791044644295558E-3</v>
      </c>
      <c r="H100" s="81">
        <f t="shared" si="115"/>
        <v>1</v>
      </c>
      <c r="I100" s="9">
        <f t="shared" si="116"/>
        <v>-582762</v>
      </c>
      <c r="J100" s="2">
        <f t="shared" si="123"/>
        <v>0</v>
      </c>
      <c r="K100" s="48">
        <f t="shared" si="117"/>
        <v>365098</v>
      </c>
      <c r="L100" s="87">
        <f t="shared" si="124"/>
        <v>-24827</v>
      </c>
      <c r="M100" s="2">
        <f t="shared" si="125"/>
        <v>-1</v>
      </c>
      <c r="N100" s="48">
        <f t="shared" si="126"/>
        <v>10222</v>
      </c>
      <c r="P100" s="53">
        <f t="shared" si="118"/>
        <v>1.1933755298561709E-6</v>
      </c>
      <c r="Q100" s="52">
        <f t="shared" si="119"/>
        <v>1.6930137139221089</v>
      </c>
      <c r="R100" s="52">
        <f t="shared" si="120"/>
        <v>-0.97199951416750252</v>
      </c>
      <c r="S100" s="16">
        <f t="shared" si="121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105"/>
        <v>140317</v>
      </c>
      <c r="E101" s="4">
        <f t="shared" si="122"/>
        <v>375615</v>
      </c>
      <c r="F101" s="64">
        <f t="shared" si="110"/>
        <v>13473.612544247451</v>
      </c>
      <c r="G101" s="27">
        <f t="shared" si="114"/>
        <v>2.9791044644295558E-3</v>
      </c>
      <c r="H101" s="80">
        <f t="shared" si="115"/>
        <v>1</v>
      </c>
      <c r="I101" s="11">
        <f t="shared" ref="I101:I132" si="127">INT((S$17*K101+I100)/(1+R$17*J101))</f>
        <v>-608305</v>
      </c>
      <c r="J101" s="4">
        <f t="shared" si="123"/>
        <v>0</v>
      </c>
      <c r="K101" s="51">
        <f t="shared" ref="K101:K132" si="128">INT((Q$17*J101+K100)/(1+P$17+S$17))</f>
        <v>375615</v>
      </c>
      <c r="L101" s="86">
        <f t="shared" si="124"/>
        <v>-25543</v>
      </c>
      <c r="M101" s="4">
        <f t="shared" si="125"/>
        <v>0</v>
      </c>
      <c r="N101" s="51">
        <f t="shared" si="126"/>
        <v>10517</v>
      </c>
      <c r="P101" s="54">
        <f t="shared" si="118"/>
        <v>1.1933755298561709E-6</v>
      </c>
      <c r="Q101" s="55">
        <f t="shared" si="119"/>
        <v>1.724276706015929</v>
      </c>
      <c r="R101" s="55">
        <f t="shared" si="120"/>
        <v>0</v>
      </c>
      <c r="S101" s="56">
        <f t="shared" si="121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105"/>
        <v>140317</v>
      </c>
      <c r="E102" s="2">
        <f t="shared" si="122"/>
        <v>386435</v>
      </c>
      <c r="F102" s="63">
        <f t="shared" si="110"/>
        <v>13473.612544247451</v>
      </c>
      <c r="G102" s="28">
        <f t="shared" si="114"/>
        <v>2.9791044644295558E-3</v>
      </c>
      <c r="H102" s="81">
        <f t="shared" si="115"/>
        <v>1</v>
      </c>
      <c r="I102" s="9">
        <f t="shared" si="127"/>
        <v>-634583</v>
      </c>
      <c r="J102" s="2">
        <f t="shared" si="123"/>
        <v>0</v>
      </c>
      <c r="K102" s="48">
        <f t="shared" si="128"/>
        <v>386435</v>
      </c>
      <c r="L102" s="87">
        <f t="shared" si="124"/>
        <v>-26278</v>
      </c>
      <c r="M102" s="2">
        <f t="shared" si="125"/>
        <v>0</v>
      </c>
      <c r="N102" s="48">
        <f t="shared" si="126"/>
        <v>10820</v>
      </c>
      <c r="P102" s="53">
        <f t="shared" si="118"/>
        <v>1.1933755298561709E-6</v>
      </c>
      <c r="Q102" s="52">
        <f t="shared" si="119"/>
        <v>1.756440067414935</v>
      </c>
      <c r="R102" s="52">
        <f t="shared" si="120"/>
        <v>0</v>
      </c>
      <c r="S102" s="16">
        <f t="shared" si="121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105"/>
        <v>140317</v>
      </c>
      <c r="E103" s="4">
        <f t="shared" si="122"/>
        <v>397567</v>
      </c>
      <c r="F103" s="64">
        <f t="shared" si="110"/>
        <v>13473.612544247451</v>
      </c>
      <c r="G103" s="27">
        <f t="shared" si="114"/>
        <v>2.9791044644295558E-3</v>
      </c>
      <c r="H103" s="80">
        <f t="shared" si="115"/>
        <v>1</v>
      </c>
      <c r="I103" s="11">
        <f t="shared" si="127"/>
        <v>-661618</v>
      </c>
      <c r="J103" s="4">
        <f t="shared" si="123"/>
        <v>0</v>
      </c>
      <c r="K103" s="51">
        <f t="shared" si="128"/>
        <v>397567</v>
      </c>
      <c r="L103" s="86">
        <f t="shared" si="124"/>
        <v>-27035</v>
      </c>
      <c r="M103" s="4">
        <f t="shared" si="125"/>
        <v>0</v>
      </c>
      <c r="N103" s="51">
        <f t="shared" si="126"/>
        <v>11132</v>
      </c>
      <c r="P103" s="54">
        <f t="shared" si="118"/>
        <v>1.1933755298561709E-6</v>
      </c>
      <c r="Q103" s="55">
        <f t="shared" si="119"/>
        <v>1.789528961718478</v>
      </c>
      <c r="R103" s="55">
        <f t="shared" si="120"/>
        <v>0</v>
      </c>
      <c r="S103" s="56">
        <f t="shared" si="121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105"/>
        <v>140317</v>
      </c>
      <c r="E104" s="2">
        <f t="shared" si="122"/>
        <v>409019</v>
      </c>
      <c r="F104" s="63">
        <f t="shared" si="110"/>
        <v>13473.612544247451</v>
      </c>
      <c r="G104" s="28">
        <f t="shared" si="114"/>
        <v>2.9791044644295558E-3</v>
      </c>
      <c r="H104" s="81">
        <f t="shared" si="115"/>
        <v>1</v>
      </c>
      <c r="I104" s="9">
        <f t="shared" si="127"/>
        <v>-689432</v>
      </c>
      <c r="J104" s="2">
        <f t="shared" si="123"/>
        <v>0</v>
      </c>
      <c r="K104" s="48">
        <f t="shared" si="128"/>
        <v>409019</v>
      </c>
      <c r="L104" s="87">
        <f t="shared" si="124"/>
        <v>-27814</v>
      </c>
      <c r="M104" s="2">
        <f t="shared" si="125"/>
        <v>0</v>
      </c>
      <c r="N104" s="48">
        <f t="shared" si="126"/>
        <v>11452</v>
      </c>
      <c r="P104" s="53">
        <f t="shared" si="118"/>
        <v>1.1933755298561709E-6</v>
      </c>
      <c r="Q104" s="52">
        <f t="shared" si="119"/>
        <v>1.8235710860109191</v>
      </c>
      <c r="R104" s="52">
        <f t="shared" si="120"/>
        <v>0</v>
      </c>
      <c r="S104" s="16">
        <f t="shared" si="121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105"/>
        <v>140317</v>
      </c>
      <c r="E105" s="4">
        <f t="shared" si="122"/>
        <v>420801</v>
      </c>
      <c r="F105" s="64">
        <f t="shared" si="110"/>
        <v>13473.612544247451</v>
      </c>
      <c r="G105" s="27">
        <f t="shared" si="114"/>
        <v>2.9791044644295558E-3</v>
      </c>
      <c r="H105" s="80">
        <f t="shared" si="115"/>
        <v>1</v>
      </c>
      <c r="I105" s="11">
        <f t="shared" si="127"/>
        <v>-718047</v>
      </c>
      <c r="J105" s="4">
        <f t="shared" si="123"/>
        <v>0</v>
      </c>
      <c r="K105" s="51">
        <f t="shared" si="128"/>
        <v>420801</v>
      </c>
      <c r="L105" s="86">
        <f t="shared" si="124"/>
        <v>-28615</v>
      </c>
      <c r="M105" s="4">
        <f t="shared" si="125"/>
        <v>0</v>
      </c>
      <c r="N105" s="51">
        <f t="shared" si="126"/>
        <v>11782</v>
      </c>
      <c r="P105" s="54">
        <f t="shared" si="118"/>
        <v>1.1933755298561709E-6</v>
      </c>
      <c r="Q105" s="55">
        <f t="shared" si="119"/>
        <v>1.858594051751246</v>
      </c>
      <c r="R105" s="55">
        <f t="shared" si="120"/>
        <v>0</v>
      </c>
      <c r="S105" s="56">
        <f t="shared" si="121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105"/>
        <v>140317</v>
      </c>
      <c r="E106" s="2">
        <f t="shared" si="122"/>
        <v>432923</v>
      </c>
      <c r="F106" s="63">
        <f t="shared" si="110"/>
        <v>13473.612544247451</v>
      </c>
      <c r="G106" s="28">
        <f t="shared" si="114"/>
        <v>2.9791044644295558E-3</v>
      </c>
      <c r="H106" s="81">
        <f t="shared" si="115"/>
        <v>1</v>
      </c>
      <c r="I106" s="9">
        <f t="shared" si="127"/>
        <v>-747486</v>
      </c>
      <c r="J106" s="2">
        <f t="shared" si="123"/>
        <v>0</v>
      </c>
      <c r="K106" s="48">
        <f t="shared" si="128"/>
        <v>432923</v>
      </c>
      <c r="L106" s="87">
        <f t="shared" si="124"/>
        <v>-29439</v>
      </c>
      <c r="M106" s="2">
        <f t="shared" si="125"/>
        <v>0</v>
      </c>
      <c r="N106" s="48">
        <f t="shared" si="126"/>
        <v>12122</v>
      </c>
      <c r="P106" s="53">
        <f t="shared" si="118"/>
        <v>1.1933755298561709E-6</v>
      </c>
      <c r="Q106" s="52">
        <f t="shared" si="119"/>
        <v>1.8946256416491947</v>
      </c>
      <c r="R106" s="52">
        <f t="shared" si="120"/>
        <v>0</v>
      </c>
      <c r="S106" s="16">
        <f t="shared" si="121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105"/>
        <v>140317</v>
      </c>
      <c r="E107" s="4">
        <f t="shared" si="122"/>
        <v>445394</v>
      </c>
      <c r="F107" s="64">
        <f t="shared" si="110"/>
        <v>13473.612544247451</v>
      </c>
      <c r="G107" s="27">
        <f t="shared" si="114"/>
        <v>2.9791044644295558E-3</v>
      </c>
      <c r="H107" s="80">
        <f t="shared" si="115"/>
        <v>1</v>
      </c>
      <c r="I107" s="11">
        <f t="shared" si="127"/>
        <v>-777774</v>
      </c>
      <c r="J107" s="4">
        <f t="shared" si="123"/>
        <v>0</v>
      </c>
      <c r="K107" s="51">
        <f t="shared" si="128"/>
        <v>445394</v>
      </c>
      <c r="L107" s="86">
        <f t="shared" si="124"/>
        <v>-30288</v>
      </c>
      <c r="M107" s="4">
        <f t="shared" si="125"/>
        <v>0</v>
      </c>
      <c r="N107" s="51">
        <f t="shared" si="126"/>
        <v>12471</v>
      </c>
      <c r="P107" s="54">
        <f t="shared" si="118"/>
        <v>1.1933755298561709E-6</v>
      </c>
      <c r="Q107" s="55">
        <f t="shared" si="119"/>
        <v>1.9316948623443184</v>
      </c>
      <c r="R107" s="55">
        <f t="shared" si="120"/>
        <v>0</v>
      </c>
      <c r="S107" s="56">
        <f t="shared" si="121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105"/>
        <v>140317</v>
      </c>
      <c r="E108" s="2">
        <f t="shared" si="122"/>
        <v>458224</v>
      </c>
      <c r="F108" s="63">
        <f t="shared" si="110"/>
        <v>13473.612544247451</v>
      </c>
      <c r="G108" s="28">
        <f t="shared" si="114"/>
        <v>2.9791044644295558E-3</v>
      </c>
      <c r="H108" s="81">
        <f t="shared" si="115"/>
        <v>1</v>
      </c>
      <c r="I108" s="9">
        <f t="shared" si="127"/>
        <v>-808934</v>
      </c>
      <c r="J108" s="2">
        <f t="shared" si="123"/>
        <v>0</v>
      </c>
      <c r="K108" s="48">
        <f t="shared" si="128"/>
        <v>458224</v>
      </c>
      <c r="L108" s="87">
        <f t="shared" si="124"/>
        <v>-31160</v>
      </c>
      <c r="M108" s="2">
        <f t="shared" si="125"/>
        <v>0</v>
      </c>
      <c r="N108" s="48">
        <f t="shared" si="126"/>
        <v>12830</v>
      </c>
      <c r="P108" s="53">
        <f t="shared" si="118"/>
        <v>1.1933755298561709E-6</v>
      </c>
      <c r="Q108" s="52">
        <f t="shared" si="119"/>
        <v>1.9698330827104329</v>
      </c>
      <c r="R108" s="52">
        <f t="shared" si="120"/>
        <v>0</v>
      </c>
      <c r="S108" s="16">
        <f t="shared" si="121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105"/>
        <v>140317</v>
      </c>
      <c r="E109" s="4">
        <f t="shared" si="122"/>
        <v>471424</v>
      </c>
      <c r="F109" s="64">
        <f t="shared" si="110"/>
        <v>13473.612544247451</v>
      </c>
      <c r="G109" s="27">
        <f t="shared" si="114"/>
        <v>2.9791044644295558E-3</v>
      </c>
      <c r="H109" s="80">
        <f t="shared" si="115"/>
        <v>1</v>
      </c>
      <c r="I109" s="11">
        <f t="shared" si="127"/>
        <v>-840992</v>
      </c>
      <c r="J109" s="4">
        <f t="shared" si="123"/>
        <v>0</v>
      </c>
      <c r="K109" s="51">
        <f t="shared" si="128"/>
        <v>471424</v>
      </c>
      <c r="L109" s="86">
        <f t="shared" si="124"/>
        <v>-32058</v>
      </c>
      <c r="M109" s="4">
        <f t="shared" si="125"/>
        <v>0</v>
      </c>
      <c r="N109" s="51">
        <f t="shared" si="126"/>
        <v>13200</v>
      </c>
      <c r="P109" s="54">
        <f t="shared" si="118"/>
        <v>1.1933755298561709E-6</v>
      </c>
      <c r="Q109" s="55">
        <f t="shared" si="119"/>
        <v>2.0090693093870908</v>
      </c>
      <c r="R109" s="55">
        <f t="shared" si="120"/>
        <v>0</v>
      </c>
      <c r="S109" s="56">
        <f t="shared" si="121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ref="D110:D173" si="129">D109+IF(M110&gt;0,M110+N110,0)</f>
        <v>140317</v>
      </c>
      <c r="E110" s="2">
        <f t="shared" si="122"/>
        <v>485004</v>
      </c>
      <c r="F110" s="63">
        <f t="shared" si="110"/>
        <v>13473.612544247451</v>
      </c>
      <c r="G110" s="28">
        <f t="shared" si="114"/>
        <v>2.9791044644295558E-3</v>
      </c>
      <c r="H110" s="81">
        <f t="shared" si="115"/>
        <v>1</v>
      </c>
      <c r="I110" s="9">
        <f t="shared" si="127"/>
        <v>-873973</v>
      </c>
      <c r="J110" s="2">
        <f t="shared" si="123"/>
        <v>0</v>
      </c>
      <c r="K110" s="48">
        <f t="shared" si="128"/>
        <v>485004</v>
      </c>
      <c r="L110" s="87">
        <f t="shared" si="124"/>
        <v>-32981</v>
      </c>
      <c r="M110" s="2">
        <f t="shared" si="125"/>
        <v>0</v>
      </c>
      <c r="N110" s="48">
        <f t="shared" si="126"/>
        <v>13580</v>
      </c>
      <c r="P110" s="53">
        <f t="shared" si="118"/>
        <v>1.1933755298561709E-6</v>
      </c>
      <c r="Q110" s="52">
        <f t="shared" si="119"/>
        <v>2.0494363064286749</v>
      </c>
      <c r="R110" s="52">
        <f t="shared" si="120"/>
        <v>0</v>
      </c>
      <c r="S110" s="16">
        <f t="shared" si="121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129"/>
        <v>140317</v>
      </c>
      <c r="E111" s="4">
        <f t="shared" si="122"/>
        <v>498975</v>
      </c>
      <c r="F111" s="64">
        <f t="shared" ref="F111:F174" si="130">D111*F$45/D$45</f>
        <v>13473.612544247451</v>
      </c>
      <c r="G111" s="27">
        <f t="shared" si="114"/>
        <v>2.9791044644295558E-3</v>
      </c>
      <c r="H111" s="80">
        <f t="shared" si="115"/>
        <v>1</v>
      </c>
      <c r="I111" s="11">
        <f t="shared" si="127"/>
        <v>-907904</v>
      </c>
      <c r="J111" s="4">
        <f t="shared" si="123"/>
        <v>0</v>
      </c>
      <c r="K111" s="51">
        <f t="shared" si="128"/>
        <v>498975</v>
      </c>
      <c r="L111" s="86">
        <f t="shared" si="124"/>
        <v>-33931</v>
      </c>
      <c r="M111" s="4">
        <f t="shared" si="125"/>
        <v>0</v>
      </c>
      <c r="N111" s="51">
        <f t="shared" si="126"/>
        <v>13971</v>
      </c>
      <c r="P111" s="54">
        <f t="shared" si="118"/>
        <v>1.1933755298561709E-6</v>
      </c>
      <c r="Q111" s="55">
        <f t="shared" si="119"/>
        <v>2.0909655283343733</v>
      </c>
      <c r="R111" s="55">
        <f t="shared" si="120"/>
        <v>0</v>
      </c>
      <c r="S111" s="56">
        <f t="shared" si="121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129"/>
        <v>140317</v>
      </c>
      <c r="E112" s="2">
        <f t="shared" si="122"/>
        <v>513349</v>
      </c>
      <c r="F112" s="63">
        <f t="shared" si="130"/>
        <v>13473.612544247451</v>
      </c>
      <c r="G112" s="28">
        <f t="shared" si="114"/>
        <v>2.9791044644295558E-3</v>
      </c>
      <c r="H112" s="81">
        <f t="shared" si="115"/>
        <v>1</v>
      </c>
      <c r="I112" s="9">
        <f t="shared" si="127"/>
        <v>-942812</v>
      </c>
      <c r="J112" s="2">
        <f t="shared" si="123"/>
        <v>0</v>
      </c>
      <c r="K112" s="48">
        <f t="shared" si="128"/>
        <v>513349</v>
      </c>
      <c r="L112" s="87">
        <f t="shared" si="124"/>
        <v>-34908</v>
      </c>
      <c r="M112" s="2">
        <f t="shared" si="125"/>
        <v>0</v>
      </c>
      <c r="N112" s="48">
        <f t="shared" si="126"/>
        <v>14374</v>
      </c>
      <c r="P112" s="53">
        <f t="shared" si="118"/>
        <v>1.1933755298561709E-6</v>
      </c>
      <c r="Q112" s="52">
        <f t="shared" si="119"/>
        <v>2.1336909630883869</v>
      </c>
      <c r="R112" s="52">
        <f t="shared" si="120"/>
        <v>0</v>
      </c>
      <c r="S112" s="16">
        <f t="shared" si="121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129"/>
        <v>140317</v>
      </c>
      <c r="E113" s="4">
        <f t="shared" si="122"/>
        <v>528137</v>
      </c>
      <c r="F113" s="64">
        <f t="shared" si="130"/>
        <v>13473.612544247451</v>
      </c>
      <c r="G113" s="27">
        <f t="shared" si="114"/>
        <v>2.9791044644295558E-3</v>
      </c>
      <c r="H113" s="80">
        <f t="shared" si="115"/>
        <v>1</v>
      </c>
      <c r="I113" s="11">
        <f t="shared" si="127"/>
        <v>-978726</v>
      </c>
      <c r="J113" s="4">
        <f t="shared" si="123"/>
        <v>0</v>
      </c>
      <c r="K113" s="51">
        <f t="shared" si="128"/>
        <v>528137</v>
      </c>
      <c r="L113" s="86">
        <f t="shared" si="124"/>
        <v>-35914</v>
      </c>
      <c r="M113" s="4">
        <f t="shared" si="125"/>
        <v>0</v>
      </c>
      <c r="N113" s="51">
        <f t="shared" si="126"/>
        <v>14788</v>
      </c>
      <c r="P113" s="54">
        <f t="shared" si="118"/>
        <v>1.1933755298561709E-6</v>
      </c>
      <c r="Q113" s="55">
        <f t="shared" si="119"/>
        <v>2.1776466843002877</v>
      </c>
      <c r="R113" s="55">
        <f t="shared" si="120"/>
        <v>0</v>
      </c>
      <c r="S113" s="56">
        <f t="shared" si="121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129"/>
        <v>140317</v>
      </c>
      <c r="E114" s="2">
        <f t="shared" si="122"/>
        <v>543351</v>
      </c>
      <c r="F114" s="63">
        <f t="shared" si="130"/>
        <v>13473.612544247451</v>
      </c>
      <c r="G114" s="28">
        <f t="shared" si="114"/>
        <v>2.9791044644295558E-3</v>
      </c>
      <c r="H114" s="81">
        <f t="shared" si="115"/>
        <v>1</v>
      </c>
      <c r="I114" s="9">
        <f t="shared" si="127"/>
        <v>-1015675</v>
      </c>
      <c r="J114" s="2">
        <f t="shared" si="123"/>
        <v>0</v>
      </c>
      <c r="K114" s="48">
        <f t="shared" si="128"/>
        <v>543351</v>
      </c>
      <c r="L114" s="87">
        <f t="shared" si="124"/>
        <v>-36949</v>
      </c>
      <c r="M114" s="2">
        <f t="shared" si="125"/>
        <v>0</v>
      </c>
      <c r="N114" s="48">
        <f t="shared" si="126"/>
        <v>15214</v>
      </c>
      <c r="P114" s="53">
        <f t="shared" si="118"/>
        <v>1.1933755298561709E-6</v>
      </c>
      <c r="Q114" s="52">
        <f t="shared" si="119"/>
        <v>2.2228691278139125</v>
      </c>
      <c r="R114" s="52">
        <f t="shared" si="120"/>
        <v>0</v>
      </c>
      <c r="S114" s="16">
        <f t="shared" si="121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129"/>
        <v>140317</v>
      </c>
      <c r="E115" s="4">
        <f t="shared" si="122"/>
        <v>559003</v>
      </c>
      <c r="F115" s="64">
        <f t="shared" si="130"/>
        <v>13473.612544247451</v>
      </c>
      <c r="G115" s="27">
        <f t="shared" si="114"/>
        <v>2.9791044644295558E-3</v>
      </c>
      <c r="H115" s="80">
        <f t="shared" si="115"/>
        <v>1</v>
      </c>
      <c r="I115" s="11">
        <f t="shared" si="127"/>
        <v>-1053688</v>
      </c>
      <c r="J115" s="4">
        <f t="shared" si="123"/>
        <v>0</v>
      </c>
      <c r="K115" s="51">
        <f t="shared" si="128"/>
        <v>559003</v>
      </c>
      <c r="L115" s="86">
        <f t="shared" si="124"/>
        <v>-38013</v>
      </c>
      <c r="M115" s="4">
        <f t="shared" si="125"/>
        <v>0</v>
      </c>
      <c r="N115" s="51">
        <f t="shared" si="126"/>
        <v>15652</v>
      </c>
      <c r="P115" s="54">
        <f t="shared" si="118"/>
        <v>1.1933755298561709E-6</v>
      </c>
      <c r="Q115" s="55">
        <f t="shared" si="119"/>
        <v>2.2693948150984693</v>
      </c>
      <c r="R115" s="55">
        <f t="shared" si="120"/>
        <v>0</v>
      </c>
      <c r="S115" s="56">
        <f t="shared" si="121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129"/>
        <v>140317</v>
      </c>
      <c r="E116" s="2">
        <f t="shared" si="122"/>
        <v>575106</v>
      </c>
      <c r="F116" s="63">
        <f t="shared" si="130"/>
        <v>13473.612544247451</v>
      </c>
      <c r="G116" s="28">
        <f t="shared" si="114"/>
        <v>2.9791044644295558E-3</v>
      </c>
      <c r="H116" s="81">
        <f t="shared" si="115"/>
        <v>1</v>
      </c>
      <c r="I116" s="9">
        <f t="shared" si="127"/>
        <v>-1092796</v>
      </c>
      <c r="J116" s="2">
        <f t="shared" si="123"/>
        <v>0</v>
      </c>
      <c r="K116" s="48">
        <f t="shared" si="128"/>
        <v>575106</v>
      </c>
      <c r="L116" s="87">
        <f t="shared" si="124"/>
        <v>-39108</v>
      </c>
      <c r="M116" s="2">
        <f t="shared" si="125"/>
        <v>0</v>
      </c>
      <c r="N116" s="48">
        <f t="shared" si="126"/>
        <v>16103</v>
      </c>
      <c r="P116" s="53">
        <f t="shared" si="118"/>
        <v>1.1933755298561709E-6</v>
      </c>
      <c r="Q116" s="52">
        <f t="shared" si="119"/>
        <v>2.3172602676231686</v>
      </c>
      <c r="R116" s="52">
        <f t="shared" si="120"/>
        <v>0</v>
      </c>
      <c r="S116" s="16">
        <f t="shared" si="121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129"/>
        <v>140317</v>
      </c>
      <c r="E117" s="4">
        <f t="shared" si="122"/>
        <v>591673</v>
      </c>
      <c r="F117" s="64">
        <f t="shared" si="130"/>
        <v>13473.612544247451</v>
      </c>
      <c r="G117" s="27">
        <f t="shared" si="114"/>
        <v>2.9791044644295558E-3</v>
      </c>
      <c r="H117" s="80">
        <f t="shared" si="115"/>
        <v>1</v>
      </c>
      <c r="I117" s="11">
        <f t="shared" si="127"/>
        <v>-1133031</v>
      </c>
      <c r="J117" s="4">
        <f t="shared" si="123"/>
        <v>0</v>
      </c>
      <c r="K117" s="51">
        <f t="shared" si="128"/>
        <v>591673</v>
      </c>
      <c r="L117" s="86">
        <f t="shared" si="124"/>
        <v>-40235</v>
      </c>
      <c r="M117" s="4">
        <f t="shared" si="125"/>
        <v>0</v>
      </c>
      <c r="N117" s="51">
        <f t="shared" si="126"/>
        <v>16567</v>
      </c>
      <c r="P117" s="54">
        <f t="shared" si="118"/>
        <v>1.1933755298561709E-6</v>
      </c>
      <c r="Q117" s="55">
        <f t="shared" si="119"/>
        <v>2.3665045403422291</v>
      </c>
      <c r="R117" s="55">
        <f t="shared" si="120"/>
        <v>0</v>
      </c>
      <c r="S117" s="56">
        <f t="shared" si="121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129"/>
        <v>140317</v>
      </c>
      <c r="E118" s="2">
        <f t="shared" si="122"/>
        <v>608717</v>
      </c>
      <c r="F118" s="63">
        <f t="shared" si="130"/>
        <v>13473.612544247451</v>
      </c>
      <c r="G118" s="28">
        <f t="shared" si="114"/>
        <v>2.9791044644295558E-3</v>
      </c>
      <c r="H118" s="81">
        <f t="shared" si="115"/>
        <v>1</v>
      </c>
      <c r="I118" s="9">
        <f t="shared" si="127"/>
        <v>-1174425</v>
      </c>
      <c r="J118" s="2">
        <f t="shared" si="123"/>
        <v>0</v>
      </c>
      <c r="K118" s="48">
        <f t="shared" si="128"/>
        <v>608717</v>
      </c>
      <c r="L118" s="87">
        <f t="shared" si="124"/>
        <v>-41394</v>
      </c>
      <c r="M118" s="2">
        <f t="shared" si="125"/>
        <v>0</v>
      </c>
      <c r="N118" s="48">
        <f t="shared" si="126"/>
        <v>17044</v>
      </c>
      <c r="P118" s="53">
        <f t="shared" si="118"/>
        <v>1.1933755298561709E-6</v>
      </c>
      <c r="Q118" s="52">
        <f t="shared" si="119"/>
        <v>2.4171679121396887</v>
      </c>
      <c r="R118" s="52">
        <f t="shared" si="120"/>
        <v>0</v>
      </c>
      <c r="S118" s="16">
        <f t="shared" si="121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129"/>
        <v>140317</v>
      </c>
      <c r="E119" s="4">
        <f t="shared" si="122"/>
        <v>626252</v>
      </c>
      <c r="F119" s="64">
        <f t="shared" si="130"/>
        <v>13473.612544247451</v>
      </c>
      <c r="G119" s="27">
        <f t="shared" si="114"/>
        <v>2.9791044644295558E-3</v>
      </c>
      <c r="H119" s="80">
        <f t="shared" si="115"/>
        <v>1</v>
      </c>
      <c r="I119" s="11">
        <f t="shared" si="127"/>
        <v>-1217011</v>
      </c>
      <c r="J119" s="4">
        <f t="shared" si="123"/>
        <v>0</v>
      </c>
      <c r="K119" s="51">
        <f t="shared" si="128"/>
        <v>626252</v>
      </c>
      <c r="L119" s="86">
        <f t="shared" si="124"/>
        <v>-42586</v>
      </c>
      <c r="M119" s="4">
        <f t="shared" si="125"/>
        <v>0</v>
      </c>
      <c r="N119" s="51">
        <f t="shared" si="126"/>
        <v>17535</v>
      </c>
      <c r="P119" s="54">
        <f t="shared" ref="P119:P150" si="131">R$17*((1+P$17-Q$17)*(1+P$17+S$17)-Q$17)</f>
        <v>1.1933755298561709E-6</v>
      </c>
      <c r="Q119" s="55">
        <f t="shared" ref="Q119:Q150" si="132">(1+P$17-Q$17)*(1+P$17+S$17)-R$17*((S$17*K118)+((I118+J118)*(1+P$17+S$17)))</f>
        <v>2.469290661899584</v>
      </c>
      <c r="R119" s="55">
        <f t="shared" ref="R119:R150" si="133">-J118*(1+P$17+S$17)</f>
        <v>0</v>
      </c>
      <c r="S119" s="56">
        <f t="shared" si="121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129"/>
        <v>140317</v>
      </c>
      <c r="E120" s="2">
        <f t="shared" si="122"/>
        <v>644292</v>
      </c>
      <c r="F120" s="63">
        <f t="shared" si="130"/>
        <v>13473.612544247451</v>
      </c>
      <c r="G120" s="28">
        <f t="shared" si="114"/>
        <v>2.9791044644295558E-3</v>
      </c>
      <c r="H120" s="81">
        <f t="shared" si="115"/>
        <v>1</v>
      </c>
      <c r="I120" s="9">
        <f t="shared" si="127"/>
        <v>-1260824</v>
      </c>
      <c r="J120" s="2">
        <f t="shared" si="123"/>
        <v>0</v>
      </c>
      <c r="K120" s="48">
        <f t="shared" si="128"/>
        <v>644292</v>
      </c>
      <c r="L120" s="87">
        <f t="shared" si="124"/>
        <v>-43813</v>
      </c>
      <c r="M120" s="2">
        <f t="shared" si="125"/>
        <v>0</v>
      </c>
      <c r="N120" s="48">
        <f t="shared" si="126"/>
        <v>18040</v>
      </c>
      <c r="P120" s="53">
        <f t="shared" si="131"/>
        <v>1.1933755298561709E-6</v>
      </c>
      <c r="Q120" s="52">
        <f t="shared" si="132"/>
        <v>2.5229143780611452</v>
      </c>
      <c r="R120" s="52">
        <f t="shared" si="133"/>
        <v>0</v>
      </c>
      <c r="S120" s="16">
        <f t="shared" si="121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129"/>
        <v>140317</v>
      </c>
      <c r="E121" s="4">
        <f t="shared" si="122"/>
        <v>662852</v>
      </c>
      <c r="F121" s="64">
        <f t="shared" si="130"/>
        <v>13473.612544247451</v>
      </c>
      <c r="G121" s="27">
        <f t="shared" si="114"/>
        <v>2.9791044644295558E-3</v>
      </c>
      <c r="H121" s="80">
        <f t="shared" si="115"/>
        <v>1</v>
      </c>
      <c r="I121" s="11">
        <f t="shared" si="127"/>
        <v>-1305899</v>
      </c>
      <c r="J121" s="4">
        <f t="shared" si="123"/>
        <v>0</v>
      </c>
      <c r="K121" s="51">
        <f t="shared" si="128"/>
        <v>662852</v>
      </c>
      <c r="L121" s="86">
        <f t="shared" si="124"/>
        <v>-45075</v>
      </c>
      <c r="M121" s="4">
        <f t="shared" si="125"/>
        <v>0</v>
      </c>
      <c r="N121" s="51">
        <f t="shared" si="126"/>
        <v>18560</v>
      </c>
      <c r="P121" s="54">
        <f t="shared" si="131"/>
        <v>1.1933755298561709E-6</v>
      </c>
      <c r="Q121" s="55">
        <f t="shared" si="132"/>
        <v>2.5780830969232369</v>
      </c>
      <c r="R121" s="55">
        <f t="shared" si="133"/>
        <v>0</v>
      </c>
      <c r="S121" s="56">
        <f t="shared" si="121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129"/>
        <v>140317</v>
      </c>
      <c r="E122" s="2">
        <f t="shared" si="122"/>
        <v>681946</v>
      </c>
      <c r="F122" s="63">
        <f t="shared" si="130"/>
        <v>13473.612544247451</v>
      </c>
      <c r="G122" s="28">
        <f t="shared" si="114"/>
        <v>2.9791044644295558E-3</v>
      </c>
      <c r="H122" s="81">
        <f t="shared" si="115"/>
        <v>1</v>
      </c>
      <c r="I122" s="9">
        <f t="shared" si="127"/>
        <v>-1352272</v>
      </c>
      <c r="J122" s="2">
        <f t="shared" si="123"/>
        <v>0</v>
      </c>
      <c r="K122" s="48">
        <f t="shared" si="128"/>
        <v>681946</v>
      </c>
      <c r="L122" s="87">
        <f t="shared" si="124"/>
        <v>-46373</v>
      </c>
      <c r="M122" s="2">
        <f t="shared" si="125"/>
        <v>0</v>
      </c>
      <c r="N122" s="48">
        <f t="shared" si="126"/>
        <v>19094</v>
      </c>
      <c r="P122" s="53">
        <f t="shared" si="131"/>
        <v>1.1933755298561709E-6</v>
      </c>
      <c r="Q122" s="52">
        <f t="shared" si="132"/>
        <v>2.6348409404100983</v>
      </c>
      <c r="R122" s="52">
        <f t="shared" si="133"/>
        <v>0</v>
      </c>
      <c r="S122" s="16">
        <f t="shared" si="121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129"/>
        <v>140317</v>
      </c>
      <c r="E123" s="4">
        <f t="shared" si="122"/>
        <v>701590</v>
      </c>
      <c r="F123" s="64">
        <f t="shared" si="130"/>
        <v>13473.612544247451</v>
      </c>
      <c r="G123" s="27">
        <f t="shared" si="114"/>
        <v>2.9791044644295558E-3</v>
      </c>
      <c r="H123" s="80">
        <f t="shared" si="115"/>
        <v>1</v>
      </c>
      <c r="I123" s="11">
        <f t="shared" si="127"/>
        <v>-1399981</v>
      </c>
      <c r="J123" s="4">
        <f t="shared" si="123"/>
        <v>0</v>
      </c>
      <c r="K123" s="51">
        <f t="shared" si="128"/>
        <v>701590</v>
      </c>
      <c r="L123" s="86">
        <f t="shared" si="124"/>
        <v>-47709</v>
      </c>
      <c r="M123" s="4">
        <f t="shared" si="125"/>
        <v>0</v>
      </c>
      <c r="N123" s="51">
        <f t="shared" si="126"/>
        <v>19644</v>
      </c>
      <c r="P123" s="54">
        <f t="shared" si="131"/>
        <v>1.1933755298561709E-6</v>
      </c>
      <c r="Q123" s="55">
        <f t="shared" si="132"/>
        <v>2.6932331687504134</v>
      </c>
      <c r="R123" s="55">
        <f t="shared" si="133"/>
        <v>0</v>
      </c>
      <c r="S123" s="56">
        <f t="shared" si="121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129"/>
        <v>140317</v>
      </c>
      <c r="E124" s="2">
        <f t="shared" si="122"/>
        <v>721800</v>
      </c>
      <c r="F124" s="63">
        <f t="shared" si="130"/>
        <v>13473.612544247451</v>
      </c>
      <c r="G124" s="28">
        <f t="shared" si="114"/>
        <v>2.9791044644295558E-3</v>
      </c>
      <c r="H124" s="81">
        <f t="shared" si="115"/>
        <v>1</v>
      </c>
      <c r="I124" s="9">
        <f t="shared" si="127"/>
        <v>-1449064</v>
      </c>
      <c r="J124" s="2">
        <f t="shared" si="123"/>
        <v>0</v>
      </c>
      <c r="K124" s="48">
        <f t="shared" si="128"/>
        <v>721800</v>
      </c>
      <c r="L124" s="87">
        <f t="shared" si="124"/>
        <v>-49083</v>
      </c>
      <c r="M124" s="2">
        <f t="shared" si="125"/>
        <v>0</v>
      </c>
      <c r="N124" s="48">
        <f t="shared" si="126"/>
        <v>20210</v>
      </c>
      <c r="P124" s="53">
        <f t="shared" si="131"/>
        <v>1.1933755298561709E-6</v>
      </c>
      <c r="Q124" s="52">
        <f t="shared" si="132"/>
        <v>2.7533076612832486</v>
      </c>
      <c r="R124" s="52">
        <f t="shared" si="133"/>
        <v>0</v>
      </c>
      <c r="S124" s="16">
        <f t="shared" si="121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129"/>
        <v>140317</v>
      </c>
      <c r="E125" s="4">
        <f t="shared" si="122"/>
        <v>742592</v>
      </c>
      <c r="F125" s="64">
        <f t="shared" si="130"/>
        <v>13473.612544247451</v>
      </c>
      <c r="G125" s="27">
        <f t="shared" si="114"/>
        <v>2.9791044644295558E-3</v>
      </c>
      <c r="H125" s="80">
        <f t="shared" si="115"/>
        <v>1</v>
      </c>
      <c r="I125" s="11">
        <f t="shared" si="127"/>
        <v>-1499561</v>
      </c>
      <c r="J125" s="4">
        <f t="shared" si="123"/>
        <v>0</v>
      </c>
      <c r="K125" s="51">
        <f t="shared" si="128"/>
        <v>742592</v>
      </c>
      <c r="L125" s="86">
        <f t="shared" si="124"/>
        <v>-50497</v>
      </c>
      <c r="M125" s="4">
        <f t="shared" si="125"/>
        <v>0</v>
      </c>
      <c r="N125" s="51">
        <f t="shared" si="126"/>
        <v>20792</v>
      </c>
      <c r="P125" s="54">
        <f t="shared" si="131"/>
        <v>1.1933755298561709E-6</v>
      </c>
      <c r="Q125" s="55">
        <f t="shared" si="132"/>
        <v>2.8151122973476719</v>
      </c>
      <c r="R125" s="55">
        <f t="shared" si="133"/>
        <v>0</v>
      </c>
      <c r="S125" s="56">
        <f t="shared" si="121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129"/>
        <v>140317</v>
      </c>
      <c r="E126" s="2">
        <f t="shared" si="122"/>
        <v>763983</v>
      </c>
      <c r="F126" s="63">
        <f t="shared" si="130"/>
        <v>13473.612544247451</v>
      </c>
      <c r="G126" s="28">
        <f t="shared" si="114"/>
        <v>2.9791044644295558E-3</v>
      </c>
      <c r="H126" s="81">
        <f t="shared" si="115"/>
        <v>1</v>
      </c>
      <c r="I126" s="9">
        <f t="shared" si="127"/>
        <v>-1551513</v>
      </c>
      <c r="J126" s="2">
        <f t="shared" si="123"/>
        <v>0</v>
      </c>
      <c r="K126" s="48">
        <f t="shared" si="128"/>
        <v>763983</v>
      </c>
      <c r="L126" s="87">
        <f t="shared" si="124"/>
        <v>-51952</v>
      </c>
      <c r="M126" s="2">
        <f t="shared" si="125"/>
        <v>0</v>
      </c>
      <c r="N126" s="48">
        <f t="shared" si="126"/>
        <v>21391</v>
      </c>
      <c r="P126" s="53">
        <f t="shared" si="131"/>
        <v>1.1933755298561709E-6</v>
      </c>
      <c r="Q126" s="52">
        <f t="shared" si="132"/>
        <v>2.8786974041423856</v>
      </c>
      <c r="R126" s="52">
        <f t="shared" si="133"/>
        <v>0</v>
      </c>
      <c r="S126" s="16">
        <f t="shared" si="121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129"/>
        <v>140317</v>
      </c>
      <c r="E127" s="4">
        <f t="shared" si="122"/>
        <v>785991</v>
      </c>
      <c r="F127" s="64">
        <f t="shared" si="130"/>
        <v>13473.612544247451</v>
      </c>
      <c r="G127" s="27">
        <f t="shared" si="114"/>
        <v>2.9791044644295558E-3</v>
      </c>
      <c r="H127" s="80">
        <f t="shared" si="115"/>
        <v>1</v>
      </c>
      <c r="I127" s="11">
        <f t="shared" si="127"/>
        <v>-1604961</v>
      </c>
      <c r="J127" s="4">
        <f t="shared" si="123"/>
        <v>0</v>
      </c>
      <c r="K127" s="51">
        <f t="shared" si="128"/>
        <v>785991</v>
      </c>
      <c r="L127" s="86">
        <f t="shared" si="124"/>
        <v>-53448</v>
      </c>
      <c r="M127" s="4">
        <f t="shared" si="125"/>
        <v>0</v>
      </c>
      <c r="N127" s="51">
        <f t="shared" si="126"/>
        <v>22008</v>
      </c>
      <c r="P127" s="54">
        <f t="shared" si="131"/>
        <v>1.1933755298561709E-6</v>
      </c>
      <c r="Q127" s="55">
        <f t="shared" si="132"/>
        <v>2.9441146184212861</v>
      </c>
      <c r="R127" s="55">
        <f t="shared" si="133"/>
        <v>0</v>
      </c>
      <c r="S127" s="56">
        <f t="shared" si="121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129"/>
        <v>140317</v>
      </c>
      <c r="E128" s="2">
        <f t="shared" si="122"/>
        <v>808633</v>
      </c>
      <c r="F128" s="63">
        <f t="shared" si="130"/>
        <v>13473.612544247451</v>
      </c>
      <c r="G128" s="28">
        <f t="shared" si="114"/>
        <v>2.9791044644295558E-3</v>
      </c>
      <c r="H128" s="81">
        <f t="shared" si="115"/>
        <v>1</v>
      </c>
      <c r="I128" s="9">
        <f t="shared" si="127"/>
        <v>-1659949</v>
      </c>
      <c r="J128" s="2">
        <f t="shared" si="123"/>
        <v>0</v>
      </c>
      <c r="K128" s="48">
        <f t="shared" si="128"/>
        <v>808633</v>
      </c>
      <c r="L128" s="87">
        <f t="shared" si="124"/>
        <v>-54988</v>
      </c>
      <c r="M128" s="2">
        <f t="shared" si="125"/>
        <v>0</v>
      </c>
      <c r="N128" s="48">
        <f t="shared" si="126"/>
        <v>22642</v>
      </c>
      <c r="P128" s="53">
        <f t="shared" si="131"/>
        <v>1.1933755298561709E-6</v>
      </c>
      <c r="Q128" s="52">
        <f t="shared" si="132"/>
        <v>3.0114156625636417</v>
      </c>
      <c r="R128" s="52">
        <f t="shared" si="133"/>
        <v>0</v>
      </c>
      <c r="S128" s="16">
        <f t="shared" si="121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129"/>
        <v>140317</v>
      </c>
      <c r="E129" s="4">
        <f t="shared" si="122"/>
        <v>831927</v>
      </c>
      <c r="F129" s="64">
        <f t="shared" si="130"/>
        <v>13473.612544247451</v>
      </c>
      <c r="G129" s="27">
        <f t="shared" si="114"/>
        <v>2.9791044644295558E-3</v>
      </c>
      <c r="H129" s="80">
        <f t="shared" si="115"/>
        <v>1</v>
      </c>
      <c r="I129" s="11">
        <f t="shared" si="127"/>
        <v>-1716521</v>
      </c>
      <c r="J129" s="4">
        <f t="shared" si="123"/>
        <v>0</v>
      </c>
      <c r="K129" s="51">
        <f t="shared" si="128"/>
        <v>831927</v>
      </c>
      <c r="L129" s="86">
        <f t="shared" si="124"/>
        <v>-56572</v>
      </c>
      <c r="M129" s="4">
        <f t="shared" si="125"/>
        <v>0</v>
      </c>
      <c r="N129" s="51">
        <f t="shared" si="126"/>
        <v>23294</v>
      </c>
      <c r="P129" s="54">
        <f t="shared" si="131"/>
        <v>1.1933755298561709E-6</v>
      </c>
      <c r="Q129" s="55">
        <f t="shared" si="132"/>
        <v>3.0806558451128012</v>
      </c>
      <c r="R129" s="55">
        <f t="shared" si="133"/>
        <v>0</v>
      </c>
      <c r="S129" s="56">
        <f t="shared" si="121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129"/>
        <v>140317</v>
      </c>
      <c r="E130" s="2">
        <f t="shared" si="122"/>
        <v>855892</v>
      </c>
      <c r="F130" s="63">
        <f t="shared" si="130"/>
        <v>13473.612544247451</v>
      </c>
      <c r="G130" s="28">
        <f t="shared" si="114"/>
        <v>2.9791044644295558E-3</v>
      </c>
      <c r="H130" s="81">
        <f t="shared" si="115"/>
        <v>1</v>
      </c>
      <c r="I130" s="9">
        <f t="shared" si="127"/>
        <v>-1774723</v>
      </c>
      <c r="J130" s="2">
        <f t="shared" si="123"/>
        <v>0</v>
      </c>
      <c r="K130" s="48">
        <f t="shared" si="128"/>
        <v>855892</v>
      </c>
      <c r="L130" s="87">
        <f t="shared" si="124"/>
        <v>-58202</v>
      </c>
      <c r="M130" s="2">
        <f t="shared" si="125"/>
        <v>0</v>
      </c>
      <c r="N130" s="48">
        <f t="shared" si="126"/>
        <v>23965</v>
      </c>
      <c r="P130" s="53">
        <f t="shared" si="131"/>
        <v>1.1933755298561709E-6</v>
      </c>
      <c r="Q130" s="52">
        <f t="shared" si="132"/>
        <v>3.1518905602374883</v>
      </c>
      <c r="R130" s="52">
        <f t="shared" si="133"/>
        <v>0</v>
      </c>
      <c r="S130" s="16">
        <f t="shared" si="121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129"/>
        <v>140317</v>
      </c>
      <c r="E131" s="4">
        <f t="shared" si="122"/>
        <v>880547</v>
      </c>
      <c r="F131" s="64">
        <f t="shared" si="130"/>
        <v>13473.612544247451</v>
      </c>
      <c r="G131" s="27">
        <f t="shared" si="114"/>
        <v>2.9791044644295558E-3</v>
      </c>
      <c r="H131" s="80">
        <f t="shared" si="115"/>
        <v>1</v>
      </c>
      <c r="I131" s="11">
        <f t="shared" si="127"/>
        <v>-1834601</v>
      </c>
      <c r="J131" s="4">
        <f t="shared" si="123"/>
        <v>0</v>
      </c>
      <c r="K131" s="51">
        <f t="shared" si="128"/>
        <v>880547</v>
      </c>
      <c r="L131" s="86">
        <f t="shared" si="124"/>
        <v>-59878</v>
      </c>
      <c r="M131" s="4">
        <f t="shared" si="125"/>
        <v>0</v>
      </c>
      <c r="N131" s="51">
        <f t="shared" si="126"/>
        <v>24655</v>
      </c>
      <c r="P131" s="54">
        <f t="shared" si="131"/>
        <v>1.1933755298561709E-6</v>
      </c>
      <c r="Q131" s="55">
        <f t="shared" si="132"/>
        <v>3.2251777355914357</v>
      </c>
      <c r="R131" s="55">
        <f t="shared" si="133"/>
        <v>0</v>
      </c>
      <c r="S131" s="56">
        <f t="shared" si="121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129"/>
        <v>140317</v>
      </c>
      <c r="E132" s="2">
        <f t="shared" si="122"/>
        <v>905913</v>
      </c>
      <c r="F132" s="63">
        <f t="shared" si="130"/>
        <v>13473.612544247451</v>
      </c>
      <c r="G132" s="28">
        <f t="shared" ref="G132:G195" si="134">D132/U$3</f>
        <v>2.9791044644295558E-3</v>
      </c>
      <c r="H132" s="81">
        <f t="shared" si="115"/>
        <v>1</v>
      </c>
      <c r="I132" s="9">
        <f t="shared" si="127"/>
        <v>-1896204</v>
      </c>
      <c r="J132" s="2">
        <f t="shared" si="123"/>
        <v>0</v>
      </c>
      <c r="K132" s="48">
        <f t="shared" si="128"/>
        <v>905913</v>
      </c>
      <c r="L132" s="87">
        <f t="shared" si="124"/>
        <v>-61603</v>
      </c>
      <c r="M132" s="2">
        <f t="shared" si="125"/>
        <v>0</v>
      </c>
      <c r="N132" s="48">
        <f t="shared" si="126"/>
        <v>25366</v>
      </c>
      <c r="P132" s="53">
        <f t="shared" si="131"/>
        <v>1.1933755298561709E-6</v>
      </c>
      <c r="Q132" s="52">
        <f t="shared" si="132"/>
        <v>3.3005752988283765</v>
      </c>
      <c r="R132" s="52">
        <f t="shared" si="133"/>
        <v>0</v>
      </c>
      <c r="S132" s="16">
        <f t="shared" si="121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129"/>
        <v>140317</v>
      </c>
      <c r="E133" s="4">
        <f t="shared" si="122"/>
        <v>932009</v>
      </c>
      <c r="F133" s="64">
        <f t="shared" si="130"/>
        <v>13473.612544247451</v>
      </c>
      <c r="G133" s="27">
        <f t="shared" si="134"/>
        <v>2.9791044644295558E-3</v>
      </c>
      <c r="H133" s="80">
        <f t="shared" ref="H133:H196" si="135">D133/D132</f>
        <v>1</v>
      </c>
      <c r="I133" s="11">
        <f t="shared" ref="I133:I164" si="136">INT((S$17*K133+I132)/(1+R$17*J133))</f>
        <v>-1959582</v>
      </c>
      <c r="J133" s="4">
        <f t="shared" si="123"/>
        <v>0</v>
      </c>
      <c r="K133" s="51">
        <f t="shared" ref="K133:K164" si="137">INT((Q$17*J133+K132)/(1+P$17+S$17))</f>
        <v>932009</v>
      </c>
      <c r="L133" s="86">
        <f t="shared" si="124"/>
        <v>-63378</v>
      </c>
      <c r="M133" s="4">
        <f t="shared" si="125"/>
        <v>0</v>
      </c>
      <c r="N133" s="51">
        <f t="shared" si="126"/>
        <v>26096</v>
      </c>
      <c r="P133" s="54">
        <f t="shared" si="131"/>
        <v>1.1933755298561709E-6</v>
      </c>
      <c r="Q133" s="55">
        <f t="shared" si="132"/>
        <v>3.3781450206422456</v>
      </c>
      <c r="R133" s="55">
        <f t="shared" si="133"/>
        <v>0</v>
      </c>
      <c r="S133" s="56">
        <f t="shared" si="121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129"/>
        <v>140317</v>
      </c>
      <c r="E134" s="2">
        <f t="shared" si="122"/>
        <v>958857</v>
      </c>
      <c r="F134" s="63">
        <f t="shared" si="130"/>
        <v>13473.612544247451</v>
      </c>
      <c r="G134" s="28">
        <f t="shared" si="134"/>
        <v>2.9791044644295558E-3</v>
      </c>
      <c r="H134" s="81">
        <f t="shared" si="135"/>
        <v>1</v>
      </c>
      <c r="I134" s="9">
        <f t="shared" si="136"/>
        <v>-2024785</v>
      </c>
      <c r="J134" s="2">
        <f t="shared" si="123"/>
        <v>0</v>
      </c>
      <c r="K134" s="48">
        <f t="shared" si="137"/>
        <v>958857</v>
      </c>
      <c r="L134" s="87">
        <f t="shared" si="124"/>
        <v>-65203</v>
      </c>
      <c r="M134" s="2">
        <f t="shared" si="125"/>
        <v>0</v>
      </c>
      <c r="N134" s="48">
        <f t="shared" si="126"/>
        <v>26848</v>
      </c>
      <c r="P134" s="53">
        <f t="shared" si="131"/>
        <v>1.1933755298561709E-6</v>
      </c>
      <c r="Q134" s="52">
        <f t="shared" si="132"/>
        <v>3.4579497244060486</v>
      </c>
      <c r="R134" s="52">
        <f t="shared" si="133"/>
        <v>0</v>
      </c>
      <c r="S134" s="16">
        <f t="shared" si="121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129"/>
        <v>140317</v>
      </c>
      <c r="E135" s="4">
        <f t="shared" si="122"/>
        <v>986478</v>
      </c>
      <c r="F135" s="64">
        <f t="shared" si="130"/>
        <v>13473.612544247451</v>
      </c>
      <c r="G135" s="27">
        <f t="shared" si="134"/>
        <v>2.9791044644295558E-3</v>
      </c>
      <c r="H135" s="80">
        <f t="shared" si="135"/>
        <v>1</v>
      </c>
      <c r="I135" s="11">
        <f t="shared" si="136"/>
        <v>-2091866</v>
      </c>
      <c r="J135" s="4">
        <f t="shared" si="123"/>
        <v>0</v>
      </c>
      <c r="K135" s="51">
        <f t="shared" si="137"/>
        <v>986478</v>
      </c>
      <c r="L135" s="86">
        <f t="shared" si="124"/>
        <v>-67081</v>
      </c>
      <c r="M135" s="4">
        <f t="shared" si="125"/>
        <v>0</v>
      </c>
      <c r="N135" s="51">
        <f t="shared" si="126"/>
        <v>27621</v>
      </c>
      <c r="P135" s="54">
        <f t="shared" si="131"/>
        <v>1.1933755298561709E-6</v>
      </c>
      <c r="Q135" s="55">
        <f t="shared" si="132"/>
        <v>3.5400524903689119</v>
      </c>
      <c r="R135" s="55">
        <f t="shared" si="133"/>
        <v>0</v>
      </c>
      <c r="S135" s="56">
        <f t="shared" si="121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129"/>
        <v>140317</v>
      </c>
      <c r="E136" s="2">
        <f t="shared" si="122"/>
        <v>1014895</v>
      </c>
      <c r="F136" s="63">
        <f t="shared" si="130"/>
        <v>13473.612544247451</v>
      </c>
      <c r="G136" s="28">
        <f t="shared" si="134"/>
        <v>2.9791044644295558E-3</v>
      </c>
      <c r="H136" s="81">
        <f t="shared" si="135"/>
        <v>1</v>
      </c>
      <c r="I136" s="9">
        <f t="shared" si="136"/>
        <v>-2160880</v>
      </c>
      <c r="J136" s="2">
        <f t="shared" si="123"/>
        <v>0</v>
      </c>
      <c r="K136" s="48">
        <f t="shared" si="137"/>
        <v>1014895</v>
      </c>
      <c r="L136" s="87">
        <f t="shared" si="124"/>
        <v>-69014</v>
      </c>
      <c r="M136" s="2">
        <f t="shared" si="125"/>
        <v>0</v>
      </c>
      <c r="N136" s="48">
        <f t="shared" si="126"/>
        <v>28417</v>
      </c>
      <c r="P136" s="53">
        <f t="shared" si="131"/>
        <v>1.1933755298561709E-6</v>
      </c>
      <c r="Q136" s="52">
        <f t="shared" si="132"/>
        <v>3.6245199849440426</v>
      </c>
      <c r="R136" s="52">
        <f t="shared" si="133"/>
        <v>0</v>
      </c>
      <c r="S136" s="16">
        <f t="shared" si="121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129"/>
        <v>140317</v>
      </c>
      <c r="E137" s="4">
        <f t="shared" si="122"/>
        <v>1044131</v>
      </c>
      <c r="F137" s="64">
        <f t="shared" si="130"/>
        <v>13473.612544247451</v>
      </c>
      <c r="G137" s="27">
        <f t="shared" si="134"/>
        <v>2.9791044644295558E-3</v>
      </c>
      <c r="H137" s="80">
        <f t="shared" si="135"/>
        <v>1</v>
      </c>
      <c r="I137" s="11">
        <f t="shared" si="136"/>
        <v>-2231882</v>
      </c>
      <c r="J137" s="4">
        <f t="shared" si="123"/>
        <v>0</v>
      </c>
      <c r="K137" s="51">
        <f t="shared" si="137"/>
        <v>1044131</v>
      </c>
      <c r="L137" s="86">
        <f t="shared" si="124"/>
        <v>-71002</v>
      </c>
      <c r="M137" s="4">
        <f t="shared" si="125"/>
        <v>0</v>
      </c>
      <c r="N137" s="51">
        <f t="shared" si="126"/>
        <v>29236</v>
      </c>
      <c r="P137" s="54">
        <f t="shared" si="131"/>
        <v>1.1933755298561709E-6</v>
      </c>
      <c r="Q137" s="55">
        <f t="shared" si="132"/>
        <v>3.7114214936550312</v>
      </c>
      <c r="R137" s="55">
        <f t="shared" si="133"/>
        <v>0</v>
      </c>
      <c r="S137" s="56">
        <f t="shared" si="121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129"/>
        <v>140317</v>
      </c>
      <c r="E138" s="2">
        <f t="shared" si="122"/>
        <v>1074209</v>
      </c>
      <c r="F138" s="63">
        <f t="shared" si="130"/>
        <v>13473.612544247451</v>
      </c>
      <c r="G138" s="28">
        <f t="shared" si="134"/>
        <v>2.9791044644295558E-3</v>
      </c>
      <c r="H138" s="81">
        <f t="shared" si="135"/>
        <v>1</v>
      </c>
      <c r="I138" s="9">
        <f t="shared" si="136"/>
        <v>-2304929</v>
      </c>
      <c r="J138" s="2">
        <f t="shared" si="123"/>
        <v>0</v>
      </c>
      <c r="K138" s="48">
        <f t="shared" si="137"/>
        <v>1074209</v>
      </c>
      <c r="L138" s="87">
        <f t="shared" si="124"/>
        <v>-73047</v>
      </c>
      <c r="M138" s="2">
        <f t="shared" si="125"/>
        <v>0</v>
      </c>
      <c r="N138" s="48">
        <f t="shared" si="126"/>
        <v>30078</v>
      </c>
      <c r="P138" s="53">
        <f t="shared" si="131"/>
        <v>1.1933755298561709E-6</v>
      </c>
      <c r="Q138" s="52">
        <f t="shared" si="132"/>
        <v>3.8008263020254693</v>
      </c>
      <c r="R138" s="52">
        <f t="shared" si="133"/>
        <v>0</v>
      </c>
      <c r="S138" s="16">
        <f t="shared" si="121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129"/>
        <v>140317</v>
      </c>
      <c r="E139" s="4">
        <f t="shared" si="122"/>
        <v>1105153</v>
      </c>
      <c r="F139" s="64">
        <f t="shared" si="130"/>
        <v>13473.612544247451</v>
      </c>
      <c r="G139" s="27">
        <f t="shared" si="134"/>
        <v>2.9791044644295558E-3</v>
      </c>
      <c r="H139" s="80">
        <f t="shared" si="135"/>
        <v>1</v>
      </c>
      <c r="I139" s="11">
        <f t="shared" si="136"/>
        <v>-2380080</v>
      </c>
      <c r="J139" s="4">
        <f t="shared" si="123"/>
        <v>0</v>
      </c>
      <c r="K139" s="51">
        <f t="shared" si="137"/>
        <v>1105153</v>
      </c>
      <c r="L139" s="86">
        <f t="shared" si="124"/>
        <v>-75151</v>
      </c>
      <c r="M139" s="4">
        <f t="shared" si="125"/>
        <v>0</v>
      </c>
      <c r="N139" s="51">
        <f t="shared" si="126"/>
        <v>30944</v>
      </c>
      <c r="P139" s="54">
        <f t="shared" si="131"/>
        <v>1.1933755298561709E-6</v>
      </c>
      <c r="Q139" s="55">
        <f t="shared" si="132"/>
        <v>3.892806143438583</v>
      </c>
      <c r="R139" s="55">
        <f t="shared" si="133"/>
        <v>0</v>
      </c>
      <c r="S139" s="56">
        <f t="shared" si="121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129"/>
        <v>140317</v>
      </c>
      <c r="E140" s="2">
        <f t="shared" si="122"/>
        <v>1136989</v>
      </c>
      <c r="F140" s="63">
        <f t="shared" si="130"/>
        <v>13473.612544247451</v>
      </c>
      <c r="G140" s="28">
        <f t="shared" si="134"/>
        <v>2.9791044644295558E-3</v>
      </c>
      <c r="H140" s="81">
        <f t="shared" si="135"/>
        <v>1</v>
      </c>
      <c r="I140" s="9">
        <f t="shared" si="136"/>
        <v>-2457396</v>
      </c>
      <c r="J140" s="2">
        <f t="shared" si="123"/>
        <v>0</v>
      </c>
      <c r="K140" s="48">
        <f t="shared" si="137"/>
        <v>1136989</v>
      </c>
      <c r="L140" s="87">
        <f t="shared" si="124"/>
        <v>-77316</v>
      </c>
      <c r="M140" s="2">
        <f t="shared" si="125"/>
        <v>0</v>
      </c>
      <c r="N140" s="48">
        <f t="shared" si="126"/>
        <v>31836</v>
      </c>
      <c r="P140" s="53">
        <f t="shared" si="131"/>
        <v>1.1933755298561709E-6</v>
      </c>
      <c r="Q140" s="52">
        <f t="shared" si="132"/>
        <v>3.9874352847626096</v>
      </c>
      <c r="R140" s="52">
        <f t="shared" si="133"/>
        <v>0</v>
      </c>
      <c r="S140" s="16">
        <f t="shared" si="121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129"/>
        <v>140317</v>
      </c>
      <c r="E141" s="4">
        <f t="shared" si="122"/>
        <v>1169742</v>
      </c>
      <c r="F141" s="64">
        <f t="shared" si="130"/>
        <v>13473.612544247451</v>
      </c>
      <c r="G141" s="27">
        <f t="shared" si="134"/>
        <v>2.9791044644295558E-3</v>
      </c>
      <c r="H141" s="80">
        <f t="shared" si="135"/>
        <v>1</v>
      </c>
      <c r="I141" s="11">
        <f t="shared" si="136"/>
        <v>-2536940</v>
      </c>
      <c r="J141" s="4">
        <f t="shared" si="123"/>
        <v>0</v>
      </c>
      <c r="K141" s="51">
        <f t="shared" si="137"/>
        <v>1169742</v>
      </c>
      <c r="L141" s="86">
        <f t="shared" si="124"/>
        <v>-79544</v>
      </c>
      <c r="M141" s="4">
        <f t="shared" si="125"/>
        <v>0</v>
      </c>
      <c r="N141" s="51">
        <f t="shared" si="126"/>
        <v>32753</v>
      </c>
      <c r="P141" s="54">
        <f t="shared" si="131"/>
        <v>1.1933755298561709E-6</v>
      </c>
      <c r="Q141" s="55">
        <f t="shared" si="132"/>
        <v>4.0847906119761692</v>
      </c>
      <c r="R141" s="55">
        <f t="shared" si="133"/>
        <v>0</v>
      </c>
      <c r="S141" s="56">
        <f t="shared" si="121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129"/>
        <v>140317</v>
      </c>
      <c r="E142" s="2">
        <f t="shared" si="122"/>
        <v>1203438</v>
      </c>
      <c r="F142" s="63">
        <f t="shared" si="130"/>
        <v>13473.612544247451</v>
      </c>
      <c r="G142" s="28">
        <f t="shared" si="134"/>
        <v>2.9791044644295558E-3</v>
      </c>
      <c r="H142" s="81">
        <f t="shared" si="135"/>
        <v>1</v>
      </c>
      <c r="I142" s="9">
        <f t="shared" si="136"/>
        <v>-2618775</v>
      </c>
      <c r="J142" s="2">
        <f t="shared" si="123"/>
        <v>0</v>
      </c>
      <c r="K142" s="48">
        <f t="shared" si="137"/>
        <v>1203438</v>
      </c>
      <c r="L142" s="87">
        <f t="shared" si="124"/>
        <v>-81835</v>
      </c>
      <c r="M142" s="2">
        <f t="shared" si="125"/>
        <v>0</v>
      </c>
      <c r="N142" s="48">
        <f t="shared" si="126"/>
        <v>33696</v>
      </c>
      <c r="P142" s="53">
        <f t="shared" si="131"/>
        <v>1.1933755298561709E-6</v>
      </c>
      <c r="Q142" s="52">
        <f t="shared" si="132"/>
        <v>4.1849513732921455</v>
      </c>
      <c r="R142" s="52">
        <f t="shared" si="133"/>
        <v>0</v>
      </c>
      <c r="S142" s="16">
        <f t="shared" si="121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129"/>
        <v>140317</v>
      </c>
      <c r="E143" s="4">
        <f t="shared" si="122"/>
        <v>1238105</v>
      </c>
      <c r="F143" s="64">
        <f t="shared" si="130"/>
        <v>13473.612544247451</v>
      </c>
      <c r="G143" s="27">
        <f t="shared" si="134"/>
        <v>2.9791044644295558E-3</v>
      </c>
      <c r="H143" s="80">
        <f t="shared" si="135"/>
        <v>1</v>
      </c>
      <c r="I143" s="11">
        <f t="shared" si="136"/>
        <v>-2702967</v>
      </c>
      <c r="J143" s="4">
        <f t="shared" si="123"/>
        <v>0</v>
      </c>
      <c r="K143" s="51">
        <f t="shared" si="137"/>
        <v>1238105</v>
      </c>
      <c r="L143" s="86">
        <f t="shared" si="124"/>
        <v>-84192</v>
      </c>
      <c r="M143" s="4">
        <f t="shared" si="125"/>
        <v>0</v>
      </c>
      <c r="N143" s="51">
        <f t="shared" si="126"/>
        <v>34667</v>
      </c>
      <c r="P143" s="54">
        <f t="shared" si="131"/>
        <v>1.1933755298561709E-6</v>
      </c>
      <c r="Q143" s="55">
        <f t="shared" si="132"/>
        <v>4.2879969025487945</v>
      </c>
      <c r="R143" s="55">
        <f t="shared" si="133"/>
        <v>0</v>
      </c>
      <c r="S143" s="56">
        <f t="shared" si="121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129"/>
        <v>140317</v>
      </c>
      <c r="E144" s="2">
        <f t="shared" si="122"/>
        <v>1273771</v>
      </c>
      <c r="F144" s="63">
        <f t="shared" si="130"/>
        <v>13473.612544247451</v>
      </c>
      <c r="G144" s="28">
        <f t="shared" si="134"/>
        <v>2.9791044644295558E-3</v>
      </c>
      <c r="H144" s="81">
        <f t="shared" si="135"/>
        <v>1</v>
      </c>
      <c r="I144" s="9">
        <f t="shared" si="136"/>
        <v>-2789585</v>
      </c>
      <c r="J144" s="2">
        <f t="shared" si="123"/>
        <v>0</v>
      </c>
      <c r="K144" s="48">
        <f t="shared" si="137"/>
        <v>1273771</v>
      </c>
      <c r="L144" s="87">
        <f t="shared" si="124"/>
        <v>-86618</v>
      </c>
      <c r="M144" s="2">
        <f t="shared" si="125"/>
        <v>0</v>
      </c>
      <c r="N144" s="48">
        <f t="shared" si="126"/>
        <v>35666</v>
      </c>
      <c r="P144" s="53">
        <f t="shared" si="131"/>
        <v>1.1933755298561709E-6</v>
      </c>
      <c r="Q144" s="52">
        <f t="shared" si="132"/>
        <v>4.3940103766245739</v>
      </c>
      <c r="R144" s="52">
        <f t="shared" si="133"/>
        <v>0</v>
      </c>
      <c r="S144" s="16">
        <f t="shared" si="121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129"/>
        <v>140317</v>
      </c>
      <c r="E145" s="4">
        <f t="shared" si="122"/>
        <v>1310464</v>
      </c>
      <c r="F145" s="64">
        <f t="shared" si="130"/>
        <v>13473.612544247451</v>
      </c>
      <c r="G145" s="27">
        <f t="shared" si="134"/>
        <v>2.9791044644295558E-3</v>
      </c>
      <c r="H145" s="80">
        <f t="shared" si="135"/>
        <v>1</v>
      </c>
      <c r="I145" s="11">
        <f t="shared" si="136"/>
        <v>-2878698</v>
      </c>
      <c r="J145" s="4">
        <f t="shared" si="123"/>
        <v>0</v>
      </c>
      <c r="K145" s="51">
        <f t="shared" si="137"/>
        <v>1310464</v>
      </c>
      <c r="L145" s="86">
        <f t="shared" si="124"/>
        <v>-89113</v>
      </c>
      <c r="M145" s="4">
        <f t="shared" si="125"/>
        <v>0</v>
      </c>
      <c r="N145" s="51">
        <f t="shared" si="126"/>
        <v>36693</v>
      </c>
      <c r="P145" s="54">
        <f t="shared" si="131"/>
        <v>1.1933755298561709E-6</v>
      </c>
      <c r="Q145" s="55">
        <f t="shared" si="132"/>
        <v>4.5030786441873989</v>
      </c>
      <c r="R145" s="55">
        <f t="shared" si="133"/>
        <v>0</v>
      </c>
      <c r="S145" s="56">
        <f t="shared" si="121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129"/>
        <v>140317</v>
      </c>
      <c r="E146" s="2">
        <f t="shared" si="122"/>
        <v>1348214</v>
      </c>
      <c r="F146" s="63">
        <f t="shared" si="130"/>
        <v>13473.612544247451</v>
      </c>
      <c r="G146" s="28">
        <f t="shared" si="134"/>
        <v>2.9791044644295558E-3</v>
      </c>
      <c r="H146" s="81">
        <f t="shared" si="135"/>
        <v>1</v>
      </c>
      <c r="I146" s="9">
        <f t="shared" si="136"/>
        <v>-2970378</v>
      </c>
      <c r="J146" s="2">
        <f t="shared" si="123"/>
        <v>0</v>
      </c>
      <c r="K146" s="48">
        <f t="shared" si="137"/>
        <v>1348214</v>
      </c>
      <c r="L146" s="87">
        <f t="shared" si="124"/>
        <v>-91680</v>
      </c>
      <c r="M146" s="2">
        <f t="shared" si="125"/>
        <v>0</v>
      </c>
      <c r="N146" s="48">
        <f t="shared" si="126"/>
        <v>37750</v>
      </c>
      <c r="P146" s="53">
        <f t="shared" si="131"/>
        <v>1.1933755298561709E-6</v>
      </c>
      <c r="Q146" s="52">
        <f t="shared" si="132"/>
        <v>4.61528855390518</v>
      </c>
      <c r="R146" s="52">
        <f t="shared" si="133"/>
        <v>0</v>
      </c>
      <c r="S146" s="16">
        <f t="shared" si="121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129"/>
        <v>140317</v>
      </c>
      <c r="E147" s="4">
        <f t="shared" si="122"/>
        <v>1387052</v>
      </c>
      <c r="F147" s="64">
        <f t="shared" si="130"/>
        <v>13473.612544247451</v>
      </c>
      <c r="G147" s="27">
        <f t="shared" si="134"/>
        <v>2.9791044644295558E-3</v>
      </c>
      <c r="H147" s="80">
        <f t="shared" si="135"/>
        <v>1</v>
      </c>
      <c r="I147" s="11">
        <f t="shared" si="136"/>
        <v>-3064699</v>
      </c>
      <c r="J147" s="4">
        <f t="shared" si="123"/>
        <v>0</v>
      </c>
      <c r="K147" s="51">
        <f t="shared" si="137"/>
        <v>1387052</v>
      </c>
      <c r="L147" s="86">
        <f t="shared" si="124"/>
        <v>-94321</v>
      </c>
      <c r="M147" s="4">
        <f t="shared" si="125"/>
        <v>0</v>
      </c>
      <c r="N147" s="51">
        <f t="shared" si="126"/>
        <v>38838</v>
      </c>
      <c r="P147" s="54">
        <f t="shared" si="131"/>
        <v>1.1933755298561709E-6</v>
      </c>
      <c r="Q147" s="55">
        <f t="shared" si="132"/>
        <v>4.7307307974860322</v>
      </c>
      <c r="R147" s="55">
        <f t="shared" si="133"/>
        <v>0</v>
      </c>
      <c r="S147" s="56">
        <f t="shared" si="121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129"/>
        <v>140317</v>
      </c>
      <c r="E148" s="2">
        <f t="shared" si="122"/>
        <v>1427008</v>
      </c>
      <c r="F148" s="63">
        <f t="shared" si="130"/>
        <v>13473.612544247451</v>
      </c>
      <c r="G148" s="28">
        <f t="shared" si="134"/>
        <v>2.9791044644295558E-3</v>
      </c>
      <c r="H148" s="81">
        <f t="shared" si="135"/>
        <v>1</v>
      </c>
      <c r="I148" s="9">
        <f t="shared" si="136"/>
        <v>-3161737</v>
      </c>
      <c r="J148" s="2">
        <f t="shared" si="123"/>
        <v>0</v>
      </c>
      <c r="K148" s="48">
        <f t="shared" si="137"/>
        <v>1427008</v>
      </c>
      <c r="L148" s="87">
        <f t="shared" si="124"/>
        <v>-97038</v>
      </c>
      <c r="M148" s="2">
        <f t="shared" si="125"/>
        <v>0</v>
      </c>
      <c r="N148" s="48">
        <f t="shared" si="126"/>
        <v>39956</v>
      </c>
      <c r="P148" s="53">
        <f t="shared" si="131"/>
        <v>1.1933755298561709E-6</v>
      </c>
      <c r="Q148" s="52">
        <f t="shared" si="132"/>
        <v>4.8494986001230789</v>
      </c>
      <c r="R148" s="52">
        <f t="shared" si="133"/>
        <v>0</v>
      </c>
      <c r="S148" s="16">
        <f t="shared" si="121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129"/>
        <v>140317</v>
      </c>
      <c r="E149" s="4">
        <f t="shared" si="122"/>
        <v>1468115</v>
      </c>
      <c r="F149" s="64">
        <f t="shared" si="130"/>
        <v>13473.612544247451</v>
      </c>
      <c r="G149" s="27">
        <f t="shared" si="134"/>
        <v>2.9791044644295558E-3</v>
      </c>
      <c r="H149" s="80">
        <f t="shared" si="135"/>
        <v>1</v>
      </c>
      <c r="I149" s="11">
        <f t="shared" si="136"/>
        <v>-3261570</v>
      </c>
      <c r="J149" s="4">
        <f t="shared" si="123"/>
        <v>0</v>
      </c>
      <c r="K149" s="51">
        <f t="shared" si="137"/>
        <v>1468115</v>
      </c>
      <c r="L149" s="86">
        <f t="shared" si="124"/>
        <v>-99833</v>
      </c>
      <c r="M149" s="4">
        <f t="shared" si="125"/>
        <v>0</v>
      </c>
      <c r="N149" s="51">
        <f t="shared" si="126"/>
        <v>41107</v>
      </c>
      <c r="P149" s="54">
        <f t="shared" si="131"/>
        <v>1.1933755298561709E-6</v>
      </c>
      <c r="Q149" s="55">
        <f t="shared" si="132"/>
        <v>4.9716875492437094</v>
      </c>
      <c r="R149" s="55">
        <f t="shared" si="133"/>
        <v>0</v>
      </c>
      <c r="S149" s="56">
        <f t="shared" si="121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129"/>
        <v>140317</v>
      </c>
      <c r="E150" s="2">
        <f t="shared" si="122"/>
        <v>1510407</v>
      </c>
      <c r="F150" s="63">
        <f t="shared" si="130"/>
        <v>13473.612544247451</v>
      </c>
      <c r="G150" s="28">
        <f t="shared" si="134"/>
        <v>2.9791044644295558E-3</v>
      </c>
      <c r="H150" s="81">
        <f t="shared" si="135"/>
        <v>1</v>
      </c>
      <c r="I150" s="9">
        <f t="shared" si="136"/>
        <v>-3364279</v>
      </c>
      <c r="J150" s="2">
        <f t="shared" si="123"/>
        <v>0</v>
      </c>
      <c r="K150" s="48">
        <f t="shared" si="137"/>
        <v>1510407</v>
      </c>
      <c r="L150" s="87">
        <f t="shared" si="124"/>
        <v>-102709</v>
      </c>
      <c r="M150" s="2">
        <f t="shared" si="125"/>
        <v>0</v>
      </c>
      <c r="N150" s="48">
        <f t="shared" si="126"/>
        <v>42292</v>
      </c>
      <c r="P150" s="53">
        <f t="shared" si="131"/>
        <v>1.1933755298561709E-6</v>
      </c>
      <c r="Q150" s="52">
        <f t="shared" si="132"/>
        <v>5.0973959370110649</v>
      </c>
      <c r="R150" s="52">
        <f t="shared" si="133"/>
        <v>0</v>
      </c>
      <c r="S150" s="16">
        <f t="shared" si="121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129"/>
        <v>140317</v>
      </c>
      <c r="E151" s="4">
        <f t="shared" si="122"/>
        <v>1553917</v>
      </c>
      <c r="F151" s="64">
        <f t="shared" si="130"/>
        <v>13473.612544247451</v>
      </c>
      <c r="G151" s="27">
        <f t="shared" si="134"/>
        <v>2.9791044644295558E-3</v>
      </c>
      <c r="H151" s="80">
        <f t="shared" si="135"/>
        <v>1</v>
      </c>
      <c r="I151" s="11">
        <f t="shared" si="136"/>
        <v>-3469947</v>
      </c>
      <c r="J151" s="4">
        <f t="shared" si="123"/>
        <v>0</v>
      </c>
      <c r="K151" s="51">
        <f t="shared" si="137"/>
        <v>1553917</v>
      </c>
      <c r="L151" s="86">
        <f t="shared" si="124"/>
        <v>-105668</v>
      </c>
      <c r="M151" s="4">
        <f t="shared" si="125"/>
        <v>0</v>
      </c>
      <c r="N151" s="51">
        <f t="shared" si="126"/>
        <v>43510</v>
      </c>
      <c r="P151" s="54">
        <f t="shared" ref="P151:P182" si="138">R$17*((1+P$17-Q$17)*(1+P$17+S$17)-Q$17)</f>
        <v>1.1933755298561709E-6</v>
      </c>
      <c r="Q151" s="55">
        <f t="shared" ref="Q151:Q182" si="139">(1+P$17-Q$17)*(1+P$17+S$17)-R$17*((S$17*K150)+((I150+J150)*(1+P$17+S$17)))</f>
        <v>5.2267258130031209</v>
      </c>
      <c r="R151" s="55">
        <f t="shared" ref="R151:R182" si="140">-J150*(1+P$17+S$17)</f>
        <v>0</v>
      </c>
      <c r="S151" s="56">
        <f t="shared" ref="S151:S204" si="141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129"/>
        <v>140317</v>
      </c>
      <c r="E152" s="2">
        <f t="shared" si="122"/>
        <v>1598680</v>
      </c>
      <c r="F152" s="63">
        <f t="shared" si="130"/>
        <v>13473.612544247451</v>
      </c>
      <c r="G152" s="28">
        <f t="shared" si="134"/>
        <v>2.9791044644295558E-3</v>
      </c>
      <c r="H152" s="81">
        <f t="shared" si="135"/>
        <v>1</v>
      </c>
      <c r="I152" s="9">
        <f t="shared" si="136"/>
        <v>-3578659</v>
      </c>
      <c r="J152" s="2">
        <f t="shared" si="123"/>
        <v>0</v>
      </c>
      <c r="K152" s="48">
        <f t="shared" si="137"/>
        <v>1598680</v>
      </c>
      <c r="L152" s="87">
        <f t="shared" si="124"/>
        <v>-108712</v>
      </c>
      <c r="M152" s="2">
        <f t="shared" si="125"/>
        <v>0</v>
      </c>
      <c r="N152" s="48">
        <f t="shared" si="126"/>
        <v>44763</v>
      </c>
      <c r="P152" s="53">
        <f t="shared" si="138"/>
        <v>1.1933755298561709E-6</v>
      </c>
      <c r="Q152" s="52">
        <f t="shared" si="139"/>
        <v>5.3597815890321083</v>
      </c>
      <c r="R152" s="52">
        <f t="shared" si="140"/>
        <v>0</v>
      </c>
      <c r="S152" s="16">
        <f t="shared" si="141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129"/>
        <v>140317</v>
      </c>
      <c r="E153" s="4">
        <f t="shared" si="122"/>
        <v>1644733</v>
      </c>
      <c r="F153" s="64">
        <f t="shared" si="130"/>
        <v>13473.612544247451</v>
      </c>
      <c r="G153" s="27">
        <f t="shared" si="134"/>
        <v>2.9791044644295558E-3</v>
      </c>
      <c r="H153" s="80">
        <f t="shared" si="135"/>
        <v>1</v>
      </c>
      <c r="I153" s="11">
        <f t="shared" si="136"/>
        <v>-3690502</v>
      </c>
      <c r="J153" s="4">
        <f t="shared" si="123"/>
        <v>0</v>
      </c>
      <c r="K153" s="51">
        <f t="shared" si="137"/>
        <v>1644733</v>
      </c>
      <c r="L153" s="86">
        <f t="shared" si="124"/>
        <v>-111843</v>
      </c>
      <c r="M153" s="4">
        <f t="shared" si="125"/>
        <v>0</v>
      </c>
      <c r="N153" s="51">
        <f t="shared" si="126"/>
        <v>46053</v>
      </c>
      <c r="P153" s="54">
        <f t="shared" si="138"/>
        <v>1.1933755298561709E-6</v>
      </c>
      <c r="Q153" s="55">
        <f t="shared" si="139"/>
        <v>5.4966702960206479</v>
      </c>
      <c r="R153" s="55">
        <f t="shared" si="140"/>
        <v>0</v>
      </c>
      <c r="S153" s="56">
        <f t="shared" si="141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129"/>
        <v>140317</v>
      </c>
      <c r="E154" s="2">
        <f t="shared" si="122"/>
        <v>1692112</v>
      </c>
      <c r="F154" s="63">
        <f t="shared" si="130"/>
        <v>13473.612544247451</v>
      </c>
      <c r="G154" s="28">
        <f t="shared" si="134"/>
        <v>2.9791044644295558E-3</v>
      </c>
      <c r="H154" s="81">
        <f t="shared" si="135"/>
        <v>1</v>
      </c>
      <c r="I154" s="9">
        <f t="shared" si="136"/>
        <v>-3805567</v>
      </c>
      <c r="J154" s="2">
        <f t="shared" si="123"/>
        <v>0</v>
      </c>
      <c r="K154" s="48">
        <f t="shared" si="137"/>
        <v>1692112</v>
      </c>
      <c r="L154" s="87">
        <f t="shared" si="124"/>
        <v>-115065</v>
      </c>
      <c r="M154" s="2">
        <f t="shared" si="125"/>
        <v>0</v>
      </c>
      <c r="N154" s="48">
        <f t="shared" si="126"/>
        <v>47379</v>
      </c>
      <c r="P154" s="53">
        <f t="shared" si="138"/>
        <v>1.1933755298561709E-6</v>
      </c>
      <c r="Q154" s="52">
        <f t="shared" si="139"/>
        <v>5.6375015840017406</v>
      </c>
      <c r="R154" s="52">
        <f t="shared" si="140"/>
        <v>0</v>
      </c>
      <c r="S154" s="16">
        <f t="shared" si="141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129"/>
        <v>140317</v>
      </c>
      <c r="E155" s="4">
        <f t="shared" si="122"/>
        <v>1740856</v>
      </c>
      <c r="F155" s="64">
        <f t="shared" si="130"/>
        <v>13473.612544247451</v>
      </c>
      <c r="G155" s="27">
        <f t="shared" si="134"/>
        <v>2.9791044644295558E-3</v>
      </c>
      <c r="H155" s="80">
        <f t="shared" si="135"/>
        <v>1</v>
      </c>
      <c r="I155" s="11">
        <f t="shared" si="136"/>
        <v>-3923947</v>
      </c>
      <c r="J155" s="4">
        <f t="shared" si="123"/>
        <v>0</v>
      </c>
      <c r="K155" s="51">
        <f t="shared" si="137"/>
        <v>1740856</v>
      </c>
      <c r="L155" s="86">
        <f t="shared" si="124"/>
        <v>-118380</v>
      </c>
      <c r="M155" s="4">
        <f t="shared" si="125"/>
        <v>0</v>
      </c>
      <c r="N155" s="51">
        <f t="shared" si="126"/>
        <v>48744</v>
      </c>
      <c r="P155" s="54">
        <f t="shared" si="138"/>
        <v>1.1933755298561709E-6</v>
      </c>
      <c r="Q155" s="55">
        <f t="shared" si="139"/>
        <v>5.7823899131022873</v>
      </c>
      <c r="R155" s="55">
        <f t="shared" si="140"/>
        <v>0</v>
      </c>
      <c r="S155" s="56">
        <f t="shared" si="141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129"/>
        <v>140317</v>
      </c>
      <c r="E156" s="2">
        <f t="shared" si="122"/>
        <v>1791005</v>
      </c>
      <c r="F156" s="63">
        <f t="shared" si="130"/>
        <v>13473.612544247451</v>
      </c>
      <c r="G156" s="28">
        <f t="shared" si="134"/>
        <v>2.9791044644295558E-3</v>
      </c>
      <c r="H156" s="81">
        <f t="shared" si="135"/>
        <v>1</v>
      </c>
      <c r="I156" s="9">
        <f t="shared" si="136"/>
        <v>-4045737</v>
      </c>
      <c r="J156" s="2">
        <f t="shared" si="123"/>
        <v>0</v>
      </c>
      <c r="K156" s="48">
        <f t="shared" si="137"/>
        <v>1791005</v>
      </c>
      <c r="L156" s="87">
        <f t="shared" si="124"/>
        <v>-121790</v>
      </c>
      <c r="M156" s="2">
        <f t="shared" si="125"/>
        <v>0</v>
      </c>
      <c r="N156" s="48">
        <f t="shared" si="126"/>
        <v>50149</v>
      </c>
      <c r="P156" s="53">
        <f t="shared" si="138"/>
        <v>1.1933755298561709E-6</v>
      </c>
      <c r="Q156" s="52">
        <f t="shared" si="139"/>
        <v>5.9314524481849453</v>
      </c>
      <c r="R156" s="52">
        <f t="shared" si="140"/>
        <v>0</v>
      </c>
      <c r="S156" s="16">
        <f t="shared" si="141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129"/>
        <v>140317</v>
      </c>
      <c r="E157" s="4">
        <f t="shared" si="122"/>
        <v>1842598</v>
      </c>
      <c r="F157" s="64">
        <f t="shared" si="130"/>
        <v>13473.612544247451</v>
      </c>
      <c r="G157" s="27">
        <f t="shared" si="134"/>
        <v>2.9791044644295558E-3</v>
      </c>
      <c r="H157" s="80">
        <f t="shared" si="135"/>
        <v>1</v>
      </c>
      <c r="I157" s="11">
        <f t="shared" si="136"/>
        <v>-4171035</v>
      </c>
      <c r="J157" s="4">
        <f t="shared" si="123"/>
        <v>0</v>
      </c>
      <c r="K157" s="51">
        <f t="shared" si="137"/>
        <v>1842598</v>
      </c>
      <c r="L157" s="86">
        <f t="shared" si="124"/>
        <v>-125298</v>
      </c>
      <c r="M157" s="4">
        <f t="shared" si="125"/>
        <v>0</v>
      </c>
      <c r="N157" s="51">
        <f t="shared" si="126"/>
        <v>51593</v>
      </c>
      <c r="P157" s="54">
        <f t="shared" si="138"/>
        <v>1.1933755298561709E-6</v>
      </c>
      <c r="Q157" s="55">
        <f t="shared" si="139"/>
        <v>6.0848088875973838</v>
      </c>
      <c r="R157" s="55">
        <f t="shared" si="140"/>
        <v>0</v>
      </c>
      <c r="S157" s="56">
        <f t="shared" si="141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129"/>
        <v>140317</v>
      </c>
      <c r="E158" s="2">
        <f t="shared" si="122"/>
        <v>1895677</v>
      </c>
      <c r="F158" s="63">
        <f t="shared" si="130"/>
        <v>13473.612544247451</v>
      </c>
      <c r="G158" s="28">
        <f t="shared" si="134"/>
        <v>2.9791044644295558E-3</v>
      </c>
      <c r="H158" s="81">
        <f t="shared" si="135"/>
        <v>1</v>
      </c>
      <c r="I158" s="9">
        <f t="shared" si="136"/>
        <v>-4299942</v>
      </c>
      <c r="J158" s="2">
        <f t="shared" si="123"/>
        <v>0</v>
      </c>
      <c r="K158" s="48">
        <f t="shared" si="137"/>
        <v>1895677</v>
      </c>
      <c r="L158" s="87">
        <f t="shared" si="124"/>
        <v>-128907</v>
      </c>
      <c r="M158" s="2">
        <f t="shared" si="125"/>
        <v>0</v>
      </c>
      <c r="N158" s="48">
        <f t="shared" si="126"/>
        <v>53079</v>
      </c>
      <c r="P158" s="53">
        <f t="shared" si="138"/>
        <v>1.1933755298561709E-6</v>
      </c>
      <c r="Q158" s="52">
        <f t="shared" si="139"/>
        <v>6.2425825158513497</v>
      </c>
      <c r="R158" s="52">
        <f t="shared" si="140"/>
        <v>0</v>
      </c>
      <c r="S158" s="16">
        <f t="shared" si="141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129"/>
        <v>140317</v>
      </c>
      <c r="E159" s="4">
        <f t="shared" si="122"/>
        <v>1950285</v>
      </c>
      <c r="F159" s="64">
        <f t="shared" si="130"/>
        <v>13473.612544247451</v>
      </c>
      <c r="G159" s="27">
        <f t="shared" si="134"/>
        <v>2.9791044644295558E-3</v>
      </c>
      <c r="H159" s="80">
        <f t="shared" si="135"/>
        <v>1</v>
      </c>
      <c r="I159" s="11">
        <f t="shared" si="136"/>
        <v>-4432563</v>
      </c>
      <c r="J159" s="4">
        <f t="shared" si="123"/>
        <v>0</v>
      </c>
      <c r="K159" s="51">
        <f t="shared" si="137"/>
        <v>1950285</v>
      </c>
      <c r="L159" s="86">
        <f t="shared" si="124"/>
        <v>-132621</v>
      </c>
      <c r="M159" s="4">
        <f t="shared" si="125"/>
        <v>0</v>
      </c>
      <c r="N159" s="51">
        <f t="shared" si="126"/>
        <v>54608</v>
      </c>
      <c r="P159" s="54">
        <f t="shared" si="138"/>
        <v>1.1933755298561709E-6</v>
      </c>
      <c r="Q159" s="55">
        <f t="shared" si="139"/>
        <v>6.4049005461241677</v>
      </c>
      <c r="R159" s="55">
        <f t="shared" si="140"/>
        <v>0</v>
      </c>
      <c r="S159" s="56">
        <f t="shared" si="141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129"/>
        <v>140317</v>
      </c>
      <c r="E160" s="2">
        <f t="shared" si="122"/>
        <v>2006467</v>
      </c>
      <c r="F160" s="63">
        <f t="shared" si="130"/>
        <v>13473.612544247451</v>
      </c>
      <c r="G160" s="28">
        <f t="shared" si="134"/>
        <v>2.9791044644295558E-3</v>
      </c>
      <c r="H160" s="81">
        <f t="shared" si="135"/>
        <v>1</v>
      </c>
      <c r="I160" s="9">
        <f t="shared" si="136"/>
        <v>-4569004</v>
      </c>
      <c r="J160" s="2">
        <f t="shared" si="123"/>
        <v>0</v>
      </c>
      <c r="K160" s="48">
        <f t="shared" si="137"/>
        <v>2006467</v>
      </c>
      <c r="L160" s="87">
        <f t="shared" si="124"/>
        <v>-136441</v>
      </c>
      <c r="M160" s="2">
        <f t="shared" si="125"/>
        <v>0</v>
      </c>
      <c r="N160" s="48">
        <f t="shared" si="126"/>
        <v>56182</v>
      </c>
      <c r="P160" s="53">
        <f t="shared" si="138"/>
        <v>1.1933755298561709E-6</v>
      </c>
      <c r="Q160" s="52">
        <f t="shared" si="139"/>
        <v>6.5718951729378059</v>
      </c>
      <c r="R160" s="52">
        <f t="shared" si="140"/>
        <v>0</v>
      </c>
      <c r="S160" s="16">
        <f t="shared" si="141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129"/>
        <v>140317</v>
      </c>
      <c r="E161" s="4">
        <f t="shared" si="122"/>
        <v>2064267</v>
      </c>
      <c r="F161" s="64">
        <f t="shared" si="130"/>
        <v>13473.612544247451</v>
      </c>
      <c r="G161" s="27">
        <f t="shared" si="134"/>
        <v>2.9791044644295558E-3</v>
      </c>
      <c r="H161" s="80">
        <f t="shared" si="135"/>
        <v>1</v>
      </c>
      <c r="I161" s="11">
        <f t="shared" si="136"/>
        <v>-4709376</v>
      </c>
      <c r="J161" s="4">
        <f t="shared" si="123"/>
        <v>0</v>
      </c>
      <c r="K161" s="51">
        <f t="shared" si="137"/>
        <v>2064267</v>
      </c>
      <c r="L161" s="86">
        <f t="shared" si="124"/>
        <v>-140372</v>
      </c>
      <c r="M161" s="4">
        <f t="shared" si="125"/>
        <v>0</v>
      </c>
      <c r="N161" s="51">
        <f t="shared" si="126"/>
        <v>57800</v>
      </c>
      <c r="P161" s="54">
        <f t="shared" si="138"/>
        <v>1.1933755298561709E-6</v>
      </c>
      <c r="Q161" s="55">
        <f t="shared" si="139"/>
        <v>6.7436999859948035</v>
      </c>
      <c r="R161" s="55">
        <f t="shared" si="140"/>
        <v>0</v>
      </c>
      <c r="S161" s="56">
        <f t="shared" si="141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si="129"/>
        <v>140317</v>
      </c>
      <c r="E162" s="2">
        <f t="shared" ref="E162:E204" si="142">E161+IF(N162&gt;0,N162,0)</f>
        <v>2123732</v>
      </c>
      <c r="F162" s="63">
        <f t="shared" si="130"/>
        <v>13473.612544247451</v>
      </c>
      <c r="G162" s="28">
        <f t="shared" si="134"/>
        <v>2.9791044644295558E-3</v>
      </c>
      <c r="H162" s="81">
        <f t="shared" si="135"/>
        <v>1</v>
      </c>
      <c r="I162" s="9">
        <f t="shared" si="136"/>
        <v>-4853791</v>
      </c>
      <c r="J162" s="2">
        <f t="shared" ref="J162:J204" si="143">S162</f>
        <v>0</v>
      </c>
      <c r="K162" s="48">
        <f t="shared" si="137"/>
        <v>2123732</v>
      </c>
      <c r="L162" s="87">
        <f t="shared" ref="L162:L204" si="144">I162-I161</f>
        <v>-144415</v>
      </c>
      <c r="M162" s="2">
        <f t="shared" ref="M162:M204" si="145">J162-J161</f>
        <v>0</v>
      </c>
      <c r="N162" s="48">
        <f t="shared" ref="N162:N204" si="146">K162-K161</f>
        <v>59465</v>
      </c>
      <c r="P162" s="53">
        <f t="shared" si="138"/>
        <v>1.1933755298561709E-6</v>
      </c>
      <c r="Q162" s="52">
        <f t="shared" si="139"/>
        <v>6.9204546090214096</v>
      </c>
      <c r="R162" s="52">
        <f t="shared" si="140"/>
        <v>0</v>
      </c>
      <c r="S162" s="16">
        <f t="shared" si="141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29"/>
        <v>140317</v>
      </c>
      <c r="E163" s="4">
        <f t="shared" si="142"/>
        <v>2184910</v>
      </c>
      <c r="F163" s="64">
        <f t="shared" si="130"/>
        <v>13473.612544247451</v>
      </c>
      <c r="G163" s="27">
        <f t="shared" si="134"/>
        <v>2.9791044644295558E-3</v>
      </c>
      <c r="H163" s="80">
        <f t="shared" si="135"/>
        <v>1</v>
      </c>
      <c r="I163" s="11">
        <f t="shared" si="136"/>
        <v>-5002366</v>
      </c>
      <c r="J163" s="4">
        <f t="shared" si="143"/>
        <v>0</v>
      </c>
      <c r="K163" s="51">
        <f t="shared" si="137"/>
        <v>2184910</v>
      </c>
      <c r="L163" s="86">
        <f t="shared" si="144"/>
        <v>-148575</v>
      </c>
      <c r="M163" s="4">
        <f t="shared" si="145"/>
        <v>0</v>
      </c>
      <c r="N163" s="51">
        <f t="shared" si="146"/>
        <v>61178</v>
      </c>
      <c r="P163" s="54">
        <f t="shared" si="138"/>
        <v>1.1933755298561709E-6</v>
      </c>
      <c r="Q163" s="55">
        <f t="shared" si="139"/>
        <v>7.1023001465498146</v>
      </c>
      <c r="R163" s="55">
        <f t="shared" si="140"/>
        <v>0</v>
      </c>
      <c r="S163" s="56">
        <f t="shared" si="141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29"/>
        <v>140317</v>
      </c>
      <c r="E164" s="2">
        <f t="shared" si="142"/>
        <v>2247850</v>
      </c>
      <c r="F164" s="63">
        <f t="shared" si="130"/>
        <v>13473.612544247451</v>
      </c>
      <c r="G164" s="28">
        <f t="shared" si="134"/>
        <v>2.9791044644295558E-3</v>
      </c>
      <c r="H164" s="81">
        <f t="shared" si="135"/>
        <v>1</v>
      </c>
      <c r="I164" s="9">
        <f t="shared" si="136"/>
        <v>-5155221</v>
      </c>
      <c r="J164" s="2">
        <f t="shared" si="143"/>
        <v>0</v>
      </c>
      <c r="K164" s="48">
        <f t="shared" si="137"/>
        <v>2247850</v>
      </c>
      <c r="L164" s="87">
        <f t="shared" si="144"/>
        <v>-152855</v>
      </c>
      <c r="M164" s="2">
        <f t="shared" si="145"/>
        <v>0</v>
      </c>
      <c r="N164" s="48">
        <f t="shared" si="146"/>
        <v>62940</v>
      </c>
      <c r="P164" s="53">
        <f t="shared" si="138"/>
        <v>1.1933755298561709E-6</v>
      </c>
      <c r="Q164" s="52">
        <f t="shared" si="139"/>
        <v>7.2893839083866769</v>
      </c>
      <c r="R164" s="52">
        <f t="shared" si="140"/>
        <v>0</v>
      </c>
      <c r="S164" s="16">
        <f t="shared" si="141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29"/>
        <v>140317</v>
      </c>
      <c r="E165" s="4">
        <f t="shared" si="142"/>
        <v>2312604</v>
      </c>
      <c r="F165" s="64">
        <f t="shared" si="130"/>
        <v>13473.612544247451</v>
      </c>
      <c r="G165" s="27">
        <f t="shared" si="134"/>
        <v>2.9791044644295558E-3</v>
      </c>
      <c r="H165" s="80">
        <f t="shared" si="135"/>
        <v>1</v>
      </c>
      <c r="I165" s="11">
        <f t="shared" ref="I165:I196" si="147">INT((S$17*K165+I164)/(1+R$17*J165))</f>
        <v>-5312480</v>
      </c>
      <c r="J165" s="4">
        <f t="shared" si="143"/>
        <v>0</v>
      </c>
      <c r="K165" s="51">
        <f t="shared" ref="K165:K196" si="148">INT((Q$17*J165+K164)/(1+P$17+S$17))</f>
        <v>2312604</v>
      </c>
      <c r="L165" s="86">
        <f t="shared" si="144"/>
        <v>-157259</v>
      </c>
      <c r="M165" s="4">
        <f t="shared" si="145"/>
        <v>0</v>
      </c>
      <c r="N165" s="51">
        <f t="shared" si="146"/>
        <v>64754</v>
      </c>
      <c r="P165" s="54">
        <f t="shared" si="138"/>
        <v>1.1933755298561709E-6</v>
      </c>
      <c r="Q165" s="55">
        <f t="shared" si="139"/>
        <v>7.48185696175348</v>
      </c>
      <c r="R165" s="55">
        <f t="shared" si="140"/>
        <v>0</v>
      </c>
      <c r="S165" s="56">
        <f t="shared" si="141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29"/>
        <v>140317</v>
      </c>
      <c r="E166" s="2">
        <f t="shared" si="142"/>
        <v>2379223</v>
      </c>
      <c r="F166" s="63">
        <f t="shared" si="130"/>
        <v>13473.612544247451</v>
      </c>
      <c r="G166" s="28">
        <f t="shared" si="134"/>
        <v>2.9791044644295558E-3</v>
      </c>
      <c r="H166" s="81">
        <f t="shared" si="135"/>
        <v>1</v>
      </c>
      <c r="I166" s="9">
        <f t="shared" si="147"/>
        <v>-5474269</v>
      </c>
      <c r="J166" s="2">
        <f t="shared" si="143"/>
        <v>0</v>
      </c>
      <c r="K166" s="48">
        <f t="shared" si="148"/>
        <v>2379223</v>
      </c>
      <c r="L166" s="87">
        <f t="shared" si="144"/>
        <v>-161789</v>
      </c>
      <c r="M166" s="2">
        <f t="shared" si="145"/>
        <v>0</v>
      </c>
      <c r="N166" s="48">
        <f t="shared" si="146"/>
        <v>66619</v>
      </c>
      <c r="P166" s="53">
        <f t="shared" si="138"/>
        <v>1.1933755298561709E-6</v>
      </c>
      <c r="Q166" s="52">
        <f t="shared" si="139"/>
        <v>7.679875526467101</v>
      </c>
      <c r="R166" s="52">
        <f t="shared" si="140"/>
        <v>0</v>
      </c>
      <c r="S166" s="16">
        <f t="shared" si="141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29"/>
        <v>140317</v>
      </c>
      <c r="E167" s="4">
        <f t="shared" si="142"/>
        <v>2447761</v>
      </c>
      <c r="F167" s="64">
        <f t="shared" si="130"/>
        <v>13473.612544247451</v>
      </c>
      <c r="G167" s="27">
        <f t="shared" si="134"/>
        <v>2.9791044644295558E-3</v>
      </c>
      <c r="H167" s="80">
        <f t="shared" si="135"/>
        <v>1</v>
      </c>
      <c r="I167" s="11">
        <f t="shared" si="147"/>
        <v>-5640718</v>
      </c>
      <c r="J167" s="4">
        <f t="shared" si="143"/>
        <v>0</v>
      </c>
      <c r="K167" s="51">
        <f t="shared" si="148"/>
        <v>2447761</v>
      </c>
      <c r="L167" s="86">
        <f t="shared" si="144"/>
        <v>-166449</v>
      </c>
      <c r="M167" s="4">
        <f t="shared" si="145"/>
        <v>0</v>
      </c>
      <c r="N167" s="51">
        <f t="shared" si="146"/>
        <v>68538</v>
      </c>
      <c r="P167" s="54">
        <f t="shared" si="138"/>
        <v>1.1933755298561709E-6</v>
      </c>
      <c r="Q167" s="55">
        <f t="shared" si="139"/>
        <v>7.8835981845786769</v>
      </c>
      <c r="R167" s="55">
        <f t="shared" si="140"/>
        <v>0</v>
      </c>
      <c r="S167" s="56">
        <f t="shared" si="141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29"/>
        <v>140317</v>
      </c>
      <c r="E168" s="2">
        <f t="shared" si="142"/>
        <v>2518273</v>
      </c>
      <c r="F168" s="63">
        <f t="shared" si="130"/>
        <v>13473.612544247451</v>
      </c>
      <c r="G168" s="28">
        <f t="shared" si="134"/>
        <v>2.9791044644295558E-3</v>
      </c>
      <c r="H168" s="81">
        <f t="shared" si="135"/>
        <v>1</v>
      </c>
      <c r="I168" s="9">
        <f t="shared" si="147"/>
        <v>-5811962</v>
      </c>
      <c r="J168" s="2">
        <f t="shared" si="143"/>
        <v>0</v>
      </c>
      <c r="K168" s="48">
        <f t="shared" si="148"/>
        <v>2518273</v>
      </c>
      <c r="L168" s="87">
        <f t="shared" si="144"/>
        <v>-171244</v>
      </c>
      <c r="M168" s="2">
        <f t="shared" si="145"/>
        <v>0</v>
      </c>
      <c r="N168" s="48">
        <f t="shared" si="146"/>
        <v>70512</v>
      </c>
      <c r="P168" s="53">
        <f t="shared" si="138"/>
        <v>1.1933755298561709E-6</v>
      </c>
      <c r="Q168" s="52">
        <f t="shared" si="139"/>
        <v>8.0931886707347438</v>
      </c>
      <c r="R168" s="52">
        <f t="shared" si="140"/>
        <v>0</v>
      </c>
      <c r="S168" s="16">
        <f t="shared" si="141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29"/>
        <v>140317</v>
      </c>
      <c r="E169" s="4">
        <f t="shared" si="142"/>
        <v>2590817</v>
      </c>
      <c r="F169" s="64">
        <f t="shared" si="130"/>
        <v>13473.612544247451</v>
      </c>
      <c r="G169" s="27">
        <f t="shared" si="134"/>
        <v>2.9791044644295558E-3</v>
      </c>
      <c r="H169" s="80">
        <f t="shared" si="135"/>
        <v>1</v>
      </c>
      <c r="I169" s="11">
        <f t="shared" si="147"/>
        <v>-5988139</v>
      </c>
      <c r="J169" s="4">
        <f t="shared" si="143"/>
        <v>0</v>
      </c>
      <c r="K169" s="51">
        <f t="shared" si="148"/>
        <v>2590817</v>
      </c>
      <c r="L169" s="86">
        <f t="shared" si="144"/>
        <v>-176177</v>
      </c>
      <c r="M169" s="4">
        <f t="shared" si="145"/>
        <v>0</v>
      </c>
      <c r="N169" s="51">
        <f t="shared" si="146"/>
        <v>72544</v>
      </c>
      <c r="P169" s="54">
        <f t="shared" si="138"/>
        <v>1.1933755298561709E-6</v>
      </c>
      <c r="Q169" s="55">
        <f t="shared" si="139"/>
        <v>8.3088169248562984</v>
      </c>
      <c r="R169" s="55">
        <f t="shared" si="140"/>
        <v>0</v>
      </c>
      <c r="S169" s="56">
        <f t="shared" si="141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29"/>
        <v>140317</v>
      </c>
      <c r="E170" s="2">
        <f t="shared" si="142"/>
        <v>2665450</v>
      </c>
      <c r="F170" s="63">
        <f t="shared" si="130"/>
        <v>13473.612544247451</v>
      </c>
      <c r="G170" s="28">
        <f t="shared" si="134"/>
        <v>2.9791044644295558E-3</v>
      </c>
      <c r="H170" s="81">
        <f t="shared" si="135"/>
        <v>1</v>
      </c>
      <c r="I170" s="9">
        <f t="shared" si="147"/>
        <v>-6169391</v>
      </c>
      <c r="J170" s="2">
        <f t="shared" si="143"/>
        <v>0</v>
      </c>
      <c r="K170" s="48">
        <f t="shared" si="148"/>
        <v>2665450</v>
      </c>
      <c r="L170" s="87">
        <f t="shared" si="144"/>
        <v>-181252</v>
      </c>
      <c r="M170" s="2">
        <f t="shared" si="145"/>
        <v>0</v>
      </c>
      <c r="N170" s="48">
        <f t="shared" si="146"/>
        <v>74633</v>
      </c>
      <c r="P170" s="53">
        <f t="shared" si="138"/>
        <v>1.1933755298561709E-6</v>
      </c>
      <c r="Q170" s="52">
        <f t="shared" si="139"/>
        <v>8.5306568155299125</v>
      </c>
      <c r="R170" s="52">
        <f t="shared" si="140"/>
        <v>0</v>
      </c>
      <c r="S170" s="16">
        <f t="shared" si="141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29"/>
        <v>140317</v>
      </c>
      <c r="E171" s="4">
        <f t="shared" si="142"/>
        <v>2742233</v>
      </c>
      <c r="F171" s="64">
        <f t="shared" si="130"/>
        <v>13473.612544247451</v>
      </c>
      <c r="G171" s="27">
        <f t="shared" si="134"/>
        <v>2.9791044644295558E-3</v>
      </c>
      <c r="H171" s="80">
        <f t="shared" si="135"/>
        <v>1</v>
      </c>
      <c r="I171" s="11">
        <f t="shared" si="147"/>
        <v>-6355865</v>
      </c>
      <c r="J171" s="4">
        <f t="shared" si="143"/>
        <v>0</v>
      </c>
      <c r="K171" s="51">
        <f t="shared" si="148"/>
        <v>2742233</v>
      </c>
      <c r="L171" s="86">
        <f t="shared" si="144"/>
        <v>-186474</v>
      </c>
      <c r="M171" s="4">
        <f t="shared" si="145"/>
        <v>0</v>
      </c>
      <c r="N171" s="51">
        <f t="shared" si="146"/>
        <v>76783</v>
      </c>
      <c r="P171" s="54">
        <f t="shared" si="138"/>
        <v>1.1933755298561709E-6</v>
      </c>
      <c r="Q171" s="55">
        <f t="shared" si="139"/>
        <v>8.7588870214360597</v>
      </c>
      <c r="R171" s="55">
        <f t="shared" si="140"/>
        <v>0</v>
      </c>
      <c r="S171" s="56">
        <f t="shared" si="141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29"/>
        <v>140317</v>
      </c>
      <c r="E172" s="2">
        <f t="shared" si="142"/>
        <v>2821228</v>
      </c>
      <c r="F172" s="63">
        <f t="shared" si="130"/>
        <v>13473.612544247451</v>
      </c>
      <c r="G172" s="28">
        <f t="shared" si="134"/>
        <v>2.9791044644295558E-3</v>
      </c>
      <c r="H172" s="81">
        <f t="shared" si="135"/>
        <v>1</v>
      </c>
      <c r="I172" s="9">
        <f t="shared" si="147"/>
        <v>-6547710</v>
      </c>
      <c r="J172" s="2">
        <f t="shared" si="143"/>
        <v>0</v>
      </c>
      <c r="K172" s="48">
        <f t="shared" si="148"/>
        <v>2821228</v>
      </c>
      <c r="L172" s="87">
        <f t="shared" si="144"/>
        <v>-191845</v>
      </c>
      <c r="M172" s="2">
        <f t="shared" si="145"/>
        <v>0</v>
      </c>
      <c r="N172" s="48">
        <f t="shared" si="146"/>
        <v>78995</v>
      </c>
      <c r="P172" s="53">
        <f t="shared" si="138"/>
        <v>1.1933755298561709E-6</v>
      </c>
      <c r="Q172" s="52">
        <f t="shared" si="139"/>
        <v>8.9936926834057918</v>
      </c>
      <c r="R172" s="52">
        <f t="shared" si="140"/>
        <v>0</v>
      </c>
      <c r="S172" s="16">
        <f t="shared" si="141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29"/>
        <v>140317</v>
      </c>
      <c r="E173" s="4">
        <f t="shared" si="142"/>
        <v>2902499</v>
      </c>
      <c r="F173" s="64">
        <f t="shared" si="130"/>
        <v>13473.612544247451</v>
      </c>
      <c r="G173" s="27">
        <f t="shared" si="134"/>
        <v>2.9791044644295558E-3</v>
      </c>
      <c r="H173" s="80">
        <f t="shared" si="135"/>
        <v>1</v>
      </c>
      <c r="I173" s="11">
        <f t="shared" si="147"/>
        <v>-6745082</v>
      </c>
      <c r="J173" s="4">
        <f t="shared" si="143"/>
        <v>0</v>
      </c>
      <c r="K173" s="51">
        <f t="shared" si="148"/>
        <v>2902499</v>
      </c>
      <c r="L173" s="86">
        <f t="shared" si="144"/>
        <v>-197372</v>
      </c>
      <c r="M173" s="4">
        <f t="shared" si="145"/>
        <v>0</v>
      </c>
      <c r="N173" s="51">
        <f t="shared" si="146"/>
        <v>81271</v>
      </c>
      <c r="P173" s="54">
        <f t="shared" si="138"/>
        <v>1.1933755298561709E-6</v>
      </c>
      <c r="Q173" s="55">
        <f t="shared" si="139"/>
        <v>9.2352614757551823</v>
      </c>
      <c r="R173" s="55">
        <f t="shared" si="140"/>
        <v>0</v>
      </c>
      <c r="S173" s="56">
        <f t="shared" si="141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ref="D174:D204" si="149">D173+IF(M174&gt;0,M174+N174,0)</f>
        <v>140317</v>
      </c>
      <c r="E174" s="2">
        <f t="shared" si="142"/>
        <v>2986111</v>
      </c>
      <c r="F174" s="63">
        <f t="shared" si="130"/>
        <v>13473.612544247451</v>
      </c>
      <c r="G174" s="28">
        <f t="shared" si="134"/>
        <v>2.9791044644295558E-3</v>
      </c>
      <c r="H174" s="81">
        <f t="shared" si="135"/>
        <v>1</v>
      </c>
      <c r="I174" s="9">
        <f t="shared" si="147"/>
        <v>-6948139</v>
      </c>
      <c r="J174" s="2">
        <f t="shared" si="143"/>
        <v>0</v>
      </c>
      <c r="K174" s="48">
        <f t="shared" si="148"/>
        <v>2986111</v>
      </c>
      <c r="L174" s="87">
        <f t="shared" si="144"/>
        <v>-203057</v>
      </c>
      <c r="M174" s="2">
        <f t="shared" si="145"/>
        <v>0</v>
      </c>
      <c r="N174" s="48">
        <f t="shared" si="146"/>
        <v>83612</v>
      </c>
      <c r="P174" s="53">
        <f t="shared" si="138"/>
        <v>1.1933755298561709E-6</v>
      </c>
      <c r="Q174" s="52">
        <f t="shared" si="139"/>
        <v>9.4837898115597667</v>
      </c>
      <c r="R174" s="52">
        <f t="shared" si="140"/>
        <v>0</v>
      </c>
      <c r="S174" s="16">
        <f t="shared" si="141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49"/>
        <v>140317</v>
      </c>
      <c r="E175" s="4">
        <f t="shared" si="142"/>
        <v>3072132</v>
      </c>
      <c r="F175" s="64">
        <f t="shared" ref="F175:F204" si="150">D175*F$45/D$45</f>
        <v>13473.612544247451</v>
      </c>
      <c r="G175" s="27">
        <f t="shared" si="134"/>
        <v>2.9791044644295558E-3</v>
      </c>
      <c r="H175" s="80">
        <f t="shared" si="135"/>
        <v>1</v>
      </c>
      <c r="I175" s="11">
        <f t="shared" si="147"/>
        <v>-7157046</v>
      </c>
      <c r="J175" s="4">
        <f t="shared" si="143"/>
        <v>0</v>
      </c>
      <c r="K175" s="51">
        <f t="shared" si="148"/>
        <v>3072132</v>
      </c>
      <c r="L175" s="86">
        <f t="shared" si="144"/>
        <v>-208907</v>
      </c>
      <c r="M175" s="4">
        <f t="shared" si="145"/>
        <v>0</v>
      </c>
      <c r="N175" s="51">
        <f t="shared" si="146"/>
        <v>86021</v>
      </c>
      <c r="P175" s="54">
        <f t="shared" si="138"/>
        <v>1.1933755298561709E-6</v>
      </c>
      <c r="Q175" s="55">
        <f t="shared" si="139"/>
        <v>9.7394766373801005</v>
      </c>
      <c r="R175" s="55">
        <f t="shared" si="140"/>
        <v>0</v>
      </c>
      <c r="S175" s="56">
        <f t="shared" si="141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49"/>
        <v>140317</v>
      </c>
      <c r="E176" s="2">
        <f t="shared" si="142"/>
        <v>3160631</v>
      </c>
      <c r="F176" s="63">
        <f t="shared" si="150"/>
        <v>13473.612544247451</v>
      </c>
      <c r="G176" s="28">
        <f t="shared" si="134"/>
        <v>2.9791044644295558E-3</v>
      </c>
      <c r="H176" s="81">
        <f t="shared" si="135"/>
        <v>1</v>
      </c>
      <c r="I176" s="9">
        <f t="shared" si="147"/>
        <v>-7371971</v>
      </c>
      <c r="J176" s="2">
        <f t="shared" si="143"/>
        <v>0</v>
      </c>
      <c r="K176" s="48">
        <f t="shared" si="148"/>
        <v>3160631</v>
      </c>
      <c r="L176" s="87">
        <f t="shared" si="144"/>
        <v>-214925</v>
      </c>
      <c r="M176" s="2">
        <f t="shared" si="145"/>
        <v>0</v>
      </c>
      <c r="N176" s="48">
        <f t="shared" si="146"/>
        <v>88499</v>
      </c>
      <c r="P176" s="53">
        <f t="shared" si="138"/>
        <v>1.1933755298561709E-6</v>
      </c>
      <c r="Q176" s="52">
        <f t="shared" si="139"/>
        <v>10.00252972416158</v>
      </c>
      <c r="R176" s="52">
        <f t="shared" si="140"/>
        <v>0</v>
      </c>
      <c r="S176" s="16">
        <f t="shared" si="141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49"/>
        <v>140317</v>
      </c>
      <c r="E177" s="4">
        <f t="shared" si="142"/>
        <v>3251679</v>
      </c>
      <c r="F177" s="64">
        <f t="shared" si="150"/>
        <v>13473.612544247451</v>
      </c>
      <c r="G177" s="27">
        <f t="shared" si="134"/>
        <v>2.9791044644295558E-3</v>
      </c>
      <c r="H177" s="80">
        <f t="shared" si="135"/>
        <v>1</v>
      </c>
      <c r="I177" s="11">
        <f t="shared" si="147"/>
        <v>-7593087</v>
      </c>
      <c r="J177" s="4">
        <f t="shared" si="143"/>
        <v>0</v>
      </c>
      <c r="K177" s="51">
        <f t="shared" si="148"/>
        <v>3251679</v>
      </c>
      <c r="L177" s="86">
        <f t="shared" si="144"/>
        <v>-221116</v>
      </c>
      <c r="M177" s="4">
        <f t="shared" si="145"/>
        <v>0</v>
      </c>
      <c r="N177" s="51">
        <f t="shared" si="146"/>
        <v>91048</v>
      </c>
      <c r="P177" s="54">
        <f t="shared" si="138"/>
        <v>1.1933755298561709E-6</v>
      </c>
      <c r="Q177" s="55">
        <f t="shared" si="139"/>
        <v>10.273160600264431</v>
      </c>
      <c r="R177" s="55">
        <f t="shared" si="140"/>
        <v>0</v>
      </c>
      <c r="S177" s="56">
        <f t="shared" si="141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49"/>
        <v>140317</v>
      </c>
      <c r="E178" s="2">
        <f t="shared" si="142"/>
        <v>3345350</v>
      </c>
      <c r="F178" s="63">
        <f t="shared" si="150"/>
        <v>13473.612544247451</v>
      </c>
      <c r="G178" s="28">
        <f t="shared" si="134"/>
        <v>2.9791044644295558E-3</v>
      </c>
      <c r="H178" s="81">
        <f t="shared" si="135"/>
        <v>1</v>
      </c>
      <c r="I178" s="9">
        <f t="shared" si="147"/>
        <v>-7820573</v>
      </c>
      <c r="J178" s="2">
        <f t="shared" si="143"/>
        <v>0</v>
      </c>
      <c r="K178" s="48">
        <f t="shared" si="148"/>
        <v>3345350</v>
      </c>
      <c r="L178" s="87">
        <f t="shared" si="144"/>
        <v>-227486</v>
      </c>
      <c r="M178" s="2">
        <f t="shared" si="145"/>
        <v>0</v>
      </c>
      <c r="N178" s="48">
        <f t="shared" si="146"/>
        <v>93671</v>
      </c>
      <c r="P178" s="53">
        <f t="shared" si="138"/>
        <v>1.1933755298561709E-6</v>
      </c>
      <c r="Q178" s="52">
        <f t="shared" si="139"/>
        <v>10.551587084948718</v>
      </c>
      <c r="R178" s="52">
        <f t="shared" si="140"/>
        <v>0</v>
      </c>
      <c r="S178" s="16">
        <f t="shared" si="141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49"/>
        <v>140317</v>
      </c>
      <c r="E179" s="4">
        <f t="shared" si="142"/>
        <v>3441719</v>
      </c>
      <c r="F179" s="64">
        <f t="shared" si="150"/>
        <v>13473.612544247451</v>
      </c>
      <c r="G179" s="27">
        <f t="shared" si="134"/>
        <v>2.9791044644295558E-3</v>
      </c>
      <c r="H179" s="80">
        <f t="shared" si="135"/>
        <v>1</v>
      </c>
      <c r="I179" s="11">
        <f t="shared" si="147"/>
        <v>-8054612</v>
      </c>
      <c r="J179" s="4">
        <f t="shared" si="143"/>
        <v>0</v>
      </c>
      <c r="K179" s="51">
        <f t="shared" si="148"/>
        <v>3441719</v>
      </c>
      <c r="L179" s="86">
        <f t="shared" si="144"/>
        <v>-234039</v>
      </c>
      <c r="M179" s="4">
        <f t="shared" si="145"/>
        <v>0</v>
      </c>
      <c r="N179" s="51">
        <f t="shared" si="146"/>
        <v>96369</v>
      </c>
      <c r="P179" s="54">
        <f t="shared" si="138"/>
        <v>1.1933755298561709E-6</v>
      </c>
      <c r="Q179" s="55">
        <f t="shared" si="139"/>
        <v>10.838034597929536</v>
      </c>
      <c r="R179" s="55">
        <f t="shared" si="140"/>
        <v>0</v>
      </c>
      <c r="S179" s="56">
        <f t="shared" si="141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49"/>
        <v>140317</v>
      </c>
      <c r="E180" s="2">
        <f t="shared" si="142"/>
        <v>3540864</v>
      </c>
      <c r="F180" s="63">
        <f t="shared" si="150"/>
        <v>13473.612544247451</v>
      </c>
      <c r="G180" s="28">
        <f t="shared" si="134"/>
        <v>2.9791044644295558E-3</v>
      </c>
      <c r="H180" s="81">
        <f t="shared" si="135"/>
        <v>1</v>
      </c>
      <c r="I180" s="9">
        <f t="shared" si="147"/>
        <v>-8295393</v>
      </c>
      <c r="J180" s="2">
        <f t="shared" si="143"/>
        <v>0</v>
      </c>
      <c r="K180" s="48">
        <f t="shared" si="148"/>
        <v>3540864</v>
      </c>
      <c r="L180" s="87">
        <f t="shared" si="144"/>
        <v>-240781</v>
      </c>
      <c r="M180" s="2">
        <f t="shared" si="145"/>
        <v>0</v>
      </c>
      <c r="N180" s="48">
        <f t="shared" si="146"/>
        <v>99145</v>
      </c>
      <c r="P180" s="53">
        <f t="shared" si="138"/>
        <v>1.1933755298561709E-6</v>
      </c>
      <c r="Q180" s="52">
        <f t="shared" si="139"/>
        <v>11.132733540266624</v>
      </c>
      <c r="R180" s="52">
        <f t="shared" si="140"/>
        <v>0</v>
      </c>
      <c r="S180" s="16">
        <f t="shared" si="141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49"/>
        <v>140317</v>
      </c>
      <c r="E181" s="4">
        <f t="shared" si="142"/>
        <v>3642866</v>
      </c>
      <c r="F181" s="64">
        <f t="shared" si="150"/>
        <v>13473.612544247451</v>
      </c>
      <c r="G181" s="27">
        <f t="shared" si="134"/>
        <v>2.9791044644295558E-3</v>
      </c>
      <c r="H181" s="80">
        <f t="shared" si="135"/>
        <v>1</v>
      </c>
      <c r="I181" s="11">
        <f t="shared" si="147"/>
        <v>-8543110</v>
      </c>
      <c r="J181" s="4">
        <f t="shared" si="143"/>
        <v>0</v>
      </c>
      <c r="K181" s="51">
        <f t="shared" si="148"/>
        <v>3642866</v>
      </c>
      <c r="L181" s="86">
        <f t="shared" si="144"/>
        <v>-247717</v>
      </c>
      <c r="M181" s="4">
        <f t="shared" si="145"/>
        <v>0</v>
      </c>
      <c r="N181" s="51">
        <f t="shared" si="146"/>
        <v>102002</v>
      </c>
      <c r="P181" s="54">
        <f t="shared" si="138"/>
        <v>1.1933755298561709E-6</v>
      </c>
      <c r="Q181" s="55">
        <f t="shared" si="139"/>
        <v>11.435921913474756</v>
      </c>
      <c r="R181" s="55">
        <f t="shared" si="140"/>
        <v>0</v>
      </c>
      <c r="S181" s="56">
        <f t="shared" si="141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49"/>
        <v>140317</v>
      </c>
      <c r="E182" s="2">
        <f t="shared" si="142"/>
        <v>3747806</v>
      </c>
      <c r="F182" s="63">
        <f t="shared" si="150"/>
        <v>13473.612544247451</v>
      </c>
      <c r="G182" s="28">
        <f t="shared" si="134"/>
        <v>2.9791044644295558E-3</v>
      </c>
      <c r="H182" s="81">
        <f t="shared" si="135"/>
        <v>1</v>
      </c>
      <c r="I182" s="9">
        <f t="shared" si="147"/>
        <v>-8797963</v>
      </c>
      <c r="J182" s="2">
        <f t="shared" si="143"/>
        <v>0</v>
      </c>
      <c r="K182" s="48">
        <f t="shared" si="148"/>
        <v>3747806</v>
      </c>
      <c r="L182" s="87">
        <f t="shared" si="144"/>
        <v>-254853</v>
      </c>
      <c r="M182" s="2">
        <f t="shared" si="145"/>
        <v>0</v>
      </c>
      <c r="N182" s="48">
        <f t="shared" si="146"/>
        <v>104940</v>
      </c>
      <c r="P182" s="53">
        <f t="shared" si="138"/>
        <v>1.1933755298561709E-6</v>
      </c>
      <c r="Q182" s="52">
        <f t="shared" si="139"/>
        <v>11.747844095593907</v>
      </c>
      <c r="R182" s="52">
        <f t="shared" si="140"/>
        <v>0</v>
      </c>
      <c r="S182" s="16">
        <f t="shared" si="141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49"/>
        <v>140317</v>
      </c>
      <c r="E183" s="4">
        <f t="shared" si="142"/>
        <v>3855769</v>
      </c>
      <c r="F183" s="64">
        <f t="shared" si="150"/>
        <v>13473.612544247451</v>
      </c>
      <c r="G183" s="27">
        <f t="shared" si="134"/>
        <v>2.9791044644295558E-3</v>
      </c>
      <c r="H183" s="80">
        <f t="shared" si="135"/>
        <v>1</v>
      </c>
      <c r="I183" s="11">
        <f t="shared" si="147"/>
        <v>-9060158</v>
      </c>
      <c r="J183" s="4">
        <f t="shared" si="143"/>
        <v>0</v>
      </c>
      <c r="K183" s="51">
        <f t="shared" si="148"/>
        <v>3855769</v>
      </c>
      <c r="L183" s="86">
        <f t="shared" si="144"/>
        <v>-262195</v>
      </c>
      <c r="M183" s="4">
        <f t="shared" si="145"/>
        <v>0</v>
      </c>
      <c r="N183" s="51">
        <f t="shared" si="146"/>
        <v>107963</v>
      </c>
      <c r="P183" s="54">
        <f t="shared" ref="P183:P204" si="151">R$17*((1+P$17-Q$17)*(1+P$17+S$17)-Q$17)</f>
        <v>1.1933755298561709E-6</v>
      </c>
      <c r="Q183" s="55">
        <f t="shared" ref="Q183:Q204" si="152">(1+P$17-Q$17)*(1+P$17+S$17)-R$17*((S$17*K182)+((I182+J182)*(1+P$17+S$17)))</f>
        <v>12.068751808242972</v>
      </c>
      <c r="R183" s="55">
        <f t="shared" ref="R183:R204" si="153">-J182*(1+P$17+S$17)</f>
        <v>0</v>
      </c>
      <c r="S183" s="56">
        <f t="shared" si="141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49"/>
        <v>140317</v>
      </c>
      <c r="E184" s="2">
        <f t="shared" si="142"/>
        <v>3966842</v>
      </c>
      <c r="F184" s="63">
        <f t="shared" si="150"/>
        <v>13473.612544247451</v>
      </c>
      <c r="G184" s="28">
        <f t="shared" si="134"/>
        <v>2.9791044644295558E-3</v>
      </c>
      <c r="H184" s="81">
        <f t="shared" si="135"/>
        <v>1</v>
      </c>
      <c r="I184" s="9">
        <f t="shared" si="147"/>
        <v>-9329906</v>
      </c>
      <c r="J184" s="2">
        <f t="shared" si="143"/>
        <v>0</v>
      </c>
      <c r="K184" s="48">
        <f t="shared" si="148"/>
        <v>3966842</v>
      </c>
      <c r="L184" s="87">
        <f t="shared" si="144"/>
        <v>-269748</v>
      </c>
      <c r="M184" s="2">
        <f t="shared" si="145"/>
        <v>0</v>
      </c>
      <c r="N184" s="48">
        <f t="shared" si="146"/>
        <v>111073</v>
      </c>
      <c r="P184" s="53">
        <f t="shared" si="151"/>
        <v>1.1933755298561709E-6</v>
      </c>
      <c r="Q184" s="52">
        <f t="shared" si="152"/>
        <v>12.398904459121246</v>
      </c>
      <c r="R184" s="52">
        <f t="shared" si="153"/>
        <v>0</v>
      </c>
      <c r="S184" s="16">
        <f t="shared" si="141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49"/>
        <v>140317</v>
      </c>
      <c r="E185" s="4">
        <f t="shared" si="142"/>
        <v>4081115</v>
      </c>
      <c r="F185" s="64">
        <f t="shared" si="150"/>
        <v>13473.612544247451</v>
      </c>
      <c r="G185" s="27">
        <f t="shared" si="134"/>
        <v>2.9791044644295558E-3</v>
      </c>
      <c r="H185" s="80">
        <f t="shared" si="135"/>
        <v>1</v>
      </c>
      <c r="I185" s="11">
        <f t="shared" si="147"/>
        <v>-9607424</v>
      </c>
      <c r="J185" s="4">
        <f t="shared" si="143"/>
        <v>0</v>
      </c>
      <c r="K185" s="51">
        <f t="shared" si="148"/>
        <v>4081115</v>
      </c>
      <c r="L185" s="86">
        <f t="shared" si="144"/>
        <v>-277518</v>
      </c>
      <c r="M185" s="4">
        <f t="shared" si="145"/>
        <v>0</v>
      </c>
      <c r="N185" s="51">
        <f t="shared" si="146"/>
        <v>114273</v>
      </c>
      <c r="P185" s="54">
        <f t="shared" si="151"/>
        <v>1.1933755298561709E-6</v>
      </c>
      <c r="Q185" s="55">
        <f t="shared" si="152"/>
        <v>12.73856774682786</v>
      </c>
      <c r="R185" s="55">
        <f t="shared" si="153"/>
        <v>0</v>
      </c>
      <c r="S185" s="56">
        <f t="shared" si="141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49"/>
        <v>140317</v>
      </c>
      <c r="E186" s="2">
        <f t="shared" si="142"/>
        <v>4198680</v>
      </c>
      <c r="F186" s="63">
        <f t="shared" si="150"/>
        <v>13473.612544247451</v>
      </c>
      <c r="G186" s="28">
        <f t="shared" si="134"/>
        <v>2.9791044644295558E-3</v>
      </c>
      <c r="H186" s="81">
        <f t="shared" si="135"/>
        <v>1</v>
      </c>
      <c r="I186" s="9">
        <f t="shared" si="147"/>
        <v>-9892937</v>
      </c>
      <c r="J186" s="2">
        <f t="shared" si="143"/>
        <v>0</v>
      </c>
      <c r="K186" s="48">
        <f t="shared" si="148"/>
        <v>4198680</v>
      </c>
      <c r="L186" s="87">
        <f t="shared" si="144"/>
        <v>-285513</v>
      </c>
      <c r="M186" s="2">
        <f t="shared" si="145"/>
        <v>0</v>
      </c>
      <c r="N186" s="48">
        <f t="shared" si="146"/>
        <v>117565</v>
      </c>
      <c r="P186" s="53">
        <f t="shared" si="151"/>
        <v>1.1933755298561709E-6</v>
      </c>
      <c r="Q186" s="52">
        <f t="shared" si="152"/>
        <v>13.088014970416973</v>
      </c>
      <c r="R186" s="52">
        <f t="shared" si="153"/>
        <v>0</v>
      </c>
      <c r="S186" s="16">
        <f t="shared" si="141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49"/>
        <v>140317</v>
      </c>
      <c r="E187" s="4">
        <f t="shared" si="142"/>
        <v>4319631</v>
      </c>
      <c r="F187" s="64">
        <f t="shared" si="150"/>
        <v>13473.612544247451</v>
      </c>
      <c r="G187" s="27">
        <f t="shared" si="134"/>
        <v>2.9791044644295558E-3</v>
      </c>
      <c r="H187" s="80">
        <f t="shared" si="135"/>
        <v>1</v>
      </c>
      <c r="I187" s="11">
        <f t="shared" si="147"/>
        <v>-10186675</v>
      </c>
      <c r="J187" s="4">
        <f t="shared" si="143"/>
        <v>0</v>
      </c>
      <c r="K187" s="51">
        <f t="shared" si="148"/>
        <v>4319631</v>
      </c>
      <c r="L187" s="86">
        <f t="shared" si="144"/>
        <v>-293738</v>
      </c>
      <c r="M187" s="4">
        <f t="shared" si="145"/>
        <v>0</v>
      </c>
      <c r="N187" s="51">
        <f t="shared" si="146"/>
        <v>120951</v>
      </c>
      <c r="P187" s="54">
        <f t="shared" si="151"/>
        <v>1.1933755298561709E-6</v>
      </c>
      <c r="Q187" s="55">
        <f t="shared" si="152"/>
        <v>13.447529391632038</v>
      </c>
      <c r="R187" s="55">
        <f t="shared" si="153"/>
        <v>0</v>
      </c>
      <c r="S187" s="56">
        <f t="shared" si="141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49"/>
        <v>140317</v>
      </c>
      <c r="E188" s="2">
        <f t="shared" si="142"/>
        <v>4444067</v>
      </c>
      <c r="F188" s="63">
        <f t="shared" si="150"/>
        <v>13473.612544247451</v>
      </c>
      <c r="G188" s="28">
        <f t="shared" si="134"/>
        <v>2.9791044644295558E-3</v>
      </c>
      <c r="H188" s="81">
        <f t="shared" si="135"/>
        <v>1</v>
      </c>
      <c r="I188" s="9">
        <f t="shared" si="147"/>
        <v>-10488874</v>
      </c>
      <c r="J188" s="2">
        <f t="shared" si="143"/>
        <v>0</v>
      </c>
      <c r="K188" s="48">
        <f t="shared" si="148"/>
        <v>4444067</v>
      </c>
      <c r="L188" s="87">
        <f t="shared" si="144"/>
        <v>-302199</v>
      </c>
      <c r="M188" s="2">
        <f t="shared" si="145"/>
        <v>0</v>
      </c>
      <c r="N188" s="48">
        <f t="shared" si="146"/>
        <v>124436</v>
      </c>
      <c r="P188" s="53">
        <f t="shared" si="151"/>
        <v>1.1933755298561709E-6</v>
      </c>
      <c r="Q188" s="52">
        <f t="shared" si="152"/>
        <v>13.817400563116347</v>
      </c>
      <c r="R188" s="52">
        <f t="shared" si="153"/>
        <v>0</v>
      </c>
      <c r="S188" s="16">
        <f t="shared" si="141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49"/>
        <v>140317</v>
      </c>
      <c r="E189" s="4">
        <f t="shared" si="142"/>
        <v>4572087</v>
      </c>
      <c r="F189" s="64">
        <f t="shared" si="150"/>
        <v>13473.612544247451</v>
      </c>
      <c r="G189" s="27">
        <f t="shared" si="134"/>
        <v>2.9791044644295558E-3</v>
      </c>
      <c r="H189" s="80">
        <f t="shared" si="135"/>
        <v>1</v>
      </c>
      <c r="I189" s="11">
        <f t="shared" si="147"/>
        <v>-10799779</v>
      </c>
      <c r="J189" s="4">
        <f t="shared" si="143"/>
        <v>0</v>
      </c>
      <c r="K189" s="51">
        <f t="shared" si="148"/>
        <v>4572087</v>
      </c>
      <c r="L189" s="86">
        <f t="shared" si="144"/>
        <v>-310905</v>
      </c>
      <c r="M189" s="4">
        <f t="shared" si="145"/>
        <v>0</v>
      </c>
      <c r="N189" s="51">
        <f t="shared" si="146"/>
        <v>128020</v>
      </c>
      <c r="P189" s="54">
        <f t="shared" si="151"/>
        <v>1.1933755298561709E-6</v>
      </c>
      <c r="Q189" s="55">
        <f t="shared" si="152"/>
        <v>14.197925809218971</v>
      </c>
      <c r="R189" s="55">
        <f t="shared" si="153"/>
        <v>0</v>
      </c>
      <c r="S189" s="56">
        <f t="shared" si="141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49"/>
        <v>140317</v>
      </c>
      <c r="E190" s="2">
        <f t="shared" si="142"/>
        <v>4703795</v>
      </c>
      <c r="F190" s="63">
        <f t="shared" si="150"/>
        <v>13473.612544247451</v>
      </c>
      <c r="G190" s="28">
        <f t="shared" si="134"/>
        <v>2.9791044644295558E-3</v>
      </c>
      <c r="H190" s="81">
        <f t="shared" si="135"/>
        <v>1</v>
      </c>
      <c r="I190" s="9">
        <f t="shared" si="147"/>
        <v>-11119640</v>
      </c>
      <c r="J190" s="2">
        <f t="shared" si="143"/>
        <v>0</v>
      </c>
      <c r="K190" s="48">
        <f t="shared" si="148"/>
        <v>4703795</v>
      </c>
      <c r="L190" s="87">
        <f t="shared" si="144"/>
        <v>-319861</v>
      </c>
      <c r="M190" s="2">
        <f t="shared" si="145"/>
        <v>0</v>
      </c>
      <c r="N190" s="48">
        <f t="shared" si="146"/>
        <v>131708</v>
      </c>
      <c r="P190" s="53">
        <f t="shared" si="151"/>
        <v>1.1933755298561709E-6</v>
      </c>
      <c r="Q190" s="52">
        <f t="shared" si="152"/>
        <v>14.589413469657339</v>
      </c>
      <c r="R190" s="52">
        <f t="shared" si="153"/>
        <v>0</v>
      </c>
      <c r="S190" s="16">
        <f t="shared" si="141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49"/>
        <v>140317</v>
      </c>
      <c r="E191" s="4">
        <f t="shared" si="142"/>
        <v>4839297</v>
      </c>
      <c r="F191" s="64">
        <f t="shared" si="150"/>
        <v>13473.612544247451</v>
      </c>
      <c r="G191" s="27">
        <f t="shared" si="134"/>
        <v>2.9791044644295558E-3</v>
      </c>
      <c r="H191" s="80">
        <f t="shared" si="135"/>
        <v>1</v>
      </c>
      <c r="I191" s="11">
        <f t="shared" si="147"/>
        <v>-11448715</v>
      </c>
      <c r="J191" s="4">
        <f t="shared" si="143"/>
        <v>0</v>
      </c>
      <c r="K191" s="51">
        <f t="shared" si="148"/>
        <v>4839297</v>
      </c>
      <c r="L191" s="86">
        <f t="shared" si="144"/>
        <v>-329075</v>
      </c>
      <c r="M191" s="4">
        <f t="shared" si="145"/>
        <v>0</v>
      </c>
      <c r="N191" s="51">
        <f t="shared" si="146"/>
        <v>135502</v>
      </c>
      <c r="P191" s="54">
        <f t="shared" si="151"/>
        <v>1.1933755298561709E-6</v>
      </c>
      <c r="Q191" s="55">
        <f t="shared" si="152"/>
        <v>14.992178431924842</v>
      </c>
      <c r="R191" s="55">
        <f t="shared" si="153"/>
        <v>0</v>
      </c>
      <c r="S191" s="56">
        <f t="shared" si="141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49"/>
        <v>140317</v>
      </c>
      <c r="E192" s="2">
        <f t="shared" si="142"/>
        <v>4978703</v>
      </c>
      <c r="F192" s="63">
        <f t="shared" si="150"/>
        <v>13473.612544247451</v>
      </c>
      <c r="G192" s="28">
        <f t="shared" si="134"/>
        <v>2.9791044644295558E-3</v>
      </c>
      <c r="H192" s="81">
        <f t="shared" si="135"/>
        <v>1</v>
      </c>
      <c r="I192" s="9">
        <f t="shared" si="147"/>
        <v>-11787270</v>
      </c>
      <c r="J192" s="2">
        <f t="shared" si="143"/>
        <v>0</v>
      </c>
      <c r="K192" s="48">
        <f t="shared" si="148"/>
        <v>4978703</v>
      </c>
      <c r="L192" s="87">
        <f t="shared" si="144"/>
        <v>-338555</v>
      </c>
      <c r="M192" s="2">
        <f t="shared" si="145"/>
        <v>0</v>
      </c>
      <c r="N192" s="48">
        <f t="shared" si="146"/>
        <v>139406</v>
      </c>
      <c r="P192" s="53">
        <f t="shared" si="151"/>
        <v>1.1933755298561709E-6</v>
      </c>
      <c r="Q192" s="52">
        <f t="shared" si="152"/>
        <v>15.406545546204164</v>
      </c>
      <c r="R192" s="52">
        <f t="shared" si="153"/>
        <v>0</v>
      </c>
      <c r="S192" s="16">
        <f t="shared" si="141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49"/>
        <v>140317</v>
      </c>
      <c r="E193" s="4">
        <f t="shared" si="142"/>
        <v>5122124</v>
      </c>
      <c r="F193" s="64">
        <f t="shared" si="150"/>
        <v>13473.612544247451</v>
      </c>
      <c r="G193" s="27">
        <f t="shared" si="134"/>
        <v>2.9791044644295558E-3</v>
      </c>
      <c r="H193" s="80">
        <f t="shared" si="135"/>
        <v>1</v>
      </c>
      <c r="I193" s="11">
        <f t="shared" si="147"/>
        <v>-12135577</v>
      </c>
      <c r="J193" s="4">
        <f t="shared" si="143"/>
        <v>0</v>
      </c>
      <c r="K193" s="51">
        <f t="shared" si="148"/>
        <v>5122124</v>
      </c>
      <c r="L193" s="86">
        <f t="shared" si="144"/>
        <v>-348307</v>
      </c>
      <c r="M193" s="4">
        <f t="shared" si="145"/>
        <v>0</v>
      </c>
      <c r="N193" s="51">
        <f t="shared" si="146"/>
        <v>143421</v>
      </c>
      <c r="P193" s="54">
        <f t="shared" si="151"/>
        <v>1.1933755298561709E-6</v>
      </c>
      <c r="Q193" s="55">
        <f t="shared" si="152"/>
        <v>15.832849796618028</v>
      </c>
      <c r="R193" s="55">
        <f t="shared" si="153"/>
        <v>0</v>
      </c>
      <c r="S193" s="56">
        <f t="shared" si="141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49"/>
        <v>140317</v>
      </c>
      <c r="E194" s="2">
        <f t="shared" si="142"/>
        <v>5269677</v>
      </c>
      <c r="F194" s="63">
        <f t="shared" si="150"/>
        <v>13473.612544247451</v>
      </c>
      <c r="G194" s="28">
        <f t="shared" si="134"/>
        <v>2.9791044644295558E-3</v>
      </c>
      <c r="H194" s="81">
        <f t="shared" si="135"/>
        <v>1</v>
      </c>
      <c r="I194" s="9">
        <f t="shared" si="147"/>
        <v>-12493918</v>
      </c>
      <c r="J194" s="2">
        <f t="shared" si="143"/>
        <v>0</v>
      </c>
      <c r="K194" s="48">
        <f t="shared" si="148"/>
        <v>5269677</v>
      </c>
      <c r="L194" s="87">
        <f t="shared" si="144"/>
        <v>-358341</v>
      </c>
      <c r="M194" s="2">
        <f t="shared" si="145"/>
        <v>0</v>
      </c>
      <c r="N194" s="48">
        <f t="shared" si="146"/>
        <v>147553</v>
      </c>
      <c r="P194" s="53">
        <f t="shared" si="151"/>
        <v>1.1933755298561709E-6</v>
      </c>
      <c r="Q194" s="52">
        <f t="shared" si="152"/>
        <v>16.271433596493438</v>
      </c>
      <c r="R194" s="52">
        <f t="shared" si="153"/>
        <v>0</v>
      </c>
      <c r="S194" s="16">
        <f t="shared" si="141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49"/>
        <v>140317</v>
      </c>
      <c r="E195" s="4">
        <f t="shared" si="142"/>
        <v>5421481</v>
      </c>
      <c r="F195" s="64">
        <f t="shared" si="150"/>
        <v>13473.612544247451</v>
      </c>
      <c r="G195" s="27">
        <f t="shared" si="134"/>
        <v>2.9791044644295558E-3</v>
      </c>
      <c r="H195" s="80">
        <f t="shared" si="135"/>
        <v>1</v>
      </c>
      <c r="I195" s="11">
        <f t="shared" si="147"/>
        <v>-12862582</v>
      </c>
      <c r="J195" s="4">
        <f t="shared" si="143"/>
        <v>0</v>
      </c>
      <c r="K195" s="51">
        <f t="shared" si="148"/>
        <v>5421481</v>
      </c>
      <c r="L195" s="86">
        <f t="shared" si="144"/>
        <v>-368664</v>
      </c>
      <c r="M195" s="4">
        <f t="shared" si="145"/>
        <v>0</v>
      </c>
      <c r="N195" s="51">
        <f t="shared" si="146"/>
        <v>151804</v>
      </c>
      <c r="P195" s="54">
        <f t="shared" si="151"/>
        <v>1.1933755298561709E-6</v>
      </c>
      <c r="Q195" s="55">
        <f t="shared" si="152"/>
        <v>16.722652112207818</v>
      </c>
      <c r="R195" s="55">
        <f t="shared" si="153"/>
        <v>0</v>
      </c>
      <c r="S195" s="56">
        <f t="shared" si="141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49"/>
        <v>140317</v>
      </c>
      <c r="E196" s="2">
        <f t="shared" si="142"/>
        <v>5577658</v>
      </c>
      <c r="F196" s="63">
        <f t="shared" si="150"/>
        <v>13473.612544247451</v>
      </c>
      <c r="G196" s="28">
        <f t="shared" ref="G196:G204" si="154">D196/U$3</f>
        <v>2.9791044644295558E-3</v>
      </c>
      <c r="H196" s="81">
        <f t="shared" si="135"/>
        <v>1</v>
      </c>
      <c r="I196" s="9">
        <f t="shared" si="147"/>
        <v>-13241866</v>
      </c>
      <c r="J196" s="2">
        <f t="shared" si="143"/>
        <v>0</v>
      </c>
      <c r="K196" s="48">
        <f t="shared" si="148"/>
        <v>5577658</v>
      </c>
      <c r="L196" s="87">
        <f t="shared" si="144"/>
        <v>-379284</v>
      </c>
      <c r="M196" s="2">
        <f t="shared" si="145"/>
        <v>0</v>
      </c>
      <c r="N196" s="48">
        <f t="shared" si="146"/>
        <v>156177</v>
      </c>
      <c r="P196" s="53">
        <f t="shared" si="151"/>
        <v>1.1933755298561709E-6</v>
      </c>
      <c r="Q196" s="52">
        <f t="shared" si="152"/>
        <v>17.186869248898077</v>
      </c>
      <c r="R196" s="52">
        <f t="shared" si="153"/>
        <v>0</v>
      </c>
      <c r="S196" s="16">
        <f t="shared" si="141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49"/>
        <v>140317</v>
      </c>
      <c r="E197" s="4">
        <f t="shared" si="142"/>
        <v>5738334</v>
      </c>
      <c r="F197" s="64">
        <f t="shared" si="150"/>
        <v>13473.612544247451</v>
      </c>
      <c r="G197" s="27">
        <f t="shared" si="154"/>
        <v>2.9791044644295558E-3</v>
      </c>
      <c r="H197" s="80">
        <f t="shared" ref="H197:H204" si="155">D197/D196</f>
        <v>1</v>
      </c>
      <c r="I197" s="11">
        <f t="shared" ref="I197:I204" si="156">INT((S$17*K197+I196)/(1+R$17*J197))</f>
        <v>-13632076</v>
      </c>
      <c r="J197" s="4">
        <f t="shared" si="143"/>
        <v>0</v>
      </c>
      <c r="K197" s="51">
        <f t="shared" ref="K197:K204" si="157">INT((Q$17*J197+K196)/(1+P$17+S$17))</f>
        <v>5738334</v>
      </c>
      <c r="L197" s="86">
        <f t="shared" si="144"/>
        <v>-390210</v>
      </c>
      <c r="M197" s="4">
        <f t="shared" si="145"/>
        <v>0</v>
      </c>
      <c r="N197" s="51">
        <f t="shared" si="146"/>
        <v>160676</v>
      </c>
      <c r="P197" s="54">
        <f t="shared" si="151"/>
        <v>1.1933755298561709E-6</v>
      </c>
      <c r="Q197" s="55">
        <f t="shared" si="152"/>
        <v>17.664458960015775</v>
      </c>
      <c r="R197" s="55">
        <f t="shared" si="153"/>
        <v>0</v>
      </c>
      <c r="S197" s="56">
        <f t="shared" si="141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49"/>
        <v>140317</v>
      </c>
      <c r="E198" s="2">
        <f t="shared" si="142"/>
        <v>5903638</v>
      </c>
      <c r="F198" s="63">
        <f t="shared" si="150"/>
        <v>13473.612544247451</v>
      </c>
      <c r="G198" s="28">
        <f t="shared" si="154"/>
        <v>2.9791044644295558E-3</v>
      </c>
      <c r="H198" s="81">
        <f t="shared" si="155"/>
        <v>1</v>
      </c>
      <c r="I198" s="9">
        <f t="shared" si="156"/>
        <v>-14033527</v>
      </c>
      <c r="J198" s="2">
        <f t="shared" si="143"/>
        <v>0</v>
      </c>
      <c r="K198" s="48">
        <f t="shared" si="157"/>
        <v>5903638</v>
      </c>
      <c r="L198" s="87">
        <f t="shared" si="144"/>
        <v>-401451</v>
      </c>
      <c r="M198" s="2">
        <f t="shared" si="145"/>
        <v>0</v>
      </c>
      <c r="N198" s="48">
        <f t="shared" si="146"/>
        <v>165304</v>
      </c>
      <c r="P198" s="53">
        <f t="shared" si="151"/>
        <v>1.1933755298561709E-6</v>
      </c>
      <c r="Q198" s="52">
        <f t="shared" si="152"/>
        <v>18.155806556882347</v>
      </c>
      <c r="R198" s="52">
        <f t="shared" si="153"/>
        <v>0</v>
      </c>
      <c r="S198" s="16">
        <f t="shared" si="141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49"/>
        <v>140317</v>
      </c>
      <c r="E199" s="4">
        <f t="shared" si="142"/>
        <v>6073704</v>
      </c>
      <c r="F199" s="64">
        <f t="shared" si="150"/>
        <v>13473.612544247451</v>
      </c>
      <c r="G199" s="27">
        <f t="shared" si="154"/>
        <v>2.9791044644295558E-3</v>
      </c>
      <c r="H199" s="80">
        <f t="shared" si="155"/>
        <v>1</v>
      </c>
      <c r="I199" s="11">
        <f t="shared" si="156"/>
        <v>-14446542</v>
      </c>
      <c r="J199" s="4">
        <f t="shared" si="143"/>
        <v>0</v>
      </c>
      <c r="K199" s="51">
        <f t="shared" si="157"/>
        <v>6073704</v>
      </c>
      <c r="L199" s="86">
        <f t="shared" si="144"/>
        <v>-413015</v>
      </c>
      <c r="M199" s="4">
        <f t="shared" si="145"/>
        <v>0</v>
      </c>
      <c r="N199" s="51">
        <f t="shared" si="146"/>
        <v>170066</v>
      </c>
      <c r="P199" s="54">
        <f t="shared" si="151"/>
        <v>1.1933755298561709E-6</v>
      </c>
      <c r="Q199" s="55">
        <f t="shared" si="152"/>
        <v>18.661308623063693</v>
      </c>
      <c r="R199" s="55">
        <f t="shared" si="153"/>
        <v>0</v>
      </c>
      <c r="S199" s="56">
        <f t="shared" si="141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49"/>
        <v>140317</v>
      </c>
      <c r="E200" s="2">
        <f t="shared" si="142"/>
        <v>6248669</v>
      </c>
      <c r="F200" s="63">
        <f t="shared" si="150"/>
        <v>13473.612544247451</v>
      </c>
      <c r="G200" s="28">
        <f t="shared" si="154"/>
        <v>2.9791044644295558E-3</v>
      </c>
      <c r="H200" s="81">
        <f t="shared" si="155"/>
        <v>1</v>
      </c>
      <c r="I200" s="9">
        <f t="shared" si="156"/>
        <v>-14871455</v>
      </c>
      <c r="J200" s="2">
        <f t="shared" si="143"/>
        <v>0</v>
      </c>
      <c r="K200" s="48">
        <f t="shared" si="157"/>
        <v>6248669</v>
      </c>
      <c r="L200" s="87">
        <f t="shared" si="144"/>
        <v>-424913</v>
      </c>
      <c r="M200" s="2">
        <f t="shared" si="145"/>
        <v>0</v>
      </c>
      <c r="N200" s="48">
        <f t="shared" si="146"/>
        <v>174965</v>
      </c>
      <c r="P200" s="53">
        <f t="shared" si="151"/>
        <v>1.1933755298561709E-6</v>
      </c>
      <c r="Q200" s="52">
        <f t="shared" si="152"/>
        <v>19.181371961691145</v>
      </c>
      <c r="R200" s="52">
        <f t="shared" si="153"/>
        <v>0</v>
      </c>
      <c r="S200" s="16">
        <f t="shared" si="141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49"/>
        <v>140317</v>
      </c>
      <c r="E201" s="4">
        <f t="shared" si="142"/>
        <v>6428675</v>
      </c>
      <c r="F201" s="64">
        <f t="shared" si="150"/>
        <v>13473.612544247451</v>
      </c>
      <c r="G201" s="27">
        <f t="shared" si="154"/>
        <v>2.9791044644295558E-3</v>
      </c>
      <c r="H201" s="80">
        <f t="shared" si="155"/>
        <v>1</v>
      </c>
      <c r="I201" s="11">
        <f t="shared" si="156"/>
        <v>-15308609</v>
      </c>
      <c r="J201" s="4">
        <f t="shared" si="143"/>
        <v>0</v>
      </c>
      <c r="K201" s="51">
        <f t="shared" si="157"/>
        <v>6428675</v>
      </c>
      <c r="L201" s="86">
        <f t="shared" si="144"/>
        <v>-437154</v>
      </c>
      <c r="M201" s="4">
        <f t="shared" si="145"/>
        <v>0</v>
      </c>
      <c r="N201" s="51">
        <f t="shared" si="146"/>
        <v>180006</v>
      </c>
      <c r="P201" s="54">
        <f t="shared" si="151"/>
        <v>1.1933755298561709E-6</v>
      </c>
      <c r="Q201" s="55">
        <f t="shared" si="152"/>
        <v>19.716417096000139</v>
      </c>
      <c r="R201" s="55">
        <f t="shared" si="153"/>
        <v>0</v>
      </c>
      <c r="S201" s="56">
        <f t="shared" si="141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49"/>
        <v>140317</v>
      </c>
      <c r="E202" s="2">
        <f t="shared" si="142"/>
        <v>6613866</v>
      </c>
      <c r="F202" s="63">
        <f t="shared" si="150"/>
        <v>13473.612544247451</v>
      </c>
      <c r="G202" s="28">
        <f t="shared" si="154"/>
        <v>2.9791044644295558E-3</v>
      </c>
      <c r="H202" s="81">
        <f t="shared" si="155"/>
        <v>1</v>
      </c>
      <c r="I202" s="9">
        <f t="shared" si="156"/>
        <v>-15758356</v>
      </c>
      <c r="J202" s="2">
        <f t="shared" si="143"/>
        <v>0</v>
      </c>
      <c r="K202" s="48">
        <f t="shared" si="157"/>
        <v>6613866</v>
      </c>
      <c r="L202" s="87">
        <f t="shared" si="144"/>
        <v>-449747</v>
      </c>
      <c r="M202" s="2">
        <f t="shared" si="145"/>
        <v>0</v>
      </c>
      <c r="N202" s="48">
        <f t="shared" si="146"/>
        <v>185191</v>
      </c>
      <c r="P202" s="53">
        <f t="shared" si="151"/>
        <v>1.1933755298561709E-6</v>
      </c>
      <c r="Q202" s="52">
        <f t="shared" si="152"/>
        <v>20.266875992721356</v>
      </c>
      <c r="R202" s="52">
        <f t="shared" si="153"/>
        <v>0</v>
      </c>
      <c r="S202" s="16">
        <f t="shared" si="141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49"/>
        <v>140317</v>
      </c>
      <c r="E203" s="4">
        <f t="shared" si="142"/>
        <v>6804392</v>
      </c>
      <c r="F203" s="64">
        <f t="shared" si="150"/>
        <v>13473.612544247451</v>
      </c>
      <c r="G203" s="27">
        <f t="shared" si="154"/>
        <v>2.9791044644295558E-3</v>
      </c>
      <c r="H203" s="80">
        <f t="shared" si="155"/>
        <v>1</v>
      </c>
      <c r="I203" s="11">
        <f t="shared" si="156"/>
        <v>-16221058</v>
      </c>
      <c r="J203" s="4">
        <f t="shared" si="143"/>
        <v>0</v>
      </c>
      <c r="K203" s="51">
        <f t="shared" si="157"/>
        <v>6804392</v>
      </c>
      <c r="L203" s="86">
        <f t="shared" si="144"/>
        <v>-462702</v>
      </c>
      <c r="M203" s="4">
        <f t="shared" si="145"/>
        <v>0</v>
      </c>
      <c r="N203" s="51">
        <f t="shared" si="146"/>
        <v>190526</v>
      </c>
      <c r="P203" s="54">
        <f t="shared" si="151"/>
        <v>1.1933755298561709E-6</v>
      </c>
      <c r="Q203" s="55">
        <f t="shared" si="152"/>
        <v>20.833191805204574</v>
      </c>
      <c r="R203" s="55">
        <f t="shared" si="153"/>
        <v>0</v>
      </c>
      <c r="S203" s="56">
        <f t="shared" si="141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49"/>
        <v>140317</v>
      </c>
      <c r="E204" s="94">
        <f t="shared" si="142"/>
        <v>7000406</v>
      </c>
      <c r="F204" s="75">
        <f t="shared" si="150"/>
        <v>13473.612544247451</v>
      </c>
      <c r="G204" s="76">
        <f t="shared" si="154"/>
        <v>2.9791044644295558E-3</v>
      </c>
      <c r="H204" s="84">
        <f t="shared" si="155"/>
        <v>1</v>
      </c>
      <c r="I204" s="73">
        <f t="shared" si="156"/>
        <v>-16697090</v>
      </c>
      <c r="J204" s="94">
        <f t="shared" si="143"/>
        <v>0</v>
      </c>
      <c r="K204" s="95">
        <f t="shared" si="157"/>
        <v>7000406</v>
      </c>
      <c r="L204" s="107">
        <f t="shared" si="144"/>
        <v>-476032</v>
      </c>
      <c r="M204" s="94">
        <f t="shared" si="145"/>
        <v>0</v>
      </c>
      <c r="N204" s="95">
        <f t="shared" si="146"/>
        <v>196014</v>
      </c>
      <c r="P204" s="77">
        <f t="shared" si="151"/>
        <v>1.1933755298561709E-6</v>
      </c>
      <c r="Q204" s="78">
        <f t="shared" si="152"/>
        <v>21.415820439850009</v>
      </c>
      <c r="R204" s="78">
        <f t="shared" si="153"/>
        <v>0</v>
      </c>
      <c r="S204" s="102">
        <f t="shared" si="141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2020-04-06T09:02:54Z</dcterms:modified>
</cp:coreProperties>
</file>