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4A11B099-B6D2-48DB-9C65-BA7E318DF6B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" i="1" l="1"/>
  <c r="N42" i="1"/>
  <c r="Q13" i="1" l="1"/>
  <c r="R13" i="1"/>
  <c r="S13" i="1"/>
  <c r="T13" i="1"/>
  <c r="U13" i="1"/>
  <c r="P13" i="1"/>
  <c r="I42" i="1"/>
  <c r="J42" i="1"/>
  <c r="T42" i="1" s="1"/>
  <c r="K42" i="1"/>
  <c r="Q17" i="1" l="1"/>
  <c r="I41" i="1" l="1"/>
  <c r="J41" i="1"/>
  <c r="T41" i="1" s="1"/>
  <c r="I40" i="1" l="1"/>
  <c r="J40" i="1"/>
  <c r="T40" i="1" s="1"/>
  <c r="K40" i="1"/>
  <c r="I39" i="1" l="1"/>
  <c r="J39" i="1"/>
  <c r="K39" i="1"/>
  <c r="T39" i="1"/>
  <c r="I38" i="1" l="1"/>
  <c r="J38" i="1"/>
  <c r="K38" i="1"/>
  <c r="T38" i="1" l="1"/>
  <c r="U9" i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M40" i="1"/>
  <c r="N40" i="1"/>
  <c r="R17" i="1" l="1"/>
  <c r="S17" i="1" s="1"/>
  <c r="Q24" i="1" s="1"/>
  <c r="P92" i="1"/>
  <c r="P107" i="1"/>
  <c r="P60" i="1"/>
  <c r="P180" i="1"/>
  <c r="P91" i="1"/>
  <c r="P147" i="1"/>
  <c r="P78" i="1"/>
  <c r="P40" i="1"/>
  <c r="P192" i="1"/>
  <c r="P109" i="1"/>
  <c r="P72" i="1"/>
  <c r="P118" i="1"/>
  <c r="P80" i="1"/>
  <c r="P159" i="1"/>
  <c r="P61" i="1"/>
  <c r="P65" i="1"/>
  <c r="P68" i="1"/>
  <c r="P111" i="1"/>
  <c r="Q25" i="1"/>
  <c r="Q28" i="1"/>
  <c r="Q29" i="1"/>
  <c r="P51" i="1"/>
  <c r="P172" i="1"/>
  <c r="P36" i="1"/>
  <c r="P200" i="1"/>
  <c r="P198" i="1"/>
  <c r="P83" i="1"/>
  <c r="P195" i="1"/>
  <c r="P126" i="1"/>
  <c r="P59" i="1"/>
  <c r="P112" i="1"/>
  <c r="P73" i="1"/>
  <c r="P137" i="1"/>
  <c r="P157" i="1"/>
  <c r="P100" i="1"/>
  <c r="P165" i="1"/>
  <c r="P166" i="1"/>
  <c r="P29" i="1"/>
  <c r="P174" i="1"/>
  <c r="P119" i="1"/>
  <c r="P47" i="1"/>
  <c r="P56" i="1"/>
  <c r="P69" i="1"/>
  <c r="P162" i="1"/>
  <c r="P95" i="1"/>
  <c r="P62" i="1"/>
  <c r="P196" i="1"/>
  <c r="P189" i="1"/>
  <c r="P102" i="1"/>
  <c r="P175" i="1"/>
  <c r="P64" i="1"/>
  <c r="P63" i="1"/>
  <c r="P132" i="1"/>
  <c r="P164" i="1"/>
  <c r="P38" i="1"/>
  <c r="P101" i="1"/>
  <c r="P124" i="1"/>
  <c r="P67" i="1"/>
  <c r="P96" i="1"/>
  <c r="P128" i="1"/>
  <c r="P85" i="1"/>
  <c r="P82" i="1"/>
  <c r="P146" i="1"/>
  <c r="P37" i="1"/>
  <c r="P188" i="1"/>
  <c r="R39" i="1"/>
  <c r="R37" i="1"/>
  <c r="R34" i="1"/>
  <c r="R27" i="1"/>
  <c r="R38" i="1"/>
  <c r="R28" i="1"/>
  <c r="R30" i="1"/>
  <c r="R29" i="1"/>
  <c r="R24" i="1"/>
  <c r="R33" i="1"/>
  <c r="R36" i="1"/>
  <c r="R31" i="1"/>
  <c r="R32" i="1"/>
  <c r="R25" i="1"/>
  <c r="R23" i="1"/>
  <c r="R41" i="1"/>
  <c r="R35" i="1"/>
  <c r="R40" i="1"/>
  <c r="R26" i="1"/>
  <c r="P90" i="1"/>
  <c r="P45" i="1"/>
  <c r="P23" i="1"/>
  <c r="P154" i="1"/>
  <c r="P152" i="1"/>
  <c r="P199" i="1"/>
  <c r="P79" i="1"/>
  <c r="P145" i="1"/>
  <c r="P110" i="1"/>
  <c r="P48" i="1"/>
  <c r="P144" i="1"/>
  <c r="P185" i="1"/>
  <c r="P98" i="1"/>
  <c r="P50" i="1"/>
  <c r="P75" i="1"/>
  <c r="P168" i="1"/>
  <c r="P160" i="1"/>
  <c r="P31" i="1"/>
  <c r="Q41" i="1"/>
  <c r="Q33" i="1"/>
  <c r="Q36" i="1"/>
  <c r="Q23" i="1"/>
  <c r="Q39" i="1"/>
  <c r="P120" i="1"/>
  <c r="P89" i="1"/>
  <c r="P181" i="1"/>
  <c r="P39" i="1"/>
  <c r="P167" i="1"/>
  <c r="P104" i="1"/>
  <c r="P86" i="1"/>
  <c r="P156" i="1"/>
  <c r="P129" i="1"/>
  <c r="P163" i="1"/>
  <c r="P28" i="1"/>
  <c r="P77" i="1"/>
  <c r="P190" i="1"/>
  <c r="P88" i="1"/>
  <c r="P35" i="1"/>
  <c r="P84" i="1"/>
  <c r="P27" i="1"/>
  <c r="P202" i="1"/>
  <c r="P97" i="1"/>
  <c r="P161" i="1"/>
  <c r="P155" i="1"/>
  <c r="P149" i="1"/>
  <c r="P150" i="1"/>
  <c r="P25" i="1"/>
  <c r="P66" i="1"/>
  <c r="P42" i="1"/>
  <c r="P197" i="1"/>
  <c r="P203" i="1"/>
  <c r="P76" i="1"/>
  <c r="P106" i="1"/>
  <c r="P178" i="1"/>
  <c r="P204" i="1"/>
  <c r="P57" i="1"/>
  <c r="P135" i="1"/>
  <c r="P194" i="1"/>
  <c r="P133" i="1"/>
  <c r="P94" i="1"/>
  <c r="P53" i="1"/>
  <c r="P115" i="1"/>
  <c r="P71" i="1"/>
  <c r="P193" i="1"/>
  <c r="P186" i="1"/>
  <c r="P183" i="1"/>
  <c r="P122" i="1"/>
  <c r="P184" i="1"/>
  <c r="P93" i="1"/>
  <c r="P46" i="1" l="1"/>
  <c r="P108" i="1"/>
  <c r="P182" i="1"/>
  <c r="P139" i="1"/>
  <c r="Q35" i="1"/>
  <c r="S35" i="1" s="1"/>
  <c r="U35" i="1" s="1"/>
  <c r="V35" i="1" s="1"/>
  <c r="P49" i="1"/>
  <c r="P41" i="1"/>
  <c r="S41" i="1" s="1"/>
  <c r="P99" i="1"/>
  <c r="P74" i="1"/>
  <c r="P142" i="1"/>
  <c r="P113" i="1"/>
  <c r="P143" i="1"/>
  <c r="P127" i="1"/>
  <c r="P176" i="1"/>
  <c r="P33" i="1"/>
  <c r="S33" i="1" s="1"/>
  <c r="U33" i="1" s="1"/>
  <c r="V33" i="1" s="1"/>
  <c r="P26" i="1"/>
  <c r="P44" i="1"/>
  <c r="P187" i="1"/>
  <c r="P116" i="1"/>
  <c r="Q31" i="1"/>
  <c r="S31" i="1" s="1"/>
  <c r="U31" i="1" s="1"/>
  <c r="V31" i="1" s="1"/>
  <c r="P123" i="1"/>
  <c r="P121" i="1"/>
  <c r="P153" i="1"/>
  <c r="P141" i="1"/>
  <c r="P55" i="1"/>
  <c r="Q38" i="1"/>
  <c r="S38" i="1" s="1"/>
  <c r="U38" i="1" s="1"/>
  <c r="V38" i="1" s="1"/>
  <c r="P173" i="1"/>
  <c r="P114" i="1"/>
  <c r="P148" i="1"/>
  <c r="P30" i="1"/>
  <c r="P32" i="1"/>
  <c r="P81" i="1"/>
  <c r="P117" i="1"/>
  <c r="P136" i="1"/>
  <c r="P125" i="1"/>
  <c r="P58" i="1"/>
  <c r="P171" i="1"/>
  <c r="P201" i="1"/>
  <c r="P134" i="1"/>
  <c r="P54" i="1"/>
  <c r="P130" i="1"/>
  <c r="P177" i="1"/>
  <c r="P138" i="1"/>
  <c r="Q40" i="1"/>
  <c r="S40" i="1" s="1"/>
  <c r="U40" i="1" s="1"/>
  <c r="V40" i="1" s="1"/>
  <c r="S36" i="1"/>
  <c r="U36" i="1" s="1"/>
  <c r="V36" i="1" s="1"/>
  <c r="P70" i="1"/>
  <c r="P140" i="1"/>
  <c r="P103" i="1"/>
  <c r="P169" i="1"/>
  <c r="P24" i="1"/>
  <c r="S24" i="1" s="1"/>
  <c r="U24" i="1" s="1"/>
  <c r="V24" i="1" s="1"/>
  <c r="P43" i="1"/>
  <c r="P52" i="1"/>
  <c r="P179" i="1"/>
  <c r="P131" i="1"/>
  <c r="P151" i="1"/>
  <c r="P34" i="1"/>
  <c r="P158" i="1"/>
  <c r="P87" i="1"/>
  <c r="P105" i="1"/>
  <c r="Q26" i="1"/>
  <c r="S26" i="1" s="1"/>
  <c r="U26" i="1" s="1"/>
  <c r="V26" i="1" s="1"/>
  <c r="P170" i="1"/>
  <c r="Q34" i="1"/>
  <c r="P191" i="1"/>
  <c r="Q37" i="1"/>
  <c r="S37" i="1" s="1"/>
  <c r="U37" i="1" s="1"/>
  <c r="V37" i="1" s="1"/>
  <c r="Q32" i="1"/>
  <c r="Q30" i="1"/>
  <c r="S30" i="1" s="1"/>
  <c r="U30" i="1" s="1"/>
  <c r="V30" i="1" s="1"/>
  <c r="Q27" i="1"/>
  <c r="S27" i="1" s="1"/>
  <c r="U27" i="1" s="1"/>
  <c r="V27" i="1" s="1"/>
  <c r="S39" i="1"/>
  <c r="U39" i="1" s="1"/>
  <c r="V39" i="1" s="1"/>
  <c r="S28" i="1"/>
  <c r="U28" i="1" s="1"/>
  <c r="V28" i="1" s="1"/>
  <c r="S23" i="1"/>
  <c r="U23" i="1" s="1"/>
  <c r="S29" i="1"/>
  <c r="U29" i="1" s="1"/>
  <c r="V29" i="1" s="1"/>
  <c r="S25" i="1"/>
  <c r="U25" i="1" s="1"/>
  <c r="V25" i="1" s="1"/>
  <c r="M41" i="1" l="1"/>
  <c r="U41" i="1"/>
  <c r="V41" i="1" s="1"/>
  <c r="R42" i="1"/>
  <c r="N41" i="1"/>
  <c r="S34" i="1"/>
  <c r="U34" i="1" s="1"/>
  <c r="V34" i="1" s="1"/>
  <c r="S32" i="1"/>
  <c r="U32" i="1" s="1"/>
  <c r="V32" i="1" s="1"/>
  <c r="H41" i="1"/>
  <c r="G41" i="1"/>
  <c r="W23" i="1"/>
  <c r="V23" i="1"/>
  <c r="W24" i="1" l="1"/>
  <c r="X23" i="1"/>
  <c r="L41" i="1"/>
  <c r="W25" i="1" l="1"/>
  <c r="X24" i="1"/>
  <c r="Q42" i="1"/>
  <c r="S42" i="1" s="1"/>
  <c r="R43" i="1" l="1"/>
  <c r="U42" i="1"/>
  <c r="V42" i="1" s="1"/>
  <c r="W26" i="1"/>
  <c r="X25" i="1"/>
  <c r="M42" i="1"/>
  <c r="W27" i="1" l="1"/>
  <c r="X26" i="1"/>
  <c r="L42" i="1"/>
  <c r="H42" i="1"/>
  <c r="G42" i="1"/>
  <c r="W28" i="1" l="1"/>
  <c r="X27" i="1"/>
  <c r="Q43" i="1"/>
  <c r="S43" i="1" s="1"/>
  <c r="J43" i="1" s="1"/>
  <c r="R44" i="1" s="1"/>
  <c r="W29" i="1" l="1"/>
  <c r="X28" i="1"/>
  <c r="M43" i="1"/>
  <c r="D43" i="1" s="1"/>
  <c r="K43" i="1"/>
  <c r="I43" i="1" s="1"/>
  <c r="L43" i="1" s="1"/>
  <c r="W30" i="1" l="1"/>
  <c r="X29" i="1"/>
  <c r="G43" i="1"/>
  <c r="F43" i="1"/>
  <c r="H43" i="1"/>
  <c r="N43" i="1"/>
  <c r="E43" i="1" s="1"/>
  <c r="Q44" i="1"/>
  <c r="S44" i="1" s="1"/>
  <c r="J44" i="1" s="1"/>
  <c r="K44" i="1" s="1"/>
  <c r="W31" i="1" l="1"/>
  <c r="X30" i="1"/>
  <c r="M44" i="1"/>
  <c r="D44" i="1" s="1"/>
  <c r="H44" i="1" s="1"/>
  <c r="R45" i="1"/>
  <c r="N44" i="1"/>
  <c r="E44" i="1" s="1"/>
  <c r="I44" i="1"/>
  <c r="L44" i="1" s="1"/>
  <c r="X31" i="1" l="1"/>
  <c r="W32" i="1"/>
  <c r="G44" i="1"/>
  <c r="F44" i="1"/>
  <c r="Q45" i="1"/>
  <c r="S45" i="1" s="1"/>
  <c r="J45" i="1" s="1"/>
  <c r="M45" i="1" s="1"/>
  <c r="D45" i="1" s="1"/>
  <c r="F45" i="1" s="1"/>
  <c r="W33" i="1" l="1"/>
  <c r="X32" i="1"/>
  <c r="R46" i="1"/>
  <c r="K45" i="1"/>
  <c r="N45" i="1" s="1"/>
  <c r="E45" i="1" s="1"/>
  <c r="H45" i="1"/>
  <c r="G45" i="1"/>
  <c r="W34" i="1" l="1"/>
  <c r="X33" i="1"/>
  <c r="I45" i="1"/>
  <c r="L45" i="1" s="1"/>
  <c r="W35" i="1" l="1"/>
  <c r="X34" i="1"/>
  <c r="Q46" i="1"/>
  <c r="S46" i="1" s="1"/>
  <c r="J46" i="1" s="1"/>
  <c r="W36" i="1" l="1"/>
  <c r="X35" i="1"/>
  <c r="R47" i="1"/>
  <c r="M46" i="1"/>
  <c r="D46" i="1" s="1"/>
  <c r="F46" i="1" s="1"/>
  <c r="K46" i="1"/>
  <c r="W37" i="1" l="1"/>
  <c r="X36" i="1"/>
  <c r="H46" i="1"/>
  <c r="G46" i="1"/>
  <c r="I46" i="1"/>
  <c r="L46" i="1" s="1"/>
  <c r="N46" i="1"/>
  <c r="E46" i="1" s="1"/>
  <c r="W38" i="1" l="1"/>
  <c r="X37" i="1"/>
  <c r="Q47" i="1"/>
  <c r="S47" i="1" s="1"/>
  <c r="J47" i="1" s="1"/>
  <c r="K47" i="1" s="1"/>
  <c r="W39" i="1" l="1"/>
  <c r="X38" i="1"/>
  <c r="R48" i="1"/>
  <c r="M47" i="1"/>
  <c r="D47" i="1" s="1"/>
  <c r="I47" i="1"/>
  <c r="L47" i="1" s="1"/>
  <c r="N47" i="1"/>
  <c r="E47" i="1" s="1"/>
  <c r="W40" i="1" l="1"/>
  <c r="X39" i="1"/>
  <c r="H47" i="1"/>
  <c r="F47" i="1"/>
  <c r="G47" i="1"/>
  <c r="Q48" i="1"/>
  <c r="S48" i="1" s="1"/>
  <c r="J48" i="1" s="1"/>
  <c r="R49" i="1" s="1"/>
  <c r="X40" i="1" l="1"/>
  <c r="W41" i="1"/>
  <c r="M48" i="1"/>
  <c r="D48" i="1" s="1"/>
  <c r="F48" i="1" s="1"/>
  <c r="K48" i="1"/>
  <c r="X41" i="1" l="1"/>
  <c r="W42" i="1"/>
  <c r="X42" i="1" s="1"/>
  <c r="H48" i="1"/>
  <c r="G48" i="1"/>
  <c r="I48" i="1"/>
  <c r="N48" i="1"/>
  <c r="E48" i="1" s="1"/>
  <c r="L48" i="1" l="1"/>
  <c r="Q49" i="1"/>
  <c r="S49" i="1" s="1"/>
  <c r="J49" i="1" s="1"/>
  <c r="R50" i="1" l="1"/>
  <c r="M49" i="1"/>
  <c r="D49" i="1" s="1"/>
  <c r="F49" i="1" s="1"/>
  <c r="K49" i="1"/>
  <c r="G49" i="1" l="1"/>
  <c r="H49" i="1"/>
  <c r="N49" i="1"/>
  <c r="E49" i="1" s="1"/>
  <c r="I49" i="1"/>
  <c r="L49" i="1" l="1"/>
  <c r="Q50" i="1"/>
  <c r="S50" i="1" s="1"/>
  <c r="J50" i="1" s="1"/>
  <c r="R51" i="1" l="1"/>
  <c r="K50" i="1"/>
  <c r="M50" i="1"/>
  <c r="D50" i="1" s="1"/>
  <c r="F50" i="1" s="1"/>
  <c r="H50" i="1" l="1"/>
  <c r="G50" i="1"/>
  <c r="N50" i="1"/>
  <c r="E50" i="1" s="1"/>
  <c r="I50" i="1"/>
  <c r="L50" i="1" l="1"/>
  <c r="Q51" i="1"/>
  <c r="S51" i="1" s="1"/>
  <c r="J51" i="1" s="1"/>
  <c r="R52" i="1" l="1"/>
  <c r="M51" i="1"/>
  <c r="D51" i="1" s="1"/>
  <c r="F51" i="1" s="1"/>
  <c r="K51" i="1"/>
  <c r="H51" i="1" l="1"/>
  <c r="G51" i="1"/>
  <c r="N51" i="1"/>
  <c r="E51" i="1" s="1"/>
  <c r="I51" i="1"/>
  <c r="L51" i="1" l="1"/>
  <c r="Q52" i="1"/>
  <c r="S52" i="1" s="1"/>
  <c r="J52" i="1" s="1"/>
  <c r="M52" i="1" l="1"/>
  <c r="D52" i="1" s="1"/>
  <c r="F52" i="1" s="1"/>
  <c r="R53" i="1"/>
  <c r="K52" i="1"/>
  <c r="N52" i="1" l="1"/>
  <c r="E52" i="1" s="1"/>
  <c r="I52" i="1"/>
  <c r="L52" i="1" s="1"/>
  <c r="G52" i="1"/>
  <c r="H52" i="1"/>
  <c r="Q53" i="1" l="1"/>
  <c r="S53" i="1" s="1"/>
  <c r="J53" i="1" s="1"/>
  <c r="K53" i="1" l="1"/>
  <c r="M53" i="1"/>
  <c r="D53" i="1" s="1"/>
  <c r="F53" i="1" s="1"/>
  <c r="R54" i="1"/>
  <c r="G53" i="1" l="1"/>
  <c r="H53" i="1"/>
  <c r="N53" i="1"/>
  <c r="E53" i="1" s="1"/>
  <c r="I53" i="1"/>
  <c r="L53" i="1" l="1"/>
  <c r="Q54" i="1"/>
  <c r="S54" i="1" s="1"/>
  <c r="J54" i="1" s="1"/>
  <c r="R55" i="1" l="1"/>
  <c r="M54" i="1"/>
  <c r="D54" i="1" s="1"/>
  <c r="F54" i="1" s="1"/>
  <c r="K54" i="1"/>
  <c r="N54" i="1" l="1"/>
  <c r="E54" i="1" s="1"/>
  <c r="I54" i="1"/>
  <c r="L54" i="1" s="1"/>
  <c r="H54" i="1"/>
  <c r="G54" i="1"/>
  <c r="Q55" i="1" l="1"/>
  <c r="S55" i="1" s="1"/>
  <c r="J55" i="1" s="1"/>
  <c r="K55" i="1" l="1"/>
  <c r="R56" i="1"/>
  <c r="M55" i="1"/>
  <c r="D55" i="1" s="1"/>
  <c r="F55" i="1" s="1"/>
  <c r="H55" i="1" l="1"/>
  <c r="G55" i="1"/>
  <c r="I55" i="1"/>
  <c r="L55" i="1" s="1"/>
  <c r="N55" i="1"/>
  <c r="E55" i="1" s="1"/>
  <c r="Q56" i="1" l="1"/>
  <c r="S56" i="1" s="1"/>
  <c r="J56" i="1" s="1"/>
  <c r="M56" i="1" l="1"/>
  <c r="D56" i="1" s="1"/>
  <c r="F56" i="1" s="1"/>
  <c r="R57" i="1"/>
  <c r="K56" i="1"/>
  <c r="N56" i="1" l="1"/>
  <c r="E56" i="1" s="1"/>
  <c r="I56" i="1"/>
  <c r="L56" i="1" s="1"/>
  <c r="H56" i="1"/>
  <c r="G56" i="1"/>
  <c r="Q57" i="1" l="1"/>
  <c r="S57" i="1" s="1"/>
  <c r="J57" i="1" s="1"/>
  <c r="R58" i="1" l="1"/>
  <c r="K57" i="1"/>
  <c r="M57" i="1"/>
  <c r="D57" i="1" s="1"/>
  <c r="F57" i="1" s="1"/>
  <c r="G57" i="1" l="1"/>
  <c r="H57" i="1"/>
  <c r="I57" i="1"/>
  <c r="L57" i="1" s="1"/>
  <c r="N57" i="1"/>
  <c r="E57" i="1" s="1"/>
  <c r="Q58" i="1" l="1"/>
  <c r="S58" i="1" s="1"/>
  <c r="J58" i="1" s="1"/>
  <c r="R59" i="1" l="1"/>
  <c r="M58" i="1"/>
  <c r="D58" i="1" s="1"/>
  <c r="F58" i="1" s="1"/>
  <c r="K58" i="1"/>
  <c r="N58" i="1" l="1"/>
  <c r="E58" i="1" s="1"/>
  <c r="I58" i="1"/>
  <c r="L58" i="1" s="1"/>
  <c r="H58" i="1"/>
  <c r="G58" i="1"/>
  <c r="Q59" i="1" l="1"/>
  <c r="S59" i="1" s="1"/>
  <c r="J59" i="1" s="1"/>
  <c r="K59" i="1" l="1"/>
  <c r="M59" i="1"/>
  <c r="D59" i="1" s="1"/>
  <c r="F59" i="1" s="1"/>
  <c r="R60" i="1"/>
  <c r="H59" i="1" l="1"/>
  <c r="G59" i="1"/>
  <c r="I59" i="1"/>
  <c r="L59" i="1" s="1"/>
  <c r="N59" i="1"/>
  <c r="E59" i="1" s="1"/>
  <c r="Q60" i="1" l="1"/>
  <c r="S60" i="1" s="1"/>
  <c r="J60" i="1" s="1"/>
  <c r="R61" i="1" s="1"/>
  <c r="K60" i="1" l="1"/>
  <c r="I60" i="1" s="1"/>
  <c r="L60" i="1" s="1"/>
  <c r="M60" i="1"/>
  <c r="D60" i="1" s="1"/>
  <c r="H60" i="1" l="1"/>
  <c r="F60" i="1"/>
  <c r="G60" i="1"/>
  <c r="N60" i="1"/>
  <c r="E60" i="1" s="1"/>
  <c r="Q61" i="1"/>
  <c r="S61" i="1" s="1"/>
  <c r="J61" i="1" s="1"/>
  <c r="M61" i="1" s="1"/>
  <c r="D61" i="1" s="1"/>
  <c r="F61" i="1" s="1"/>
  <c r="K61" i="1" l="1"/>
  <c r="N61" i="1" s="1"/>
  <c r="E61" i="1" s="1"/>
  <c r="R62" i="1"/>
  <c r="G61" i="1"/>
  <c r="H61" i="1"/>
  <c r="I61" i="1" l="1"/>
  <c r="L61" i="1" s="1"/>
  <c r="Q62" i="1" l="1"/>
  <c r="S62" i="1" s="1"/>
  <c r="J62" i="1" s="1"/>
  <c r="R63" i="1" s="1"/>
  <c r="K62" i="1" l="1"/>
  <c r="N62" i="1" s="1"/>
  <c r="E62" i="1" s="1"/>
  <c r="M62" i="1"/>
  <c r="D62" i="1" s="1"/>
  <c r="F62" i="1" s="1"/>
  <c r="I62" i="1" l="1"/>
  <c r="L62" i="1" s="1"/>
  <c r="G62" i="1"/>
  <c r="H62" i="1"/>
  <c r="Q63" i="1" l="1"/>
  <c r="S63" i="1" s="1"/>
  <c r="J63" i="1" s="1"/>
  <c r="M63" i="1" s="1"/>
  <c r="D63" i="1" s="1"/>
  <c r="H63" i="1" l="1"/>
  <c r="F63" i="1"/>
  <c r="R64" i="1"/>
  <c r="K63" i="1"/>
  <c r="I63" i="1" s="1"/>
  <c r="L63" i="1" s="1"/>
  <c r="G63" i="1"/>
  <c r="N63" i="1" l="1"/>
  <c r="E63" i="1" s="1"/>
  <c r="Q64" i="1"/>
  <c r="S64" i="1" s="1"/>
  <c r="J64" i="1" s="1"/>
  <c r="M64" i="1" s="1"/>
  <c r="D64" i="1" s="1"/>
  <c r="F64" i="1" s="1"/>
  <c r="K64" i="1" l="1"/>
  <c r="N64" i="1" s="1"/>
  <c r="E64" i="1" s="1"/>
  <c r="R65" i="1"/>
  <c r="G64" i="1"/>
  <c r="H64" i="1"/>
  <c r="I64" i="1" l="1"/>
  <c r="L64" i="1" s="1"/>
  <c r="Q65" i="1" l="1"/>
  <c r="S65" i="1" s="1"/>
  <c r="J65" i="1" s="1"/>
  <c r="R66" i="1" s="1"/>
  <c r="M65" i="1" l="1"/>
  <c r="D65" i="1" s="1"/>
  <c r="K65" i="1"/>
  <c r="N65" i="1" s="1"/>
  <c r="E65" i="1" s="1"/>
  <c r="H65" i="1" l="1"/>
  <c r="F65" i="1"/>
  <c r="G65" i="1"/>
  <c r="I65" i="1"/>
  <c r="Q66" i="1" s="1"/>
  <c r="S66" i="1" s="1"/>
  <c r="J66" i="1" s="1"/>
  <c r="L65" i="1" l="1"/>
  <c r="K66" i="1"/>
  <c r="R67" i="1"/>
  <c r="M66" i="1"/>
  <c r="D66" i="1" s="1"/>
  <c r="F66" i="1" s="1"/>
  <c r="G66" i="1" l="1"/>
  <c r="H66" i="1"/>
  <c r="N66" i="1"/>
  <c r="E66" i="1" s="1"/>
  <c r="I66" i="1"/>
  <c r="L66" i="1" l="1"/>
  <c r="Q67" i="1"/>
  <c r="S67" i="1" s="1"/>
  <c r="J67" i="1" s="1"/>
  <c r="K67" i="1" l="1"/>
  <c r="M67" i="1"/>
  <c r="D67" i="1" s="1"/>
  <c r="F67" i="1" s="1"/>
  <c r="R68" i="1"/>
  <c r="H67" i="1" l="1"/>
  <c r="G67" i="1"/>
  <c r="N67" i="1"/>
  <c r="E67" i="1" s="1"/>
  <c r="I67" i="1"/>
  <c r="L67" i="1" l="1"/>
  <c r="Q68" i="1"/>
  <c r="S68" i="1" s="1"/>
  <c r="J68" i="1" s="1"/>
  <c r="K68" i="1" l="1"/>
  <c r="M68" i="1"/>
  <c r="D68" i="1" s="1"/>
  <c r="F68" i="1" s="1"/>
  <c r="R69" i="1"/>
  <c r="G68" i="1" l="1"/>
  <c r="H68" i="1"/>
  <c r="I68" i="1"/>
  <c r="L68" i="1" s="1"/>
  <c r="N68" i="1"/>
  <c r="E68" i="1" s="1"/>
  <c r="Q69" i="1" l="1"/>
  <c r="S69" i="1" s="1"/>
  <c r="J69" i="1" s="1"/>
  <c r="K69" i="1" l="1"/>
  <c r="R70" i="1"/>
  <c r="M69" i="1"/>
  <c r="D69" i="1" s="1"/>
  <c r="F69" i="1" s="1"/>
  <c r="G69" i="1" l="1"/>
  <c r="H69" i="1"/>
  <c r="N69" i="1"/>
  <c r="E69" i="1" s="1"/>
  <c r="I69" i="1"/>
  <c r="L69" i="1" s="1"/>
  <c r="Q70" i="1" l="1"/>
  <c r="S70" i="1" s="1"/>
  <c r="J70" i="1" s="1"/>
  <c r="M70" i="1" l="1"/>
  <c r="D70" i="1" s="1"/>
  <c r="F70" i="1" s="1"/>
  <c r="K70" i="1"/>
  <c r="R71" i="1"/>
  <c r="I70" i="1" l="1"/>
  <c r="L70" i="1" s="1"/>
  <c r="N70" i="1"/>
  <c r="E70" i="1" s="1"/>
  <c r="H70" i="1"/>
  <c r="G70" i="1"/>
  <c r="Q71" i="1" l="1"/>
  <c r="S71" i="1" s="1"/>
  <c r="J71" i="1" s="1"/>
  <c r="K71" i="1" s="1"/>
  <c r="M71" i="1" l="1"/>
  <c r="D71" i="1" s="1"/>
  <c r="R72" i="1"/>
  <c r="I71" i="1"/>
  <c r="N71" i="1"/>
  <c r="E71" i="1" s="1"/>
  <c r="H71" i="1" l="1"/>
  <c r="F71" i="1"/>
  <c r="G71" i="1"/>
  <c r="Q72" i="1"/>
  <c r="S72" i="1" s="1"/>
  <c r="J72" i="1" s="1"/>
  <c r="L71" i="1"/>
  <c r="K72" i="1" l="1"/>
  <c r="M72" i="1"/>
  <c r="D72" i="1" s="1"/>
  <c r="F72" i="1" s="1"/>
  <c r="R73" i="1"/>
  <c r="G72" i="1" l="1"/>
  <c r="H72" i="1"/>
  <c r="N72" i="1"/>
  <c r="E72" i="1" s="1"/>
  <c r="I72" i="1"/>
  <c r="L72" i="1" l="1"/>
  <c r="Q73" i="1"/>
  <c r="S73" i="1" s="1"/>
  <c r="J73" i="1" s="1"/>
  <c r="R74" i="1" l="1"/>
  <c r="M73" i="1"/>
  <c r="D73" i="1" s="1"/>
  <c r="F73" i="1" s="1"/>
  <c r="K73" i="1"/>
  <c r="H73" i="1" l="1"/>
  <c r="G73" i="1"/>
  <c r="I73" i="1"/>
  <c r="N73" i="1"/>
  <c r="E73" i="1" s="1"/>
  <c r="L73" i="1" l="1"/>
  <c r="Q74" i="1"/>
  <c r="S74" i="1" s="1"/>
  <c r="J74" i="1" s="1"/>
  <c r="R75" i="1" l="1"/>
  <c r="M74" i="1"/>
  <c r="D74" i="1" s="1"/>
  <c r="F74" i="1" s="1"/>
  <c r="K74" i="1"/>
  <c r="N74" i="1" l="1"/>
  <c r="E74" i="1" s="1"/>
  <c r="I74" i="1"/>
  <c r="L74" i="1" s="1"/>
  <c r="H74" i="1"/>
  <c r="G74" i="1"/>
  <c r="Q75" i="1" l="1"/>
  <c r="S75" i="1" s="1"/>
  <c r="J75" i="1" s="1"/>
  <c r="M75" i="1" l="1"/>
  <c r="D75" i="1" s="1"/>
  <c r="F75" i="1" s="1"/>
  <c r="R76" i="1"/>
  <c r="K75" i="1"/>
  <c r="N75" i="1" l="1"/>
  <c r="E75" i="1" s="1"/>
  <c r="I75" i="1"/>
  <c r="L75" i="1" s="1"/>
  <c r="H75" i="1"/>
  <c r="G75" i="1"/>
  <c r="Q76" i="1" l="1"/>
  <c r="S76" i="1" s="1"/>
  <c r="J76" i="1" s="1"/>
  <c r="M76" i="1" l="1"/>
  <c r="D76" i="1" s="1"/>
  <c r="F76" i="1" s="1"/>
  <c r="K76" i="1"/>
  <c r="R77" i="1"/>
  <c r="N76" i="1" l="1"/>
  <c r="E76" i="1" s="1"/>
  <c r="I76" i="1"/>
  <c r="L76" i="1" s="1"/>
  <c r="H76" i="1"/>
  <c r="G76" i="1"/>
  <c r="Q77" i="1" l="1"/>
  <c r="S77" i="1" s="1"/>
  <c r="J77" i="1" s="1"/>
  <c r="R78" i="1" s="1"/>
  <c r="M77" i="1" l="1"/>
  <c r="D77" i="1" s="1"/>
  <c r="K77" i="1"/>
  <c r="G77" i="1" l="1"/>
  <c r="F77" i="1"/>
  <c r="H77" i="1"/>
  <c r="N77" i="1"/>
  <c r="E77" i="1" s="1"/>
  <c r="I77" i="1"/>
  <c r="L77" i="1" s="1"/>
  <c r="Q78" i="1" l="1"/>
  <c r="S78" i="1" s="1"/>
  <c r="J78" i="1" s="1"/>
  <c r="K78" i="1" l="1"/>
  <c r="R79" i="1"/>
  <c r="M78" i="1"/>
  <c r="D78" i="1" s="1"/>
  <c r="F78" i="1" s="1"/>
  <c r="H78" i="1" l="1"/>
  <c r="G78" i="1"/>
  <c r="N78" i="1"/>
  <c r="E78" i="1" s="1"/>
  <c r="I78" i="1"/>
  <c r="L78" i="1" s="1"/>
  <c r="Q79" i="1" l="1"/>
  <c r="S79" i="1" s="1"/>
  <c r="J79" i="1" s="1"/>
  <c r="K79" i="1" s="1"/>
  <c r="R80" i="1" l="1"/>
  <c r="M79" i="1"/>
  <c r="D79" i="1" s="1"/>
  <c r="N79" i="1"/>
  <c r="E79" i="1" s="1"/>
  <c r="I79" i="1"/>
  <c r="L79" i="1" s="1"/>
  <c r="H79" i="1" l="1"/>
  <c r="F79" i="1"/>
  <c r="G79" i="1"/>
  <c r="Q80" i="1"/>
  <c r="S80" i="1" s="1"/>
  <c r="J80" i="1" s="1"/>
  <c r="M80" i="1" s="1"/>
  <c r="D80" i="1" s="1"/>
  <c r="F80" i="1" s="1"/>
  <c r="R81" i="1" l="1"/>
  <c r="K80" i="1"/>
  <c r="I80" i="1" s="1"/>
  <c r="H80" i="1"/>
  <c r="G80" i="1"/>
  <c r="N80" i="1" l="1"/>
  <c r="E80" i="1" s="1"/>
  <c r="L80" i="1"/>
  <c r="Q81" i="1"/>
  <c r="S81" i="1" s="1"/>
  <c r="J81" i="1" s="1"/>
  <c r="R82" i="1" s="1"/>
  <c r="M81" i="1" l="1"/>
  <c r="D81" i="1" s="1"/>
  <c r="F81" i="1" s="1"/>
  <c r="K81" i="1"/>
  <c r="N81" i="1" s="1"/>
  <c r="E81" i="1" s="1"/>
  <c r="H81" i="1" l="1"/>
  <c r="G81" i="1"/>
  <c r="I81" i="1"/>
  <c r="L81" i="1" l="1"/>
  <c r="Q82" i="1"/>
  <c r="S82" i="1" s="1"/>
  <c r="J82" i="1" s="1"/>
  <c r="K82" i="1" l="1"/>
  <c r="R83" i="1"/>
  <c r="M82" i="1"/>
  <c r="D82" i="1" s="1"/>
  <c r="F82" i="1" s="1"/>
  <c r="G82" i="1" l="1"/>
  <c r="H82" i="1"/>
  <c r="I82" i="1"/>
  <c r="N82" i="1"/>
  <c r="E82" i="1" s="1"/>
  <c r="L82" i="1" l="1"/>
  <c r="Q83" i="1"/>
  <c r="S83" i="1" s="1"/>
  <c r="J83" i="1" s="1"/>
  <c r="K83" i="1" l="1"/>
  <c r="M83" i="1"/>
  <c r="D83" i="1" s="1"/>
  <c r="F83" i="1" s="1"/>
  <c r="R84" i="1"/>
  <c r="H83" i="1" l="1"/>
  <c r="G83" i="1"/>
  <c r="N83" i="1"/>
  <c r="E83" i="1" s="1"/>
  <c r="I83" i="1"/>
  <c r="L83" i="1" s="1"/>
  <c r="Q84" i="1" l="1"/>
  <c r="S84" i="1" s="1"/>
  <c r="J84" i="1" s="1"/>
  <c r="K84" i="1" s="1"/>
  <c r="M84" i="1" l="1"/>
  <c r="D84" i="1" s="1"/>
  <c r="R85" i="1"/>
  <c r="I84" i="1"/>
  <c r="N84" i="1"/>
  <c r="E84" i="1" s="1"/>
  <c r="H84" i="1"/>
  <c r="G84" i="1" l="1"/>
  <c r="F84" i="1"/>
  <c r="L84" i="1"/>
  <c r="Q85" i="1"/>
  <c r="S85" i="1" s="1"/>
  <c r="J85" i="1" s="1"/>
  <c r="K85" i="1" l="1"/>
  <c r="M85" i="1"/>
  <c r="D85" i="1" s="1"/>
  <c r="F85" i="1" s="1"/>
  <c r="R86" i="1"/>
  <c r="H85" i="1" l="1"/>
  <c r="G85" i="1"/>
  <c r="N85" i="1"/>
  <c r="E85" i="1" s="1"/>
  <c r="I85" i="1"/>
  <c r="L85" i="1" l="1"/>
  <c r="Q86" i="1"/>
  <c r="S86" i="1" s="1"/>
  <c r="J86" i="1" s="1"/>
  <c r="K86" i="1" l="1"/>
  <c r="M86" i="1"/>
  <c r="D86" i="1" s="1"/>
  <c r="F86" i="1" s="1"/>
  <c r="R87" i="1"/>
  <c r="G86" i="1" l="1"/>
  <c r="H86" i="1"/>
  <c r="I86" i="1"/>
  <c r="N86" i="1"/>
  <c r="E86" i="1" s="1"/>
  <c r="L86" i="1" l="1"/>
  <c r="Q87" i="1"/>
  <c r="S87" i="1" s="1"/>
  <c r="J87" i="1" s="1"/>
  <c r="K87" i="1" l="1"/>
  <c r="R88" i="1"/>
  <c r="M87" i="1"/>
  <c r="D87" i="1" s="1"/>
  <c r="F87" i="1" s="1"/>
  <c r="G87" i="1" l="1"/>
  <c r="H87" i="1"/>
  <c r="N87" i="1"/>
  <c r="E87" i="1" s="1"/>
  <c r="I87" i="1"/>
  <c r="L87" i="1" s="1"/>
  <c r="Q88" i="1" l="1"/>
  <c r="S88" i="1" s="1"/>
  <c r="J88" i="1" s="1"/>
  <c r="K88" i="1" l="1"/>
  <c r="R89" i="1"/>
  <c r="M88" i="1"/>
  <c r="D88" i="1" s="1"/>
  <c r="F88" i="1" s="1"/>
  <c r="G88" i="1" l="1"/>
  <c r="H88" i="1"/>
  <c r="N88" i="1"/>
  <c r="E88" i="1" s="1"/>
  <c r="I88" i="1"/>
  <c r="L88" i="1" s="1"/>
  <c r="Q89" i="1" l="1"/>
  <c r="S89" i="1" s="1"/>
  <c r="J89" i="1" s="1"/>
  <c r="M89" i="1" s="1"/>
  <c r="D89" i="1" s="1"/>
  <c r="F89" i="1" s="1"/>
  <c r="K89" i="1" l="1"/>
  <c r="N89" i="1" s="1"/>
  <c r="E89" i="1" s="1"/>
  <c r="R90" i="1"/>
  <c r="G89" i="1"/>
  <c r="H89" i="1"/>
  <c r="I89" i="1" l="1"/>
  <c r="L89" i="1" s="1"/>
  <c r="Q90" i="1" l="1"/>
  <c r="S90" i="1" s="1"/>
  <c r="J90" i="1" s="1"/>
  <c r="M90" i="1" s="1"/>
  <c r="D90" i="1" s="1"/>
  <c r="F90" i="1" s="1"/>
  <c r="K90" i="1" l="1"/>
  <c r="N90" i="1" s="1"/>
  <c r="E90" i="1" s="1"/>
  <c r="R91" i="1"/>
  <c r="H90" i="1"/>
  <c r="G90" i="1"/>
  <c r="I90" i="1" l="1"/>
  <c r="L90" i="1" s="1"/>
  <c r="Q91" i="1" l="1"/>
  <c r="S91" i="1" s="1"/>
  <c r="J91" i="1" s="1"/>
  <c r="K91" i="1" s="1"/>
  <c r="M91" i="1" l="1"/>
  <c r="D91" i="1" s="1"/>
  <c r="F91" i="1" s="1"/>
  <c r="R92" i="1"/>
  <c r="I91" i="1"/>
  <c r="L91" i="1" s="1"/>
  <c r="N91" i="1"/>
  <c r="E91" i="1" s="1"/>
  <c r="H91" i="1" l="1"/>
  <c r="G91" i="1"/>
  <c r="Q92" i="1"/>
  <c r="S92" i="1" s="1"/>
  <c r="J92" i="1" s="1"/>
  <c r="R93" i="1" l="1"/>
  <c r="K92" i="1"/>
  <c r="M92" i="1"/>
  <c r="D92" i="1" s="1"/>
  <c r="F92" i="1" s="1"/>
  <c r="G92" i="1" l="1"/>
  <c r="H92" i="1"/>
  <c r="I92" i="1"/>
  <c r="L92" i="1" s="1"/>
  <c r="N92" i="1"/>
  <c r="E92" i="1" s="1"/>
  <c r="Q93" i="1" l="1"/>
  <c r="S93" i="1" s="1"/>
  <c r="J93" i="1" s="1"/>
  <c r="M93" i="1" l="1"/>
  <c r="D93" i="1" s="1"/>
  <c r="F93" i="1" s="1"/>
  <c r="K93" i="1"/>
  <c r="R94" i="1"/>
  <c r="I93" i="1" l="1"/>
  <c r="L93" i="1" s="1"/>
  <c r="N93" i="1"/>
  <c r="E93" i="1" s="1"/>
  <c r="H93" i="1"/>
  <c r="G93" i="1"/>
  <c r="Q94" i="1" l="1"/>
  <c r="S94" i="1" s="1"/>
  <c r="J94" i="1" s="1"/>
  <c r="M94" i="1" l="1"/>
  <c r="D94" i="1" s="1"/>
  <c r="F94" i="1" s="1"/>
  <c r="K94" i="1"/>
  <c r="R95" i="1"/>
  <c r="N94" i="1" l="1"/>
  <c r="E94" i="1" s="1"/>
  <c r="I94" i="1"/>
  <c r="L94" i="1" s="1"/>
  <c r="G94" i="1"/>
  <c r="H94" i="1"/>
  <c r="Q95" i="1" l="1"/>
  <c r="S95" i="1" s="1"/>
  <c r="J95" i="1" s="1"/>
  <c r="R96" i="1" s="1"/>
  <c r="M95" i="1" l="1"/>
  <c r="D95" i="1" s="1"/>
  <c r="K95" i="1"/>
  <c r="I95" i="1" s="1"/>
  <c r="L95" i="1" s="1"/>
  <c r="G95" i="1" l="1"/>
  <c r="F95" i="1"/>
  <c r="H95" i="1"/>
  <c r="N95" i="1"/>
  <c r="E95" i="1" s="1"/>
  <c r="Q96" i="1"/>
  <c r="S96" i="1" s="1"/>
  <c r="J96" i="1" s="1"/>
  <c r="M96" i="1" l="1"/>
  <c r="D96" i="1" s="1"/>
  <c r="F96" i="1" s="1"/>
  <c r="R97" i="1"/>
  <c r="K96" i="1"/>
  <c r="N96" i="1" l="1"/>
  <c r="E96" i="1" s="1"/>
  <c r="I96" i="1"/>
  <c r="L96" i="1" s="1"/>
  <c r="H96" i="1"/>
  <c r="G96" i="1"/>
  <c r="Q97" i="1" l="1"/>
  <c r="S97" i="1" s="1"/>
  <c r="J97" i="1" s="1"/>
  <c r="M97" i="1" l="1"/>
  <c r="D97" i="1" s="1"/>
  <c r="F97" i="1" s="1"/>
  <c r="K97" i="1"/>
  <c r="R98" i="1"/>
  <c r="I97" i="1" l="1"/>
  <c r="L97" i="1" s="1"/>
  <c r="N97" i="1"/>
  <c r="E97" i="1" s="1"/>
  <c r="G97" i="1"/>
  <c r="H97" i="1"/>
  <c r="Q98" i="1" l="1"/>
  <c r="S98" i="1" s="1"/>
  <c r="J98" i="1" s="1"/>
  <c r="K98" i="1" s="1"/>
  <c r="R99" i="1" l="1"/>
  <c r="M98" i="1"/>
  <c r="D98" i="1" s="1"/>
  <c r="F98" i="1" s="1"/>
  <c r="N98" i="1"/>
  <c r="E98" i="1" s="1"/>
  <c r="I98" i="1"/>
  <c r="L98" i="1" s="1"/>
  <c r="G98" i="1" l="1"/>
  <c r="H98" i="1"/>
  <c r="Q99" i="1"/>
  <c r="S99" i="1" s="1"/>
  <c r="J99" i="1" s="1"/>
  <c r="R100" i="1" l="1"/>
  <c r="K99" i="1"/>
  <c r="M99" i="1"/>
  <c r="D99" i="1" s="1"/>
  <c r="F99" i="1" s="1"/>
  <c r="I99" i="1" l="1"/>
  <c r="L99" i="1" s="1"/>
  <c r="N99" i="1"/>
  <c r="E99" i="1" s="1"/>
  <c r="G99" i="1"/>
  <c r="H99" i="1"/>
  <c r="Q100" i="1" l="1"/>
  <c r="S100" i="1" s="1"/>
  <c r="J100" i="1" s="1"/>
  <c r="R101" i="1" l="1"/>
  <c r="M100" i="1"/>
  <c r="D100" i="1" s="1"/>
  <c r="F100" i="1" s="1"/>
  <c r="K100" i="1"/>
  <c r="N100" i="1" l="1"/>
  <c r="E100" i="1" s="1"/>
  <c r="I100" i="1"/>
  <c r="L100" i="1" s="1"/>
  <c r="G100" i="1"/>
  <c r="H100" i="1"/>
  <c r="Q101" i="1" l="1"/>
  <c r="S101" i="1" s="1"/>
  <c r="J101" i="1" s="1"/>
  <c r="R102" i="1" l="1"/>
  <c r="M101" i="1"/>
  <c r="D101" i="1" s="1"/>
  <c r="F101" i="1" s="1"/>
  <c r="K101" i="1"/>
  <c r="N101" i="1" l="1"/>
  <c r="E101" i="1" s="1"/>
  <c r="I101" i="1"/>
  <c r="L101" i="1" s="1"/>
  <c r="H101" i="1"/>
  <c r="G101" i="1"/>
  <c r="Q102" i="1" l="1"/>
  <c r="S102" i="1" s="1"/>
  <c r="J102" i="1" s="1"/>
  <c r="K102" i="1" l="1"/>
  <c r="R103" i="1"/>
  <c r="M102" i="1"/>
  <c r="D102" i="1" s="1"/>
  <c r="F102" i="1" s="1"/>
  <c r="G102" i="1" l="1"/>
  <c r="H102" i="1"/>
  <c r="N102" i="1"/>
  <c r="E102" i="1" s="1"/>
  <c r="I102" i="1"/>
  <c r="L102" i="1" s="1"/>
  <c r="Q103" i="1" l="1"/>
  <c r="S103" i="1" s="1"/>
  <c r="J103" i="1" s="1"/>
  <c r="R104" i="1" l="1"/>
  <c r="K103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R105" i="1" l="1"/>
  <c r="M104" i="1"/>
  <c r="D104" i="1" s="1"/>
  <c r="F104" i="1" s="1"/>
  <c r="K104" i="1"/>
  <c r="N104" i="1" l="1"/>
  <c r="E104" i="1" s="1"/>
  <c r="I104" i="1"/>
  <c r="L104" i="1" s="1"/>
  <c r="H104" i="1"/>
  <c r="G104" i="1"/>
  <c r="Q105" i="1" l="1"/>
  <c r="S105" i="1" s="1"/>
  <c r="J105" i="1" s="1"/>
  <c r="K105" i="1" s="1"/>
  <c r="R106" i="1" l="1"/>
  <c r="M105" i="1"/>
  <c r="D105" i="1" s="1"/>
  <c r="N105" i="1"/>
  <c r="E105" i="1" s="1"/>
  <c r="I105" i="1"/>
  <c r="L105" i="1" s="1"/>
  <c r="G105" i="1" l="1"/>
  <c r="F105" i="1"/>
  <c r="H105" i="1"/>
  <c r="Q106" i="1"/>
  <c r="S106" i="1" s="1"/>
  <c r="J106" i="1" s="1"/>
  <c r="K106" i="1" l="1"/>
  <c r="M106" i="1"/>
  <c r="D106" i="1" s="1"/>
  <c r="F106" i="1" s="1"/>
  <c r="R107" i="1"/>
  <c r="H106" i="1" l="1"/>
  <c r="G106" i="1"/>
  <c r="I106" i="1"/>
  <c r="L106" i="1" s="1"/>
  <c r="N106" i="1"/>
  <c r="E106" i="1" s="1"/>
  <c r="Q107" i="1" l="1"/>
  <c r="S107" i="1" s="1"/>
  <c r="J107" i="1" s="1"/>
  <c r="R108" i="1" l="1"/>
  <c r="M107" i="1"/>
  <c r="D107" i="1" s="1"/>
  <c r="F107" i="1" s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s="1"/>
  <c r="M108" i="1" l="1"/>
  <c r="D108" i="1" s="1"/>
  <c r="R109" i="1"/>
  <c r="I108" i="1"/>
  <c r="L108" i="1" s="1"/>
  <c r="N108" i="1"/>
  <c r="E108" i="1" s="1"/>
  <c r="H108" i="1" l="1"/>
  <c r="F108" i="1"/>
  <c r="G108" i="1"/>
  <c r="Q109" i="1"/>
  <c r="S109" i="1" s="1"/>
  <c r="J109" i="1" s="1"/>
  <c r="K109" i="1" l="1"/>
  <c r="R110" i="1"/>
  <c r="M109" i="1"/>
  <c r="D109" i="1" s="1"/>
  <c r="F109" i="1" s="1"/>
  <c r="H109" i="1" l="1"/>
  <c r="G109" i="1"/>
  <c r="N109" i="1"/>
  <c r="E109" i="1" s="1"/>
  <c r="I109" i="1"/>
  <c r="L109" i="1" s="1"/>
  <c r="Q110" i="1" l="1"/>
  <c r="S110" i="1" s="1"/>
  <c r="J110" i="1" s="1"/>
  <c r="K110" i="1" l="1"/>
  <c r="M110" i="1"/>
  <c r="D110" i="1" s="1"/>
  <c r="F110" i="1" s="1"/>
  <c r="R111" i="1"/>
  <c r="H110" i="1" l="1"/>
  <c r="G110" i="1"/>
  <c r="I110" i="1"/>
  <c r="L110" i="1" s="1"/>
  <c r="N110" i="1"/>
  <c r="E110" i="1" s="1"/>
  <c r="Q111" i="1" l="1"/>
  <c r="S111" i="1" s="1"/>
  <c r="J111" i="1" s="1"/>
  <c r="K111" i="1" l="1"/>
  <c r="R112" i="1"/>
  <c r="M111" i="1"/>
  <c r="D111" i="1" s="1"/>
  <c r="F111" i="1" s="1"/>
  <c r="H111" i="1" l="1"/>
  <c r="G111" i="1"/>
  <c r="I111" i="1"/>
  <c r="L111" i="1" s="1"/>
  <c r="N111" i="1"/>
  <c r="E111" i="1" s="1"/>
  <c r="Q112" i="1" l="1"/>
  <c r="S112" i="1" s="1"/>
  <c r="J112" i="1" s="1"/>
  <c r="K112" i="1" s="1"/>
  <c r="R113" i="1" l="1"/>
  <c r="M112" i="1"/>
  <c r="D112" i="1" s="1"/>
  <c r="F112" i="1" s="1"/>
  <c r="N112" i="1"/>
  <c r="E112" i="1" s="1"/>
  <c r="I112" i="1"/>
  <c r="L112" i="1" s="1"/>
  <c r="H112" i="1" l="1"/>
  <c r="G112" i="1"/>
  <c r="Q113" i="1"/>
  <c r="S113" i="1" s="1"/>
  <c r="J113" i="1" s="1"/>
  <c r="M113" i="1" l="1"/>
  <c r="D113" i="1" s="1"/>
  <c r="F113" i="1" s="1"/>
  <c r="R114" i="1"/>
  <c r="K113" i="1"/>
  <c r="I113" i="1" l="1"/>
  <c r="L113" i="1" s="1"/>
  <c r="N113" i="1"/>
  <c r="E113" i="1" s="1"/>
  <c r="G113" i="1"/>
  <c r="H113" i="1"/>
  <c r="Q114" i="1" l="1"/>
  <c r="S114" i="1" s="1"/>
  <c r="J114" i="1" s="1"/>
  <c r="K114" i="1" l="1"/>
  <c r="M114" i="1"/>
  <c r="D114" i="1" s="1"/>
  <c r="F114" i="1" s="1"/>
  <c r="R115" i="1"/>
  <c r="G114" i="1" l="1"/>
  <c r="H114" i="1"/>
  <c r="N114" i="1"/>
  <c r="E114" i="1" s="1"/>
  <c r="I114" i="1"/>
  <c r="L114" i="1" s="1"/>
  <c r="Q115" i="1" l="1"/>
  <c r="S115" i="1" s="1"/>
  <c r="J115" i="1" s="1"/>
  <c r="R116" i="1" s="1"/>
  <c r="M115" i="1" l="1"/>
  <c r="D115" i="1" s="1"/>
  <c r="F115" i="1" s="1"/>
  <c r="K115" i="1"/>
  <c r="N115" i="1" s="1"/>
  <c r="E115" i="1" s="1"/>
  <c r="G115" i="1" l="1"/>
  <c r="H115" i="1"/>
  <c r="I115" i="1"/>
  <c r="Q116" i="1" s="1"/>
  <c r="S116" i="1" s="1"/>
  <c r="J116" i="1" s="1"/>
  <c r="L115" i="1" l="1"/>
  <c r="M116" i="1"/>
  <c r="D116" i="1" s="1"/>
  <c r="F116" i="1" s="1"/>
  <c r="R117" i="1"/>
  <c r="K116" i="1"/>
  <c r="I116" i="1" l="1"/>
  <c r="N116" i="1"/>
  <c r="E116" i="1" s="1"/>
  <c r="H116" i="1"/>
  <c r="G116" i="1"/>
  <c r="L116" i="1" l="1"/>
  <c r="Q117" i="1"/>
  <c r="S117" i="1" s="1"/>
  <c r="J117" i="1" s="1"/>
  <c r="M117" i="1" l="1"/>
  <c r="D117" i="1" s="1"/>
  <c r="F117" i="1" s="1"/>
  <c r="R118" i="1"/>
  <c r="K117" i="1"/>
  <c r="N117" i="1" l="1"/>
  <c r="E117" i="1" s="1"/>
  <c r="I117" i="1"/>
  <c r="H117" i="1"/>
  <c r="G117" i="1"/>
  <c r="L117" i="1" l="1"/>
  <c r="Q118" i="1"/>
  <c r="S118" i="1" s="1"/>
  <c r="J118" i="1" s="1"/>
  <c r="R119" i="1" l="1"/>
  <c r="M118" i="1"/>
  <c r="D118" i="1" s="1"/>
  <c r="F118" i="1" s="1"/>
  <c r="K118" i="1"/>
  <c r="N118" i="1" l="1"/>
  <c r="E118" i="1" s="1"/>
  <c r="I118" i="1"/>
  <c r="G118" i="1"/>
  <c r="H118" i="1"/>
  <c r="L118" i="1" l="1"/>
  <c r="Q119" i="1"/>
  <c r="S119" i="1" s="1"/>
  <c r="J119" i="1" s="1"/>
  <c r="K119" i="1" l="1"/>
  <c r="R120" i="1"/>
  <c r="M119" i="1"/>
  <c r="D119" i="1" s="1"/>
  <c r="F119" i="1" s="1"/>
  <c r="G119" i="1" l="1"/>
  <c r="H119" i="1"/>
  <c r="N119" i="1"/>
  <c r="E119" i="1" s="1"/>
  <c r="I119" i="1"/>
  <c r="L119" i="1" l="1"/>
  <c r="Q120" i="1"/>
  <c r="S120" i="1" s="1"/>
  <c r="J120" i="1" s="1"/>
  <c r="K120" i="1" l="1"/>
  <c r="R121" i="1"/>
  <c r="M120" i="1"/>
  <c r="D120" i="1" s="1"/>
  <c r="F120" i="1" s="1"/>
  <c r="H120" i="1" l="1"/>
  <c r="G120" i="1"/>
  <c r="I120" i="1"/>
  <c r="L120" i="1" s="1"/>
  <c r="N120" i="1"/>
  <c r="E120" i="1" s="1"/>
  <c r="Q121" i="1" l="1"/>
  <c r="S121" i="1" s="1"/>
  <c r="J121" i="1" s="1"/>
  <c r="R122" i="1" s="1"/>
  <c r="M121" i="1" l="1"/>
  <c r="D121" i="1" s="1"/>
  <c r="G121" i="1" s="1"/>
  <c r="K121" i="1"/>
  <c r="I121" i="1" s="1"/>
  <c r="H121" i="1" l="1"/>
  <c r="F121" i="1"/>
  <c r="N121" i="1"/>
  <c r="E121" i="1" s="1"/>
  <c r="L121" i="1"/>
  <c r="Q122" i="1"/>
  <c r="S122" i="1" s="1"/>
  <c r="J122" i="1" s="1"/>
  <c r="R123" i="1" l="1"/>
  <c r="K122" i="1"/>
  <c r="M122" i="1"/>
  <c r="D122" i="1" s="1"/>
  <c r="F122" i="1" s="1"/>
  <c r="G122" i="1" l="1"/>
  <c r="H122" i="1"/>
  <c r="N122" i="1"/>
  <c r="E122" i="1" s="1"/>
  <c r="I122" i="1"/>
  <c r="L122" i="1" s="1"/>
  <c r="Q123" i="1" l="1"/>
  <c r="S123" i="1" s="1"/>
  <c r="J123" i="1" s="1"/>
  <c r="K123" i="1" l="1"/>
  <c r="M123" i="1"/>
  <c r="D123" i="1" s="1"/>
  <c r="F123" i="1" s="1"/>
  <c r="R124" i="1"/>
  <c r="G123" i="1" l="1"/>
  <c r="H123" i="1"/>
  <c r="N123" i="1"/>
  <c r="E123" i="1" s="1"/>
  <c r="I123" i="1"/>
  <c r="L123" i="1" l="1"/>
  <c r="Q124" i="1"/>
  <c r="S124" i="1" s="1"/>
  <c r="J124" i="1" s="1"/>
  <c r="R125" i="1" l="1"/>
  <c r="K124" i="1"/>
  <c r="M124" i="1"/>
  <c r="D124" i="1" s="1"/>
  <c r="F124" i="1" s="1"/>
  <c r="N124" i="1" l="1"/>
  <c r="E124" i="1" s="1"/>
  <c r="I124" i="1"/>
  <c r="L124" i="1" s="1"/>
  <c r="H124" i="1"/>
  <c r="G124" i="1"/>
  <c r="Q125" i="1" l="1"/>
  <c r="S125" i="1" s="1"/>
  <c r="J125" i="1" s="1"/>
  <c r="R126" i="1" l="1"/>
  <c r="M125" i="1"/>
  <c r="D125" i="1" s="1"/>
  <c r="F125" i="1" s="1"/>
  <c r="K125" i="1"/>
  <c r="N125" i="1" l="1"/>
  <c r="E125" i="1" s="1"/>
  <c r="I125" i="1"/>
  <c r="L125" i="1" s="1"/>
  <c r="H125" i="1"/>
  <c r="G125" i="1"/>
  <c r="Q126" i="1" l="1"/>
  <c r="S126" i="1" s="1"/>
  <c r="J126" i="1" s="1"/>
  <c r="R127" i="1" l="1"/>
  <c r="M126" i="1"/>
  <c r="D126" i="1" s="1"/>
  <c r="F126" i="1" s="1"/>
  <c r="K126" i="1"/>
  <c r="I126" i="1" l="1"/>
  <c r="L126" i="1" s="1"/>
  <c r="N126" i="1"/>
  <c r="E126" i="1" s="1"/>
  <c r="H126" i="1"/>
  <c r="G126" i="1"/>
  <c r="Q127" i="1" l="1"/>
  <c r="S127" i="1" s="1"/>
  <c r="J127" i="1" s="1"/>
  <c r="R128" i="1" s="1"/>
  <c r="K127" i="1" l="1"/>
  <c r="N127" i="1" s="1"/>
  <c r="E127" i="1" s="1"/>
  <c r="M127" i="1"/>
  <c r="D127" i="1" s="1"/>
  <c r="F127" i="1" s="1"/>
  <c r="I127" i="1" l="1"/>
  <c r="L127" i="1" s="1"/>
  <c r="H127" i="1"/>
  <c r="G127" i="1"/>
  <c r="Q128" i="1" l="1"/>
  <c r="S128" i="1" s="1"/>
  <c r="J128" i="1" s="1"/>
  <c r="R129" i="1" s="1"/>
  <c r="K128" i="1" l="1"/>
  <c r="I128" i="1" s="1"/>
  <c r="L128" i="1" s="1"/>
  <c r="M128" i="1"/>
  <c r="D128" i="1" s="1"/>
  <c r="F128" i="1" s="1"/>
  <c r="H128" i="1" l="1"/>
  <c r="G128" i="1"/>
  <c r="N128" i="1"/>
  <c r="E128" i="1" s="1"/>
  <c r="Q129" i="1"/>
  <c r="S129" i="1" s="1"/>
  <c r="J129" i="1" s="1"/>
  <c r="R130" i="1" s="1"/>
  <c r="M129" i="1" l="1"/>
  <c r="D129" i="1" s="1"/>
  <c r="F129" i="1" s="1"/>
  <c r="K129" i="1"/>
  <c r="I129" i="1" l="1"/>
  <c r="L129" i="1" s="1"/>
  <c r="N129" i="1"/>
  <c r="E129" i="1" s="1"/>
  <c r="H129" i="1"/>
  <c r="G129" i="1"/>
  <c r="Q130" i="1" l="1"/>
  <c r="S130" i="1" s="1"/>
  <c r="J130" i="1" s="1"/>
  <c r="K130" i="1" s="1"/>
  <c r="I130" i="1" s="1"/>
  <c r="L130" i="1" s="1"/>
  <c r="Q131" i="1" l="1"/>
  <c r="N130" i="1"/>
  <c r="E130" i="1" s="1"/>
  <c r="R131" i="1"/>
  <c r="M130" i="1"/>
  <c r="D130" i="1" s="1"/>
  <c r="F130" i="1" s="1"/>
  <c r="G130" i="1" l="1"/>
  <c r="H130" i="1"/>
  <c r="S131" i="1"/>
  <c r="J131" i="1" s="1"/>
  <c r="R132" i="1" l="1"/>
  <c r="K131" i="1"/>
  <c r="M131" i="1"/>
  <c r="D131" i="1" s="1"/>
  <c r="F131" i="1" s="1"/>
  <c r="H131" i="1" l="1"/>
  <c r="G131" i="1"/>
  <c r="N131" i="1"/>
  <c r="E131" i="1" s="1"/>
  <c r="I131" i="1"/>
  <c r="L131" i="1" s="1"/>
  <c r="Q132" i="1" l="1"/>
  <c r="S132" i="1" s="1"/>
  <c r="J132" i="1" s="1"/>
  <c r="R133" i="1" l="1"/>
  <c r="K132" i="1"/>
  <c r="M132" i="1"/>
  <c r="D132" i="1" s="1"/>
  <c r="F132" i="1" s="1"/>
  <c r="H132" i="1" l="1"/>
  <c r="G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F133" i="1" s="1"/>
  <c r="K133" i="1"/>
  <c r="I133" i="1" l="1"/>
  <c r="L133" i="1" s="1"/>
  <c r="N133" i="1"/>
  <c r="E133" i="1" s="1"/>
  <c r="H133" i="1"/>
  <c r="G133" i="1"/>
  <c r="Q134" i="1" l="1"/>
  <c r="S134" i="1" s="1"/>
  <c r="J134" i="1" s="1"/>
  <c r="R135" i="1" s="1"/>
  <c r="K134" i="1" l="1"/>
  <c r="N134" i="1" s="1"/>
  <c r="E134" i="1" s="1"/>
  <c r="M134" i="1"/>
  <c r="D134" i="1" s="1"/>
  <c r="I134" i="1" l="1"/>
  <c r="L134" i="1" s="1"/>
  <c r="G134" i="1"/>
  <c r="F134" i="1"/>
  <c r="H134" i="1"/>
  <c r="Q135" i="1" l="1"/>
  <c r="S135" i="1" s="1"/>
  <c r="J135" i="1" s="1"/>
  <c r="M135" i="1" s="1"/>
  <c r="D135" i="1" s="1"/>
  <c r="F135" i="1" s="1"/>
  <c r="K135" i="1" l="1"/>
  <c r="I135" i="1" s="1"/>
  <c r="R136" i="1"/>
  <c r="H135" i="1"/>
  <c r="G135" i="1"/>
  <c r="N135" i="1" l="1"/>
  <c r="E135" i="1" s="1"/>
  <c r="L135" i="1"/>
  <c r="Q136" i="1"/>
  <c r="S136" i="1" s="1"/>
  <c r="J136" i="1" s="1"/>
  <c r="M136" i="1" l="1"/>
  <c r="D136" i="1" s="1"/>
  <c r="F136" i="1" s="1"/>
  <c r="K136" i="1"/>
  <c r="R137" i="1"/>
  <c r="N136" i="1" l="1"/>
  <c r="E136" i="1" s="1"/>
  <c r="I136" i="1"/>
  <c r="L136" i="1" s="1"/>
  <c r="G136" i="1"/>
  <c r="H136" i="1"/>
  <c r="Q137" i="1" l="1"/>
  <c r="S137" i="1" s="1"/>
  <c r="J137" i="1" s="1"/>
  <c r="M137" i="1" s="1"/>
  <c r="D137" i="1" s="1"/>
  <c r="G137" i="1" l="1"/>
  <c r="F137" i="1"/>
  <c r="H137" i="1"/>
  <c r="K137" i="1"/>
  <c r="N137" i="1" s="1"/>
  <c r="E137" i="1" s="1"/>
  <c r="R138" i="1"/>
  <c r="I137" i="1" l="1"/>
  <c r="L137" i="1" s="1"/>
  <c r="Q138" i="1" l="1"/>
  <c r="S138" i="1" s="1"/>
  <c r="J138" i="1" s="1"/>
  <c r="R139" i="1" s="1"/>
  <c r="M138" i="1" l="1"/>
  <c r="D138" i="1" s="1"/>
  <c r="H138" i="1" s="1"/>
  <c r="K138" i="1"/>
  <c r="G138" i="1" l="1"/>
  <c r="F138" i="1"/>
  <c r="N138" i="1"/>
  <c r="E138" i="1" s="1"/>
  <c r="I138" i="1"/>
  <c r="L138" i="1" l="1"/>
  <c r="Q139" i="1"/>
  <c r="S139" i="1" s="1"/>
  <c r="J139" i="1" s="1"/>
  <c r="R140" i="1" l="1"/>
  <c r="K139" i="1"/>
  <c r="M139" i="1"/>
  <c r="D139" i="1" s="1"/>
  <c r="F139" i="1" s="1"/>
  <c r="I139" i="1" l="1"/>
  <c r="L139" i="1" s="1"/>
  <c r="N139" i="1"/>
  <c r="E139" i="1" s="1"/>
  <c r="H139" i="1"/>
  <c r="G139" i="1"/>
  <c r="Q140" i="1" l="1"/>
  <c r="S140" i="1" s="1"/>
  <c r="J140" i="1" s="1"/>
  <c r="M140" i="1" s="1"/>
  <c r="D140" i="1" s="1"/>
  <c r="H140" i="1" s="1"/>
  <c r="K140" i="1" l="1"/>
  <c r="I140" i="1" s="1"/>
  <c r="L140" i="1" s="1"/>
  <c r="G140" i="1"/>
  <c r="F140" i="1"/>
  <c r="R141" i="1"/>
  <c r="Q141" i="1" l="1"/>
  <c r="S141" i="1" s="1"/>
  <c r="J141" i="1" s="1"/>
  <c r="M141" i="1" s="1"/>
  <c r="D141" i="1" s="1"/>
  <c r="F141" i="1" s="1"/>
  <c r="N140" i="1"/>
  <c r="E140" i="1" s="1"/>
  <c r="R142" i="1" l="1"/>
  <c r="K141" i="1"/>
  <c r="N141" i="1" s="1"/>
  <c r="E141" i="1" s="1"/>
  <c r="H141" i="1"/>
  <c r="G141" i="1"/>
  <c r="I141" i="1" l="1"/>
  <c r="L141" i="1" s="1"/>
  <c r="Q142" i="1" l="1"/>
  <c r="S142" i="1" s="1"/>
  <c r="J142" i="1" s="1"/>
  <c r="M142" i="1" s="1"/>
  <c r="D142" i="1" s="1"/>
  <c r="F142" i="1" s="1"/>
  <c r="G142" i="1" l="1"/>
  <c r="R143" i="1"/>
  <c r="H142" i="1"/>
  <c r="K142" i="1"/>
  <c r="N142" i="1" l="1"/>
  <c r="E142" i="1" s="1"/>
  <c r="I142" i="1"/>
  <c r="L142" i="1" l="1"/>
  <c r="Q143" i="1"/>
  <c r="S143" i="1" s="1"/>
  <c r="J143" i="1" s="1"/>
  <c r="R144" i="1" l="1"/>
  <c r="M143" i="1"/>
  <c r="D143" i="1" s="1"/>
  <c r="K143" i="1"/>
  <c r="F143" i="1" l="1"/>
  <c r="G143" i="1"/>
  <c r="H143" i="1"/>
  <c r="I143" i="1"/>
  <c r="L143" i="1" s="1"/>
  <c r="N143" i="1"/>
  <c r="E143" i="1" s="1"/>
  <c r="Q144" i="1" l="1"/>
  <c r="S144" i="1" s="1"/>
  <c r="J144" i="1" s="1"/>
  <c r="M144" i="1" l="1"/>
  <c r="D144" i="1" s="1"/>
  <c r="K144" i="1"/>
  <c r="R145" i="1"/>
  <c r="I144" i="1" l="1"/>
  <c r="L144" i="1" s="1"/>
  <c r="N144" i="1"/>
  <c r="E144" i="1" s="1"/>
  <c r="F144" i="1"/>
  <c r="G144" i="1"/>
  <c r="H144" i="1"/>
  <c r="Q145" i="1" l="1"/>
  <c r="S145" i="1" s="1"/>
  <c r="J145" i="1" s="1"/>
  <c r="M145" i="1" l="1"/>
  <c r="D145" i="1" s="1"/>
  <c r="K145" i="1"/>
  <c r="R146" i="1"/>
  <c r="N145" i="1" l="1"/>
  <c r="E145" i="1" s="1"/>
  <c r="I145" i="1"/>
  <c r="L145" i="1" s="1"/>
  <c r="F145" i="1"/>
  <c r="G145" i="1"/>
  <c r="H145" i="1"/>
  <c r="Q146" i="1" l="1"/>
  <c r="S146" i="1" s="1"/>
  <c r="J146" i="1" s="1"/>
  <c r="K146" i="1" l="1"/>
  <c r="M146" i="1"/>
  <c r="D146" i="1" s="1"/>
  <c r="R147" i="1"/>
  <c r="H146" i="1" l="1"/>
  <c r="F146" i="1"/>
  <c r="G146" i="1"/>
  <c r="I146" i="1"/>
  <c r="L146" i="1" s="1"/>
  <c r="N146" i="1"/>
  <c r="E146" i="1" s="1"/>
  <c r="Q147" i="1" l="1"/>
  <c r="S147" i="1" s="1"/>
  <c r="J147" i="1" s="1"/>
  <c r="K147" i="1" s="1"/>
  <c r="R148" i="1" l="1"/>
  <c r="M147" i="1"/>
  <c r="D147" i="1" s="1"/>
  <c r="H147" i="1" s="1"/>
  <c r="I147" i="1"/>
  <c r="N147" i="1"/>
  <c r="E147" i="1" s="1"/>
  <c r="G147" i="1" l="1"/>
  <c r="F147" i="1"/>
  <c r="L147" i="1"/>
  <c r="Q148" i="1"/>
  <c r="S148" i="1" s="1"/>
  <c r="J148" i="1" s="1"/>
  <c r="K148" i="1" l="1"/>
  <c r="M148" i="1"/>
  <c r="D148" i="1" s="1"/>
  <c r="R149" i="1"/>
  <c r="G148" i="1" l="1"/>
  <c r="F148" i="1"/>
  <c r="H148" i="1"/>
  <c r="N148" i="1"/>
  <c r="E148" i="1" s="1"/>
  <c r="I148" i="1"/>
  <c r="L148" i="1" s="1"/>
  <c r="Q149" i="1" l="1"/>
  <c r="S149" i="1" s="1"/>
  <c r="J149" i="1" s="1"/>
  <c r="R150" i="1" l="1"/>
  <c r="M149" i="1"/>
  <c r="D149" i="1" s="1"/>
  <c r="K149" i="1"/>
  <c r="I149" i="1" l="1"/>
  <c r="L149" i="1" s="1"/>
  <c r="N149" i="1"/>
  <c r="E149" i="1" s="1"/>
  <c r="F149" i="1"/>
  <c r="H149" i="1"/>
  <c r="G149" i="1"/>
  <c r="Q150" i="1" l="1"/>
  <c r="S150" i="1" s="1"/>
  <c r="J150" i="1" s="1"/>
  <c r="K150" i="1" l="1"/>
  <c r="M150" i="1"/>
  <c r="D150" i="1" s="1"/>
  <c r="R151" i="1"/>
  <c r="F150" i="1" l="1"/>
  <c r="H150" i="1"/>
  <c r="G150" i="1"/>
  <c r="I150" i="1"/>
  <c r="L150" i="1" s="1"/>
  <c r="N150" i="1"/>
  <c r="E150" i="1" s="1"/>
  <c r="Q151" i="1" l="1"/>
  <c r="S151" i="1" s="1"/>
  <c r="J151" i="1" s="1"/>
  <c r="M151" i="1" s="1"/>
  <c r="D151" i="1" s="1"/>
  <c r="R152" i="1" l="1"/>
  <c r="K151" i="1"/>
  <c r="I151" i="1" s="1"/>
  <c r="L151" i="1" s="1"/>
  <c r="F151" i="1"/>
  <c r="G151" i="1"/>
  <c r="H151" i="1"/>
  <c r="N151" i="1" l="1"/>
  <c r="E151" i="1" s="1"/>
  <c r="Q152" i="1"/>
  <c r="S152" i="1" s="1"/>
  <c r="J152" i="1" s="1"/>
  <c r="K152" i="1" l="1"/>
  <c r="R153" i="1"/>
  <c r="M152" i="1"/>
  <c r="D152" i="1" s="1"/>
  <c r="I152" i="1" l="1"/>
  <c r="L152" i="1" s="1"/>
  <c r="N152" i="1"/>
  <c r="E152" i="1" s="1"/>
  <c r="F152" i="1"/>
  <c r="H152" i="1"/>
  <c r="G152" i="1"/>
  <c r="Q153" i="1" l="1"/>
  <c r="S153" i="1" s="1"/>
  <c r="J153" i="1" s="1"/>
  <c r="K153" i="1" l="1"/>
  <c r="M153" i="1"/>
  <c r="D153" i="1" s="1"/>
  <c r="R154" i="1"/>
  <c r="I153" i="1" l="1"/>
  <c r="L153" i="1" s="1"/>
  <c r="N153" i="1"/>
  <c r="E153" i="1" s="1"/>
  <c r="F153" i="1"/>
  <c r="G153" i="1"/>
  <c r="H153" i="1"/>
  <c r="Q154" i="1" l="1"/>
  <c r="S154" i="1" s="1"/>
  <c r="J154" i="1" s="1"/>
  <c r="R155" i="1" l="1"/>
  <c r="K154" i="1"/>
  <c r="M154" i="1"/>
  <c r="D154" i="1" s="1"/>
  <c r="F154" i="1" l="1"/>
  <c r="G154" i="1"/>
  <c r="H154" i="1"/>
  <c r="I154" i="1"/>
  <c r="L154" i="1" s="1"/>
  <c r="N154" i="1"/>
  <c r="E154" i="1" s="1"/>
  <c r="Q155" i="1" l="1"/>
  <c r="S155" i="1" s="1"/>
  <c r="J155" i="1" s="1"/>
  <c r="K155" i="1" l="1"/>
  <c r="R156" i="1"/>
  <c r="M155" i="1"/>
  <c r="D155" i="1" s="1"/>
  <c r="F155" i="1" l="1"/>
  <c r="G155" i="1"/>
  <c r="H155" i="1"/>
  <c r="I155" i="1"/>
  <c r="N155" i="1"/>
  <c r="E155" i="1" s="1"/>
  <c r="L155" i="1" l="1"/>
  <c r="Q156" i="1"/>
  <c r="S156" i="1" s="1"/>
  <c r="J156" i="1" s="1"/>
  <c r="M156" i="1" l="1"/>
  <c r="D156" i="1" s="1"/>
  <c r="R157" i="1"/>
  <c r="K156" i="1"/>
  <c r="N156" i="1" l="1"/>
  <c r="E156" i="1" s="1"/>
  <c r="I156" i="1"/>
  <c r="L156" i="1" s="1"/>
  <c r="F156" i="1"/>
  <c r="G156" i="1"/>
  <c r="H156" i="1"/>
  <c r="Q157" i="1" l="1"/>
  <c r="S157" i="1" s="1"/>
  <c r="J157" i="1" s="1"/>
  <c r="M157" i="1" l="1"/>
  <c r="D157" i="1" s="1"/>
  <c r="R158" i="1"/>
  <c r="K157" i="1"/>
  <c r="N157" i="1" l="1"/>
  <c r="E157" i="1" s="1"/>
  <c r="I157" i="1"/>
  <c r="L157" i="1" s="1"/>
  <c r="F157" i="1"/>
  <c r="H157" i="1"/>
  <c r="G157" i="1"/>
  <c r="Q158" i="1" l="1"/>
  <c r="S158" i="1" s="1"/>
  <c r="J158" i="1" s="1"/>
  <c r="R159" i="1" l="1"/>
  <c r="M158" i="1"/>
  <c r="D158" i="1" s="1"/>
  <c r="K158" i="1"/>
  <c r="F158" i="1" l="1"/>
  <c r="H158" i="1"/>
  <c r="G158" i="1"/>
  <c r="N158" i="1"/>
  <c r="E158" i="1" s="1"/>
  <c r="I158" i="1"/>
  <c r="L158" i="1" s="1"/>
  <c r="Q159" i="1" l="1"/>
  <c r="S159" i="1" s="1"/>
  <c r="J159" i="1" s="1"/>
  <c r="K159" i="1" l="1"/>
  <c r="M159" i="1"/>
  <c r="D159" i="1" s="1"/>
  <c r="R160" i="1"/>
  <c r="F159" i="1" l="1"/>
  <c r="G159" i="1"/>
  <c r="H159" i="1"/>
  <c r="I159" i="1"/>
  <c r="N159" i="1"/>
  <c r="E159" i="1" s="1"/>
  <c r="L159" i="1" l="1"/>
  <c r="Q160" i="1"/>
  <c r="S160" i="1" s="1"/>
  <c r="J160" i="1" s="1"/>
  <c r="K160" i="1" l="1"/>
  <c r="R161" i="1"/>
  <c r="M160" i="1"/>
  <c r="D160" i="1" s="1"/>
  <c r="F160" i="1" l="1"/>
  <c r="G160" i="1"/>
  <c r="H160" i="1"/>
  <c r="N160" i="1"/>
  <c r="E160" i="1" s="1"/>
  <c r="I160" i="1"/>
  <c r="L160" i="1" s="1"/>
  <c r="Q161" i="1" l="1"/>
  <c r="S161" i="1" s="1"/>
  <c r="J161" i="1" s="1"/>
  <c r="M161" i="1" l="1"/>
  <c r="D161" i="1" s="1"/>
  <c r="K161" i="1"/>
  <c r="R162" i="1"/>
  <c r="N161" i="1" l="1"/>
  <c r="E161" i="1" s="1"/>
  <c r="I161" i="1"/>
  <c r="L161" i="1" s="1"/>
  <c r="F161" i="1"/>
  <c r="H161" i="1"/>
  <c r="G161" i="1"/>
  <c r="Q162" i="1" l="1"/>
  <c r="S162" i="1" s="1"/>
  <c r="J162" i="1" s="1"/>
  <c r="R163" i="1" l="1"/>
  <c r="M162" i="1"/>
  <c r="D162" i="1" s="1"/>
  <c r="K162" i="1"/>
  <c r="N162" i="1" l="1"/>
  <c r="E162" i="1" s="1"/>
  <c r="I162" i="1"/>
  <c r="L162" i="1" s="1"/>
  <c r="H162" i="1"/>
  <c r="F162" i="1"/>
  <c r="G162" i="1"/>
  <c r="Q163" i="1" l="1"/>
  <c r="S163" i="1" s="1"/>
  <c r="J163" i="1" s="1"/>
  <c r="R164" i="1" l="1"/>
  <c r="M163" i="1"/>
  <c r="D163" i="1" s="1"/>
  <c r="K163" i="1"/>
  <c r="N163" i="1" l="1"/>
  <c r="E163" i="1" s="1"/>
  <c r="I163" i="1"/>
  <c r="L163" i="1" s="1"/>
  <c r="F163" i="1"/>
  <c r="H163" i="1"/>
  <c r="G163" i="1"/>
  <c r="Q164" i="1" l="1"/>
  <c r="S164" i="1" s="1"/>
  <c r="J164" i="1" s="1"/>
  <c r="K164" i="1" s="1"/>
  <c r="N164" i="1" s="1"/>
  <c r="E164" i="1" s="1"/>
  <c r="M164" i="1" l="1"/>
  <c r="D164" i="1" s="1"/>
  <c r="H164" i="1" s="1"/>
  <c r="R165" i="1"/>
  <c r="I164" i="1"/>
  <c r="G164" i="1" l="1"/>
  <c r="F164" i="1"/>
  <c r="L164" i="1"/>
  <c r="Q165" i="1"/>
  <c r="S165" i="1" s="1"/>
  <c r="J165" i="1" s="1"/>
  <c r="K165" i="1" l="1"/>
  <c r="M165" i="1"/>
  <c r="D165" i="1" s="1"/>
  <c r="R166" i="1"/>
  <c r="F165" i="1" l="1"/>
  <c r="G165" i="1"/>
  <c r="H165" i="1"/>
  <c r="I165" i="1"/>
  <c r="L165" i="1" s="1"/>
  <c r="N165" i="1"/>
  <c r="E165" i="1" s="1"/>
  <c r="Q166" i="1" l="1"/>
  <c r="S166" i="1" s="1"/>
  <c r="J166" i="1" s="1"/>
  <c r="M166" i="1" l="1"/>
  <c r="D166" i="1" s="1"/>
  <c r="R167" i="1"/>
  <c r="K166" i="1"/>
  <c r="I166" i="1" l="1"/>
  <c r="L166" i="1" s="1"/>
  <c r="N166" i="1"/>
  <c r="E166" i="1" s="1"/>
  <c r="F166" i="1"/>
  <c r="G166" i="1"/>
  <c r="H166" i="1"/>
  <c r="Q167" i="1" l="1"/>
  <c r="S167" i="1" s="1"/>
  <c r="J167" i="1" s="1"/>
  <c r="R168" i="1" s="1"/>
  <c r="K167" i="1" l="1"/>
  <c r="I167" i="1" s="1"/>
  <c r="L167" i="1" s="1"/>
  <c r="M167" i="1"/>
  <c r="D167" i="1" s="1"/>
  <c r="F167" i="1" s="1"/>
  <c r="H167" i="1" l="1"/>
  <c r="N167" i="1"/>
  <c r="E167" i="1" s="1"/>
  <c r="G167" i="1"/>
  <c r="Q168" i="1"/>
  <c r="S168" i="1" s="1"/>
  <c r="J168" i="1" s="1"/>
  <c r="R169" i="1" s="1"/>
  <c r="K168" i="1" l="1"/>
  <c r="I168" i="1" s="1"/>
  <c r="L168" i="1" s="1"/>
  <c r="M168" i="1"/>
  <c r="D168" i="1" s="1"/>
  <c r="H168" i="1" s="1"/>
  <c r="F168" i="1" l="1"/>
  <c r="N168" i="1"/>
  <c r="E168" i="1" s="1"/>
  <c r="G168" i="1"/>
  <c r="Q169" i="1"/>
  <c r="S169" i="1" s="1"/>
  <c r="J169" i="1" s="1"/>
  <c r="R170" i="1" l="1"/>
  <c r="K169" i="1"/>
  <c r="M169" i="1"/>
  <c r="D169" i="1" s="1"/>
  <c r="F169" i="1" l="1"/>
  <c r="G169" i="1"/>
  <c r="H169" i="1"/>
  <c r="N169" i="1"/>
  <c r="E169" i="1" s="1"/>
  <c r="I169" i="1"/>
  <c r="L169" i="1" s="1"/>
  <c r="Q170" i="1" l="1"/>
  <c r="S170" i="1" s="1"/>
  <c r="J170" i="1" s="1"/>
  <c r="R171" i="1" s="1"/>
  <c r="M170" i="1" l="1"/>
  <c r="D170" i="1" s="1"/>
  <c r="F170" i="1" s="1"/>
  <c r="K170" i="1"/>
  <c r="N170" i="1" s="1"/>
  <c r="E170" i="1" s="1"/>
  <c r="H170" i="1" l="1"/>
  <c r="G170" i="1"/>
  <c r="I170" i="1"/>
  <c r="L170" i="1" s="1"/>
  <c r="Q171" i="1" l="1"/>
  <c r="S171" i="1" s="1"/>
  <c r="J171" i="1" s="1"/>
  <c r="K171" i="1" s="1"/>
  <c r="M171" i="1" l="1"/>
  <c r="D171" i="1" s="1"/>
  <c r="F171" i="1" s="1"/>
  <c r="R172" i="1"/>
  <c r="N171" i="1"/>
  <c r="E171" i="1" s="1"/>
  <c r="I171" i="1"/>
  <c r="L171" i="1" s="1"/>
  <c r="H171" i="1" l="1"/>
  <c r="G171" i="1"/>
  <c r="Q172" i="1"/>
  <c r="S172" i="1" s="1"/>
  <c r="J172" i="1" s="1"/>
  <c r="K172" i="1" s="1"/>
  <c r="M172" i="1" l="1"/>
  <c r="D172" i="1" s="1"/>
  <c r="F172" i="1" s="1"/>
  <c r="R173" i="1"/>
  <c r="N172" i="1"/>
  <c r="E172" i="1" s="1"/>
  <c r="I172" i="1"/>
  <c r="L172" i="1" s="1"/>
  <c r="H172" i="1" l="1"/>
  <c r="G172" i="1"/>
  <c r="Q173" i="1"/>
  <c r="S173" i="1" s="1"/>
  <c r="J173" i="1" s="1"/>
  <c r="K173" i="1" s="1"/>
  <c r="R174" i="1" l="1"/>
  <c r="M173" i="1"/>
  <c r="D173" i="1" s="1"/>
  <c r="G173" i="1" s="1"/>
  <c r="N173" i="1"/>
  <c r="E173" i="1" s="1"/>
  <c r="I173" i="1"/>
  <c r="H173" i="1" l="1"/>
  <c r="F173" i="1"/>
  <c r="L173" i="1"/>
  <c r="Q174" i="1"/>
  <c r="S174" i="1" s="1"/>
  <c r="J174" i="1" s="1"/>
  <c r="M174" i="1" l="1"/>
  <c r="D174" i="1" s="1"/>
  <c r="R175" i="1"/>
  <c r="K174" i="1"/>
  <c r="N174" i="1" l="1"/>
  <c r="E174" i="1" s="1"/>
  <c r="I174" i="1"/>
  <c r="F174" i="1"/>
  <c r="H174" i="1"/>
  <c r="G174" i="1"/>
  <c r="L174" i="1" l="1"/>
  <c r="Q175" i="1"/>
  <c r="S175" i="1" s="1"/>
  <c r="J175" i="1" s="1"/>
  <c r="M175" i="1" l="1"/>
  <c r="D175" i="1" s="1"/>
  <c r="K175" i="1"/>
  <c r="R176" i="1"/>
  <c r="N175" i="1" l="1"/>
  <c r="E175" i="1" s="1"/>
  <c r="I175" i="1"/>
  <c r="F175" i="1"/>
  <c r="G175" i="1"/>
  <c r="H175" i="1"/>
  <c r="L175" i="1" l="1"/>
  <c r="Q176" i="1"/>
  <c r="S176" i="1" s="1"/>
  <c r="J176" i="1" s="1"/>
  <c r="K176" i="1" l="1"/>
  <c r="M176" i="1"/>
  <c r="D176" i="1" s="1"/>
  <c r="R177" i="1"/>
  <c r="F176" i="1" l="1"/>
  <c r="H176" i="1"/>
  <c r="G176" i="1"/>
  <c r="N176" i="1"/>
  <c r="E176" i="1" s="1"/>
  <c r="I176" i="1"/>
  <c r="L176" i="1" l="1"/>
  <c r="Q177" i="1"/>
  <c r="S177" i="1" s="1"/>
  <c r="J177" i="1" s="1"/>
  <c r="R178" i="1" l="1"/>
  <c r="K177" i="1"/>
  <c r="M177" i="1"/>
  <c r="D177" i="1" s="1"/>
  <c r="G177" i="1" l="1"/>
  <c r="F177" i="1"/>
  <c r="H177" i="1"/>
  <c r="I177" i="1"/>
  <c r="L177" i="1" s="1"/>
  <c r="N177" i="1"/>
  <c r="E177" i="1" s="1"/>
  <c r="Q178" i="1" l="1"/>
  <c r="S178" i="1" s="1"/>
  <c r="J178" i="1" s="1"/>
  <c r="R179" i="1" l="1"/>
  <c r="M178" i="1"/>
  <c r="D178" i="1" s="1"/>
  <c r="K178" i="1"/>
  <c r="I178" i="1" l="1"/>
  <c r="L178" i="1" s="1"/>
  <c r="N178" i="1"/>
  <c r="E178" i="1" s="1"/>
  <c r="F178" i="1"/>
  <c r="H178" i="1"/>
  <c r="G178" i="1"/>
  <c r="Q179" i="1" l="1"/>
  <c r="S179" i="1" s="1"/>
  <c r="J179" i="1" s="1"/>
  <c r="R180" i="1" l="1"/>
  <c r="K179" i="1"/>
  <c r="M179" i="1"/>
  <c r="D179" i="1" s="1"/>
  <c r="F179" i="1" l="1"/>
  <c r="H179" i="1"/>
  <c r="G179" i="1"/>
  <c r="N179" i="1"/>
  <c r="E179" i="1" s="1"/>
  <c r="I179" i="1"/>
  <c r="L179" i="1" s="1"/>
  <c r="Q180" i="1" l="1"/>
  <c r="S180" i="1" s="1"/>
  <c r="J180" i="1" s="1"/>
  <c r="M180" i="1" s="1"/>
  <c r="D180" i="1" s="1"/>
  <c r="R181" i="1" l="1"/>
  <c r="K180" i="1"/>
  <c r="N180" i="1" s="1"/>
  <c r="E180" i="1" s="1"/>
  <c r="F180" i="1"/>
  <c r="H180" i="1"/>
  <c r="G180" i="1"/>
  <c r="I180" i="1" l="1"/>
  <c r="L180" i="1" s="1"/>
  <c r="Q181" i="1" l="1"/>
  <c r="S181" i="1" s="1"/>
  <c r="J181" i="1" s="1"/>
  <c r="M181" i="1" s="1"/>
  <c r="D181" i="1" s="1"/>
  <c r="K181" i="1" l="1"/>
  <c r="I181" i="1" s="1"/>
  <c r="L181" i="1" s="1"/>
  <c r="R182" i="1"/>
  <c r="F181" i="1"/>
  <c r="H181" i="1"/>
  <c r="G181" i="1"/>
  <c r="N181" i="1" l="1"/>
  <c r="E181" i="1" s="1"/>
  <c r="Q182" i="1"/>
  <c r="S182" i="1" s="1"/>
  <c r="J182" i="1" s="1"/>
  <c r="M182" i="1" l="1"/>
  <c r="D182" i="1" s="1"/>
  <c r="K182" i="1"/>
  <c r="R183" i="1"/>
  <c r="I182" i="1" l="1"/>
  <c r="L182" i="1" s="1"/>
  <c r="N182" i="1"/>
  <c r="E182" i="1" s="1"/>
  <c r="F182" i="1"/>
  <c r="H182" i="1"/>
  <c r="G182" i="1"/>
  <c r="Q183" i="1" l="1"/>
  <c r="S183" i="1" s="1"/>
  <c r="J183" i="1" s="1"/>
  <c r="K183" i="1" s="1"/>
  <c r="M183" i="1" l="1"/>
  <c r="D183" i="1" s="1"/>
  <c r="G183" i="1" s="1"/>
  <c r="R184" i="1"/>
  <c r="I183" i="1"/>
  <c r="L183" i="1" s="1"/>
  <c r="N183" i="1"/>
  <c r="E183" i="1" s="1"/>
  <c r="F183" i="1"/>
  <c r="Q184" i="1" l="1"/>
  <c r="S184" i="1" s="1"/>
  <c r="J184" i="1" s="1"/>
  <c r="R185" i="1" s="1"/>
  <c r="H183" i="1"/>
  <c r="K184" i="1" l="1"/>
  <c r="N184" i="1" s="1"/>
  <c r="E184" i="1" s="1"/>
  <c r="M184" i="1"/>
  <c r="D184" i="1" s="1"/>
  <c r="F184" i="1" s="1"/>
  <c r="I184" i="1" l="1"/>
  <c r="L184" i="1" s="1"/>
  <c r="G184" i="1"/>
  <c r="H184" i="1"/>
  <c r="Q185" i="1" l="1"/>
  <c r="S185" i="1" s="1"/>
  <c r="J185" i="1" s="1"/>
  <c r="K185" i="1" s="1"/>
  <c r="R186" i="1" l="1"/>
  <c r="M185" i="1"/>
  <c r="D185" i="1" s="1"/>
  <c r="G185" i="1" s="1"/>
  <c r="I185" i="1"/>
  <c r="L185" i="1" s="1"/>
  <c r="N185" i="1"/>
  <c r="E185" i="1" s="1"/>
  <c r="H185" i="1" l="1"/>
  <c r="F185" i="1"/>
  <c r="Q186" i="1"/>
  <c r="S186" i="1" s="1"/>
  <c r="J186" i="1" s="1"/>
  <c r="M186" i="1" l="1"/>
  <c r="D186" i="1" s="1"/>
  <c r="R187" i="1"/>
  <c r="K186" i="1"/>
  <c r="I186" i="1" l="1"/>
  <c r="L186" i="1" s="1"/>
  <c r="N186" i="1"/>
  <c r="E186" i="1" s="1"/>
  <c r="F186" i="1"/>
  <c r="H186" i="1"/>
  <c r="G186" i="1"/>
  <c r="Q187" i="1" l="1"/>
  <c r="S187" i="1" s="1"/>
  <c r="J187" i="1" s="1"/>
  <c r="K187" i="1" s="1"/>
  <c r="M187" i="1" l="1"/>
  <c r="D187" i="1" s="1"/>
  <c r="G187" i="1" s="1"/>
  <c r="R188" i="1"/>
  <c r="N187" i="1"/>
  <c r="E187" i="1" s="1"/>
  <c r="I187" i="1"/>
  <c r="L187" i="1" s="1"/>
  <c r="F187" i="1" l="1"/>
  <c r="H187" i="1"/>
  <c r="Q188" i="1"/>
  <c r="S188" i="1" s="1"/>
  <c r="J188" i="1" s="1"/>
  <c r="K188" i="1" l="1"/>
  <c r="M188" i="1"/>
  <c r="D188" i="1" s="1"/>
  <c r="R189" i="1"/>
  <c r="F188" i="1" l="1"/>
  <c r="G188" i="1"/>
  <c r="H188" i="1"/>
  <c r="I188" i="1"/>
  <c r="N188" i="1"/>
  <c r="E188" i="1" s="1"/>
  <c r="L188" i="1" l="1"/>
  <c r="Q189" i="1"/>
  <c r="S189" i="1" s="1"/>
  <c r="J189" i="1" s="1"/>
  <c r="R190" i="1" l="1"/>
  <c r="M189" i="1"/>
  <c r="D189" i="1" s="1"/>
  <c r="K189" i="1"/>
  <c r="I189" i="1" l="1"/>
  <c r="L189" i="1" s="1"/>
  <c r="N189" i="1"/>
  <c r="E189" i="1" s="1"/>
  <c r="G189" i="1"/>
  <c r="H189" i="1"/>
  <c r="F189" i="1"/>
  <c r="Q190" i="1" l="1"/>
  <c r="S190" i="1" s="1"/>
  <c r="J190" i="1" s="1"/>
  <c r="M190" i="1" s="1"/>
  <c r="D190" i="1" s="1"/>
  <c r="F190" i="1" s="1"/>
  <c r="R191" i="1" l="1"/>
  <c r="H190" i="1"/>
  <c r="G190" i="1"/>
  <c r="K190" i="1"/>
  <c r="I190" i="1" s="1"/>
  <c r="L190" i="1" s="1"/>
  <c r="Q191" i="1" l="1"/>
  <c r="S191" i="1" s="1"/>
  <c r="J191" i="1" s="1"/>
  <c r="M191" i="1" s="1"/>
  <c r="D191" i="1" s="1"/>
  <c r="F191" i="1" s="1"/>
  <c r="N190" i="1"/>
  <c r="E190" i="1" s="1"/>
  <c r="R192" i="1" l="1"/>
  <c r="K191" i="1"/>
  <c r="I191" i="1" s="1"/>
  <c r="L191" i="1" s="1"/>
  <c r="H191" i="1"/>
  <c r="G191" i="1"/>
  <c r="N191" i="1" l="1"/>
  <c r="E191" i="1" s="1"/>
  <c r="Q192" i="1"/>
  <c r="S192" i="1" s="1"/>
  <c r="J192" i="1" s="1"/>
  <c r="R193" i="1" s="1"/>
  <c r="M192" i="1" l="1"/>
  <c r="D192" i="1" s="1"/>
  <c r="K192" i="1"/>
  <c r="I192" i="1" s="1"/>
  <c r="L192" i="1" s="1"/>
  <c r="H192" i="1" l="1"/>
  <c r="F192" i="1"/>
  <c r="G192" i="1"/>
  <c r="N192" i="1"/>
  <c r="E192" i="1" s="1"/>
  <c r="Q193" i="1"/>
  <c r="S193" i="1" s="1"/>
  <c r="J193" i="1" s="1"/>
  <c r="M193" i="1" l="1"/>
  <c r="D193" i="1" s="1"/>
  <c r="F193" i="1" s="1"/>
  <c r="K193" i="1"/>
  <c r="R194" i="1"/>
  <c r="N193" i="1" l="1"/>
  <c r="E193" i="1" s="1"/>
  <c r="I193" i="1"/>
  <c r="L193" i="1" s="1"/>
  <c r="G193" i="1"/>
  <c r="H193" i="1"/>
  <c r="Q194" i="1" l="1"/>
  <c r="S194" i="1" s="1"/>
  <c r="J194" i="1" s="1"/>
  <c r="R195" i="1" s="1"/>
  <c r="K194" i="1" l="1"/>
  <c r="N194" i="1" s="1"/>
  <c r="E194" i="1" s="1"/>
  <c r="M194" i="1"/>
  <c r="D194" i="1" s="1"/>
  <c r="I194" i="1" l="1"/>
  <c r="L194" i="1" s="1"/>
  <c r="H194" i="1"/>
  <c r="F194" i="1"/>
  <c r="G194" i="1"/>
  <c r="Q195" i="1" l="1"/>
  <c r="S195" i="1" s="1"/>
  <c r="J195" i="1" s="1"/>
  <c r="R196" i="1" s="1"/>
  <c r="M195" i="1" l="1"/>
  <c r="D195" i="1" s="1"/>
  <c r="F195" i="1" s="1"/>
  <c r="K195" i="1"/>
  <c r="I195" i="1" s="1"/>
  <c r="G195" i="1"/>
  <c r="H195" i="1"/>
  <c r="N195" i="1" l="1"/>
  <c r="E195" i="1" s="1"/>
  <c r="L195" i="1"/>
  <c r="Q196" i="1"/>
  <c r="S196" i="1" s="1"/>
  <c r="J196" i="1" s="1"/>
  <c r="M196" i="1" l="1"/>
  <c r="D196" i="1" s="1"/>
  <c r="F196" i="1" s="1"/>
  <c r="R197" i="1"/>
  <c r="K196" i="1"/>
  <c r="N196" i="1" l="1"/>
  <c r="E196" i="1" s="1"/>
  <c r="I196" i="1"/>
  <c r="L196" i="1" s="1"/>
  <c r="G196" i="1"/>
  <c r="H196" i="1"/>
  <c r="Q197" i="1" l="1"/>
  <c r="S197" i="1" s="1"/>
  <c r="J197" i="1" s="1"/>
  <c r="K197" i="1" s="1"/>
  <c r="R198" i="1" l="1"/>
  <c r="M197" i="1"/>
  <c r="D197" i="1" s="1"/>
  <c r="I197" i="1"/>
  <c r="N197" i="1"/>
  <c r="E197" i="1" s="1"/>
  <c r="H197" i="1" l="1"/>
  <c r="F197" i="1"/>
  <c r="G197" i="1"/>
  <c r="L197" i="1"/>
  <c r="Q198" i="1"/>
  <c r="S198" i="1" s="1"/>
  <c r="J198" i="1" s="1"/>
  <c r="R199" i="1" l="1"/>
  <c r="K198" i="1"/>
  <c r="M198" i="1"/>
  <c r="D198" i="1" s="1"/>
  <c r="F198" i="1" s="1"/>
  <c r="G198" i="1" l="1"/>
  <c r="H198" i="1"/>
  <c r="I198" i="1"/>
  <c r="N198" i="1"/>
  <c r="E198" i="1" s="1"/>
  <c r="L198" i="1" l="1"/>
  <c r="Q199" i="1"/>
  <c r="S199" i="1" s="1"/>
  <c r="J199" i="1" s="1"/>
  <c r="M199" i="1" l="1"/>
  <c r="D199" i="1" s="1"/>
  <c r="F199" i="1" s="1"/>
  <c r="K199" i="1"/>
  <c r="R200" i="1"/>
  <c r="I199" i="1" l="1"/>
  <c r="N199" i="1"/>
  <c r="E199" i="1" s="1"/>
  <c r="G199" i="1"/>
  <c r="H199" i="1"/>
  <c r="L199" i="1" l="1"/>
  <c r="Q200" i="1"/>
  <c r="S200" i="1" s="1"/>
  <c r="J200" i="1" s="1"/>
  <c r="M200" i="1" l="1"/>
  <c r="D200" i="1" s="1"/>
  <c r="F200" i="1" s="1"/>
  <c r="K200" i="1"/>
  <c r="R201" i="1"/>
  <c r="N200" i="1" l="1"/>
  <c r="E200" i="1" s="1"/>
  <c r="I200" i="1"/>
  <c r="L200" i="1" s="1"/>
  <c r="G200" i="1"/>
  <c r="H200" i="1"/>
  <c r="Q201" i="1" l="1"/>
  <c r="S201" i="1" s="1"/>
  <c r="J201" i="1" s="1"/>
  <c r="K201" i="1" l="1"/>
  <c r="M201" i="1"/>
  <c r="D201" i="1" s="1"/>
  <c r="F201" i="1" s="1"/>
  <c r="R202" i="1"/>
  <c r="H201" i="1" l="1"/>
  <c r="G201" i="1"/>
  <c r="N201" i="1"/>
  <c r="E201" i="1" s="1"/>
  <c r="I201" i="1"/>
  <c r="L201" i="1" s="1"/>
  <c r="Q202" i="1" l="1"/>
  <c r="S202" i="1" s="1"/>
  <c r="J202" i="1" s="1"/>
  <c r="R203" i="1" l="1"/>
  <c r="K202" i="1"/>
  <c r="M202" i="1"/>
  <c r="D202" i="1" s="1"/>
  <c r="F202" i="1" s="1"/>
  <c r="N202" i="1" l="1"/>
  <c r="E202" i="1" s="1"/>
  <c r="I202" i="1"/>
  <c r="L202" i="1" s="1"/>
  <c r="H202" i="1"/>
  <c r="G202" i="1"/>
  <c r="Q203" i="1" l="1"/>
  <c r="S203" i="1" s="1"/>
  <c r="J203" i="1" s="1"/>
  <c r="M203" i="1" l="1"/>
  <c r="D203" i="1" s="1"/>
  <c r="F203" i="1" s="1"/>
  <c r="R204" i="1"/>
  <c r="K203" i="1"/>
  <c r="I203" i="1" l="1"/>
  <c r="L203" i="1" s="1"/>
  <c r="N203" i="1"/>
  <c r="E203" i="1" s="1"/>
  <c r="G203" i="1"/>
  <c r="H203" i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<sst xmlns="http://schemas.openxmlformats.org/spreadsheetml/2006/main" count="44" uniqueCount="40">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</sst>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45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104118</c:v>
                </c:pt>
                <c:pt idx="38" formatCode="0">
                  <c:v>110238</c:v>
                </c:pt>
                <c:pt idx="39" formatCode="0">
                  <c:v>111956</c:v>
                </c:pt>
                <c:pt idx="40" formatCode="0">
                  <c:v>113235</c:v>
                </c:pt>
                <c:pt idx="41" formatCode="0">
                  <c:v>114070</c:v>
                </c:pt>
                <c:pt idx="42" formatCode="0">
                  <c:v>114463</c:v>
                </c:pt>
                <c:pt idx="43" formatCode="0">
                  <c:v>114463</c:v>
                </c:pt>
                <c:pt idx="44" formatCode="0">
                  <c:v>114463</c:v>
                </c:pt>
                <c:pt idx="45" formatCode="0">
                  <c:v>114463</c:v>
                </c:pt>
                <c:pt idx="46" formatCode="0">
                  <c:v>114463</c:v>
                </c:pt>
                <c:pt idx="47" formatCode="0">
                  <c:v>114463</c:v>
                </c:pt>
                <c:pt idx="48" formatCode="0">
                  <c:v>114463</c:v>
                </c:pt>
                <c:pt idx="49" formatCode="0">
                  <c:v>114463</c:v>
                </c:pt>
                <c:pt idx="50" formatCode="0">
                  <c:v>114463</c:v>
                </c:pt>
                <c:pt idx="51" formatCode="0">
                  <c:v>114463</c:v>
                </c:pt>
                <c:pt idx="52" formatCode="0">
                  <c:v>114463</c:v>
                </c:pt>
                <c:pt idx="53" formatCode="0">
                  <c:v>114463</c:v>
                </c:pt>
                <c:pt idx="54" formatCode="0">
                  <c:v>114463</c:v>
                </c:pt>
                <c:pt idx="55">
                  <c:v>114463</c:v>
                </c:pt>
                <c:pt idx="56">
                  <c:v>114463</c:v>
                </c:pt>
                <c:pt idx="57">
                  <c:v>114463</c:v>
                </c:pt>
                <c:pt idx="58">
                  <c:v>114463</c:v>
                </c:pt>
                <c:pt idx="59">
                  <c:v>114463</c:v>
                </c:pt>
                <c:pt idx="60">
                  <c:v>114463</c:v>
                </c:pt>
                <c:pt idx="61">
                  <c:v>114463</c:v>
                </c:pt>
                <c:pt idx="62">
                  <c:v>114463</c:v>
                </c:pt>
                <c:pt idx="63">
                  <c:v>114463</c:v>
                </c:pt>
                <c:pt idx="64">
                  <c:v>114463</c:v>
                </c:pt>
                <c:pt idx="65">
                  <c:v>114463</c:v>
                </c:pt>
                <c:pt idx="66">
                  <c:v>114463</c:v>
                </c:pt>
                <c:pt idx="67">
                  <c:v>114463</c:v>
                </c:pt>
                <c:pt idx="68">
                  <c:v>114463</c:v>
                </c:pt>
                <c:pt idx="69">
                  <c:v>114463</c:v>
                </c:pt>
                <c:pt idx="70">
                  <c:v>114463</c:v>
                </c:pt>
                <c:pt idx="71">
                  <c:v>114463</c:v>
                </c:pt>
                <c:pt idx="72">
                  <c:v>114463</c:v>
                </c:pt>
                <c:pt idx="73">
                  <c:v>114463</c:v>
                </c:pt>
                <c:pt idx="74">
                  <c:v>114463</c:v>
                </c:pt>
                <c:pt idx="75">
                  <c:v>114463</c:v>
                </c:pt>
                <c:pt idx="76">
                  <c:v>114463</c:v>
                </c:pt>
                <c:pt idx="77">
                  <c:v>114463</c:v>
                </c:pt>
                <c:pt idx="78">
                  <c:v>114463</c:v>
                </c:pt>
                <c:pt idx="79">
                  <c:v>114463</c:v>
                </c:pt>
                <c:pt idx="80">
                  <c:v>114463</c:v>
                </c:pt>
                <c:pt idx="81">
                  <c:v>114463</c:v>
                </c:pt>
                <c:pt idx="82">
                  <c:v>114463</c:v>
                </c:pt>
                <c:pt idx="83">
                  <c:v>114463</c:v>
                </c:pt>
                <c:pt idx="84">
                  <c:v>114463</c:v>
                </c:pt>
                <c:pt idx="85">
                  <c:v>114463</c:v>
                </c:pt>
                <c:pt idx="86">
                  <c:v>114463</c:v>
                </c:pt>
                <c:pt idx="87">
                  <c:v>114463</c:v>
                </c:pt>
                <c:pt idx="88">
                  <c:v>114463</c:v>
                </c:pt>
                <c:pt idx="89">
                  <c:v>114463</c:v>
                </c:pt>
                <c:pt idx="90">
                  <c:v>114463</c:v>
                </c:pt>
                <c:pt idx="91">
                  <c:v>114463</c:v>
                </c:pt>
                <c:pt idx="92">
                  <c:v>114463</c:v>
                </c:pt>
                <c:pt idx="93">
                  <c:v>114463</c:v>
                </c:pt>
                <c:pt idx="94">
                  <c:v>114463</c:v>
                </c:pt>
                <c:pt idx="95">
                  <c:v>114463</c:v>
                </c:pt>
                <c:pt idx="96">
                  <c:v>114463</c:v>
                </c:pt>
                <c:pt idx="97">
                  <c:v>114463</c:v>
                </c:pt>
                <c:pt idx="98">
                  <c:v>114463</c:v>
                </c:pt>
                <c:pt idx="99">
                  <c:v>114463</c:v>
                </c:pt>
                <c:pt idx="100">
                  <c:v>114463</c:v>
                </c:pt>
                <c:pt idx="101">
                  <c:v>114463</c:v>
                </c:pt>
                <c:pt idx="102">
                  <c:v>114463</c:v>
                </c:pt>
                <c:pt idx="103">
                  <c:v>114463</c:v>
                </c:pt>
                <c:pt idx="104">
                  <c:v>114463</c:v>
                </c:pt>
                <c:pt idx="105">
                  <c:v>114463</c:v>
                </c:pt>
                <c:pt idx="106">
                  <c:v>114463</c:v>
                </c:pt>
                <c:pt idx="107">
                  <c:v>114463</c:v>
                </c:pt>
                <c:pt idx="108">
                  <c:v>114463</c:v>
                </c:pt>
                <c:pt idx="109">
                  <c:v>114463</c:v>
                </c:pt>
                <c:pt idx="110">
                  <c:v>114463</c:v>
                </c:pt>
                <c:pt idx="111">
                  <c:v>114463</c:v>
                </c:pt>
                <c:pt idx="112">
                  <c:v>114463</c:v>
                </c:pt>
                <c:pt idx="113">
                  <c:v>114463</c:v>
                </c:pt>
                <c:pt idx="114">
                  <c:v>114463</c:v>
                </c:pt>
                <c:pt idx="115">
                  <c:v>114463</c:v>
                </c:pt>
                <c:pt idx="116">
                  <c:v>114463</c:v>
                </c:pt>
                <c:pt idx="117">
                  <c:v>114463</c:v>
                </c:pt>
                <c:pt idx="118">
                  <c:v>114463</c:v>
                </c:pt>
                <c:pt idx="119">
                  <c:v>114463</c:v>
                </c:pt>
                <c:pt idx="120">
                  <c:v>114463</c:v>
                </c:pt>
                <c:pt idx="121">
                  <c:v>114463</c:v>
                </c:pt>
                <c:pt idx="122">
                  <c:v>114463</c:v>
                </c:pt>
                <c:pt idx="123">
                  <c:v>114463</c:v>
                </c:pt>
                <c:pt idx="124">
                  <c:v>114463</c:v>
                </c:pt>
                <c:pt idx="125">
                  <c:v>114463</c:v>
                </c:pt>
                <c:pt idx="126">
                  <c:v>114463</c:v>
                </c:pt>
                <c:pt idx="127">
                  <c:v>114463</c:v>
                </c:pt>
                <c:pt idx="128">
                  <c:v>114463</c:v>
                </c:pt>
                <c:pt idx="129">
                  <c:v>114463</c:v>
                </c:pt>
                <c:pt idx="130">
                  <c:v>114463</c:v>
                </c:pt>
                <c:pt idx="131">
                  <c:v>114463</c:v>
                </c:pt>
                <c:pt idx="132">
                  <c:v>114463</c:v>
                </c:pt>
                <c:pt idx="133">
                  <c:v>114463</c:v>
                </c:pt>
                <c:pt idx="134">
                  <c:v>114463</c:v>
                </c:pt>
                <c:pt idx="135">
                  <c:v>114463</c:v>
                </c:pt>
                <c:pt idx="136">
                  <c:v>114463</c:v>
                </c:pt>
                <c:pt idx="137">
                  <c:v>114463</c:v>
                </c:pt>
                <c:pt idx="138">
                  <c:v>114463</c:v>
                </c:pt>
                <c:pt idx="139">
                  <c:v>114463</c:v>
                </c:pt>
                <c:pt idx="140">
                  <c:v>114463</c:v>
                </c:pt>
                <c:pt idx="141">
                  <c:v>114463</c:v>
                </c:pt>
                <c:pt idx="142">
                  <c:v>114463</c:v>
                </c:pt>
                <c:pt idx="143">
                  <c:v>114463</c:v>
                </c:pt>
                <c:pt idx="144">
                  <c:v>114463</c:v>
                </c:pt>
                <c:pt idx="145">
                  <c:v>114463</c:v>
                </c:pt>
                <c:pt idx="146">
                  <c:v>114463</c:v>
                </c:pt>
                <c:pt idx="147">
                  <c:v>114463</c:v>
                </c:pt>
                <c:pt idx="148">
                  <c:v>114463</c:v>
                </c:pt>
                <c:pt idx="149">
                  <c:v>114463</c:v>
                </c:pt>
                <c:pt idx="150">
                  <c:v>114463</c:v>
                </c:pt>
                <c:pt idx="151">
                  <c:v>114463</c:v>
                </c:pt>
                <c:pt idx="152">
                  <c:v>114463</c:v>
                </c:pt>
                <c:pt idx="153">
                  <c:v>114463</c:v>
                </c:pt>
                <c:pt idx="154">
                  <c:v>114463</c:v>
                </c:pt>
                <c:pt idx="155">
                  <c:v>114463</c:v>
                </c:pt>
                <c:pt idx="156">
                  <c:v>114463</c:v>
                </c:pt>
                <c:pt idx="157">
                  <c:v>114463</c:v>
                </c:pt>
                <c:pt idx="158">
                  <c:v>114463</c:v>
                </c:pt>
                <c:pt idx="159">
                  <c:v>114463</c:v>
                </c:pt>
                <c:pt idx="160">
                  <c:v>114463</c:v>
                </c:pt>
                <c:pt idx="161">
                  <c:v>114463</c:v>
                </c:pt>
                <c:pt idx="162">
                  <c:v>114463</c:v>
                </c:pt>
                <c:pt idx="163">
                  <c:v>114463</c:v>
                </c:pt>
                <c:pt idx="164">
                  <c:v>114463</c:v>
                </c:pt>
                <c:pt idx="165">
                  <c:v>114463</c:v>
                </c:pt>
                <c:pt idx="166">
                  <c:v>114463</c:v>
                </c:pt>
                <c:pt idx="167">
                  <c:v>114463</c:v>
                </c:pt>
                <c:pt idx="168">
                  <c:v>114463</c:v>
                </c:pt>
                <c:pt idx="169">
                  <c:v>114463</c:v>
                </c:pt>
                <c:pt idx="170">
                  <c:v>114463</c:v>
                </c:pt>
                <c:pt idx="171">
                  <c:v>114463</c:v>
                </c:pt>
                <c:pt idx="172">
                  <c:v>114463</c:v>
                </c:pt>
                <c:pt idx="173">
                  <c:v>114463</c:v>
                </c:pt>
                <c:pt idx="174">
                  <c:v>114463</c:v>
                </c:pt>
                <c:pt idx="175">
                  <c:v>114463</c:v>
                </c:pt>
                <c:pt idx="176">
                  <c:v>114463</c:v>
                </c:pt>
                <c:pt idx="177">
                  <c:v>114463</c:v>
                </c:pt>
                <c:pt idx="178">
                  <c:v>114463</c:v>
                </c:pt>
                <c:pt idx="179">
                  <c:v>114463</c:v>
                </c:pt>
                <c:pt idx="180">
                  <c:v>114463</c:v>
                </c:pt>
                <c:pt idx="181">
                  <c:v>114463</c:v>
                </c:pt>
                <c:pt idx="182">
                  <c:v>114463</c:v>
                </c:pt>
                <c:pt idx="183">
                  <c:v>114463</c:v>
                </c:pt>
                <c:pt idx="184">
                  <c:v>114463</c:v>
                </c:pt>
                <c:pt idx="185">
                  <c:v>114463</c:v>
                </c:pt>
                <c:pt idx="186">
                  <c:v>114463</c:v>
                </c:pt>
                <c:pt idx="187">
                  <c:v>114463</c:v>
                </c:pt>
                <c:pt idx="188">
                  <c:v>114463</c:v>
                </c:pt>
                <c:pt idx="189">
                  <c:v>114463</c:v>
                </c:pt>
                <c:pt idx="190">
                  <c:v>114463</c:v>
                </c:pt>
                <c:pt idx="191">
                  <c:v>114463</c:v>
                </c:pt>
                <c:pt idx="192">
                  <c:v>114463</c:v>
                </c:pt>
                <c:pt idx="193">
                  <c:v>114463</c:v>
                </c:pt>
                <c:pt idx="194">
                  <c:v>114463</c:v>
                </c:pt>
                <c:pt idx="195">
                  <c:v>114463</c:v>
                </c:pt>
                <c:pt idx="196">
                  <c:v>114463</c:v>
                </c:pt>
                <c:pt idx="197">
                  <c:v>114463</c:v>
                </c:pt>
                <c:pt idx="198">
                  <c:v>114463</c:v>
                </c:pt>
                <c:pt idx="199">
                  <c:v>114463</c:v>
                </c:pt>
                <c:pt idx="200">
                  <c:v>114463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72084</c:v>
                </c:pt>
                <c:pt idx="38" formatCode="0">
                  <c:v>73492</c:v>
                </c:pt>
                <c:pt idx="39" formatCode="0">
                  <c:v>75210</c:v>
                </c:pt>
                <c:pt idx="40" formatCode="0">
                  <c:v>76489</c:v>
                </c:pt>
                <c:pt idx="41" formatCode="0">
                  <c:v>77324</c:v>
                </c:pt>
                <c:pt idx="42" formatCode="0">
                  <c:v>77717</c:v>
                </c:pt>
                <c:pt idx="43" formatCode="0">
                  <c:v>77677</c:v>
                </c:pt>
                <c:pt idx="44" formatCode="0">
                  <c:v>77217</c:v>
                </c:pt>
                <c:pt idx="45" formatCode="0">
                  <c:v>76354</c:v>
                </c:pt>
                <c:pt idx="46" formatCode="0">
                  <c:v>75109</c:v>
                </c:pt>
                <c:pt idx="47" formatCode="0">
                  <c:v>73504</c:v>
                </c:pt>
                <c:pt idx="48" formatCode="0">
                  <c:v>71564</c:v>
                </c:pt>
                <c:pt idx="49" formatCode="0">
                  <c:v>69314</c:v>
                </c:pt>
                <c:pt idx="50" formatCode="0">
                  <c:v>66782</c:v>
                </c:pt>
                <c:pt idx="51" formatCode="0">
                  <c:v>63996</c:v>
                </c:pt>
                <c:pt idx="52" formatCode="0">
                  <c:v>60987</c:v>
                </c:pt>
                <c:pt idx="53" formatCode="0">
                  <c:v>57785</c:v>
                </c:pt>
                <c:pt idx="54" formatCode="0">
                  <c:v>54422</c:v>
                </c:pt>
                <c:pt idx="55">
                  <c:v>50932</c:v>
                </c:pt>
                <c:pt idx="56">
                  <c:v>47349</c:v>
                </c:pt>
                <c:pt idx="57">
                  <c:v>43708</c:v>
                </c:pt>
                <c:pt idx="58">
                  <c:v>40046</c:v>
                </c:pt>
                <c:pt idx="59">
                  <c:v>36400</c:v>
                </c:pt>
                <c:pt idx="60">
                  <c:v>32806</c:v>
                </c:pt>
                <c:pt idx="61">
                  <c:v>29301</c:v>
                </c:pt>
                <c:pt idx="62">
                  <c:v>25919</c:v>
                </c:pt>
                <c:pt idx="63">
                  <c:v>22693</c:v>
                </c:pt>
                <c:pt idx="64">
                  <c:v>19653</c:v>
                </c:pt>
                <c:pt idx="65">
                  <c:v>16824</c:v>
                </c:pt>
                <c:pt idx="66">
                  <c:v>14226</c:v>
                </c:pt>
                <c:pt idx="67">
                  <c:v>11873</c:v>
                </c:pt>
                <c:pt idx="68">
                  <c:v>9774</c:v>
                </c:pt>
                <c:pt idx="69">
                  <c:v>7931</c:v>
                </c:pt>
                <c:pt idx="70">
                  <c:v>6339</c:v>
                </c:pt>
                <c:pt idx="71">
                  <c:v>4987</c:v>
                </c:pt>
                <c:pt idx="72">
                  <c:v>3860</c:v>
                </c:pt>
                <c:pt idx="73">
                  <c:v>2937</c:v>
                </c:pt>
                <c:pt idx="74">
                  <c:v>2196</c:v>
                </c:pt>
                <c:pt idx="75">
                  <c:v>1612</c:v>
                </c:pt>
                <c:pt idx="76">
                  <c:v>1161</c:v>
                </c:pt>
                <c:pt idx="77">
                  <c:v>821</c:v>
                </c:pt>
                <c:pt idx="78">
                  <c:v>569</c:v>
                </c:pt>
                <c:pt idx="79">
                  <c:v>386</c:v>
                </c:pt>
                <c:pt idx="80">
                  <c:v>257</c:v>
                </c:pt>
                <c:pt idx="81">
                  <c:v>167</c:v>
                </c:pt>
                <c:pt idx="82">
                  <c:v>106</c:v>
                </c:pt>
                <c:pt idx="83">
                  <c:v>66</c:v>
                </c:pt>
                <c:pt idx="84">
                  <c:v>40</c:v>
                </c:pt>
                <c:pt idx="85">
                  <c:v>23</c:v>
                </c:pt>
                <c:pt idx="86">
                  <c:v>13</c:v>
                </c:pt>
                <c:pt idx="87">
                  <c:v>7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5750</c:v>
                </c:pt>
                <c:pt idx="1">
                  <c:v>6644</c:v>
                </c:pt>
                <c:pt idx="2">
                  <c:v>8210</c:v>
                </c:pt>
                <c:pt idx="3">
                  <c:v>10496</c:v>
                </c:pt>
                <c:pt idx="4">
                  <c:v>11899</c:v>
                </c:pt>
                <c:pt idx="5">
                  <c:v>15048</c:v>
                </c:pt>
                <c:pt idx="6">
                  <c:v>18499</c:v>
                </c:pt>
                <c:pt idx="7">
                  <c:v>21465</c:v>
                </c:pt>
                <c:pt idx="8">
                  <c:v>24915</c:v>
                </c:pt>
                <c:pt idx="9">
                  <c:v>27521</c:v>
                </c:pt>
                <c:pt idx="10" formatCode="0">
                  <c:v>32884</c:v>
                </c:pt>
                <c:pt idx="11">
                  <c:v>38922</c:v>
                </c:pt>
                <c:pt idx="12">
                  <c:v>44243</c:v>
                </c:pt>
                <c:pt idx="13">
                  <c:v>50139</c:v>
                </c:pt>
                <c:pt idx="14">
                  <c:v>54827</c:v>
                </c:pt>
                <c:pt idx="15">
                  <c:v>58370</c:v>
                </c:pt>
                <c:pt idx="16">
                  <c:v>61759</c:v>
                </c:pt>
                <c:pt idx="17">
                  <c:v>66266</c:v>
                </c:pt>
                <c:pt idx="18">
                  <c:v>70610</c:v>
                </c:pt>
                <c:pt idx="19">
                  <c:v>74051</c:v>
                </c:pt>
                <c:pt idx="20">
                  <c:v>75210</c:v>
                </c:pt>
                <c:pt idx="21">
                  <c:v>76489</c:v>
                </c:pt>
                <c:pt idx="22">
                  <c:v>77324</c:v>
                </c:pt>
                <c:pt idx="23">
                  <c:v>77717</c:v>
                </c:pt>
                <c:pt idx="24">
                  <c:v>77677</c:v>
                </c:pt>
                <c:pt idx="25">
                  <c:v>77217</c:v>
                </c:pt>
                <c:pt idx="26">
                  <c:v>76354</c:v>
                </c:pt>
                <c:pt idx="27">
                  <c:v>75109</c:v>
                </c:pt>
                <c:pt idx="28">
                  <c:v>73504</c:v>
                </c:pt>
                <c:pt idx="29">
                  <c:v>71564</c:v>
                </c:pt>
                <c:pt idx="30">
                  <c:v>69314</c:v>
                </c:pt>
                <c:pt idx="31">
                  <c:v>66782</c:v>
                </c:pt>
                <c:pt idx="32">
                  <c:v>63996</c:v>
                </c:pt>
                <c:pt idx="33">
                  <c:v>60987</c:v>
                </c:pt>
                <c:pt idx="34">
                  <c:v>57785</c:v>
                </c:pt>
                <c:pt idx="35">
                  <c:v>54422</c:v>
                </c:pt>
                <c:pt idx="36">
                  <c:v>50932</c:v>
                </c:pt>
                <c:pt idx="37">
                  <c:v>47349</c:v>
                </c:pt>
                <c:pt idx="38">
                  <c:v>43708</c:v>
                </c:pt>
                <c:pt idx="39">
                  <c:v>40046</c:v>
                </c:pt>
                <c:pt idx="40">
                  <c:v>36400</c:v>
                </c:pt>
                <c:pt idx="41">
                  <c:v>32806</c:v>
                </c:pt>
                <c:pt idx="42">
                  <c:v>29301</c:v>
                </c:pt>
                <c:pt idx="43">
                  <c:v>25919</c:v>
                </c:pt>
                <c:pt idx="44">
                  <c:v>22693</c:v>
                </c:pt>
                <c:pt idx="45">
                  <c:v>19653</c:v>
                </c:pt>
                <c:pt idx="46">
                  <c:v>16824</c:v>
                </c:pt>
                <c:pt idx="47">
                  <c:v>14226</c:v>
                </c:pt>
                <c:pt idx="48">
                  <c:v>11873</c:v>
                </c:pt>
                <c:pt idx="49">
                  <c:v>9774</c:v>
                </c:pt>
                <c:pt idx="50">
                  <c:v>7931</c:v>
                </c:pt>
                <c:pt idx="51">
                  <c:v>6339</c:v>
                </c:pt>
                <c:pt idx="52">
                  <c:v>4987</c:v>
                </c:pt>
                <c:pt idx="53">
                  <c:v>3860</c:v>
                </c:pt>
                <c:pt idx="54">
                  <c:v>2937</c:v>
                </c:pt>
                <c:pt idx="55">
                  <c:v>2196</c:v>
                </c:pt>
                <c:pt idx="56">
                  <c:v>1612</c:v>
                </c:pt>
                <c:pt idx="57">
                  <c:v>1161</c:v>
                </c:pt>
                <c:pt idx="58">
                  <c:v>821</c:v>
                </c:pt>
                <c:pt idx="59">
                  <c:v>569</c:v>
                </c:pt>
                <c:pt idx="60">
                  <c:v>386</c:v>
                </c:pt>
                <c:pt idx="61">
                  <c:v>257</c:v>
                </c:pt>
                <c:pt idx="62">
                  <c:v>167</c:v>
                </c:pt>
                <c:pt idx="63">
                  <c:v>106</c:v>
                </c:pt>
                <c:pt idx="64">
                  <c:v>66</c:v>
                </c:pt>
                <c:pt idx="65">
                  <c:v>40</c:v>
                </c:pt>
                <c:pt idx="66">
                  <c:v>23</c:v>
                </c:pt>
                <c:pt idx="67">
                  <c:v>13</c:v>
                </c:pt>
                <c:pt idx="68">
                  <c:v>7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N2" zoomScale="85" zoomScaleNormal="85" workbookViewId="0">
      <selection activeCell="P13" sqref="P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9" t="s">
        <v>2</v>
      </c>
      <c r="C2" s="180"/>
      <c r="D2" s="180"/>
      <c r="E2" s="180"/>
      <c r="F2" s="180"/>
      <c r="G2" s="180"/>
      <c r="H2" s="181"/>
      <c r="I2" s="173" t="s">
        <v>11</v>
      </c>
      <c r="J2" s="174"/>
      <c r="K2" s="174"/>
      <c r="L2" s="174"/>
      <c r="M2" s="174"/>
      <c r="N2" s="175"/>
      <c r="P2" s="173" t="s">
        <v>32</v>
      </c>
      <c r="Q2" s="174"/>
      <c r="R2" s="174"/>
      <c r="S2" s="174"/>
      <c r="T2" s="174"/>
      <c r="U2" s="175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82" t="s">
        <v>28</v>
      </c>
      <c r="Q3" s="183"/>
      <c r="R3" s="183"/>
      <c r="S3" s="183"/>
      <c r="T3" s="184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85" t="s">
        <v>29</v>
      </c>
      <c r="Q4" s="186"/>
      <c r="R4" s="186"/>
      <c r="S4" s="186"/>
      <c r="T4" s="187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82" t="s">
        <v>30</v>
      </c>
      <c r="Q5" s="183"/>
      <c r="R5" s="183"/>
      <c r="S5" s="183"/>
      <c r="T5" s="184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82" t="s">
        <v>37</v>
      </c>
      <c r="Q6" s="183"/>
      <c r="R6" s="183"/>
      <c r="S6" s="183"/>
      <c r="T6" s="184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82" t="s">
        <v>38</v>
      </c>
      <c r="Q7" s="183"/>
      <c r="R7" s="183"/>
      <c r="S7" s="183"/>
      <c r="T7" s="184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82" t="s">
        <v>39</v>
      </c>
      <c r="Q8" s="183"/>
      <c r="R8" s="183"/>
      <c r="S8" s="183"/>
      <c r="T8" s="184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8" t="s">
        <v>31</v>
      </c>
      <c r="Q9" s="189"/>
      <c r="R9" s="189"/>
      <c r="S9" s="189"/>
      <c r="T9" s="190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73" t="s">
        <v>27</v>
      </c>
      <c r="Q11" s="174"/>
      <c r="R11" s="174"/>
      <c r="S11" s="174"/>
      <c r="T11" s="174"/>
      <c r="U11" s="175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SUM(I23:I42)/COUNT(I23:I42)</f>
        <v>77134.95</v>
      </c>
      <c r="Q13" s="34">
        <f t="shared" ref="Q13:U13" si="9">SUM(J23:J42)/COUNT(J23:J42)</f>
        <v>36005.75</v>
      </c>
      <c r="R13" s="34">
        <f t="shared" si="9"/>
        <v>7621</v>
      </c>
      <c r="S13" s="34">
        <f t="shared" si="9"/>
        <v>-4416.3</v>
      </c>
      <c r="T13" s="34">
        <f t="shared" si="9"/>
        <v>3429.3</v>
      </c>
      <c r="U13" s="42">
        <f t="shared" si="9"/>
        <v>1327.5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76" t="s">
        <v>19</v>
      </c>
      <c r="Q15" s="177"/>
      <c r="R15" s="177"/>
      <c r="S15" s="178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2.8961624185026E-2</v>
      </c>
      <c r="R17" s="59">
        <f>(T13+Q13*(P17-Q17))/(P13*Q13)</f>
        <v>1.377864336534701E-6</v>
      </c>
      <c r="S17" s="60">
        <f>(S13 + R17*P13*Q13)/R13</f>
        <v>-7.7359270436950567E-2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64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1.3011243139329129E-6</v>
      </c>
      <c r="Q23" s="115">
        <f t="shared" ref="Q23:Q54" si="11">(1+P$17-Q$17)*(1+P$17+S$17)-R$17*((S$17*K22)+((I22+J22)*(1+P$17+S$17)))</f>
        <v>0.81377185194256263</v>
      </c>
      <c r="R23" s="115">
        <f t="shared" ref="R23:R54" si="12">-J22*(1+P$17+S$17)</f>
        <v>-4722.7154192363205</v>
      </c>
      <c r="S23" s="118">
        <f t="shared" ref="S23:S86" si="13">INT((-Q23+SQRT((Q23^2)-(4*P23*R23)))/(2*P23))</f>
        <v>5750</v>
      </c>
      <c r="T23" s="46">
        <f>J23</f>
        <v>5678</v>
      </c>
      <c r="U23" s="70">
        <f>S23-T23</f>
        <v>72</v>
      </c>
      <c r="V23" s="116">
        <f t="shared" ref="V23:V32" si="14">U23/T23</f>
        <v>1.2680521310320535E-2</v>
      </c>
      <c r="W23" s="47">
        <f>U23</f>
        <v>72</v>
      </c>
      <c r="X23" s="117">
        <f>W23/T23</f>
        <v>1.2680521310320535E-2</v>
      </c>
    </row>
    <row r="24" spans="2:24" x14ac:dyDescent="0.25">
      <c r="B24" s="9">
        <v>20</v>
      </c>
      <c r="C24" s="165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1.3011243139329129E-6</v>
      </c>
      <c r="Q24" s="52">
        <f t="shared" si="11"/>
        <v>0.81397351222002956</v>
      </c>
      <c r="R24" s="52">
        <f t="shared" si="12"/>
        <v>-5465.8740624589946</v>
      </c>
      <c r="S24" s="119">
        <f t="shared" si="13"/>
        <v>6644</v>
      </c>
      <c r="T24" s="9">
        <f t="shared" ref="T24:T35" si="15">J24</f>
        <v>7036</v>
      </c>
      <c r="U24" s="2">
        <f t="shared" ref="U24:U32" si="16">S24-T24</f>
        <v>-392</v>
      </c>
      <c r="V24" s="109">
        <f t="shared" si="14"/>
        <v>-5.5713473564525301E-2</v>
      </c>
      <c r="W24" s="38">
        <f>W23+U24</f>
        <v>-320</v>
      </c>
      <c r="X24" s="105">
        <f t="shared" ref="X24:X41" si="17">W24/T24</f>
        <v>-4.5480386583285959E-2</v>
      </c>
    </row>
    <row r="25" spans="2:24" x14ac:dyDescent="0.25">
      <c r="B25" s="11">
        <v>21</v>
      </c>
      <c r="C25" s="166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1.3011243139329129E-6</v>
      </c>
      <c r="Q25" s="103">
        <f t="shared" si="11"/>
        <v>0.81422817877942044</v>
      </c>
      <c r="R25" s="103">
        <f t="shared" si="12"/>
        <v>-6773.1401732056156</v>
      </c>
      <c r="S25" s="120">
        <f t="shared" si="13"/>
        <v>8210</v>
      </c>
      <c r="T25" s="11">
        <f t="shared" si="15"/>
        <v>9029</v>
      </c>
      <c r="U25" s="4">
        <f t="shared" si="16"/>
        <v>-819</v>
      </c>
      <c r="V25" s="108">
        <f t="shared" si="14"/>
        <v>-9.0707719570273557E-2</v>
      </c>
      <c r="W25" s="18">
        <f t="shared" ref="W25:W32" si="18">W24+U25</f>
        <v>-1139</v>
      </c>
      <c r="X25" s="106">
        <f t="shared" si="17"/>
        <v>-0.12614907520212648</v>
      </c>
    </row>
    <row r="26" spans="2:24" x14ac:dyDescent="0.25">
      <c r="B26" s="9">
        <v>22</v>
      </c>
      <c r="C26" s="165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1.3011243139329129E-6</v>
      </c>
      <c r="Q26" s="52">
        <f t="shared" si="11"/>
        <v>0.81436657350374764</v>
      </c>
      <c r="R26" s="52">
        <f t="shared" si="12"/>
        <v>-8691.6831472247741</v>
      </c>
      <c r="S26" s="119">
        <f t="shared" si="13"/>
        <v>10496</v>
      </c>
      <c r="T26" s="9">
        <f t="shared" si="15"/>
        <v>10265</v>
      </c>
      <c r="U26" s="2">
        <f t="shared" si="16"/>
        <v>231</v>
      </c>
      <c r="V26" s="109">
        <f t="shared" si="14"/>
        <v>2.2503653190452996E-2</v>
      </c>
      <c r="W26" s="38">
        <f t="shared" si="18"/>
        <v>-908</v>
      </c>
      <c r="X26" s="105">
        <f t="shared" si="17"/>
        <v>-8.8455918168533848E-2</v>
      </c>
    </row>
    <row r="27" spans="2:24" x14ac:dyDescent="0.25">
      <c r="B27" s="11">
        <v>23</v>
      </c>
      <c r="C27" s="166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1.3011243139329129E-6</v>
      </c>
      <c r="Q27" s="103">
        <f t="shared" si="11"/>
        <v>0.81492196574085374</v>
      </c>
      <c r="R27" s="103">
        <f t="shared" si="12"/>
        <v>-9881.5070889647031</v>
      </c>
      <c r="S27" s="120">
        <f t="shared" si="13"/>
        <v>11899</v>
      </c>
      <c r="T27" s="11">
        <f t="shared" si="15"/>
        <v>13050</v>
      </c>
      <c r="U27" s="4">
        <f t="shared" si="16"/>
        <v>-1151</v>
      </c>
      <c r="V27" s="108">
        <f t="shared" si="14"/>
        <v>-8.8199233716475089E-2</v>
      </c>
      <c r="W27" s="18">
        <f t="shared" si="18"/>
        <v>-2059</v>
      </c>
      <c r="X27" s="106">
        <f t="shared" si="17"/>
        <v>-0.15777777777777777</v>
      </c>
    </row>
    <row r="28" spans="2:24" x14ac:dyDescent="0.25">
      <c r="B28" s="9">
        <v>24</v>
      </c>
      <c r="C28" s="165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1.3011243139329129E-6</v>
      </c>
      <c r="Q28" s="52">
        <f t="shared" si="11"/>
        <v>0.81520615659091877</v>
      </c>
      <c r="R28" s="52">
        <f t="shared" si="12"/>
        <v>-12562.461520797795</v>
      </c>
      <c r="S28" s="119">
        <f t="shared" si="13"/>
        <v>15048</v>
      </c>
      <c r="T28" s="9">
        <f t="shared" si="15"/>
        <v>16139</v>
      </c>
      <c r="U28" s="2">
        <f t="shared" si="16"/>
        <v>-1091</v>
      </c>
      <c r="V28" s="109">
        <f t="shared" si="14"/>
        <v>-6.7600223062147594E-2</v>
      </c>
      <c r="W28" s="38">
        <f t="shared" si="18"/>
        <v>-3150</v>
      </c>
      <c r="X28" s="105">
        <f t="shared" si="17"/>
        <v>-0.19517937914368921</v>
      </c>
    </row>
    <row r="29" spans="2:24" x14ac:dyDescent="0.25">
      <c r="B29" s="11">
        <v>25</v>
      </c>
      <c r="C29" s="166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1.3011243139329129E-6</v>
      </c>
      <c r="Q29" s="103">
        <f t="shared" si="11"/>
        <v>0.81572091384143652</v>
      </c>
      <c r="R29" s="103">
        <f t="shared" si="12"/>
        <v>-15536.058734418055</v>
      </c>
      <c r="S29" s="120">
        <f t="shared" si="13"/>
        <v>18499</v>
      </c>
      <c r="T29" s="11">
        <f t="shared" si="15"/>
        <v>18829</v>
      </c>
      <c r="U29" s="4">
        <f t="shared" si="16"/>
        <v>-330</v>
      </c>
      <c r="V29" s="108">
        <f t="shared" si="14"/>
        <v>-1.7526156460778586E-2</v>
      </c>
      <c r="W29" s="18">
        <f t="shared" si="18"/>
        <v>-3480</v>
      </c>
      <c r="X29" s="106">
        <f t="shared" si="17"/>
        <v>-0.1848212863136651</v>
      </c>
    </row>
    <row r="30" spans="2:24" x14ac:dyDescent="0.25">
      <c r="B30" s="9">
        <v>26</v>
      </c>
      <c r="C30" s="165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1.3011243139329129E-6</v>
      </c>
      <c r="Q30" s="52">
        <f t="shared" si="11"/>
        <v>0.81646721139534151</v>
      </c>
      <c r="R30" s="52">
        <f t="shared" si="12"/>
        <v>-18125.562296942659</v>
      </c>
      <c r="S30" s="119">
        <f t="shared" si="13"/>
        <v>21465</v>
      </c>
      <c r="T30" s="9">
        <f t="shared" si="15"/>
        <v>21992</v>
      </c>
      <c r="U30" s="2">
        <f t="shared" si="16"/>
        <v>-527</v>
      </c>
      <c r="V30" s="109">
        <f t="shared" si="14"/>
        <v>-2.396325936704256E-2</v>
      </c>
      <c r="W30" s="38">
        <f t="shared" si="18"/>
        <v>-4007</v>
      </c>
      <c r="X30" s="105">
        <f t="shared" si="17"/>
        <v>-0.18220261913423064</v>
      </c>
    </row>
    <row r="31" spans="2:24" x14ac:dyDescent="0.25">
      <c r="B31" s="11">
        <v>27</v>
      </c>
      <c r="C31" s="166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1.3011243139329129E-6</v>
      </c>
      <c r="Q31" s="103">
        <f t="shared" si="11"/>
        <v>0.81728314466156504</v>
      </c>
      <c r="R31" s="103">
        <f t="shared" si="12"/>
        <v>-21170.394924550583</v>
      </c>
      <c r="S31" s="120">
        <f t="shared" si="13"/>
        <v>24915</v>
      </c>
      <c r="T31" s="11">
        <f t="shared" si="15"/>
        <v>24421</v>
      </c>
      <c r="U31" s="4">
        <f t="shared" si="16"/>
        <v>494</v>
      </c>
      <c r="V31" s="108">
        <f t="shared" si="14"/>
        <v>2.0228491871749722E-2</v>
      </c>
      <c r="W31" s="18">
        <f t="shared" si="18"/>
        <v>-3513</v>
      </c>
      <c r="X31" s="106">
        <f t="shared" si="17"/>
        <v>-0.14385160312845502</v>
      </c>
    </row>
    <row r="32" spans="2:24" x14ac:dyDescent="0.25">
      <c r="B32" s="9">
        <v>28</v>
      </c>
      <c r="C32" s="165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1.3011243139329129E-6</v>
      </c>
      <c r="Q32" s="52">
        <f t="shared" si="11"/>
        <v>0.81837365164999731</v>
      </c>
      <c r="R32" s="52">
        <f t="shared" si="12"/>
        <v>-23508.649256659231</v>
      </c>
      <c r="S32" s="119">
        <f t="shared" si="13"/>
        <v>27521</v>
      </c>
      <c r="T32" s="9">
        <f t="shared" si="15"/>
        <v>29470</v>
      </c>
      <c r="U32" s="2">
        <f t="shared" si="16"/>
        <v>-1949</v>
      </c>
      <c r="V32" s="109">
        <f t="shared" si="14"/>
        <v>-6.6135052595860194E-2</v>
      </c>
      <c r="W32" s="38">
        <f t="shared" si="18"/>
        <v>-5462</v>
      </c>
      <c r="X32" s="105">
        <f t="shared" si="17"/>
        <v>-0.18534102477095352</v>
      </c>
    </row>
    <row r="33" spans="2:30" x14ac:dyDescent="0.25">
      <c r="B33" s="11">
        <v>29</v>
      </c>
      <c r="C33" s="166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1.3011243139329129E-6</v>
      </c>
      <c r="Q33" s="103">
        <f t="shared" si="11"/>
        <v>0.81988663892218216</v>
      </c>
      <c r="R33" s="103">
        <f t="shared" si="12"/>
        <v>-28369.022300223067</v>
      </c>
      <c r="S33" s="64">
        <f t="shared" si="13"/>
        <v>32884</v>
      </c>
      <c r="T33" s="11">
        <f t="shared" si="15"/>
        <v>35273</v>
      </c>
      <c r="U33" s="4">
        <f t="shared" ref="U33:U34" si="27">S33-T33</f>
        <v>-2389</v>
      </c>
      <c r="V33" s="108">
        <f t="shared" ref="V33:V34" si="28">U33/T33</f>
        <v>-6.7728857766563663E-2</v>
      </c>
      <c r="W33" s="4">
        <f t="shared" ref="W33:W34" si="29">W32+U33</f>
        <v>-7851</v>
      </c>
      <c r="X33" s="106">
        <f t="shared" si="17"/>
        <v>-0.2225781759419386</v>
      </c>
    </row>
    <row r="34" spans="2:30" x14ac:dyDescent="0.25">
      <c r="B34" s="9">
        <v>30</v>
      </c>
      <c r="C34" s="165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0">D34-E34-F34</f>
        <v>40501</v>
      </c>
      <c r="K34" s="149">
        <f t="shared" ref="K34:K39" si="31"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1.3011243139329129E-6</v>
      </c>
      <c r="Q34" s="52">
        <f t="shared" si="11"/>
        <v>0.82173732031574842</v>
      </c>
      <c r="R34" s="52">
        <f t="shared" si="12"/>
        <v>-33955.226453877447</v>
      </c>
      <c r="S34" s="119">
        <f t="shared" si="13"/>
        <v>38922</v>
      </c>
      <c r="T34" s="127">
        <f t="shared" si="15"/>
        <v>40501</v>
      </c>
      <c r="U34" s="124">
        <f t="shared" si="27"/>
        <v>-1579</v>
      </c>
      <c r="V34" s="125">
        <f t="shared" si="28"/>
        <v>-3.8986691686625025E-2</v>
      </c>
      <c r="W34" s="124">
        <f t="shared" si="29"/>
        <v>-9430</v>
      </c>
      <c r="X34" s="126">
        <f t="shared" si="17"/>
        <v>-0.23283375719118046</v>
      </c>
    </row>
    <row r="35" spans="2:30" x14ac:dyDescent="0.25">
      <c r="B35" s="11">
        <v>31</v>
      </c>
      <c r="C35" s="166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1.3011243139329129E-6</v>
      </c>
      <c r="Q35" s="103">
        <f t="shared" si="11"/>
        <v>0.82364520878700032</v>
      </c>
      <c r="R35" s="103">
        <f t="shared" si="12"/>
        <v>-38987.912188033064</v>
      </c>
      <c r="S35" s="120">
        <f t="shared" si="13"/>
        <v>44243</v>
      </c>
      <c r="T35" s="11">
        <f t="shared" si="15"/>
        <v>46406</v>
      </c>
      <c r="U35" s="4">
        <f t="shared" ref="U35" si="39">S35-T35</f>
        <v>-2163</v>
      </c>
      <c r="V35" s="108">
        <f t="shared" ref="V35" si="40">U35/T35</f>
        <v>-4.6610352109640991E-2</v>
      </c>
      <c r="W35" s="4">
        <f t="shared" ref="W35" si="41">W34+U35</f>
        <v>-11593</v>
      </c>
      <c r="X35" s="106">
        <f t="shared" si="17"/>
        <v>-0.24981683403008231</v>
      </c>
    </row>
    <row r="36" spans="2:30" x14ac:dyDescent="0.25">
      <c r="B36" s="9">
        <v>32</v>
      </c>
      <c r="C36" s="165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 t="shared" ref="J36:J41" si="42">D36-E36-F36</f>
        <v>51224</v>
      </c>
      <c r="K36" s="37">
        <f t="shared" si="31"/>
        <v>9357</v>
      </c>
      <c r="L36" s="90">
        <f t="shared" ref="L36" si="43">I36-I35</f>
        <v>-6364</v>
      </c>
      <c r="M36" s="38">
        <f t="shared" ref="M36" si="44">J36-J35</f>
        <v>4818</v>
      </c>
      <c r="N36" s="37">
        <f t="shared" ref="N36" si="45">K36-K35</f>
        <v>2342</v>
      </c>
      <c r="P36" s="53">
        <f t="shared" si="10"/>
        <v>1.3011243139329129E-6</v>
      </c>
      <c r="Q36" s="52">
        <f t="shared" si="11"/>
        <v>0.82572556370467987</v>
      </c>
      <c r="R36" s="52">
        <f t="shared" si="12"/>
        <v>-44672.305696102871</v>
      </c>
      <c r="S36" s="119">
        <f t="shared" si="13"/>
        <v>50139</v>
      </c>
      <c r="T36" s="134">
        <f t="shared" ref="T36:T39" si="46">J36</f>
        <v>51224</v>
      </c>
      <c r="U36" s="135">
        <f t="shared" ref="U36" si="47">S36-T36</f>
        <v>-1085</v>
      </c>
      <c r="V36" s="109">
        <f t="shared" ref="V36" si="48">U36/T36</f>
        <v>-2.1181477432453539E-2</v>
      </c>
      <c r="W36" s="135">
        <f t="shared" ref="W36" si="49">W35+U36</f>
        <v>-12678</v>
      </c>
      <c r="X36" s="105">
        <f t="shared" si="17"/>
        <v>-0.24750117132594096</v>
      </c>
    </row>
    <row r="37" spans="2:30" x14ac:dyDescent="0.25">
      <c r="B37" s="11">
        <v>33</v>
      </c>
      <c r="C37" s="167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50">INT(U$3*U$9-D37-F37+E37)</f>
        <v>53597</v>
      </c>
      <c r="J37" s="35">
        <f t="shared" si="42"/>
        <v>54968</v>
      </c>
      <c r="K37" s="39">
        <f t="shared" si="31"/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1.3011243139329129E-6</v>
      </c>
      <c r="Q37" s="103">
        <f t="shared" si="11"/>
        <v>0.82802579520108277</v>
      </c>
      <c r="R37" s="103">
        <f t="shared" si="12"/>
        <v>-49310.308731137644</v>
      </c>
      <c r="S37" s="120">
        <f t="shared" si="13"/>
        <v>54827</v>
      </c>
      <c r="T37" s="150">
        <f t="shared" si="46"/>
        <v>54968</v>
      </c>
      <c r="U37" s="19">
        <f t="shared" ref="U37" si="51">S37-T37</f>
        <v>-141</v>
      </c>
      <c r="V37" s="108">
        <f t="shared" ref="V37" si="52">U37/T37</f>
        <v>-2.5651288022121963E-3</v>
      </c>
      <c r="W37" s="19">
        <f t="shared" ref="W37" si="53">W36+U37</f>
        <v>-12819</v>
      </c>
      <c r="X37" s="106">
        <f t="shared" si="17"/>
        <v>-0.23320841216707902</v>
      </c>
    </row>
    <row r="38" spans="2:30" x14ac:dyDescent="0.25">
      <c r="B38" s="9">
        <v>34</v>
      </c>
      <c r="C38" s="165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4">INT(U$3*U$9-D38-F38+E38)</f>
        <v>48325</v>
      </c>
      <c r="J38" s="38">
        <f t="shared" si="42"/>
        <v>58598</v>
      </c>
      <c r="K38" s="37">
        <f t="shared" si="31"/>
        <v>14709</v>
      </c>
      <c r="L38" s="90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1.3011243139329129E-6</v>
      </c>
      <c r="Q38" s="52">
        <f t="shared" si="11"/>
        <v>0.83057683592015208</v>
      </c>
      <c r="R38" s="52">
        <f t="shared" si="12"/>
        <v>-52914.435622621706</v>
      </c>
      <c r="S38" s="119">
        <f t="shared" si="13"/>
        <v>58370</v>
      </c>
      <c r="T38" s="134">
        <f t="shared" si="46"/>
        <v>58598</v>
      </c>
      <c r="U38" s="135">
        <f t="shared" ref="U38" si="55">S38-T38</f>
        <v>-228</v>
      </c>
      <c r="V38" s="109">
        <f t="shared" ref="V38" si="56">U38/T38</f>
        <v>-3.8909177787637803E-3</v>
      </c>
      <c r="W38" s="135">
        <f t="shared" ref="W38" si="57">W37+U38</f>
        <v>-13047</v>
      </c>
      <c r="X38" s="105">
        <f t="shared" si="17"/>
        <v>-0.22265265026110106</v>
      </c>
    </row>
    <row r="39" spans="2:30" x14ac:dyDescent="0.25">
      <c r="B39" s="11">
        <v>35</v>
      </c>
      <c r="C39" s="166">
        <v>43920</v>
      </c>
      <c r="D39" s="50">
        <v>87956</v>
      </c>
      <c r="E39" s="35">
        <v>16780</v>
      </c>
      <c r="F39" s="39">
        <v>7716</v>
      </c>
      <c r="G39" s="144">
        <f t="shared" si="0"/>
        <v>1.8674152973151223E-3</v>
      </c>
      <c r="H39" s="83">
        <f t="shared" si="8"/>
        <v>1.0979403320434402</v>
      </c>
      <c r="I39" s="23">
        <f t="shared" ref="I39" si="58">INT(U$3*U$9-D39-F39+E39)</f>
        <v>41637</v>
      </c>
      <c r="J39" s="35">
        <f t="shared" si="42"/>
        <v>63460</v>
      </c>
      <c r="K39" s="39">
        <f t="shared" si="31"/>
        <v>16780</v>
      </c>
      <c r="L39" s="92">
        <f t="shared" si="32"/>
        <v>-6688</v>
      </c>
      <c r="M39" s="35">
        <f t="shared" si="33"/>
        <v>4862</v>
      </c>
      <c r="N39" s="39">
        <f t="shared" si="34"/>
        <v>2071</v>
      </c>
      <c r="P39" s="104">
        <f t="shared" si="10"/>
        <v>1.3011243139329129E-6</v>
      </c>
      <c r="Q39" s="103">
        <f t="shared" si="11"/>
        <v>0.83301314112379699</v>
      </c>
      <c r="R39" s="103">
        <f t="shared" si="12"/>
        <v>-56408.821470935574</v>
      </c>
      <c r="S39" s="120">
        <f t="shared" si="13"/>
        <v>61759</v>
      </c>
      <c r="T39" s="150">
        <f t="shared" si="46"/>
        <v>63460</v>
      </c>
      <c r="U39" s="19">
        <f t="shared" ref="U39" si="59">S39-T39</f>
        <v>-1701</v>
      </c>
      <c r="V39" s="108">
        <f t="shared" ref="V39" si="60">U39/T39</f>
        <v>-2.680428616451308E-2</v>
      </c>
      <c r="W39" s="19">
        <f t="shared" ref="W39" si="61">W38+U39</f>
        <v>-14748</v>
      </c>
      <c r="X39" s="106">
        <f t="shared" si="17"/>
        <v>-0.23239836117239207</v>
      </c>
    </row>
    <row r="40" spans="2:30" x14ac:dyDescent="0.25">
      <c r="B40" s="9">
        <v>36</v>
      </c>
      <c r="C40" s="165">
        <v>43921</v>
      </c>
      <c r="D40" s="49">
        <v>95923</v>
      </c>
      <c r="E40" s="5">
        <v>19259</v>
      </c>
      <c r="F40" s="37">
        <v>8464</v>
      </c>
      <c r="G40" s="143">
        <f t="shared" si="0"/>
        <v>2.0365646182677528E-3</v>
      </c>
      <c r="H40" s="81">
        <f t="shared" si="8"/>
        <v>1.0905793805993906</v>
      </c>
      <c r="I40" s="49">
        <f t="shared" ref="I40" si="62">INT(U$3*U$9-D40-F40+E40)</f>
        <v>35401</v>
      </c>
      <c r="J40" s="5">
        <f t="shared" si="42"/>
        <v>68200</v>
      </c>
      <c r="K40" s="37">
        <f t="shared" ref="K40" si="63">E40</f>
        <v>19259</v>
      </c>
      <c r="L40" s="90">
        <f t="shared" si="32"/>
        <v>-6236</v>
      </c>
      <c r="M40" s="5">
        <f t="shared" si="33"/>
        <v>4740</v>
      </c>
      <c r="N40" s="37">
        <f t="shared" si="34"/>
        <v>2479</v>
      </c>
      <c r="P40" s="53">
        <f t="shared" si="10"/>
        <v>1.3011243139329129E-6</v>
      </c>
      <c r="Q40" s="52">
        <f t="shared" si="11"/>
        <v>0.83565587530550944</v>
      </c>
      <c r="R40" s="52">
        <f t="shared" si="12"/>
        <v>-61089.180698071119</v>
      </c>
      <c r="S40" s="119">
        <f t="shared" si="13"/>
        <v>66266</v>
      </c>
      <c r="T40" s="134">
        <f t="shared" ref="T40" si="64">J40</f>
        <v>68200</v>
      </c>
      <c r="U40" s="135">
        <f t="shared" ref="U40" si="65">S40-T40</f>
        <v>-1934</v>
      </c>
      <c r="V40" s="109">
        <f t="shared" ref="V40" si="66">U40/T40</f>
        <v>-2.8357771260997068E-2</v>
      </c>
      <c r="W40" s="135">
        <f t="shared" ref="W40" si="67">W39+U40</f>
        <v>-16682</v>
      </c>
      <c r="X40" s="105">
        <f t="shared" si="17"/>
        <v>-0.2446041055718475</v>
      </c>
    </row>
    <row r="41" spans="2:30" x14ac:dyDescent="0.25">
      <c r="B41" s="11">
        <v>37</v>
      </c>
      <c r="C41" s="166">
        <v>43922</v>
      </c>
      <c r="D41" s="50">
        <v>104118</v>
      </c>
      <c r="E41" s="35">
        <v>22647</v>
      </c>
      <c r="F41" s="39">
        <v>9387</v>
      </c>
      <c r="G41" s="144">
        <f t="shared" si="0"/>
        <v>2.2105546628525164E-3</v>
      </c>
      <c r="H41" s="83">
        <f t="shared" si="8"/>
        <v>1.0854331078052188</v>
      </c>
      <c r="I41" s="50">
        <f t="shared" ref="I41" si="68">INT(U$3*U$9-D41-F41+E41)</f>
        <v>29671</v>
      </c>
      <c r="J41" s="18">
        <f t="shared" si="42"/>
        <v>72084</v>
      </c>
      <c r="K41" s="36">
        <f>E41</f>
        <v>22647</v>
      </c>
      <c r="L41" s="91">
        <f t="shared" si="32"/>
        <v>-5730</v>
      </c>
      <c r="M41" s="18">
        <f t="shared" si="33"/>
        <v>3884</v>
      </c>
      <c r="N41" s="36">
        <f t="shared" si="34"/>
        <v>3388</v>
      </c>
      <c r="P41" s="104">
        <f t="shared" si="10"/>
        <v>1.3011243139329129E-6</v>
      </c>
      <c r="Q41" s="103">
        <f t="shared" si="11"/>
        <v>0.83790439029484187</v>
      </c>
      <c r="R41" s="103">
        <f t="shared" si="12"/>
        <v>-65652.097756199975</v>
      </c>
      <c r="S41" s="120">
        <f t="shared" si="13"/>
        <v>70610</v>
      </c>
      <c r="T41" s="150">
        <f t="shared" ref="T41" si="69">J41</f>
        <v>72084</v>
      </c>
      <c r="U41" s="19">
        <f t="shared" ref="U41" si="70">S41-T41</f>
        <v>-1474</v>
      </c>
      <c r="V41" s="108">
        <f t="shared" ref="V41" si="71">U41/T41</f>
        <v>-2.044836579546085E-2</v>
      </c>
      <c r="W41" s="19">
        <f t="shared" ref="W41" si="72">W40+U41</f>
        <v>-18156</v>
      </c>
      <c r="X41" s="106">
        <f t="shared" si="17"/>
        <v>-0.25187281504910936</v>
      </c>
    </row>
    <row r="42" spans="2:30" ht="15.75" thickBot="1" x14ac:dyDescent="0.3">
      <c r="B42" s="73">
        <v>38</v>
      </c>
      <c r="C42" s="168">
        <v>43923</v>
      </c>
      <c r="D42" s="172">
        <v>110238</v>
      </c>
      <c r="E42" s="161">
        <v>26743</v>
      </c>
      <c r="F42" s="163">
        <v>10003</v>
      </c>
      <c r="G42" s="170">
        <f t="shared" si="0"/>
        <v>2.3404898761360733E-3</v>
      </c>
      <c r="H42" s="84">
        <f t="shared" si="8"/>
        <v>1.0587794617645363</v>
      </c>
      <c r="I42" s="172">
        <f t="shared" ref="I42" si="73">INT(U$3*U$9-D42-F42+E42)</f>
        <v>27031</v>
      </c>
      <c r="J42" s="162">
        <f t="shared" ref="J42" si="74">D42-E42-F42</f>
        <v>73492</v>
      </c>
      <c r="K42" s="163">
        <f t="shared" ref="K42" si="75">E42</f>
        <v>26743</v>
      </c>
      <c r="L42" s="171">
        <f t="shared" si="32"/>
        <v>-2640</v>
      </c>
      <c r="M42" s="162">
        <f t="shared" si="33"/>
        <v>1408</v>
      </c>
      <c r="N42" s="163">
        <f>K42-K41</f>
        <v>4096</v>
      </c>
      <c r="P42" s="77">
        <f t="shared" si="10"/>
        <v>1.3011243139329129E-6</v>
      </c>
      <c r="Q42" s="78">
        <f t="shared" si="11"/>
        <v>0.84071403203680084</v>
      </c>
      <c r="R42" s="78">
        <f t="shared" si="12"/>
        <v>-69390.994349822853</v>
      </c>
      <c r="S42" s="169">
        <f t="shared" si="13"/>
        <v>74051</v>
      </c>
      <c r="T42" s="131">
        <f t="shared" ref="T42" si="76">J42</f>
        <v>73492</v>
      </c>
      <c r="U42" s="128">
        <f t="shared" ref="U42" si="77">S42-T42</f>
        <v>559</v>
      </c>
      <c r="V42" s="129">
        <f t="shared" ref="V42" si="78">U42/T42</f>
        <v>7.6062700702117236E-3</v>
      </c>
      <c r="W42" s="128">
        <f t="shared" ref="W42" si="79">W41+U42</f>
        <v>-17597</v>
      </c>
      <c r="X42" s="130">
        <f t="shared" ref="X42" si="80">W42/T42</f>
        <v>-0.23944102759484026</v>
      </c>
    </row>
    <row r="43" spans="2:30" x14ac:dyDescent="0.25">
      <c r="B43" s="151">
        <v>39</v>
      </c>
      <c r="C43" s="152">
        <v>43924</v>
      </c>
      <c r="D43" s="153">
        <f t="shared" ref="D43:D97" si="81">D42+IF(M43&gt;0,M43,0)</f>
        <v>111956</v>
      </c>
      <c r="E43" s="154">
        <f t="shared" ref="E43:E97" si="82">E42+IF(N43&gt;0,N43,0)</f>
        <v>30043</v>
      </c>
      <c r="F43" s="155">
        <f t="shared" ref="F43:F106" si="83">D43*F$41/D$41</f>
        <v>10093.653085921742</v>
      </c>
      <c r="G43" s="156">
        <f t="shared" si="0"/>
        <v>2.3769651533290716E-3</v>
      </c>
      <c r="H43" s="157">
        <f t="shared" si="8"/>
        <v>1.0155844627079591</v>
      </c>
      <c r="I43" s="153">
        <f t="shared" ref="I43:I68" si="84">INT((S$17*K43+I42)/(1+R$17*J43))</f>
        <v>22386</v>
      </c>
      <c r="J43" s="158">
        <f t="shared" ref="J43:J97" si="85">S43</f>
        <v>75210</v>
      </c>
      <c r="K43" s="159">
        <f t="shared" ref="K43:K68" si="86">INT((Q$17*J43+K42)/(1+P$17+S$17))</f>
        <v>30043</v>
      </c>
      <c r="L43" s="160">
        <f t="shared" si="32"/>
        <v>-4645</v>
      </c>
      <c r="M43" s="158">
        <f t="shared" si="33"/>
        <v>1718</v>
      </c>
      <c r="N43" s="159">
        <f t="shared" si="34"/>
        <v>3300</v>
      </c>
      <c r="P43" s="54">
        <f t="shared" si="10"/>
        <v>1.3011243139329129E-6</v>
      </c>
      <c r="Q43" s="55">
        <f t="shared" si="11"/>
        <v>0.84278473747456473</v>
      </c>
      <c r="R43" s="55">
        <f t="shared" si="12"/>
        <v>-70746.392497047636</v>
      </c>
      <c r="S43" s="56">
        <f t="shared" si="13"/>
        <v>75210</v>
      </c>
      <c r="T43" s="132"/>
      <c r="U43" s="133"/>
      <c r="V43" s="136"/>
      <c r="W43" s="133"/>
      <c r="X43" s="137"/>
      <c r="AB43" s="139"/>
    </row>
    <row r="44" spans="2:30" x14ac:dyDescent="0.25">
      <c r="B44" s="9">
        <v>40</v>
      </c>
      <c r="C44" s="22">
        <v>43925</v>
      </c>
      <c r="D44" s="49">
        <f t="shared" si="81"/>
        <v>113235</v>
      </c>
      <c r="E44" s="5">
        <f t="shared" si="82"/>
        <v>33510</v>
      </c>
      <c r="F44" s="63">
        <f t="shared" si="83"/>
        <v>10208.964300121017</v>
      </c>
      <c r="G44" s="28">
        <f t="shared" si="0"/>
        <v>2.4041199144058151E-3</v>
      </c>
      <c r="H44" s="81">
        <f t="shared" si="8"/>
        <v>1.0114241309085712</v>
      </c>
      <c r="I44" s="49">
        <f t="shared" si="84"/>
        <v>17906</v>
      </c>
      <c r="J44" s="38">
        <f t="shared" si="85"/>
        <v>76489</v>
      </c>
      <c r="K44" s="37">
        <f t="shared" si="86"/>
        <v>33510</v>
      </c>
      <c r="L44" s="90">
        <f t="shared" si="32"/>
        <v>-4480</v>
      </c>
      <c r="M44" s="38">
        <f t="shared" si="33"/>
        <v>1279</v>
      </c>
      <c r="N44" s="37">
        <f t="shared" si="34"/>
        <v>3467</v>
      </c>
      <c r="P44" s="53">
        <f t="shared" si="10"/>
        <v>1.3011243139329129E-6</v>
      </c>
      <c r="Q44" s="52">
        <f t="shared" si="11"/>
        <v>0.84701882503040182</v>
      </c>
      <c r="R44" s="52">
        <f t="shared" si="12"/>
        <v>-72400.209270436957</v>
      </c>
      <c r="S44" s="16">
        <f t="shared" si="13"/>
        <v>76489</v>
      </c>
      <c r="T44" s="134"/>
      <c r="U44" s="135"/>
      <c r="V44" s="109"/>
      <c r="W44" s="135"/>
      <c r="X44" s="105"/>
    </row>
    <row r="45" spans="2:30" x14ac:dyDescent="0.25">
      <c r="B45" s="11">
        <v>41</v>
      </c>
      <c r="C45" s="21">
        <v>43926</v>
      </c>
      <c r="D45" s="50">
        <f t="shared" si="81"/>
        <v>114070</v>
      </c>
      <c r="E45" s="35">
        <f t="shared" si="82"/>
        <v>37136</v>
      </c>
      <c r="F45" s="30">
        <f t="shared" si="83"/>
        <v>10284.245663574022</v>
      </c>
      <c r="G45" s="27">
        <f t="shared" si="0"/>
        <v>2.4218480031463004E-3</v>
      </c>
      <c r="H45" s="83">
        <f t="shared" si="8"/>
        <v>1.00737404512739</v>
      </c>
      <c r="I45" s="23">
        <f t="shared" si="84"/>
        <v>13585</v>
      </c>
      <c r="J45" s="35">
        <f t="shared" si="85"/>
        <v>77324</v>
      </c>
      <c r="K45" s="39">
        <f t="shared" si="86"/>
        <v>37136</v>
      </c>
      <c r="L45" s="92">
        <f t="shared" si="32"/>
        <v>-4321</v>
      </c>
      <c r="M45" s="35">
        <f t="shared" si="33"/>
        <v>835</v>
      </c>
      <c r="N45" s="39">
        <f t="shared" si="34"/>
        <v>3626</v>
      </c>
      <c r="P45" s="54">
        <f t="shared" si="10"/>
        <v>1.3011243139329129E-6</v>
      </c>
      <c r="Q45" s="55">
        <f t="shared" si="11"/>
        <v>0.85163414361553558</v>
      </c>
      <c r="R45" s="55">
        <f t="shared" si="12"/>
        <v>-73631.426763548094</v>
      </c>
      <c r="S45" s="56">
        <f t="shared" si="13"/>
        <v>77324</v>
      </c>
      <c r="T45" s="132"/>
      <c r="U45" s="133"/>
      <c r="V45" s="136"/>
      <c r="W45" s="133"/>
      <c r="X45" s="137"/>
    </row>
    <row r="46" spans="2:30" x14ac:dyDescent="0.25">
      <c r="B46" s="9">
        <v>42</v>
      </c>
      <c r="C46" s="22">
        <v>43927</v>
      </c>
      <c r="D46" s="49">
        <f t="shared" si="81"/>
        <v>114463</v>
      </c>
      <c r="E46" s="5">
        <f t="shared" si="82"/>
        <v>40915</v>
      </c>
      <c r="F46" s="63">
        <f t="shared" si="83"/>
        <v>10319.677490923759</v>
      </c>
      <c r="G46" s="28">
        <f t="shared" si="0"/>
        <v>2.430191882038529E-3</v>
      </c>
      <c r="H46" s="81">
        <f t="shared" si="8"/>
        <v>1.0034452529148767</v>
      </c>
      <c r="I46" s="49">
        <f t="shared" si="84"/>
        <v>9411</v>
      </c>
      <c r="J46" s="38">
        <f t="shared" si="85"/>
        <v>77717</v>
      </c>
      <c r="K46" s="37">
        <f t="shared" si="86"/>
        <v>40915</v>
      </c>
      <c r="L46" s="90">
        <f t="shared" si="32"/>
        <v>-4174</v>
      </c>
      <c r="M46" s="38">
        <f t="shared" si="33"/>
        <v>393</v>
      </c>
      <c r="N46" s="37">
        <f t="shared" si="34"/>
        <v>3779</v>
      </c>
      <c r="P46" s="53">
        <f t="shared" si="10"/>
        <v>1.3011243139329129E-6</v>
      </c>
      <c r="Q46" s="52">
        <f t="shared" si="11"/>
        <v>0.85664443077695884</v>
      </c>
      <c r="R46" s="52">
        <f t="shared" si="12"/>
        <v>-74435.231772733241</v>
      </c>
      <c r="S46" s="16">
        <f t="shared" si="13"/>
        <v>77717</v>
      </c>
      <c r="T46" s="134"/>
      <c r="U46" s="135"/>
      <c r="V46" s="109"/>
      <c r="W46" s="135"/>
      <c r="X46" s="105"/>
    </row>
    <row r="47" spans="2:30" x14ac:dyDescent="0.25">
      <c r="B47" s="11">
        <v>43</v>
      </c>
      <c r="C47" s="21">
        <v>43928</v>
      </c>
      <c r="D47" s="50">
        <f t="shared" si="81"/>
        <v>114463</v>
      </c>
      <c r="E47" s="35">
        <f t="shared" si="82"/>
        <v>44839</v>
      </c>
      <c r="F47" s="30">
        <f t="shared" si="83"/>
        <v>10319.677490923759</v>
      </c>
      <c r="G47" s="27">
        <f t="shared" si="0"/>
        <v>2.430191882038529E-3</v>
      </c>
      <c r="H47" s="83">
        <f t="shared" si="8"/>
        <v>1</v>
      </c>
      <c r="I47" s="23">
        <f t="shared" si="84"/>
        <v>5367</v>
      </c>
      <c r="J47" s="35">
        <f t="shared" si="85"/>
        <v>77677</v>
      </c>
      <c r="K47" s="39">
        <f t="shared" si="86"/>
        <v>44839</v>
      </c>
      <c r="L47" s="92">
        <f t="shared" si="32"/>
        <v>-4044</v>
      </c>
      <c r="M47" s="35">
        <f t="shared" si="33"/>
        <v>-40</v>
      </c>
      <c r="N47" s="39">
        <f t="shared" si="34"/>
        <v>3924</v>
      </c>
      <c r="P47" s="54">
        <f t="shared" si="10"/>
        <v>1.3011243139329129E-6</v>
      </c>
      <c r="Q47" s="55">
        <f t="shared" si="11"/>
        <v>0.86206231085449436</v>
      </c>
      <c r="R47" s="55">
        <f t="shared" si="12"/>
        <v>-74813.549579451515</v>
      </c>
      <c r="S47" s="56">
        <f t="shared" si="13"/>
        <v>77677</v>
      </c>
      <c r="T47" s="132"/>
      <c r="U47" s="133"/>
      <c r="V47" s="136"/>
      <c r="W47" s="133"/>
      <c r="X47" s="137"/>
      <c r="Z47" s="138"/>
      <c r="AD47" s="138"/>
    </row>
    <row r="48" spans="2:30" x14ac:dyDescent="0.25">
      <c r="B48" s="9">
        <v>44</v>
      </c>
      <c r="C48" s="22">
        <v>43929</v>
      </c>
      <c r="D48" s="49">
        <f t="shared" si="81"/>
        <v>114463</v>
      </c>
      <c r="E48" s="5">
        <f t="shared" si="82"/>
        <v>48902</v>
      </c>
      <c r="F48" s="63">
        <f t="shared" si="83"/>
        <v>10319.677490923759</v>
      </c>
      <c r="G48" s="28">
        <f t="shared" si="0"/>
        <v>2.430191882038529E-3</v>
      </c>
      <c r="H48" s="81">
        <f t="shared" si="8"/>
        <v>1</v>
      </c>
      <c r="I48" s="49">
        <f t="shared" si="84"/>
        <v>1431</v>
      </c>
      <c r="J48" s="38">
        <f t="shared" si="85"/>
        <v>77217</v>
      </c>
      <c r="K48" s="37">
        <f t="shared" si="86"/>
        <v>48902</v>
      </c>
      <c r="L48" s="90">
        <f t="shared" si="32"/>
        <v>-3936</v>
      </c>
      <c r="M48" s="38">
        <f t="shared" si="33"/>
        <v>-460</v>
      </c>
      <c r="N48" s="37">
        <f t="shared" si="34"/>
        <v>4063</v>
      </c>
      <c r="P48" s="53">
        <f t="shared" si="10"/>
        <v>1.3011243139329129E-6</v>
      </c>
      <c r="Q48" s="52">
        <f t="shared" si="11"/>
        <v>0.8678975422301447</v>
      </c>
      <c r="R48" s="52">
        <f t="shared" si="12"/>
        <v>-74775.043950268999</v>
      </c>
      <c r="S48" s="16">
        <f t="shared" si="13"/>
        <v>77217</v>
      </c>
      <c r="T48" s="134"/>
      <c r="U48" s="135"/>
      <c r="V48" s="109"/>
      <c r="W48" s="135"/>
      <c r="X48" s="105"/>
    </row>
    <row r="49" spans="2:24" x14ac:dyDescent="0.25">
      <c r="B49" s="11">
        <v>45</v>
      </c>
      <c r="C49" s="21">
        <v>43930</v>
      </c>
      <c r="D49" s="50">
        <f t="shared" si="81"/>
        <v>114463</v>
      </c>
      <c r="E49" s="35">
        <f t="shared" si="82"/>
        <v>53097</v>
      </c>
      <c r="F49" s="30">
        <f t="shared" si="83"/>
        <v>10319.677490923759</v>
      </c>
      <c r="G49" s="27">
        <f t="shared" si="0"/>
        <v>2.430191882038529E-3</v>
      </c>
      <c r="H49" s="83">
        <f t="shared" si="8"/>
        <v>1</v>
      </c>
      <c r="I49" s="23">
        <f t="shared" si="84"/>
        <v>-2422</v>
      </c>
      <c r="J49" s="35">
        <f t="shared" si="85"/>
        <v>76354</v>
      </c>
      <c r="K49" s="39">
        <f t="shared" si="86"/>
        <v>53097</v>
      </c>
      <c r="L49" s="92">
        <f t="shared" si="32"/>
        <v>-3853</v>
      </c>
      <c r="M49" s="35">
        <f t="shared" si="33"/>
        <v>-863</v>
      </c>
      <c r="N49" s="39">
        <f t="shared" si="34"/>
        <v>4195</v>
      </c>
      <c r="P49" s="54">
        <f t="shared" si="10"/>
        <v>1.3011243139329129E-6</v>
      </c>
      <c r="Q49" s="55">
        <f t="shared" si="11"/>
        <v>0.87416142285540233</v>
      </c>
      <c r="R49" s="55">
        <f t="shared" si="12"/>
        <v>-74332.229214669991</v>
      </c>
      <c r="S49" s="56">
        <f t="shared" si="13"/>
        <v>76354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81"/>
        <v>114463</v>
      </c>
      <c r="E50" s="5">
        <f t="shared" si="82"/>
        <v>57417</v>
      </c>
      <c r="F50" s="63">
        <f t="shared" si="83"/>
        <v>10319.677490923759</v>
      </c>
      <c r="G50" s="28">
        <f t="shared" si="0"/>
        <v>2.430191882038529E-3</v>
      </c>
      <c r="H50" s="81">
        <f t="shared" si="8"/>
        <v>1</v>
      </c>
      <c r="I50" s="49">
        <f t="shared" si="84"/>
        <v>-6221</v>
      </c>
      <c r="J50" s="38">
        <f t="shared" si="85"/>
        <v>75109</v>
      </c>
      <c r="K50" s="37">
        <f t="shared" si="86"/>
        <v>57417</v>
      </c>
      <c r="L50" s="90">
        <f t="shared" si="32"/>
        <v>-3799</v>
      </c>
      <c r="M50" s="38">
        <f t="shared" si="33"/>
        <v>-1245</v>
      </c>
      <c r="N50" s="37">
        <f t="shared" si="34"/>
        <v>4320</v>
      </c>
      <c r="P50" s="53">
        <f t="shared" si="10"/>
        <v>1.3011243139329129E-6</v>
      </c>
      <c r="Q50" s="52">
        <f t="shared" si="11"/>
        <v>0.88086381770284961</v>
      </c>
      <c r="R50" s="52">
        <f t="shared" si="12"/>
        <v>-73501.470265057083</v>
      </c>
      <c r="S50" s="16">
        <f t="shared" si="13"/>
        <v>75109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81"/>
        <v>114463</v>
      </c>
      <c r="E51" s="35">
        <f t="shared" si="82"/>
        <v>61856</v>
      </c>
      <c r="F51" s="30">
        <f t="shared" si="83"/>
        <v>10319.677490923759</v>
      </c>
      <c r="G51" s="27">
        <f t="shared" si="0"/>
        <v>2.430191882038529E-3</v>
      </c>
      <c r="H51" s="83">
        <f t="shared" si="8"/>
        <v>1</v>
      </c>
      <c r="I51" s="50">
        <f t="shared" si="84"/>
        <v>-9994</v>
      </c>
      <c r="J51" s="18">
        <f t="shared" si="85"/>
        <v>73504</v>
      </c>
      <c r="K51" s="36">
        <f t="shared" si="86"/>
        <v>61856</v>
      </c>
      <c r="L51" s="91">
        <f t="shared" si="32"/>
        <v>-3773</v>
      </c>
      <c r="M51" s="18">
        <f t="shared" si="33"/>
        <v>-1605</v>
      </c>
      <c r="N51" s="36">
        <f t="shared" si="34"/>
        <v>4439</v>
      </c>
      <c r="P51" s="54">
        <f t="shared" si="10"/>
        <v>1.3011243139329129E-6</v>
      </c>
      <c r="Q51" s="55">
        <f t="shared" si="11"/>
        <v>0.88801459174506914</v>
      </c>
      <c r="R51" s="55">
        <f t="shared" si="12"/>
        <v>-72302.982556751085</v>
      </c>
      <c r="S51" s="56">
        <f t="shared" si="13"/>
        <v>73504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81"/>
        <v>114463</v>
      </c>
      <c r="E52" s="5">
        <f t="shared" si="82"/>
        <v>66409</v>
      </c>
      <c r="F52" s="63">
        <f t="shared" si="83"/>
        <v>10319.677490923759</v>
      </c>
      <c r="G52" s="28">
        <f t="shared" si="0"/>
        <v>2.430191882038529E-3</v>
      </c>
      <c r="H52" s="81">
        <f t="shared" si="8"/>
        <v>1</v>
      </c>
      <c r="I52" s="49">
        <f t="shared" si="84"/>
        <v>-13774</v>
      </c>
      <c r="J52" s="38">
        <f t="shared" si="85"/>
        <v>71564</v>
      </c>
      <c r="K52" s="37">
        <f t="shared" si="86"/>
        <v>66409</v>
      </c>
      <c r="L52" s="90">
        <f t="shared" si="32"/>
        <v>-3780</v>
      </c>
      <c r="M52" s="38">
        <f t="shared" si="33"/>
        <v>-1940</v>
      </c>
      <c r="N52" s="37">
        <f t="shared" si="34"/>
        <v>4553</v>
      </c>
      <c r="P52" s="53">
        <f t="shared" si="10"/>
        <v>1.3011243139329129E-6</v>
      </c>
      <c r="Q52" s="52">
        <f t="shared" si="11"/>
        <v>0.89562106376856265</v>
      </c>
      <c r="R52" s="52">
        <f t="shared" si="12"/>
        <v>-70757.944185802393</v>
      </c>
      <c r="S52" s="16">
        <f t="shared" si="13"/>
        <v>71564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81"/>
        <v>114463</v>
      </c>
      <c r="E53" s="35">
        <f t="shared" si="82"/>
        <v>71071</v>
      </c>
      <c r="F53" s="30">
        <f t="shared" si="83"/>
        <v>10319.677490923759</v>
      </c>
      <c r="G53" s="27">
        <f t="shared" si="0"/>
        <v>2.430191882038529E-3</v>
      </c>
      <c r="H53" s="83">
        <f t="shared" si="8"/>
        <v>1</v>
      </c>
      <c r="I53" s="50">
        <f t="shared" si="84"/>
        <v>-17592</v>
      </c>
      <c r="J53" s="18">
        <f t="shared" si="85"/>
        <v>69314</v>
      </c>
      <c r="K53" s="36">
        <f t="shared" si="86"/>
        <v>71071</v>
      </c>
      <c r="L53" s="91">
        <f t="shared" si="32"/>
        <v>-3818</v>
      </c>
      <c r="M53" s="18">
        <f t="shared" si="33"/>
        <v>-2250</v>
      </c>
      <c r="N53" s="36">
        <f t="shared" si="34"/>
        <v>4662</v>
      </c>
      <c r="P53" s="54">
        <f t="shared" si="10"/>
        <v>1.3011243139329129E-6</v>
      </c>
      <c r="Q53" s="55">
        <f t="shared" si="11"/>
        <v>0.90369331192707225</v>
      </c>
      <c r="R53" s="55">
        <f t="shared" si="12"/>
        <v>-68890.421170450078</v>
      </c>
      <c r="S53" s="56">
        <f t="shared" si="13"/>
        <v>69314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81"/>
        <v>114463</v>
      </c>
      <c r="E54" s="5">
        <f t="shared" si="82"/>
        <v>75838</v>
      </c>
      <c r="F54" s="63">
        <f t="shared" si="83"/>
        <v>10319.677490923759</v>
      </c>
      <c r="G54" s="28">
        <f t="shared" si="0"/>
        <v>2.430191882038529E-3</v>
      </c>
      <c r="H54" s="81">
        <f t="shared" si="8"/>
        <v>1</v>
      </c>
      <c r="I54" s="49">
        <f t="shared" si="84"/>
        <v>-21483</v>
      </c>
      <c r="J54" s="38">
        <f t="shared" si="85"/>
        <v>66782</v>
      </c>
      <c r="K54" s="37">
        <f t="shared" si="86"/>
        <v>75838</v>
      </c>
      <c r="L54" s="90">
        <f t="shared" si="32"/>
        <v>-3891</v>
      </c>
      <c r="M54" s="38">
        <f t="shared" si="33"/>
        <v>-2532</v>
      </c>
      <c r="N54" s="37">
        <f t="shared" si="34"/>
        <v>4767</v>
      </c>
      <c r="P54" s="53">
        <f t="shared" si="10"/>
        <v>1.3011243139329129E-6</v>
      </c>
      <c r="Q54" s="52">
        <f t="shared" si="11"/>
        <v>0.91223876159767991</v>
      </c>
      <c r="R54" s="52">
        <f t="shared" si="12"/>
        <v>-66724.479528933211</v>
      </c>
      <c r="S54" s="16">
        <f t="shared" si="13"/>
        <v>66782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81"/>
        <v>114463</v>
      </c>
      <c r="E55" s="35">
        <f t="shared" si="82"/>
        <v>80706</v>
      </c>
      <c r="F55" s="30">
        <f t="shared" si="83"/>
        <v>10319.677490923759</v>
      </c>
      <c r="G55" s="27">
        <f t="shared" si="0"/>
        <v>2.430191882038529E-3</v>
      </c>
      <c r="H55" s="83">
        <f t="shared" si="8"/>
        <v>1</v>
      </c>
      <c r="I55" s="23">
        <f t="shared" si="84"/>
        <v>-25480</v>
      </c>
      <c r="J55" s="35">
        <f t="shared" si="85"/>
        <v>63996</v>
      </c>
      <c r="K55" s="39">
        <f t="shared" si="86"/>
        <v>80706</v>
      </c>
      <c r="L55" s="92">
        <f t="shared" si="32"/>
        <v>-3997</v>
      </c>
      <c r="M55" s="35">
        <f t="shared" si="33"/>
        <v>-2786</v>
      </c>
      <c r="N55" s="39">
        <f t="shared" si="34"/>
        <v>4868</v>
      </c>
      <c r="P55" s="54">
        <f t="shared" ref="P55:P86" si="87">R$17*((1+P$17-Q$17)*(1+P$17+S$17)-Q$17)</f>
        <v>1.3011243139329129E-6</v>
      </c>
      <c r="Q55" s="55">
        <f t="shared" ref="Q55:Q86" si="88">(1+P$17-Q$17)*(1+P$17+S$17)-R$17*((S$17*K54)+((I54+J54)*(1+P$17+S$17)))</f>
        <v>0.92126627113637738</v>
      </c>
      <c r="R55" s="55">
        <f t="shared" ref="R55:R86" si="89">-J54*(1+P$17+S$17)</f>
        <v>-64287.073201679566</v>
      </c>
      <c r="S55" s="56">
        <f t="shared" si="13"/>
        <v>63996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81"/>
        <v>114463</v>
      </c>
      <c r="E56" s="5">
        <f t="shared" si="82"/>
        <v>85672</v>
      </c>
      <c r="F56" s="63">
        <f t="shared" si="83"/>
        <v>10319.677490923759</v>
      </c>
      <c r="G56" s="28">
        <f t="shared" si="0"/>
        <v>2.430191882038529E-3</v>
      </c>
      <c r="H56" s="81">
        <f t="shared" si="8"/>
        <v>1</v>
      </c>
      <c r="I56" s="49">
        <f t="shared" si="84"/>
        <v>-29619</v>
      </c>
      <c r="J56" s="38">
        <f t="shared" si="85"/>
        <v>60987</v>
      </c>
      <c r="K56" s="37">
        <f t="shared" si="86"/>
        <v>85672</v>
      </c>
      <c r="L56" s="90">
        <f t="shared" si="32"/>
        <v>-4139</v>
      </c>
      <c r="M56" s="38">
        <f t="shared" si="33"/>
        <v>-3009</v>
      </c>
      <c r="N56" s="37">
        <f t="shared" si="34"/>
        <v>4966</v>
      </c>
      <c r="P56" s="53">
        <f t="shared" si="87"/>
        <v>1.3011243139329129E-6</v>
      </c>
      <c r="Q56" s="52">
        <f t="shared" si="88"/>
        <v>0.93078204612249604</v>
      </c>
      <c r="R56" s="52">
        <f t="shared" si="89"/>
        <v>-61605.156129116913</v>
      </c>
      <c r="S56" s="16">
        <f t="shared" si="13"/>
        <v>60987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81"/>
        <v>114463</v>
      </c>
      <c r="E57" s="35">
        <f t="shared" si="82"/>
        <v>90735</v>
      </c>
      <c r="F57" s="30">
        <f t="shared" si="83"/>
        <v>10319.677490923759</v>
      </c>
      <c r="G57" s="27">
        <f t="shared" si="0"/>
        <v>2.430191882038529E-3</v>
      </c>
      <c r="H57" s="83">
        <f t="shared" si="8"/>
        <v>1</v>
      </c>
      <c r="I57" s="23">
        <f t="shared" si="84"/>
        <v>-33937</v>
      </c>
      <c r="J57" s="35">
        <f t="shared" si="85"/>
        <v>57785</v>
      </c>
      <c r="K57" s="39">
        <f t="shared" si="86"/>
        <v>90735</v>
      </c>
      <c r="L57" s="92">
        <f t="shared" si="32"/>
        <v>-4318</v>
      </c>
      <c r="M57" s="35">
        <f t="shared" si="33"/>
        <v>-3202</v>
      </c>
      <c r="N57" s="39">
        <f t="shared" si="34"/>
        <v>5063</v>
      </c>
      <c r="P57" s="54">
        <f t="shared" si="87"/>
        <v>1.3011243139329129E-6</v>
      </c>
      <c r="Q57" s="55">
        <f t="shared" si="88"/>
        <v>0.94079239872594722</v>
      </c>
      <c r="R57" s="55">
        <f t="shared" si="89"/>
        <v>-58708.570173861699</v>
      </c>
      <c r="S57" s="56">
        <f t="shared" si="13"/>
        <v>57785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81"/>
        <v>114463</v>
      </c>
      <c r="E58" s="5">
        <f t="shared" si="82"/>
        <v>95893</v>
      </c>
      <c r="F58" s="63">
        <f t="shared" si="83"/>
        <v>10319.677490923759</v>
      </c>
      <c r="G58" s="28">
        <f t="shared" si="0"/>
        <v>2.430191882038529E-3</v>
      </c>
      <c r="H58" s="81">
        <f t="shared" si="8"/>
        <v>1</v>
      </c>
      <c r="I58" s="49">
        <f t="shared" si="84"/>
        <v>-38471</v>
      </c>
      <c r="J58" s="5">
        <f t="shared" si="85"/>
        <v>54422</v>
      </c>
      <c r="K58" s="37">
        <f t="shared" si="86"/>
        <v>95893</v>
      </c>
      <c r="L58" s="90">
        <f t="shared" si="32"/>
        <v>-4534</v>
      </c>
      <c r="M58" s="5">
        <f t="shared" si="33"/>
        <v>-3363</v>
      </c>
      <c r="N58" s="37">
        <f t="shared" si="34"/>
        <v>5158</v>
      </c>
      <c r="P58" s="53">
        <f t="shared" si="87"/>
        <v>1.3011243139329129E-6</v>
      </c>
      <c r="Q58" s="52">
        <f t="shared" si="88"/>
        <v>0.95130650707446218</v>
      </c>
      <c r="R58" s="52">
        <f t="shared" si="89"/>
        <v>-55626.194557800816</v>
      </c>
      <c r="S58" s="16">
        <f t="shared" si="13"/>
        <v>54422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81"/>
        <v>114463</v>
      </c>
      <c r="E59" s="4">
        <f t="shared" si="82"/>
        <v>101146</v>
      </c>
      <c r="F59" s="64">
        <f t="shared" si="83"/>
        <v>10319.677490923759</v>
      </c>
      <c r="G59" s="27">
        <f t="shared" si="0"/>
        <v>2.430191882038529E-3</v>
      </c>
      <c r="H59" s="80">
        <f t="shared" si="8"/>
        <v>1</v>
      </c>
      <c r="I59" s="11">
        <f t="shared" si="84"/>
        <v>-43260</v>
      </c>
      <c r="J59" s="4">
        <f t="shared" si="85"/>
        <v>50932</v>
      </c>
      <c r="K59" s="51">
        <f t="shared" si="86"/>
        <v>101146</v>
      </c>
      <c r="L59" s="86">
        <f t="shared" si="32"/>
        <v>-4789</v>
      </c>
      <c r="M59" s="4">
        <f t="shared" si="33"/>
        <v>-3490</v>
      </c>
      <c r="N59" s="51">
        <f t="shared" si="34"/>
        <v>5253</v>
      </c>
      <c r="P59" s="54">
        <f t="shared" si="87"/>
        <v>1.3011243139329129E-6</v>
      </c>
      <c r="Q59" s="55">
        <f t="shared" si="88"/>
        <v>0.96233078992853205</v>
      </c>
      <c r="R59" s="55">
        <f t="shared" si="89"/>
        <v>-52388.833784280279</v>
      </c>
      <c r="S59" s="56">
        <f t="shared" si="13"/>
        <v>50932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81"/>
        <v>114463</v>
      </c>
      <c r="E60" s="2">
        <f t="shared" si="82"/>
        <v>106495</v>
      </c>
      <c r="F60" s="63">
        <f t="shared" si="83"/>
        <v>10319.677490923759</v>
      </c>
      <c r="G60" s="28">
        <f t="shared" si="0"/>
        <v>2.430191882038529E-3</v>
      </c>
      <c r="H60" s="81">
        <f t="shared" si="8"/>
        <v>1</v>
      </c>
      <c r="I60" s="9">
        <f t="shared" si="84"/>
        <v>-48345</v>
      </c>
      <c r="J60" s="2">
        <f t="shared" si="85"/>
        <v>47349</v>
      </c>
      <c r="K60" s="48">
        <f t="shared" si="86"/>
        <v>106495</v>
      </c>
      <c r="L60" s="87">
        <f t="shared" si="32"/>
        <v>-5085</v>
      </c>
      <c r="M60" s="2">
        <f t="shared" si="33"/>
        <v>-3583</v>
      </c>
      <c r="N60" s="48">
        <f t="shared" si="34"/>
        <v>5349</v>
      </c>
      <c r="P60" s="53">
        <f t="shared" si="87"/>
        <v>1.3011243139329129E-6</v>
      </c>
      <c r="Q60" s="52">
        <f t="shared" si="88"/>
        <v>0.97387187922980778</v>
      </c>
      <c r="R60" s="52">
        <f t="shared" si="89"/>
        <v>-49029.217638105234</v>
      </c>
      <c r="S60" s="16">
        <f t="shared" si="13"/>
        <v>47349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81"/>
        <v>114463</v>
      </c>
      <c r="E61" s="4">
        <f t="shared" si="82"/>
        <v>111942</v>
      </c>
      <c r="F61" s="64">
        <f t="shared" si="83"/>
        <v>10319.677490923759</v>
      </c>
      <c r="G61" s="27">
        <f t="shared" si="0"/>
        <v>2.430191882038529E-3</v>
      </c>
      <c r="H61" s="80">
        <f t="shared" si="8"/>
        <v>1</v>
      </c>
      <c r="I61" s="11">
        <f t="shared" si="84"/>
        <v>-53767</v>
      </c>
      <c r="J61" s="4">
        <f t="shared" si="85"/>
        <v>43708</v>
      </c>
      <c r="K61" s="51">
        <f t="shared" si="86"/>
        <v>111942</v>
      </c>
      <c r="L61" s="86">
        <f t="shared" si="32"/>
        <v>-5422</v>
      </c>
      <c r="M61" s="4">
        <f t="shared" si="33"/>
        <v>-3641</v>
      </c>
      <c r="N61" s="51">
        <f t="shared" si="34"/>
        <v>5447</v>
      </c>
      <c r="P61" s="54">
        <f t="shared" si="87"/>
        <v>1.3011243139329129E-6</v>
      </c>
      <c r="Q61" s="55">
        <f t="shared" si="88"/>
        <v>0.98593916628718004</v>
      </c>
      <c r="R61" s="55">
        <f t="shared" si="89"/>
        <v>-45580.075904080826</v>
      </c>
      <c r="S61" s="56">
        <f t="shared" si="13"/>
        <v>43708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81"/>
        <v>114463</v>
      </c>
      <c r="E62" s="2">
        <f t="shared" si="82"/>
        <v>117491</v>
      </c>
      <c r="F62" s="63">
        <f t="shared" si="83"/>
        <v>10319.677490923759</v>
      </c>
      <c r="G62" s="28">
        <f t="shared" si="0"/>
        <v>2.430191882038529E-3</v>
      </c>
      <c r="H62" s="81">
        <f t="shared" si="8"/>
        <v>1</v>
      </c>
      <c r="I62" s="9">
        <f t="shared" si="84"/>
        <v>-59570</v>
      </c>
      <c r="J62" s="2">
        <f t="shared" si="85"/>
        <v>40046</v>
      </c>
      <c r="K62" s="48">
        <f t="shared" si="86"/>
        <v>117491</v>
      </c>
      <c r="L62" s="87">
        <f t="shared" si="32"/>
        <v>-5803</v>
      </c>
      <c r="M62" s="2">
        <f t="shared" si="33"/>
        <v>-3662</v>
      </c>
      <c r="N62" s="48">
        <f t="shared" si="34"/>
        <v>5549</v>
      </c>
      <c r="P62" s="53">
        <f t="shared" si="87"/>
        <v>1.3011243139329129E-6</v>
      </c>
      <c r="Q62" s="52">
        <f t="shared" si="88"/>
        <v>0.99854082261178978</v>
      </c>
      <c r="R62" s="52">
        <f t="shared" si="89"/>
        <v>-42075.101007741767</v>
      </c>
      <c r="S62" s="16">
        <f t="shared" si="13"/>
        <v>40046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81"/>
        <v>114463</v>
      </c>
      <c r="E63" s="4">
        <f t="shared" si="82"/>
        <v>123145</v>
      </c>
      <c r="F63" s="64">
        <f t="shared" si="83"/>
        <v>10319.677490923759</v>
      </c>
      <c r="G63" s="27">
        <f t="shared" si="0"/>
        <v>2.430191882038529E-3</v>
      </c>
      <c r="H63" s="80">
        <f t="shared" si="8"/>
        <v>1</v>
      </c>
      <c r="I63" s="11">
        <f t="shared" si="84"/>
        <v>-65797</v>
      </c>
      <c r="J63" s="4">
        <f t="shared" si="85"/>
        <v>36400</v>
      </c>
      <c r="K63" s="51">
        <f t="shared" si="86"/>
        <v>123145</v>
      </c>
      <c r="L63" s="86">
        <f t="shared" si="32"/>
        <v>-6227</v>
      </c>
      <c r="M63" s="4">
        <f t="shared" si="33"/>
        <v>-3646</v>
      </c>
      <c r="N63" s="51">
        <f t="shared" si="34"/>
        <v>5654</v>
      </c>
      <c r="P63" s="54">
        <f t="shared" si="87"/>
        <v>1.3011243139329129E-6</v>
      </c>
      <c r="Q63" s="55">
        <f t="shared" si="88"/>
        <v>1.0116865592842672</v>
      </c>
      <c r="R63" s="55">
        <f t="shared" si="89"/>
        <v>-38549.910656081876</v>
      </c>
      <c r="S63" s="56">
        <f t="shared" si="13"/>
        <v>36400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81"/>
        <v>114463</v>
      </c>
      <c r="E64" s="2">
        <f t="shared" si="82"/>
        <v>128911</v>
      </c>
      <c r="F64" s="63">
        <f t="shared" si="83"/>
        <v>10319.677490923759</v>
      </c>
      <c r="G64" s="28">
        <f t="shared" si="0"/>
        <v>2.430191882038529E-3</v>
      </c>
      <c r="H64" s="81">
        <f t="shared" si="8"/>
        <v>1</v>
      </c>
      <c r="I64" s="9">
        <f t="shared" si="84"/>
        <v>-72493</v>
      </c>
      <c r="J64" s="2">
        <f t="shared" si="85"/>
        <v>32806</v>
      </c>
      <c r="K64" s="48">
        <f t="shared" si="86"/>
        <v>128911</v>
      </c>
      <c r="L64" s="87">
        <f t="shared" si="32"/>
        <v>-6696</v>
      </c>
      <c r="M64" s="2">
        <f t="shared" si="33"/>
        <v>-3594</v>
      </c>
      <c r="N64" s="48">
        <f t="shared" si="34"/>
        <v>5766</v>
      </c>
      <c r="P64" s="53">
        <f t="shared" si="87"/>
        <v>1.3011243139329129E-6</v>
      </c>
      <c r="Q64" s="52">
        <f t="shared" si="88"/>
        <v>1.025384654406333</v>
      </c>
      <c r="R64" s="52">
        <f t="shared" si="89"/>
        <v>-35040.122556095004</v>
      </c>
      <c r="S64" s="16">
        <f t="shared" si="13"/>
        <v>32806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81"/>
        <v>114463</v>
      </c>
      <c r="E65" s="4">
        <f t="shared" si="82"/>
        <v>134795</v>
      </c>
      <c r="F65" s="64">
        <f t="shared" si="83"/>
        <v>10319.677490923759</v>
      </c>
      <c r="G65" s="27">
        <f t="shared" si="0"/>
        <v>2.430191882038529E-3</v>
      </c>
      <c r="H65" s="80">
        <f t="shared" si="8"/>
        <v>1</v>
      </c>
      <c r="I65" s="11">
        <f t="shared" si="84"/>
        <v>-79703</v>
      </c>
      <c r="J65" s="4">
        <f t="shared" si="85"/>
        <v>29301</v>
      </c>
      <c r="K65" s="51">
        <f t="shared" si="86"/>
        <v>134795</v>
      </c>
      <c r="L65" s="86">
        <f t="shared" si="32"/>
        <v>-7210</v>
      </c>
      <c r="M65" s="4">
        <f t="shared" si="33"/>
        <v>-3505</v>
      </c>
      <c r="N65" s="51">
        <f t="shared" si="34"/>
        <v>5884</v>
      </c>
      <c r="P65" s="54">
        <f t="shared" si="87"/>
        <v>1.3011243139329129E-6</v>
      </c>
      <c r="Q65" s="55">
        <f t="shared" si="88"/>
        <v>1.0396477916070173</v>
      </c>
      <c r="R65" s="55">
        <f t="shared" si="89"/>
        <v>-31580.391774045402</v>
      </c>
      <c r="S65" s="56">
        <f t="shared" si="13"/>
        <v>29301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81"/>
        <v>114463</v>
      </c>
      <c r="E66" s="2">
        <f t="shared" si="82"/>
        <v>140806</v>
      </c>
      <c r="F66" s="63">
        <f t="shared" si="83"/>
        <v>10319.677490923759</v>
      </c>
      <c r="G66" s="28">
        <f t="shared" si="0"/>
        <v>2.430191882038529E-3</v>
      </c>
      <c r="H66" s="81">
        <f t="shared" si="8"/>
        <v>1</v>
      </c>
      <c r="I66" s="9">
        <f t="shared" si="84"/>
        <v>-87472</v>
      </c>
      <c r="J66" s="2">
        <f t="shared" si="85"/>
        <v>25919</v>
      </c>
      <c r="K66" s="48">
        <f t="shared" si="86"/>
        <v>140806</v>
      </c>
      <c r="L66" s="87">
        <f t="shared" si="32"/>
        <v>-7769</v>
      </c>
      <c r="M66" s="2">
        <f t="shared" si="33"/>
        <v>-3382</v>
      </c>
      <c r="N66" s="48">
        <f t="shared" si="34"/>
        <v>6011</v>
      </c>
      <c r="P66" s="53">
        <f t="shared" si="87"/>
        <v>1.3011243139329129E-6</v>
      </c>
      <c r="Q66" s="52">
        <f t="shared" si="88"/>
        <v>1.0544872215364405</v>
      </c>
      <c r="R66" s="52">
        <f t="shared" si="89"/>
        <v>-28206.336016926911</v>
      </c>
      <c r="S66" s="16">
        <f t="shared" si="13"/>
        <v>25919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81"/>
        <v>114463</v>
      </c>
      <c r="E67" s="4">
        <f t="shared" si="82"/>
        <v>146953</v>
      </c>
      <c r="F67" s="64">
        <f t="shared" si="83"/>
        <v>10319.677490923759</v>
      </c>
      <c r="G67" s="27">
        <f t="shared" si="0"/>
        <v>2.430191882038529E-3</v>
      </c>
      <c r="H67" s="80">
        <f t="shared" si="8"/>
        <v>1</v>
      </c>
      <c r="I67" s="11">
        <f t="shared" si="84"/>
        <v>-95844</v>
      </c>
      <c r="J67" s="4">
        <f t="shared" si="85"/>
        <v>22693</v>
      </c>
      <c r="K67" s="51">
        <f t="shared" si="86"/>
        <v>146953</v>
      </c>
      <c r="L67" s="86">
        <f t="shared" si="32"/>
        <v>-8372</v>
      </c>
      <c r="M67" s="4">
        <f t="shared" si="33"/>
        <v>-3226</v>
      </c>
      <c r="N67" s="51">
        <f t="shared" si="34"/>
        <v>6147</v>
      </c>
      <c r="P67" s="54">
        <f t="shared" si="87"/>
        <v>1.3011243139329129E-6</v>
      </c>
      <c r="Q67" s="55">
        <f t="shared" si="88"/>
        <v>1.069918493781453</v>
      </c>
      <c r="R67" s="55">
        <f t="shared" si="89"/>
        <v>-24950.685069544677</v>
      </c>
      <c r="S67" s="56">
        <f t="shared" si="13"/>
        <v>22693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81"/>
        <v>114463</v>
      </c>
      <c r="E68" s="2">
        <f t="shared" si="82"/>
        <v>153247</v>
      </c>
      <c r="F68" s="63">
        <f t="shared" si="83"/>
        <v>10319.677490923759</v>
      </c>
      <c r="G68" s="28">
        <f t="shared" ref="G68:G131" si="90">D68/U$3</f>
        <v>2.430191882038529E-3</v>
      </c>
      <c r="H68" s="81">
        <f t="shared" si="8"/>
        <v>1</v>
      </c>
      <c r="I68" s="9">
        <f t="shared" si="84"/>
        <v>-104860</v>
      </c>
      <c r="J68" s="2">
        <f t="shared" si="85"/>
        <v>19653</v>
      </c>
      <c r="K68" s="48">
        <f t="shared" si="86"/>
        <v>153247</v>
      </c>
      <c r="L68" s="87">
        <f t="shared" si="32"/>
        <v>-9016</v>
      </c>
      <c r="M68" s="2">
        <f t="shared" si="33"/>
        <v>-3040</v>
      </c>
      <c r="N68" s="48">
        <f t="shared" si="34"/>
        <v>6294</v>
      </c>
      <c r="P68" s="53">
        <f t="shared" si="87"/>
        <v>1.3011243139329129E-6</v>
      </c>
      <c r="Q68" s="52">
        <f t="shared" si="88"/>
        <v>1.0859571579289047</v>
      </c>
      <c r="R68" s="52">
        <f t="shared" si="89"/>
        <v>-21845.206075974282</v>
      </c>
      <c r="S68" s="16">
        <f t="shared" si="13"/>
        <v>19653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81"/>
        <v>114463</v>
      </c>
      <c r="E69" s="4">
        <f t="shared" si="82"/>
        <v>159700</v>
      </c>
      <c r="F69" s="64">
        <f t="shared" si="83"/>
        <v>10319.677490923759</v>
      </c>
      <c r="G69" s="27">
        <f t="shared" si="90"/>
        <v>2.430191882038529E-3</v>
      </c>
      <c r="H69" s="80">
        <f t="shared" ref="H69:H132" si="91">D69/D68</f>
        <v>1</v>
      </c>
      <c r="I69" s="11">
        <f t="shared" ref="I69:I100" si="92">INT((S$17*K69+I68)/(1+R$17*J69))</f>
        <v>-114559</v>
      </c>
      <c r="J69" s="4">
        <f t="shared" si="85"/>
        <v>16824</v>
      </c>
      <c r="K69" s="51">
        <f t="shared" ref="K69:K100" si="93">INT((Q$17*J69+K68)/(1+P$17+S$17))</f>
        <v>159700</v>
      </c>
      <c r="L69" s="86">
        <f t="shared" si="32"/>
        <v>-9699</v>
      </c>
      <c r="M69" s="4">
        <f t="shared" si="33"/>
        <v>-2829</v>
      </c>
      <c r="N69" s="51">
        <f t="shared" si="34"/>
        <v>6453</v>
      </c>
      <c r="P69" s="54">
        <f t="shared" si="87"/>
        <v>1.3011243139329129E-6</v>
      </c>
      <c r="Q69" s="55">
        <f t="shared" si="88"/>
        <v>1.1026189767468058</v>
      </c>
      <c r="R69" s="55">
        <f t="shared" si="89"/>
        <v>-18918.778258102611</v>
      </c>
      <c r="S69" s="56">
        <f t="shared" si="13"/>
        <v>16824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81"/>
        <v>114463</v>
      </c>
      <c r="E70" s="2">
        <f t="shared" si="82"/>
        <v>166325</v>
      </c>
      <c r="F70" s="63">
        <f t="shared" si="83"/>
        <v>10319.677490923759</v>
      </c>
      <c r="G70" s="28">
        <f t="shared" si="90"/>
        <v>2.430191882038529E-3</v>
      </c>
      <c r="H70" s="81">
        <f t="shared" si="91"/>
        <v>1</v>
      </c>
      <c r="I70" s="9">
        <f t="shared" si="92"/>
        <v>-124977</v>
      </c>
      <c r="J70" s="2">
        <f t="shared" si="85"/>
        <v>14226</v>
      </c>
      <c r="K70" s="48">
        <f t="shared" si="93"/>
        <v>166325</v>
      </c>
      <c r="L70" s="87">
        <f t="shared" si="32"/>
        <v>-10418</v>
      </c>
      <c r="M70" s="2">
        <f t="shared" si="33"/>
        <v>-2598</v>
      </c>
      <c r="N70" s="48">
        <f t="shared" si="34"/>
        <v>6625</v>
      </c>
      <c r="P70" s="53">
        <f t="shared" si="87"/>
        <v>1.3011243139329129E-6</v>
      </c>
      <c r="Q70" s="52">
        <f t="shared" si="88"/>
        <v>1.1199237987587367</v>
      </c>
      <c r="R70" s="52">
        <f t="shared" si="89"/>
        <v>-16195.467634168745</v>
      </c>
      <c r="S70" s="16">
        <f t="shared" si="13"/>
        <v>14226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81"/>
        <v>114463</v>
      </c>
      <c r="E71" s="4">
        <f t="shared" si="82"/>
        <v>173137</v>
      </c>
      <c r="F71" s="64">
        <f t="shared" si="83"/>
        <v>10319.677490923759</v>
      </c>
      <c r="G71" s="27">
        <f t="shared" si="90"/>
        <v>2.430191882038529E-3</v>
      </c>
      <c r="H71" s="80">
        <f t="shared" si="91"/>
        <v>1</v>
      </c>
      <c r="I71" s="11">
        <f t="shared" si="92"/>
        <v>-136144</v>
      </c>
      <c r="J71" s="4">
        <f t="shared" si="85"/>
        <v>11873</v>
      </c>
      <c r="K71" s="51">
        <f t="shared" si="93"/>
        <v>173137</v>
      </c>
      <c r="L71" s="86">
        <f t="shared" si="32"/>
        <v>-11167</v>
      </c>
      <c r="M71" s="4">
        <f t="shared" si="33"/>
        <v>-2353</v>
      </c>
      <c r="N71" s="51">
        <f t="shared" si="34"/>
        <v>6812</v>
      </c>
      <c r="P71" s="54">
        <f t="shared" si="87"/>
        <v>1.3011243139329129E-6</v>
      </c>
      <c r="Q71" s="55">
        <f t="shared" si="88"/>
        <v>1.1378942318555176</v>
      </c>
      <c r="R71" s="55">
        <f t="shared" si="89"/>
        <v>-13694.527018763942</v>
      </c>
      <c r="S71" s="56">
        <f t="shared" si="13"/>
        <v>11873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81"/>
        <v>114463</v>
      </c>
      <c r="E72" s="2">
        <f t="shared" si="82"/>
        <v>180150</v>
      </c>
      <c r="F72" s="63">
        <f t="shared" si="83"/>
        <v>10319.677490923759</v>
      </c>
      <c r="G72" s="28">
        <f t="shared" si="90"/>
        <v>2.430191882038529E-3</v>
      </c>
      <c r="H72" s="81">
        <f t="shared" si="91"/>
        <v>1</v>
      </c>
      <c r="I72" s="9">
        <f t="shared" si="92"/>
        <v>-148086</v>
      </c>
      <c r="J72" s="2">
        <f t="shared" si="85"/>
        <v>9774</v>
      </c>
      <c r="K72" s="48">
        <f t="shared" si="93"/>
        <v>180150</v>
      </c>
      <c r="L72" s="87">
        <f t="shared" si="32"/>
        <v>-11942</v>
      </c>
      <c r="M72" s="2">
        <f t="shared" si="33"/>
        <v>-2099</v>
      </c>
      <c r="N72" s="48">
        <f t="shared" si="34"/>
        <v>7013</v>
      </c>
      <c r="P72" s="53">
        <f t="shared" si="87"/>
        <v>1.3011243139329129E-6</v>
      </c>
      <c r="Q72" s="52">
        <f t="shared" si="88"/>
        <v>1.1565530971091287</v>
      </c>
      <c r="R72" s="52">
        <f t="shared" si="89"/>
        <v>-11429.433382102086</v>
      </c>
      <c r="S72" s="16">
        <f t="shared" si="13"/>
        <v>9774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81"/>
        <v>114463</v>
      </c>
      <c r="E73" s="4">
        <f t="shared" si="82"/>
        <v>187380</v>
      </c>
      <c r="F73" s="64">
        <f t="shared" si="83"/>
        <v>10319.677490923759</v>
      </c>
      <c r="G73" s="27">
        <f t="shared" si="90"/>
        <v>2.430191882038529E-3</v>
      </c>
      <c r="H73" s="80">
        <f t="shared" si="91"/>
        <v>1</v>
      </c>
      <c r="I73" s="11">
        <f t="shared" si="92"/>
        <v>-160825</v>
      </c>
      <c r="J73" s="4">
        <f t="shared" si="85"/>
        <v>7931</v>
      </c>
      <c r="K73" s="51">
        <f t="shared" si="93"/>
        <v>187380</v>
      </c>
      <c r="L73" s="86">
        <f t="shared" si="32"/>
        <v>-12739</v>
      </c>
      <c r="M73" s="4">
        <f t="shared" si="33"/>
        <v>-1843</v>
      </c>
      <c r="N73" s="51">
        <f t="shared" si="34"/>
        <v>7230</v>
      </c>
      <c r="P73" s="54">
        <f t="shared" si="87"/>
        <v>1.3011243139329129E-6</v>
      </c>
      <c r="Q73" s="55">
        <f t="shared" si="88"/>
        <v>1.1759244353893006</v>
      </c>
      <c r="R73" s="55">
        <f t="shared" si="89"/>
        <v>-9408.8504907492461</v>
      </c>
      <c r="S73" s="56">
        <f t="shared" si="13"/>
        <v>7931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81"/>
        <v>114463</v>
      </c>
      <c r="E74" s="2">
        <f t="shared" si="82"/>
        <v>194842</v>
      </c>
      <c r="F74" s="63">
        <f t="shared" si="83"/>
        <v>10319.677490923759</v>
      </c>
      <c r="G74" s="28">
        <f t="shared" si="90"/>
        <v>2.430191882038529E-3</v>
      </c>
      <c r="H74" s="81">
        <f t="shared" si="91"/>
        <v>1</v>
      </c>
      <c r="I74" s="9">
        <f t="shared" si="92"/>
        <v>-174375</v>
      </c>
      <c r="J74" s="2">
        <f t="shared" si="85"/>
        <v>6339</v>
      </c>
      <c r="K74" s="48">
        <f t="shared" si="93"/>
        <v>194842</v>
      </c>
      <c r="L74" s="87">
        <f t="shared" si="32"/>
        <v>-13550</v>
      </c>
      <c r="M74" s="2">
        <f t="shared" si="33"/>
        <v>-1592</v>
      </c>
      <c r="N74" s="48">
        <f t="shared" si="34"/>
        <v>7462</v>
      </c>
      <c r="P74" s="53">
        <f t="shared" si="87"/>
        <v>1.3011243139329129E-6</v>
      </c>
      <c r="Q74" s="52">
        <f t="shared" si="88"/>
        <v>1.1960364799119136</v>
      </c>
      <c r="R74" s="52">
        <f t="shared" si="89"/>
        <v>-7634.7036261645453</v>
      </c>
      <c r="S74" s="16">
        <f t="shared" si="13"/>
        <v>6339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81"/>
        <v>114463</v>
      </c>
      <c r="E75" s="4">
        <f t="shared" si="82"/>
        <v>202553</v>
      </c>
      <c r="F75" s="64">
        <f t="shared" si="83"/>
        <v>10319.677490923759</v>
      </c>
      <c r="G75" s="27">
        <f t="shared" si="90"/>
        <v>2.430191882038529E-3</v>
      </c>
      <c r="H75" s="80">
        <f t="shared" si="91"/>
        <v>1</v>
      </c>
      <c r="I75" s="11">
        <f t="shared" si="92"/>
        <v>-188748</v>
      </c>
      <c r="J75" s="4">
        <f t="shared" si="85"/>
        <v>4987</v>
      </c>
      <c r="K75" s="51">
        <f t="shared" si="93"/>
        <v>202553</v>
      </c>
      <c r="L75" s="86">
        <f t="shared" si="32"/>
        <v>-14373</v>
      </c>
      <c r="M75" s="4">
        <f t="shared" si="33"/>
        <v>-1352</v>
      </c>
      <c r="N75" s="51">
        <f t="shared" si="34"/>
        <v>7711</v>
      </c>
      <c r="P75" s="54">
        <f t="shared" si="87"/>
        <v>1.3011243139329129E-6</v>
      </c>
      <c r="Q75" s="55">
        <f t="shared" si="88"/>
        <v>1.2169160309139384</v>
      </c>
      <c r="R75" s="55">
        <f t="shared" si="89"/>
        <v>-6102.1795847001704</v>
      </c>
      <c r="S75" s="56">
        <f t="shared" si="13"/>
        <v>4987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81"/>
        <v>114463</v>
      </c>
      <c r="E76" s="2">
        <f t="shared" si="82"/>
        <v>210530</v>
      </c>
      <c r="F76" s="63">
        <f t="shared" si="83"/>
        <v>10319.677490923759</v>
      </c>
      <c r="G76" s="28">
        <f t="shared" si="90"/>
        <v>2.430191882038529E-3</v>
      </c>
      <c r="H76" s="81">
        <f t="shared" si="91"/>
        <v>1</v>
      </c>
      <c r="I76" s="9">
        <f t="shared" si="92"/>
        <v>-203950</v>
      </c>
      <c r="J76" s="2">
        <f t="shared" si="85"/>
        <v>3860</v>
      </c>
      <c r="K76" s="48">
        <f t="shared" si="93"/>
        <v>210530</v>
      </c>
      <c r="L76" s="87">
        <f t="shared" si="32"/>
        <v>-15202</v>
      </c>
      <c r="M76" s="2">
        <f t="shared" si="33"/>
        <v>-1127</v>
      </c>
      <c r="N76" s="48">
        <f t="shared" si="34"/>
        <v>7977</v>
      </c>
      <c r="P76" s="53">
        <f t="shared" si="87"/>
        <v>1.3011243139329129E-6</v>
      </c>
      <c r="Q76" s="52">
        <f t="shared" si="88"/>
        <v>1.2385954073668257</v>
      </c>
      <c r="R76" s="52">
        <f t="shared" si="89"/>
        <v>-4800.6893183309276</v>
      </c>
      <c r="S76" s="16">
        <f t="shared" si="13"/>
        <v>3860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81"/>
        <v>114463</v>
      </c>
      <c r="E77" s="4">
        <f t="shared" si="82"/>
        <v>218788</v>
      </c>
      <c r="F77" s="64">
        <f t="shared" si="83"/>
        <v>10319.677490923759</v>
      </c>
      <c r="G77" s="27">
        <f t="shared" si="90"/>
        <v>2.430191882038529E-3</v>
      </c>
      <c r="H77" s="80">
        <f t="shared" si="91"/>
        <v>1</v>
      </c>
      <c r="I77" s="11">
        <f t="shared" si="92"/>
        <v>-219986</v>
      </c>
      <c r="J77" s="4">
        <f t="shared" si="85"/>
        <v>2937</v>
      </c>
      <c r="K77" s="51">
        <f t="shared" si="93"/>
        <v>218788</v>
      </c>
      <c r="L77" s="86">
        <f t="shared" si="32"/>
        <v>-16036</v>
      </c>
      <c r="M77" s="4">
        <f t="shared" si="33"/>
        <v>-923</v>
      </c>
      <c r="N77" s="51">
        <f t="shared" si="34"/>
        <v>8258</v>
      </c>
      <c r="P77" s="54">
        <f t="shared" si="87"/>
        <v>1.3011243139329129E-6</v>
      </c>
      <c r="Q77" s="55">
        <f t="shared" si="88"/>
        <v>1.2611042754653665</v>
      </c>
      <c r="R77" s="55">
        <f t="shared" si="89"/>
        <v>-3715.7932161133708</v>
      </c>
      <c r="S77" s="56">
        <f t="shared" si="13"/>
        <v>2937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81"/>
        <v>114463</v>
      </c>
      <c r="E78" s="2">
        <f t="shared" si="82"/>
        <v>227345</v>
      </c>
      <c r="F78" s="63">
        <f t="shared" si="83"/>
        <v>10319.677490923759</v>
      </c>
      <c r="G78" s="28">
        <f t="shared" si="90"/>
        <v>2.430191882038529E-3</v>
      </c>
      <c r="H78" s="81">
        <f t="shared" si="91"/>
        <v>1</v>
      </c>
      <c r="I78" s="9">
        <f t="shared" si="92"/>
        <v>-236857</v>
      </c>
      <c r="J78" s="2">
        <f t="shared" si="85"/>
        <v>2196</v>
      </c>
      <c r="K78" s="48">
        <f t="shared" si="93"/>
        <v>227345</v>
      </c>
      <c r="L78" s="87">
        <f t="shared" si="32"/>
        <v>-16871</v>
      </c>
      <c r="M78" s="2">
        <f t="shared" si="33"/>
        <v>-741</v>
      </c>
      <c r="N78" s="48">
        <f t="shared" si="34"/>
        <v>8557</v>
      </c>
      <c r="P78" s="53">
        <f t="shared" si="87"/>
        <v>1.3011243139329129E-6</v>
      </c>
      <c r="Q78" s="52">
        <f t="shared" si="88"/>
        <v>1.2844787201648422</v>
      </c>
      <c r="R78" s="52">
        <f t="shared" si="89"/>
        <v>-2827.2758227266763</v>
      </c>
      <c r="S78" s="16">
        <f t="shared" si="13"/>
        <v>2196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81"/>
        <v>114463</v>
      </c>
      <c r="E79" s="4">
        <f t="shared" si="82"/>
        <v>236216</v>
      </c>
      <c r="F79" s="64">
        <f t="shared" si="83"/>
        <v>10319.677490923759</v>
      </c>
      <c r="G79" s="27">
        <f t="shared" si="90"/>
        <v>2.430191882038529E-3</v>
      </c>
      <c r="H79" s="80">
        <f t="shared" si="91"/>
        <v>1</v>
      </c>
      <c r="I79" s="11">
        <f t="shared" si="92"/>
        <v>-254566</v>
      </c>
      <c r="J79" s="4">
        <f t="shared" si="85"/>
        <v>1612</v>
      </c>
      <c r="K79" s="51">
        <f t="shared" si="93"/>
        <v>236216</v>
      </c>
      <c r="L79" s="86">
        <f t="shared" si="32"/>
        <v>-17709</v>
      </c>
      <c r="M79" s="4">
        <f t="shared" si="33"/>
        <v>-584</v>
      </c>
      <c r="N79" s="51">
        <f t="shared" si="34"/>
        <v>8871</v>
      </c>
      <c r="P79" s="54">
        <f t="shared" si="87"/>
        <v>1.3011243139329129E-6</v>
      </c>
      <c r="Q79" s="55">
        <f t="shared" si="88"/>
        <v>1.3087511670272836</v>
      </c>
      <c r="R79" s="55">
        <f t="shared" si="89"/>
        <v>-2113.9590421204566</v>
      </c>
      <c r="S79" s="56">
        <f t="shared" si="13"/>
        <v>1612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81"/>
        <v>114463</v>
      </c>
      <c r="E80" s="2">
        <f t="shared" si="82"/>
        <v>245418</v>
      </c>
      <c r="F80" s="63">
        <f t="shared" si="83"/>
        <v>10319.677490923759</v>
      </c>
      <c r="G80" s="28">
        <f t="shared" si="90"/>
        <v>2.430191882038529E-3</v>
      </c>
      <c r="H80" s="81">
        <f t="shared" si="91"/>
        <v>1</v>
      </c>
      <c r="I80" s="9">
        <f t="shared" si="92"/>
        <v>-273115</v>
      </c>
      <c r="J80" s="2">
        <f t="shared" si="85"/>
        <v>1161</v>
      </c>
      <c r="K80" s="48">
        <f t="shared" si="93"/>
        <v>245418</v>
      </c>
      <c r="L80" s="87">
        <f t="shared" si="32"/>
        <v>-18549</v>
      </c>
      <c r="M80" s="2">
        <f t="shared" si="33"/>
        <v>-451</v>
      </c>
      <c r="N80" s="48">
        <f t="shared" si="34"/>
        <v>9202</v>
      </c>
      <c r="P80" s="53">
        <f t="shared" si="87"/>
        <v>1.3011243139329129E-6</v>
      </c>
      <c r="Q80" s="52">
        <f t="shared" si="88"/>
        <v>1.3339603537846327</v>
      </c>
      <c r="R80" s="52">
        <f t="shared" si="89"/>
        <v>-1551.7768560556358</v>
      </c>
      <c r="S80" s="16">
        <f t="shared" si="13"/>
        <v>1161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81"/>
        <v>114463</v>
      </c>
      <c r="E81" s="4">
        <f t="shared" si="82"/>
        <v>254967</v>
      </c>
      <c r="F81" s="64">
        <f t="shared" si="83"/>
        <v>10319.677490923759</v>
      </c>
      <c r="G81" s="27">
        <f t="shared" si="90"/>
        <v>2.430191882038529E-3</v>
      </c>
      <c r="H81" s="80">
        <f t="shared" si="91"/>
        <v>1</v>
      </c>
      <c r="I81" s="11">
        <f t="shared" si="92"/>
        <v>-292509</v>
      </c>
      <c r="J81" s="4">
        <f t="shared" si="85"/>
        <v>821</v>
      </c>
      <c r="K81" s="51">
        <f t="shared" si="93"/>
        <v>254967</v>
      </c>
      <c r="L81" s="86">
        <f t="shared" si="32"/>
        <v>-19394</v>
      </c>
      <c r="M81" s="4">
        <f t="shared" si="33"/>
        <v>-340</v>
      </c>
      <c r="N81" s="51">
        <f t="shared" si="34"/>
        <v>9549</v>
      </c>
      <c r="P81" s="54">
        <f t="shared" si="87"/>
        <v>1.3011243139329129E-6</v>
      </c>
      <c r="Q81" s="55">
        <f t="shared" si="88"/>
        <v>1.360142578573331</v>
      </c>
      <c r="R81" s="55">
        <f t="shared" si="89"/>
        <v>-1117.6258870227005</v>
      </c>
      <c r="S81" s="56">
        <f t="shared" si="13"/>
        <v>821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81"/>
        <v>114463</v>
      </c>
      <c r="E82" s="2">
        <f t="shared" si="82"/>
        <v>264879</v>
      </c>
      <c r="F82" s="63">
        <f t="shared" si="83"/>
        <v>10319.677490923759</v>
      </c>
      <c r="G82" s="28">
        <f t="shared" si="90"/>
        <v>2.430191882038529E-3</v>
      </c>
      <c r="H82" s="81">
        <f t="shared" si="91"/>
        <v>1</v>
      </c>
      <c r="I82" s="9">
        <f t="shared" si="92"/>
        <v>-312755</v>
      </c>
      <c r="J82" s="2">
        <f t="shared" si="85"/>
        <v>569</v>
      </c>
      <c r="K82" s="48">
        <f t="shared" si="93"/>
        <v>264879</v>
      </c>
      <c r="L82" s="87">
        <f t="shared" si="32"/>
        <v>-20246</v>
      </c>
      <c r="M82" s="2">
        <f t="shared" si="33"/>
        <v>-252</v>
      </c>
      <c r="N82" s="48">
        <f t="shared" si="34"/>
        <v>9912</v>
      </c>
      <c r="P82" s="53">
        <f t="shared" si="87"/>
        <v>1.3011243139329129E-6</v>
      </c>
      <c r="Q82" s="52">
        <f t="shared" si="88"/>
        <v>1.3873353593275701</v>
      </c>
      <c r="R82" s="52">
        <f t="shared" si="89"/>
        <v>-790.3280389712636</v>
      </c>
      <c r="S82" s="16">
        <f t="shared" si="13"/>
        <v>569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81"/>
        <v>114463</v>
      </c>
      <c r="E83" s="4">
        <f t="shared" si="82"/>
        <v>275170</v>
      </c>
      <c r="F83" s="64">
        <f t="shared" si="83"/>
        <v>10319.677490923759</v>
      </c>
      <c r="G83" s="27">
        <f t="shared" si="90"/>
        <v>2.430191882038529E-3</v>
      </c>
      <c r="H83" s="80">
        <f t="shared" si="91"/>
        <v>1</v>
      </c>
      <c r="I83" s="11">
        <f t="shared" si="92"/>
        <v>-333865</v>
      </c>
      <c r="J83" s="4">
        <f t="shared" si="85"/>
        <v>386</v>
      </c>
      <c r="K83" s="51">
        <f t="shared" si="93"/>
        <v>275170</v>
      </c>
      <c r="L83" s="86">
        <f t="shared" si="32"/>
        <v>-21110</v>
      </c>
      <c r="M83" s="4">
        <f t="shared" si="33"/>
        <v>-183</v>
      </c>
      <c r="N83" s="51">
        <f t="shared" si="34"/>
        <v>10291</v>
      </c>
      <c r="P83" s="54">
        <f t="shared" si="87"/>
        <v>1.3011243139329129E-6</v>
      </c>
      <c r="Q83" s="55">
        <f t="shared" si="88"/>
        <v>1.4155801931465322</v>
      </c>
      <c r="R83" s="55">
        <f t="shared" si="89"/>
        <v>-547.74257512137513</v>
      </c>
      <c r="S83" s="56">
        <f t="shared" si="13"/>
        <v>386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81"/>
        <v>114463</v>
      </c>
      <c r="E84" s="2">
        <f t="shared" si="82"/>
        <v>285856</v>
      </c>
      <c r="F84" s="63">
        <f t="shared" si="83"/>
        <v>10319.677490923759</v>
      </c>
      <c r="G84" s="28">
        <f t="shared" si="90"/>
        <v>2.430191882038529E-3</v>
      </c>
      <c r="H84" s="81">
        <f t="shared" si="91"/>
        <v>1</v>
      </c>
      <c r="I84" s="9">
        <f t="shared" si="92"/>
        <v>-355853</v>
      </c>
      <c r="J84" s="2">
        <f t="shared" si="85"/>
        <v>257</v>
      </c>
      <c r="K84" s="48">
        <f t="shared" si="93"/>
        <v>285856</v>
      </c>
      <c r="L84" s="87">
        <f t="shared" si="32"/>
        <v>-21988</v>
      </c>
      <c r="M84" s="2">
        <f t="shared" si="33"/>
        <v>-129</v>
      </c>
      <c r="N84" s="48">
        <f t="shared" si="34"/>
        <v>10686</v>
      </c>
      <c r="P84" s="53">
        <f t="shared" si="87"/>
        <v>1.3011243139329129E-6</v>
      </c>
      <c r="Q84" s="52">
        <f t="shared" si="88"/>
        <v>1.4449199035177296</v>
      </c>
      <c r="R84" s="52">
        <f t="shared" si="89"/>
        <v>-371.57932161133709</v>
      </c>
      <c r="S84" s="16">
        <f t="shared" si="13"/>
        <v>257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81"/>
        <v>114463</v>
      </c>
      <c r="E85" s="4">
        <f t="shared" si="82"/>
        <v>296954</v>
      </c>
      <c r="F85" s="64">
        <f t="shared" si="83"/>
        <v>10319.677490923759</v>
      </c>
      <c r="G85" s="27">
        <f t="shared" si="90"/>
        <v>2.430191882038529E-3</v>
      </c>
      <c r="H85" s="80">
        <f t="shared" si="91"/>
        <v>1</v>
      </c>
      <c r="I85" s="11">
        <f t="shared" si="92"/>
        <v>-378738</v>
      </c>
      <c r="J85" s="4">
        <f t="shared" si="85"/>
        <v>167</v>
      </c>
      <c r="K85" s="51">
        <f t="shared" si="93"/>
        <v>296954</v>
      </c>
      <c r="L85" s="86">
        <f t="shared" si="32"/>
        <v>-22885</v>
      </c>
      <c r="M85" s="4">
        <f t="shared" si="33"/>
        <v>-90</v>
      </c>
      <c r="N85" s="51">
        <f t="shared" si="34"/>
        <v>11098</v>
      </c>
      <c r="P85" s="54">
        <f t="shared" si="87"/>
        <v>1.3011243139329129E-6</v>
      </c>
      <c r="Q85" s="55">
        <f t="shared" si="88"/>
        <v>1.4753946611520146</v>
      </c>
      <c r="R85" s="55">
        <f t="shared" si="89"/>
        <v>-247.39866749770371</v>
      </c>
      <c r="S85" s="56">
        <f t="shared" si="13"/>
        <v>167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81"/>
        <v>114463</v>
      </c>
      <c r="E86" s="2">
        <f t="shared" si="82"/>
        <v>308481</v>
      </c>
      <c r="F86" s="63">
        <f t="shared" si="83"/>
        <v>10319.677490923759</v>
      </c>
      <c r="G86" s="28">
        <f t="shared" si="90"/>
        <v>2.430191882038529E-3</v>
      </c>
      <c r="H86" s="81">
        <f t="shared" si="91"/>
        <v>1</v>
      </c>
      <c r="I86" s="9">
        <f t="shared" si="92"/>
        <v>-402544</v>
      </c>
      <c r="J86" s="2">
        <f t="shared" si="85"/>
        <v>106</v>
      </c>
      <c r="K86" s="48">
        <f t="shared" si="93"/>
        <v>308481</v>
      </c>
      <c r="L86" s="87">
        <f t="shared" si="32"/>
        <v>-23806</v>
      </c>
      <c r="M86" s="2">
        <f t="shared" si="33"/>
        <v>-61</v>
      </c>
      <c r="N86" s="48">
        <f t="shared" si="34"/>
        <v>11527</v>
      </c>
      <c r="P86" s="53">
        <f t="shared" si="87"/>
        <v>1.3011243139329129E-6</v>
      </c>
      <c r="Q86" s="52">
        <f t="shared" si="88"/>
        <v>1.5070513752924695</v>
      </c>
      <c r="R86" s="52">
        <f t="shared" si="89"/>
        <v>-160.76100183702926</v>
      </c>
      <c r="S86" s="16">
        <f t="shared" si="13"/>
        <v>106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81"/>
        <v>114463</v>
      </c>
      <c r="E87" s="4">
        <f t="shared" si="82"/>
        <v>320454</v>
      </c>
      <c r="F87" s="64">
        <f t="shared" si="83"/>
        <v>10319.677490923759</v>
      </c>
      <c r="G87" s="27">
        <f t="shared" si="90"/>
        <v>2.430191882038529E-3</v>
      </c>
      <c r="H87" s="80">
        <f t="shared" si="91"/>
        <v>1</v>
      </c>
      <c r="I87" s="11">
        <f t="shared" si="92"/>
        <v>-427296</v>
      </c>
      <c r="J87" s="4">
        <f t="shared" si="85"/>
        <v>66</v>
      </c>
      <c r="K87" s="51">
        <f t="shared" si="93"/>
        <v>320454</v>
      </c>
      <c r="L87" s="86">
        <f t="shared" si="32"/>
        <v>-24752</v>
      </c>
      <c r="M87" s="4">
        <f t="shared" si="33"/>
        <v>-40</v>
      </c>
      <c r="N87" s="51">
        <f t="shared" si="34"/>
        <v>11973</v>
      </c>
      <c r="P87" s="54">
        <f t="shared" ref="P87:P118" si="94">R$17*((1+P$17-Q$17)*(1+P$17+S$17)-Q$17)</f>
        <v>1.3011243139329129E-6</v>
      </c>
      <c r="Q87" s="55">
        <f t="shared" ref="Q87:Q118" si="95">(1+P$17-Q$17)*(1+P$17+S$17)-R$17*((S$17*K86)+((I86+J86)*(1+P$17+S$17)))</f>
        <v>1.5399369551821771</v>
      </c>
      <c r="R87" s="55">
        <f t="shared" ref="R87:R118" si="96">-J86*(1+P$17+S$17)</f>
        <v>-102.03991733368325</v>
      </c>
      <c r="S87" s="56">
        <f t="shared" ref="S87:S150" si="97">INT((-Q87+SQRT((Q87^2)-(4*P87*R87)))/(2*P87))</f>
        <v>66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81"/>
        <v>114463</v>
      </c>
      <c r="E88" s="2">
        <f t="shared" si="82"/>
        <v>332891</v>
      </c>
      <c r="F88" s="63">
        <f t="shared" si="83"/>
        <v>10319.677490923759</v>
      </c>
      <c r="G88" s="28">
        <f t="shared" si="90"/>
        <v>2.430191882038529E-3</v>
      </c>
      <c r="H88" s="81">
        <f t="shared" si="91"/>
        <v>1</v>
      </c>
      <c r="I88" s="9">
        <f t="shared" si="92"/>
        <v>-453024</v>
      </c>
      <c r="J88" s="2">
        <f t="shared" si="85"/>
        <v>40</v>
      </c>
      <c r="K88" s="48">
        <f t="shared" si="93"/>
        <v>332891</v>
      </c>
      <c r="L88" s="87">
        <f t="shared" si="32"/>
        <v>-25728</v>
      </c>
      <c r="M88" s="2">
        <f t="shared" si="33"/>
        <v>-26</v>
      </c>
      <c r="N88" s="48">
        <f t="shared" si="34"/>
        <v>12437</v>
      </c>
      <c r="P88" s="53">
        <f t="shared" si="94"/>
        <v>1.3011243139329129E-6</v>
      </c>
      <c r="Q88" s="52">
        <f t="shared" si="95"/>
        <v>1.57409698367589</v>
      </c>
      <c r="R88" s="52">
        <f t="shared" si="96"/>
        <v>-63.534288151161263</v>
      </c>
      <c r="S88" s="16">
        <f t="shared" si="97"/>
        <v>40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81"/>
        <v>114463</v>
      </c>
      <c r="E89" s="4">
        <f t="shared" si="82"/>
        <v>345810</v>
      </c>
      <c r="F89" s="64">
        <f t="shared" si="83"/>
        <v>10319.677490923759</v>
      </c>
      <c r="G89" s="27">
        <f t="shared" si="90"/>
        <v>2.430191882038529E-3</v>
      </c>
      <c r="H89" s="80">
        <f t="shared" si="91"/>
        <v>1</v>
      </c>
      <c r="I89" s="11">
        <f t="shared" si="92"/>
        <v>-479761</v>
      </c>
      <c r="J89" s="4">
        <f t="shared" si="85"/>
        <v>23</v>
      </c>
      <c r="K89" s="51">
        <f t="shared" si="93"/>
        <v>345810</v>
      </c>
      <c r="L89" s="86">
        <f t="shared" si="32"/>
        <v>-26737</v>
      </c>
      <c r="M89" s="4">
        <f t="shared" si="33"/>
        <v>-17</v>
      </c>
      <c r="N89" s="51">
        <f t="shared" si="34"/>
        <v>12919</v>
      </c>
      <c r="P89" s="54">
        <f t="shared" si="94"/>
        <v>1.3011243139329129E-6</v>
      </c>
      <c r="Q89" s="55">
        <f t="shared" si="95"/>
        <v>1.6095824557722609</v>
      </c>
      <c r="R89" s="55">
        <f t="shared" si="96"/>
        <v>-38.505629182521979</v>
      </c>
      <c r="S89" s="56">
        <f t="shared" si="97"/>
        <v>23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81"/>
        <v>114463</v>
      </c>
      <c r="E90" s="2">
        <f t="shared" si="82"/>
        <v>359230</v>
      </c>
      <c r="F90" s="63">
        <f t="shared" si="83"/>
        <v>10319.677490923759</v>
      </c>
      <c r="G90" s="28">
        <f t="shared" si="90"/>
        <v>2.430191882038529E-3</v>
      </c>
      <c r="H90" s="81">
        <f t="shared" si="91"/>
        <v>1</v>
      </c>
      <c r="I90" s="9">
        <f t="shared" si="92"/>
        <v>-507542</v>
      </c>
      <c r="J90" s="2">
        <f t="shared" si="85"/>
        <v>13</v>
      </c>
      <c r="K90" s="48">
        <f t="shared" si="93"/>
        <v>359230</v>
      </c>
      <c r="L90" s="87">
        <f t="shared" si="32"/>
        <v>-27781</v>
      </c>
      <c r="M90" s="2">
        <f t="shared" si="33"/>
        <v>-10</v>
      </c>
      <c r="N90" s="48">
        <f t="shared" si="34"/>
        <v>13420</v>
      </c>
      <c r="P90" s="53">
        <f t="shared" si="94"/>
        <v>1.3011243139329129E-6</v>
      </c>
      <c r="Q90" s="52">
        <f t="shared" si="95"/>
        <v>1.6464456928582734</v>
      </c>
      <c r="R90" s="52">
        <f t="shared" si="96"/>
        <v>-22.140736779950139</v>
      </c>
      <c r="S90" s="16">
        <f t="shared" si="97"/>
        <v>13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81"/>
        <v>114463</v>
      </c>
      <c r="E91" s="4">
        <f t="shared" si="82"/>
        <v>373171</v>
      </c>
      <c r="F91" s="64">
        <f t="shared" si="83"/>
        <v>10319.677490923759</v>
      </c>
      <c r="G91" s="27">
        <f t="shared" si="90"/>
        <v>2.430191882038529E-3</v>
      </c>
      <c r="H91" s="80">
        <f t="shared" si="91"/>
        <v>1</v>
      </c>
      <c r="I91" s="11">
        <f t="shared" si="92"/>
        <v>-536406</v>
      </c>
      <c r="J91" s="4">
        <f t="shared" si="85"/>
        <v>7</v>
      </c>
      <c r="K91" s="51">
        <f t="shared" si="93"/>
        <v>373171</v>
      </c>
      <c r="L91" s="86">
        <f t="shared" si="32"/>
        <v>-28864</v>
      </c>
      <c r="M91" s="4">
        <f t="shared" si="33"/>
        <v>-6</v>
      </c>
      <c r="N91" s="51">
        <f t="shared" si="34"/>
        <v>13941</v>
      </c>
      <c r="P91" s="54">
        <f t="shared" si="94"/>
        <v>1.3011243139329129E-6</v>
      </c>
      <c r="Q91" s="55">
        <f t="shared" si="95"/>
        <v>1.6847377965231596</v>
      </c>
      <c r="R91" s="55">
        <f t="shared" si="96"/>
        <v>-12.514329484319642</v>
      </c>
      <c r="S91" s="56">
        <f t="shared" si="97"/>
        <v>7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81"/>
        <v>114463</v>
      </c>
      <c r="E92" s="2">
        <f t="shared" si="82"/>
        <v>387653</v>
      </c>
      <c r="F92" s="63">
        <f t="shared" si="83"/>
        <v>10319.677490923759</v>
      </c>
      <c r="G92" s="28">
        <f t="shared" si="90"/>
        <v>2.430191882038529E-3</v>
      </c>
      <c r="H92" s="81">
        <f t="shared" si="91"/>
        <v>1</v>
      </c>
      <c r="I92" s="9">
        <f t="shared" si="92"/>
        <v>-566393</v>
      </c>
      <c r="J92" s="2">
        <f t="shared" si="85"/>
        <v>3</v>
      </c>
      <c r="K92" s="48">
        <f t="shared" si="93"/>
        <v>387653</v>
      </c>
      <c r="L92" s="87">
        <f t="shared" si="32"/>
        <v>-29987</v>
      </c>
      <c r="M92" s="2">
        <f t="shared" si="33"/>
        <v>-4</v>
      </c>
      <c r="N92" s="48">
        <f t="shared" si="34"/>
        <v>14482</v>
      </c>
      <c r="P92" s="53">
        <f t="shared" si="94"/>
        <v>1.3011243139329129E-6</v>
      </c>
      <c r="Q92" s="52">
        <f t="shared" si="95"/>
        <v>1.7245166068883839</v>
      </c>
      <c r="R92" s="52">
        <f t="shared" si="96"/>
        <v>-6.7384851069413463</v>
      </c>
      <c r="S92" s="16">
        <f t="shared" si="97"/>
        <v>3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81"/>
        <v>114463</v>
      </c>
      <c r="E93" s="4">
        <f t="shared" si="82"/>
        <v>402697</v>
      </c>
      <c r="F93" s="64">
        <f t="shared" si="83"/>
        <v>10319.677490923759</v>
      </c>
      <c r="G93" s="27">
        <f t="shared" si="90"/>
        <v>2.430191882038529E-3</v>
      </c>
      <c r="H93" s="80">
        <f t="shared" si="91"/>
        <v>1</v>
      </c>
      <c r="I93" s="11">
        <f t="shared" si="92"/>
        <v>-597545</v>
      </c>
      <c r="J93" s="4">
        <f t="shared" si="85"/>
        <v>1</v>
      </c>
      <c r="K93" s="51">
        <f t="shared" si="93"/>
        <v>402697</v>
      </c>
      <c r="L93" s="86">
        <f t="shared" si="32"/>
        <v>-31152</v>
      </c>
      <c r="M93" s="4">
        <f t="shared" si="33"/>
        <v>-2</v>
      </c>
      <c r="N93" s="51">
        <f t="shared" si="34"/>
        <v>15044</v>
      </c>
      <c r="P93" s="54">
        <f t="shared" si="94"/>
        <v>1.3011243139329129E-6</v>
      </c>
      <c r="Q93" s="55">
        <f t="shared" si="95"/>
        <v>1.7658399640754092</v>
      </c>
      <c r="R93" s="55">
        <f t="shared" si="96"/>
        <v>-2.8879221886891484</v>
      </c>
      <c r="S93" s="56">
        <f t="shared" si="97"/>
        <v>1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81"/>
        <v>114463</v>
      </c>
      <c r="E94" s="2">
        <f t="shared" si="82"/>
        <v>418325</v>
      </c>
      <c r="F94" s="63">
        <f t="shared" si="83"/>
        <v>10319.677490923759</v>
      </c>
      <c r="G94" s="28">
        <f t="shared" si="90"/>
        <v>2.430191882038529E-3</v>
      </c>
      <c r="H94" s="81">
        <f t="shared" si="91"/>
        <v>1</v>
      </c>
      <c r="I94" s="9">
        <f t="shared" si="92"/>
        <v>-629907</v>
      </c>
      <c r="J94" s="2">
        <f t="shared" si="85"/>
        <v>0</v>
      </c>
      <c r="K94" s="48">
        <f t="shared" si="93"/>
        <v>418325</v>
      </c>
      <c r="L94" s="87">
        <f t="shared" si="32"/>
        <v>-32362</v>
      </c>
      <c r="M94" s="2">
        <f t="shared" si="33"/>
        <v>-1</v>
      </c>
      <c r="N94" s="48">
        <f t="shared" si="34"/>
        <v>15628</v>
      </c>
      <c r="P94" s="53">
        <f t="shared" si="94"/>
        <v>1.3011243139329129E-6</v>
      </c>
      <c r="Q94" s="52">
        <f t="shared" si="95"/>
        <v>1.8087658147962788</v>
      </c>
      <c r="R94" s="52">
        <f t="shared" si="96"/>
        <v>-0.96264072956304947</v>
      </c>
      <c r="S94" s="16">
        <f t="shared" si="97"/>
        <v>0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81"/>
        <v>114463</v>
      </c>
      <c r="E95" s="4">
        <f t="shared" si="82"/>
        <v>434559</v>
      </c>
      <c r="F95" s="64">
        <f t="shared" si="83"/>
        <v>10319.677490923759</v>
      </c>
      <c r="G95" s="27">
        <f t="shared" si="90"/>
        <v>2.430191882038529E-3</v>
      </c>
      <c r="H95" s="80">
        <f t="shared" si="91"/>
        <v>1</v>
      </c>
      <c r="I95" s="11">
        <f t="shared" si="92"/>
        <v>-663525</v>
      </c>
      <c r="J95" s="4">
        <f t="shared" si="85"/>
        <v>0</v>
      </c>
      <c r="K95" s="51">
        <f t="shared" si="93"/>
        <v>434559</v>
      </c>
      <c r="L95" s="86">
        <f t="shared" si="32"/>
        <v>-33618</v>
      </c>
      <c r="M95" s="4">
        <f t="shared" si="33"/>
        <v>0</v>
      </c>
      <c r="N95" s="51">
        <f t="shared" si="34"/>
        <v>16234</v>
      </c>
      <c r="P95" s="54">
        <f t="shared" si="94"/>
        <v>1.3011243139329129E-6</v>
      </c>
      <c r="Q95" s="55">
        <f t="shared" si="95"/>
        <v>1.8533575179069364</v>
      </c>
      <c r="R95" s="55">
        <f t="shared" si="96"/>
        <v>0</v>
      </c>
      <c r="S95" s="56">
        <f t="shared" si="97"/>
        <v>0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81"/>
        <v>114463</v>
      </c>
      <c r="E96" s="2">
        <f t="shared" si="82"/>
        <v>451423</v>
      </c>
      <c r="F96" s="63">
        <f t="shared" si="83"/>
        <v>10319.677490923759</v>
      </c>
      <c r="G96" s="28">
        <f t="shared" si="90"/>
        <v>2.430191882038529E-3</v>
      </c>
      <c r="H96" s="81">
        <f t="shared" si="91"/>
        <v>1</v>
      </c>
      <c r="I96" s="9">
        <f t="shared" si="92"/>
        <v>-698447</v>
      </c>
      <c r="J96" s="2">
        <f t="shared" si="85"/>
        <v>0</v>
      </c>
      <c r="K96" s="48">
        <f t="shared" si="93"/>
        <v>451423</v>
      </c>
      <c r="L96" s="87">
        <f t="shared" si="32"/>
        <v>-34922</v>
      </c>
      <c r="M96" s="2">
        <f t="shared" si="33"/>
        <v>0</v>
      </c>
      <c r="N96" s="48">
        <f t="shared" si="34"/>
        <v>16864</v>
      </c>
      <c r="P96" s="53">
        <f t="shared" si="94"/>
        <v>1.3011243139329129E-6</v>
      </c>
      <c r="Q96" s="52">
        <f t="shared" si="95"/>
        <v>1.899678432263326</v>
      </c>
      <c r="R96" s="52">
        <f t="shared" si="96"/>
        <v>0</v>
      </c>
      <c r="S96" s="16">
        <f t="shared" si="97"/>
        <v>0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81"/>
        <v>114463</v>
      </c>
      <c r="E97" s="4">
        <f t="shared" si="82"/>
        <v>468942</v>
      </c>
      <c r="F97" s="64">
        <f t="shared" si="83"/>
        <v>10319.677490923759</v>
      </c>
      <c r="G97" s="27">
        <f t="shared" si="90"/>
        <v>2.430191882038529E-3</v>
      </c>
      <c r="H97" s="80">
        <f t="shared" si="91"/>
        <v>1</v>
      </c>
      <c r="I97" s="11">
        <f t="shared" si="92"/>
        <v>-734725</v>
      </c>
      <c r="J97" s="4">
        <f t="shared" si="85"/>
        <v>0</v>
      </c>
      <c r="K97" s="51">
        <f t="shared" si="93"/>
        <v>468942</v>
      </c>
      <c r="L97" s="86">
        <f t="shared" si="32"/>
        <v>-36278</v>
      </c>
      <c r="M97" s="4">
        <f t="shared" si="33"/>
        <v>0</v>
      </c>
      <c r="N97" s="51">
        <f t="shared" si="34"/>
        <v>17519</v>
      </c>
      <c r="P97" s="54">
        <f t="shared" si="94"/>
        <v>1.3011243139329129E-6</v>
      </c>
      <c r="Q97" s="55">
        <f t="shared" si="95"/>
        <v>1.9477961090675415</v>
      </c>
      <c r="R97" s="55">
        <f t="shared" si="96"/>
        <v>0</v>
      </c>
      <c r="S97" s="56">
        <f t="shared" si="97"/>
        <v>0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ref="D98:D161" si="98">D97+IF(M98&gt;0,M98,0)</f>
        <v>114463</v>
      </c>
      <c r="E98" s="2">
        <f t="shared" ref="E98:E161" si="99">E97+IF(N98&gt;0,N98,0)</f>
        <v>487141</v>
      </c>
      <c r="F98" s="63">
        <f t="shared" si="83"/>
        <v>10319.677490923759</v>
      </c>
      <c r="G98" s="28">
        <f t="shared" si="90"/>
        <v>2.430191882038529E-3</v>
      </c>
      <c r="H98" s="81">
        <f t="shared" si="91"/>
        <v>1</v>
      </c>
      <c r="I98" s="9">
        <f t="shared" si="92"/>
        <v>-772410</v>
      </c>
      <c r="J98" s="2">
        <f t="shared" ref="J98:J161" si="100">S98</f>
        <v>0</v>
      </c>
      <c r="K98" s="48">
        <f t="shared" si="93"/>
        <v>487141</v>
      </c>
      <c r="L98" s="87">
        <f t="shared" ref="L98:L161" si="101">I98-I97</f>
        <v>-37685</v>
      </c>
      <c r="M98" s="2">
        <f t="shared" ref="M98:M161" si="102">J98-J97</f>
        <v>0</v>
      </c>
      <c r="N98" s="48">
        <f t="shared" ref="N98:N161" si="103">K98-K97</f>
        <v>18199</v>
      </c>
      <c r="P98" s="53">
        <f t="shared" si="94"/>
        <v>1.3011243139329129E-6</v>
      </c>
      <c r="Q98" s="52">
        <f t="shared" si="95"/>
        <v>1.9977821852772468</v>
      </c>
      <c r="R98" s="52">
        <f t="shared" si="96"/>
        <v>0</v>
      </c>
      <c r="S98" s="16">
        <f t="shared" si="97"/>
        <v>0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98"/>
        <v>114463</v>
      </c>
      <c r="E99" s="4">
        <f t="shared" si="99"/>
        <v>506046</v>
      </c>
      <c r="F99" s="64">
        <f t="shared" si="83"/>
        <v>10319.677490923759</v>
      </c>
      <c r="G99" s="27">
        <f t="shared" si="90"/>
        <v>2.430191882038529E-3</v>
      </c>
      <c r="H99" s="80">
        <f t="shared" si="91"/>
        <v>1</v>
      </c>
      <c r="I99" s="11">
        <f t="shared" si="92"/>
        <v>-811558</v>
      </c>
      <c r="J99" s="4">
        <f t="shared" si="100"/>
        <v>0</v>
      </c>
      <c r="K99" s="51">
        <f t="shared" si="93"/>
        <v>506046</v>
      </c>
      <c r="L99" s="86">
        <f t="shared" si="101"/>
        <v>-39148</v>
      </c>
      <c r="M99" s="4">
        <f t="shared" si="102"/>
        <v>0</v>
      </c>
      <c r="N99" s="51">
        <f t="shared" si="103"/>
        <v>18905</v>
      </c>
      <c r="P99" s="54">
        <f t="shared" si="94"/>
        <v>1.3011243139329129E-6</v>
      </c>
      <c r="Q99" s="55">
        <f t="shared" si="95"/>
        <v>2.0497069714617768</v>
      </c>
      <c r="R99" s="55">
        <f t="shared" si="96"/>
        <v>0</v>
      </c>
      <c r="S99" s="56">
        <f t="shared" si="97"/>
        <v>0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98"/>
        <v>114463</v>
      </c>
      <c r="E100" s="2">
        <f t="shared" si="99"/>
        <v>525685</v>
      </c>
      <c r="F100" s="63">
        <f t="shared" si="83"/>
        <v>10319.677490923759</v>
      </c>
      <c r="G100" s="28">
        <f t="shared" si="90"/>
        <v>2.430191882038529E-3</v>
      </c>
      <c r="H100" s="81">
        <f t="shared" si="91"/>
        <v>1</v>
      </c>
      <c r="I100" s="9">
        <f t="shared" si="92"/>
        <v>-852225</v>
      </c>
      <c r="J100" s="2">
        <f t="shared" si="100"/>
        <v>0</v>
      </c>
      <c r="K100" s="48">
        <f t="shared" si="93"/>
        <v>525685</v>
      </c>
      <c r="L100" s="87">
        <f t="shared" si="101"/>
        <v>-40667</v>
      </c>
      <c r="M100" s="2">
        <f t="shared" si="102"/>
        <v>0</v>
      </c>
      <c r="N100" s="48">
        <f t="shared" si="103"/>
        <v>19639</v>
      </c>
      <c r="P100" s="53">
        <f t="shared" si="94"/>
        <v>1.3011243139329129E-6</v>
      </c>
      <c r="Q100" s="52">
        <f t="shared" si="95"/>
        <v>2.1036475167226953</v>
      </c>
      <c r="R100" s="52">
        <f t="shared" si="96"/>
        <v>0</v>
      </c>
      <c r="S100" s="16">
        <f t="shared" si="97"/>
        <v>0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98"/>
        <v>114463</v>
      </c>
      <c r="E101" s="4">
        <f t="shared" si="99"/>
        <v>546086</v>
      </c>
      <c r="F101" s="64">
        <f t="shared" si="83"/>
        <v>10319.677490923759</v>
      </c>
      <c r="G101" s="27">
        <f t="shared" si="90"/>
        <v>2.430191882038529E-3</v>
      </c>
      <c r="H101" s="80">
        <f t="shared" si="91"/>
        <v>1</v>
      </c>
      <c r="I101" s="11">
        <f t="shared" ref="I101:I132" si="104">INT((S$17*K101+I100)/(1+R$17*J101))</f>
        <v>-894470</v>
      </c>
      <c r="J101" s="4">
        <f t="shared" si="100"/>
        <v>0</v>
      </c>
      <c r="K101" s="51">
        <f t="shared" ref="K101:K132" si="105">INT((Q$17*J101+K100)/(1+P$17+S$17))</f>
        <v>546086</v>
      </c>
      <c r="L101" s="86">
        <f t="shared" si="101"/>
        <v>-42245</v>
      </c>
      <c r="M101" s="4">
        <f t="shared" si="102"/>
        <v>0</v>
      </c>
      <c r="N101" s="51">
        <f t="shared" si="103"/>
        <v>20401</v>
      </c>
      <c r="P101" s="54">
        <f t="shared" si="94"/>
        <v>1.3011243139329129E-6</v>
      </c>
      <c r="Q101" s="55">
        <f t="shared" si="95"/>
        <v>2.1596810833427269</v>
      </c>
      <c r="R101" s="55">
        <f t="shared" si="96"/>
        <v>0</v>
      </c>
      <c r="S101" s="56">
        <f t="shared" si="97"/>
        <v>0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98"/>
        <v>114463</v>
      </c>
      <c r="E102" s="2">
        <f t="shared" si="99"/>
        <v>567279</v>
      </c>
      <c r="F102" s="63">
        <f t="shared" si="83"/>
        <v>10319.677490923759</v>
      </c>
      <c r="G102" s="28">
        <f t="shared" si="90"/>
        <v>2.430191882038529E-3</v>
      </c>
      <c r="H102" s="81">
        <f t="shared" si="91"/>
        <v>1</v>
      </c>
      <c r="I102" s="9">
        <f t="shared" si="104"/>
        <v>-938355</v>
      </c>
      <c r="J102" s="2">
        <f t="shared" si="100"/>
        <v>0</v>
      </c>
      <c r="K102" s="48">
        <f t="shared" si="105"/>
        <v>567279</v>
      </c>
      <c r="L102" s="87">
        <f t="shared" si="101"/>
        <v>-43885</v>
      </c>
      <c r="M102" s="2">
        <f t="shared" si="102"/>
        <v>0</v>
      </c>
      <c r="N102" s="48">
        <f t="shared" si="103"/>
        <v>21193</v>
      </c>
      <c r="P102" s="53">
        <f t="shared" si="94"/>
        <v>1.3011243139329129E-6</v>
      </c>
      <c r="Q102" s="52">
        <f t="shared" si="95"/>
        <v>2.2178889127695869</v>
      </c>
      <c r="R102" s="52">
        <f t="shared" si="96"/>
        <v>0</v>
      </c>
      <c r="S102" s="16">
        <f t="shared" si="97"/>
        <v>0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98"/>
        <v>114463</v>
      </c>
      <c r="E103" s="4">
        <f t="shared" si="99"/>
        <v>589294</v>
      </c>
      <c r="F103" s="64">
        <f t="shared" si="83"/>
        <v>10319.677490923759</v>
      </c>
      <c r="G103" s="27">
        <f t="shared" si="90"/>
        <v>2.430191882038529E-3</v>
      </c>
      <c r="H103" s="80">
        <f t="shared" si="91"/>
        <v>1</v>
      </c>
      <c r="I103" s="11">
        <f t="shared" si="104"/>
        <v>-983943</v>
      </c>
      <c r="J103" s="4">
        <f t="shared" si="100"/>
        <v>0</v>
      </c>
      <c r="K103" s="51">
        <f t="shared" si="105"/>
        <v>589294</v>
      </c>
      <c r="L103" s="86">
        <f t="shared" si="101"/>
        <v>-45588</v>
      </c>
      <c r="M103" s="4">
        <f t="shared" si="102"/>
        <v>0</v>
      </c>
      <c r="N103" s="51">
        <f t="shared" si="103"/>
        <v>22015</v>
      </c>
      <c r="P103" s="54">
        <f t="shared" si="94"/>
        <v>1.3011243139329129E-6</v>
      </c>
      <c r="Q103" s="55">
        <f t="shared" si="95"/>
        <v>2.27835643879714</v>
      </c>
      <c r="R103" s="55">
        <f t="shared" si="96"/>
        <v>0</v>
      </c>
      <c r="S103" s="56">
        <f t="shared" si="97"/>
        <v>0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98"/>
        <v>114463</v>
      </c>
      <c r="E104" s="2">
        <f t="shared" si="99"/>
        <v>612164</v>
      </c>
      <c r="F104" s="63">
        <f t="shared" si="83"/>
        <v>10319.677490923759</v>
      </c>
      <c r="G104" s="28">
        <f t="shared" si="90"/>
        <v>2.430191882038529E-3</v>
      </c>
      <c r="H104" s="81">
        <f t="shared" si="91"/>
        <v>1</v>
      </c>
      <c r="I104" s="9">
        <f t="shared" si="104"/>
        <v>-1031300</v>
      </c>
      <c r="J104" s="2">
        <f t="shared" si="100"/>
        <v>0</v>
      </c>
      <c r="K104" s="48">
        <f t="shared" si="105"/>
        <v>612164</v>
      </c>
      <c r="L104" s="87">
        <f t="shared" si="101"/>
        <v>-47357</v>
      </c>
      <c r="M104" s="2">
        <f t="shared" si="102"/>
        <v>0</v>
      </c>
      <c r="N104" s="48">
        <f t="shared" si="103"/>
        <v>22870</v>
      </c>
      <c r="P104" s="53">
        <f t="shared" si="94"/>
        <v>1.3011243139329129E-6</v>
      </c>
      <c r="Q104" s="52">
        <f t="shared" si="95"/>
        <v>2.3411704216075817</v>
      </c>
      <c r="R104" s="52">
        <f t="shared" si="96"/>
        <v>0</v>
      </c>
      <c r="S104" s="16">
        <f t="shared" si="97"/>
        <v>0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98"/>
        <v>114463</v>
      </c>
      <c r="E105" s="4">
        <f t="shared" si="99"/>
        <v>635921</v>
      </c>
      <c r="F105" s="64">
        <f t="shared" si="83"/>
        <v>10319.677490923759</v>
      </c>
      <c r="G105" s="27">
        <f t="shared" si="90"/>
        <v>2.430191882038529E-3</v>
      </c>
      <c r="H105" s="80">
        <f t="shared" si="91"/>
        <v>1</v>
      </c>
      <c r="I105" s="11">
        <f t="shared" si="104"/>
        <v>-1080495</v>
      </c>
      <c r="J105" s="4">
        <f t="shared" si="100"/>
        <v>0</v>
      </c>
      <c r="K105" s="51">
        <f t="shared" si="105"/>
        <v>635921</v>
      </c>
      <c r="L105" s="86">
        <f t="shared" si="101"/>
        <v>-49195</v>
      </c>
      <c r="M105" s="4">
        <f t="shared" si="102"/>
        <v>0</v>
      </c>
      <c r="N105" s="51">
        <f t="shared" si="103"/>
        <v>23757</v>
      </c>
      <c r="P105" s="54">
        <f t="shared" si="94"/>
        <v>1.3011243139329129E-6</v>
      </c>
      <c r="Q105" s="55">
        <f t="shared" si="95"/>
        <v>2.4064219203198363</v>
      </c>
      <c r="R105" s="55">
        <f t="shared" si="96"/>
        <v>0</v>
      </c>
      <c r="S105" s="56">
        <f t="shared" si="97"/>
        <v>0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98"/>
        <v>114463</v>
      </c>
      <c r="E106" s="2">
        <f t="shared" si="99"/>
        <v>660600</v>
      </c>
      <c r="F106" s="63">
        <f t="shared" si="83"/>
        <v>10319.677490923759</v>
      </c>
      <c r="G106" s="28">
        <f t="shared" si="90"/>
        <v>2.430191882038529E-3</v>
      </c>
      <c r="H106" s="81">
        <f t="shared" si="91"/>
        <v>1</v>
      </c>
      <c r="I106" s="9">
        <f t="shared" si="104"/>
        <v>-1131599</v>
      </c>
      <c r="J106" s="2">
        <f t="shared" si="100"/>
        <v>0</v>
      </c>
      <c r="K106" s="48">
        <f t="shared" si="105"/>
        <v>660600</v>
      </c>
      <c r="L106" s="87">
        <f t="shared" si="101"/>
        <v>-51104</v>
      </c>
      <c r="M106" s="2">
        <f t="shared" si="102"/>
        <v>0</v>
      </c>
      <c r="N106" s="48">
        <f t="shared" si="103"/>
        <v>24679</v>
      </c>
      <c r="P106" s="53">
        <f t="shared" si="94"/>
        <v>1.3011243139329129E-6</v>
      </c>
      <c r="Q106" s="52">
        <f t="shared" si="95"/>
        <v>2.4742058666272406</v>
      </c>
      <c r="R106" s="52">
        <f t="shared" si="96"/>
        <v>0</v>
      </c>
      <c r="S106" s="16">
        <f t="shared" si="97"/>
        <v>0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98"/>
        <v>114463</v>
      </c>
      <c r="E107" s="4">
        <f t="shared" si="99"/>
        <v>686237</v>
      </c>
      <c r="F107" s="64">
        <f t="shared" ref="F107:F170" si="106">D107*F$41/D$41</f>
        <v>10319.677490923759</v>
      </c>
      <c r="G107" s="27">
        <f t="shared" si="90"/>
        <v>2.430191882038529E-3</v>
      </c>
      <c r="H107" s="80">
        <f t="shared" si="91"/>
        <v>1</v>
      </c>
      <c r="I107" s="11">
        <f t="shared" si="104"/>
        <v>-1184686</v>
      </c>
      <c r="J107" s="4">
        <f t="shared" si="100"/>
        <v>0</v>
      </c>
      <c r="K107" s="51">
        <f t="shared" si="105"/>
        <v>686237</v>
      </c>
      <c r="L107" s="86">
        <f t="shared" si="101"/>
        <v>-53087</v>
      </c>
      <c r="M107" s="4">
        <f t="shared" si="102"/>
        <v>0</v>
      </c>
      <c r="N107" s="51">
        <f t="shared" si="103"/>
        <v>25637</v>
      </c>
      <c r="P107" s="54">
        <f t="shared" si="94"/>
        <v>1.3011243139329129E-6</v>
      </c>
      <c r="Q107" s="55">
        <f t="shared" si="95"/>
        <v>2.5446201647715299</v>
      </c>
      <c r="R107" s="55">
        <f t="shared" si="96"/>
        <v>0</v>
      </c>
      <c r="S107" s="56">
        <f t="shared" si="97"/>
        <v>0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98"/>
        <v>114463</v>
      </c>
      <c r="E108" s="2">
        <f t="shared" si="99"/>
        <v>712869</v>
      </c>
      <c r="F108" s="63">
        <f t="shared" si="106"/>
        <v>10319.677490923759</v>
      </c>
      <c r="G108" s="28">
        <f t="shared" si="90"/>
        <v>2.430191882038529E-3</v>
      </c>
      <c r="H108" s="81">
        <f t="shared" si="91"/>
        <v>1</v>
      </c>
      <c r="I108" s="9">
        <f t="shared" si="104"/>
        <v>-1239834</v>
      </c>
      <c r="J108" s="2">
        <f t="shared" si="100"/>
        <v>0</v>
      </c>
      <c r="K108" s="48">
        <f t="shared" si="105"/>
        <v>712869</v>
      </c>
      <c r="L108" s="87">
        <f t="shared" si="101"/>
        <v>-55148</v>
      </c>
      <c r="M108" s="2">
        <f t="shared" si="102"/>
        <v>0</v>
      </c>
      <c r="N108" s="48">
        <f t="shared" si="103"/>
        <v>26632</v>
      </c>
      <c r="P108" s="53">
        <f t="shared" si="94"/>
        <v>1.3011243139329129E-6</v>
      </c>
      <c r="Q108" s="52">
        <f t="shared" si="95"/>
        <v>2.6177668047500102</v>
      </c>
      <c r="R108" s="52">
        <f t="shared" si="96"/>
        <v>0</v>
      </c>
      <c r="S108" s="16">
        <f t="shared" si="97"/>
        <v>0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98"/>
        <v>114463</v>
      </c>
      <c r="E109" s="4">
        <f t="shared" si="99"/>
        <v>740534</v>
      </c>
      <c r="F109" s="64">
        <f t="shared" si="106"/>
        <v>10319.677490923759</v>
      </c>
      <c r="G109" s="27">
        <f t="shared" si="90"/>
        <v>2.430191882038529E-3</v>
      </c>
      <c r="H109" s="80">
        <f t="shared" si="91"/>
        <v>1</v>
      </c>
      <c r="I109" s="11">
        <f t="shared" si="104"/>
        <v>-1297122</v>
      </c>
      <c r="J109" s="4">
        <f t="shared" si="100"/>
        <v>0</v>
      </c>
      <c r="K109" s="51">
        <f t="shared" si="105"/>
        <v>740534</v>
      </c>
      <c r="L109" s="86">
        <f t="shared" si="101"/>
        <v>-57288</v>
      </c>
      <c r="M109" s="4">
        <f t="shared" si="102"/>
        <v>0</v>
      </c>
      <c r="N109" s="51">
        <f t="shared" si="103"/>
        <v>27665</v>
      </c>
      <c r="P109" s="54">
        <f t="shared" si="94"/>
        <v>1.3011243139329129E-6</v>
      </c>
      <c r="Q109" s="55">
        <f t="shared" si="95"/>
        <v>2.6937531887038877</v>
      </c>
      <c r="R109" s="55">
        <f t="shared" si="96"/>
        <v>0</v>
      </c>
      <c r="S109" s="56">
        <f t="shared" si="97"/>
        <v>0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si="98"/>
        <v>114463</v>
      </c>
      <c r="E110" s="2">
        <f t="shared" si="99"/>
        <v>769273</v>
      </c>
      <c r="F110" s="63">
        <f t="shared" si="106"/>
        <v>10319.677490923759</v>
      </c>
      <c r="G110" s="28">
        <f t="shared" si="90"/>
        <v>2.430191882038529E-3</v>
      </c>
      <c r="H110" s="81">
        <f t="shared" si="91"/>
        <v>1</v>
      </c>
      <c r="I110" s="9">
        <f t="shared" si="104"/>
        <v>-1356633</v>
      </c>
      <c r="J110" s="2">
        <f t="shared" si="100"/>
        <v>0</v>
      </c>
      <c r="K110" s="48">
        <f t="shared" si="105"/>
        <v>769273</v>
      </c>
      <c r="L110" s="87">
        <f t="shared" si="101"/>
        <v>-59511</v>
      </c>
      <c r="M110" s="2">
        <f t="shared" si="102"/>
        <v>0</v>
      </c>
      <c r="N110" s="48">
        <f t="shared" si="103"/>
        <v>28739</v>
      </c>
      <c r="P110" s="53">
        <f t="shared" si="94"/>
        <v>1.3011243139329129E-6</v>
      </c>
      <c r="Q110" s="52">
        <f t="shared" si="95"/>
        <v>2.7726881517532789</v>
      </c>
      <c r="R110" s="52">
        <f t="shared" si="96"/>
        <v>0</v>
      </c>
      <c r="S110" s="16">
        <f t="shared" si="97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98"/>
        <v>114463</v>
      </c>
      <c r="E111" s="4">
        <f t="shared" si="99"/>
        <v>799127</v>
      </c>
      <c r="F111" s="64">
        <f t="shared" si="106"/>
        <v>10319.677490923759</v>
      </c>
      <c r="G111" s="27">
        <f t="shared" si="90"/>
        <v>2.430191882038529E-3</v>
      </c>
      <c r="H111" s="80">
        <f t="shared" si="91"/>
        <v>1</v>
      </c>
      <c r="I111" s="11">
        <f t="shared" si="104"/>
        <v>-1418453</v>
      </c>
      <c r="J111" s="4">
        <f t="shared" si="100"/>
        <v>0</v>
      </c>
      <c r="K111" s="51">
        <f t="shared" si="105"/>
        <v>799127</v>
      </c>
      <c r="L111" s="86">
        <f t="shared" si="101"/>
        <v>-61820</v>
      </c>
      <c r="M111" s="4">
        <f t="shared" si="102"/>
        <v>0</v>
      </c>
      <c r="N111" s="51">
        <f t="shared" si="103"/>
        <v>29854</v>
      </c>
      <c r="P111" s="54">
        <f t="shared" si="94"/>
        <v>1.3011243139329129E-6</v>
      </c>
      <c r="Q111" s="55">
        <f t="shared" si="95"/>
        <v>2.8546861543433608</v>
      </c>
      <c r="R111" s="55">
        <f t="shared" si="96"/>
        <v>0</v>
      </c>
      <c r="S111" s="56">
        <f t="shared" si="97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98"/>
        <v>114463</v>
      </c>
      <c r="E112" s="2">
        <f t="shared" si="99"/>
        <v>830140</v>
      </c>
      <c r="F112" s="63">
        <f t="shared" si="106"/>
        <v>10319.677490923759</v>
      </c>
      <c r="G112" s="28">
        <f t="shared" si="90"/>
        <v>2.430191882038529E-3</v>
      </c>
      <c r="H112" s="81">
        <f t="shared" si="91"/>
        <v>1</v>
      </c>
      <c r="I112" s="9">
        <f t="shared" si="104"/>
        <v>-1482673</v>
      </c>
      <c r="J112" s="2">
        <f t="shared" si="100"/>
        <v>0</v>
      </c>
      <c r="K112" s="48">
        <f t="shared" si="105"/>
        <v>830140</v>
      </c>
      <c r="L112" s="87">
        <f t="shared" si="101"/>
        <v>-64220</v>
      </c>
      <c r="M112" s="2">
        <f t="shared" si="102"/>
        <v>0</v>
      </c>
      <c r="N112" s="48">
        <f t="shared" si="103"/>
        <v>31013</v>
      </c>
      <c r="P112" s="53">
        <f t="shared" si="94"/>
        <v>1.3011243139329129E-6</v>
      </c>
      <c r="Q112" s="52">
        <f t="shared" si="95"/>
        <v>2.9398656360843001</v>
      </c>
      <c r="R112" s="52">
        <f t="shared" si="96"/>
        <v>0</v>
      </c>
      <c r="S112" s="16">
        <f t="shared" si="97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98"/>
        <v>114463</v>
      </c>
      <c r="E113" s="4">
        <f t="shared" si="99"/>
        <v>862357</v>
      </c>
      <c r="F113" s="64">
        <f t="shared" si="106"/>
        <v>10319.677490923759</v>
      </c>
      <c r="G113" s="27">
        <f t="shared" si="90"/>
        <v>2.430191882038529E-3</v>
      </c>
      <c r="H113" s="80">
        <f t="shared" si="91"/>
        <v>1</v>
      </c>
      <c r="I113" s="11">
        <f t="shared" si="104"/>
        <v>-1549385</v>
      </c>
      <c r="J113" s="4">
        <f t="shared" si="100"/>
        <v>0</v>
      </c>
      <c r="K113" s="51">
        <f t="shared" si="105"/>
        <v>862357</v>
      </c>
      <c r="L113" s="86">
        <f t="shared" si="101"/>
        <v>-66712</v>
      </c>
      <c r="M113" s="4">
        <f t="shared" si="102"/>
        <v>0</v>
      </c>
      <c r="N113" s="51">
        <f t="shared" si="103"/>
        <v>32217</v>
      </c>
      <c r="P113" s="54">
        <f t="shared" si="94"/>
        <v>1.3011243139329129E-6</v>
      </c>
      <c r="Q113" s="55">
        <f t="shared" si="95"/>
        <v>3.0283519882996539</v>
      </c>
      <c r="R113" s="55">
        <f t="shared" si="96"/>
        <v>0</v>
      </c>
      <c r="S113" s="56">
        <f t="shared" si="97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98"/>
        <v>114463</v>
      </c>
      <c r="E114" s="2">
        <f t="shared" si="99"/>
        <v>895824</v>
      </c>
      <c r="F114" s="63">
        <f t="shared" si="106"/>
        <v>10319.677490923759</v>
      </c>
      <c r="G114" s="28">
        <f t="shared" si="90"/>
        <v>2.430191882038529E-3</v>
      </c>
      <c r="H114" s="81">
        <f t="shared" si="91"/>
        <v>1</v>
      </c>
      <c r="I114" s="9">
        <f t="shared" si="104"/>
        <v>-1618686</v>
      </c>
      <c r="J114" s="2">
        <f t="shared" si="100"/>
        <v>0</v>
      </c>
      <c r="K114" s="48">
        <f t="shared" si="105"/>
        <v>895824</v>
      </c>
      <c r="L114" s="87">
        <f t="shared" si="101"/>
        <v>-69301</v>
      </c>
      <c r="M114" s="2">
        <f t="shared" si="102"/>
        <v>0</v>
      </c>
      <c r="N114" s="48">
        <f t="shared" si="103"/>
        <v>33467</v>
      </c>
      <c r="P114" s="53">
        <f t="shared" si="94"/>
        <v>1.3011243139329129E-6</v>
      </c>
      <c r="Q114" s="52">
        <f t="shared" si="95"/>
        <v>3.1202720352918907</v>
      </c>
      <c r="R114" s="52">
        <f t="shared" si="96"/>
        <v>0</v>
      </c>
      <c r="S114" s="16">
        <f t="shared" si="97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98"/>
        <v>114463</v>
      </c>
      <c r="E115" s="4">
        <f t="shared" si="99"/>
        <v>930590</v>
      </c>
      <c r="F115" s="64">
        <f t="shared" si="106"/>
        <v>10319.677490923759</v>
      </c>
      <c r="G115" s="27">
        <f t="shared" si="90"/>
        <v>2.430191882038529E-3</v>
      </c>
      <c r="H115" s="80">
        <f t="shared" si="91"/>
        <v>1</v>
      </c>
      <c r="I115" s="11">
        <f t="shared" si="104"/>
        <v>-1690676</v>
      </c>
      <c r="J115" s="4">
        <f t="shared" si="100"/>
        <v>0</v>
      </c>
      <c r="K115" s="51">
        <f t="shared" si="105"/>
        <v>930590</v>
      </c>
      <c r="L115" s="86">
        <f t="shared" si="101"/>
        <v>-71990</v>
      </c>
      <c r="M115" s="4">
        <f t="shared" si="102"/>
        <v>0</v>
      </c>
      <c r="N115" s="51">
        <f t="shared" si="103"/>
        <v>34766</v>
      </c>
      <c r="P115" s="54">
        <f t="shared" si="94"/>
        <v>1.3011243139329129E-6</v>
      </c>
      <c r="Q115" s="55">
        <f t="shared" si="95"/>
        <v>3.2157593398957069</v>
      </c>
      <c r="R115" s="55">
        <f t="shared" si="96"/>
        <v>0</v>
      </c>
      <c r="S115" s="56">
        <f t="shared" si="97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98"/>
        <v>114463</v>
      </c>
      <c r="E116" s="2">
        <f t="shared" si="99"/>
        <v>966705</v>
      </c>
      <c r="F116" s="63">
        <f t="shared" si="106"/>
        <v>10319.677490923759</v>
      </c>
      <c r="G116" s="28">
        <f t="shared" si="90"/>
        <v>2.430191882038529E-3</v>
      </c>
      <c r="H116" s="81">
        <f t="shared" si="91"/>
        <v>1</v>
      </c>
      <c r="I116" s="9">
        <f t="shared" si="104"/>
        <v>-1765460</v>
      </c>
      <c r="J116" s="2">
        <f t="shared" si="100"/>
        <v>0</v>
      </c>
      <c r="K116" s="48">
        <f t="shared" si="105"/>
        <v>966705</v>
      </c>
      <c r="L116" s="87">
        <f t="shared" si="101"/>
        <v>-74784</v>
      </c>
      <c r="M116" s="2">
        <f t="shared" si="102"/>
        <v>0</v>
      </c>
      <c r="N116" s="48">
        <f t="shared" si="103"/>
        <v>36115</v>
      </c>
      <c r="P116" s="53">
        <f t="shared" si="94"/>
        <v>1.3011243139329129E-6</v>
      </c>
      <c r="Q116" s="52">
        <f t="shared" si="95"/>
        <v>3.3149517638825321</v>
      </c>
      <c r="R116" s="52">
        <f t="shared" si="96"/>
        <v>0</v>
      </c>
      <c r="S116" s="16">
        <f t="shared" si="97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98"/>
        <v>114463</v>
      </c>
      <c r="E117" s="4">
        <f t="shared" si="99"/>
        <v>1004222</v>
      </c>
      <c r="F117" s="64">
        <f t="shared" si="106"/>
        <v>10319.677490923759</v>
      </c>
      <c r="G117" s="27">
        <f t="shared" si="90"/>
        <v>2.430191882038529E-3</v>
      </c>
      <c r="H117" s="80">
        <f t="shared" si="91"/>
        <v>1</v>
      </c>
      <c r="I117" s="11">
        <f t="shared" si="104"/>
        <v>-1843146</v>
      </c>
      <c r="J117" s="4">
        <f t="shared" si="100"/>
        <v>0</v>
      </c>
      <c r="K117" s="51">
        <f t="shared" si="105"/>
        <v>1004222</v>
      </c>
      <c r="L117" s="86">
        <f t="shared" si="101"/>
        <v>-77686</v>
      </c>
      <c r="M117" s="4">
        <f t="shared" si="102"/>
        <v>0</v>
      </c>
      <c r="N117" s="51">
        <f t="shared" si="103"/>
        <v>37517</v>
      </c>
      <c r="P117" s="54">
        <f t="shared" si="94"/>
        <v>1.3011243139329129E-6</v>
      </c>
      <c r="Q117" s="55">
        <f t="shared" si="95"/>
        <v>3.4179939075560237</v>
      </c>
      <c r="R117" s="55">
        <f t="shared" si="96"/>
        <v>0</v>
      </c>
      <c r="S117" s="56">
        <f t="shared" si="97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98"/>
        <v>114463</v>
      </c>
      <c r="E118" s="2">
        <f t="shared" si="99"/>
        <v>1043195</v>
      </c>
      <c r="F118" s="63">
        <f t="shared" si="106"/>
        <v>10319.677490923759</v>
      </c>
      <c r="G118" s="28">
        <f t="shared" si="90"/>
        <v>2.430191882038529E-3</v>
      </c>
      <c r="H118" s="81">
        <f t="shared" si="91"/>
        <v>1</v>
      </c>
      <c r="I118" s="9">
        <f t="shared" si="104"/>
        <v>-1923847</v>
      </c>
      <c r="J118" s="2">
        <f t="shared" si="100"/>
        <v>0</v>
      </c>
      <c r="K118" s="48">
        <f t="shared" si="105"/>
        <v>1043195</v>
      </c>
      <c r="L118" s="87">
        <f t="shared" si="101"/>
        <v>-80701</v>
      </c>
      <c r="M118" s="2">
        <f t="shared" si="102"/>
        <v>0</v>
      </c>
      <c r="N118" s="48">
        <f t="shared" si="103"/>
        <v>38973</v>
      </c>
      <c r="P118" s="53">
        <f t="shared" si="94"/>
        <v>1.3011243139329129E-6</v>
      </c>
      <c r="Q118" s="52">
        <f t="shared" si="95"/>
        <v>3.5250346701565709</v>
      </c>
      <c r="R118" s="52">
        <f t="shared" si="96"/>
        <v>0</v>
      </c>
      <c r="S118" s="16">
        <f t="shared" si="97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98"/>
        <v>114463</v>
      </c>
      <c r="E119" s="4">
        <f t="shared" si="99"/>
        <v>1083680</v>
      </c>
      <c r="F119" s="64">
        <f t="shared" si="106"/>
        <v>10319.677490923759</v>
      </c>
      <c r="G119" s="27">
        <f t="shared" si="90"/>
        <v>2.430191882038529E-3</v>
      </c>
      <c r="H119" s="80">
        <f t="shared" si="91"/>
        <v>1</v>
      </c>
      <c r="I119" s="11">
        <f t="shared" si="104"/>
        <v>-2007680</v>
      </c>
      <c r="J119" s="4">
        <f t="shared" si="100"/>
        <v>0</v>
      </c>
      <c r="K119" s="51">
        <f t="shared" si="105"/>
        <v>1083680</v>
      </c>
      <c r="L119" s="86">
        <f t="shared" si="101"/>
        <v>-83833</v>
      </c>
      <c r="M119" s="4">
        <f t="shared" si="102"/>
        <v>0</v>
      </c>
      <c r="N119" s="51">
        <f t="shared" si="103"/>
        <v>40485</v>
      </c>
      <c r="P119" s="54">
        <f t="shared" ref="P119:P150" si="107">R$17*((1+P$17-Q$17)*(1+P$17+S$17)-Q$17)</f>
        <v>1.3011243139329129E-6</v>
      </c>
      <c r="Q119" s="55">
        <f t="shared" ref="Q119:Q150" si="108">(1+P$17-Q$17)*(1+P$17+S$17)-R$17*((S$17*K118)+((I118+J118)*(1+P$17+S$17)))</f>
        <v>3.6362296894567936</v>
      </c>
      <c r="R119" s="55">
        <f t="shared" ref="R119:R150" si="109">-J118*(1+P$17+S$17)</f>
        <v>0</v>
      </c>
      <c r="S119" s="56">
        <f t="shared" si="97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98"/>
        <v>114463</v>
      </c>
      <c r="E120" s="2">
        <f t="shared" si="99"/>
        <v>1125736</v>
      </c>
      <c r="F120" s="63">
        <f t="shared" si="106"/>
        <v>10319.677490923759</v>
      </c>
      <c r="G120" s="28">
        <f t="shared" si="90"/>
        <v>2.430191882038529E-3</v>
      </c>
      <c r="H120" s="81">
        <f t="shared" si="91"/>
        <v>1</v>
      </c>
      <c r="I120" s="9">
        <f t="shared" si="104"/>
        <v>-2094767</v>
      </c>
      <c r="J120" s="2">
        <f t="shared" si="100"/>
        <v>0</v>
      </c>
      <c r="K120" s="48">
        <f t="shared" si="105"/>
        <v>1125736</v>
      </c>
      <c r="L120" s="87">
        <f t="shared" si="101"/>
        <v>-87087</v>
      </c>
      <c r="M120" s="2">
        <f t="shared" si="102"/>
        <v>0</v>
      </c>
      <c r="N120" s="48">
        <f t="shared" si="103"/>
        <v>42056</v>
      </c>
      <c r="P120" s="53">
        <f t="shared" si="107"/>
        <v>1.3011243139329129E-6</v>
      </c>
      <c r="Q120" s="52">
        <f t="shared" si="108"/>
        <v>3.7517401219637896</v>
      </c>
      <c r="R120" s="52">
        <f t="shared" si="109"/>
        <v>0</v>
      </c>
      <c r="S120" s="16">
        <f t="shared" si="97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98"/>
        <v>114463</v>
      </c>
      <c r="E121" s="4">
        <f t="shared" si="99"/>
        <v>1169424</v>
      </c>
      <c r="F121" s="64">
        <f t="shared" si="106"/>
        <v>10319.677490923759</v>
      </c>
      <c r="G121" s="27">
        <f t="shared" si="90"/>
        <v>2.430191882038529E-3</v>
      </c>
      <c r="H121" s="80">
        <f t="shared" si="91"/>
        <v>1</v>
      </c>
      <c r="I121" s="11">
        <f t="shared" si="104"/>
        <v>-2185233</v>
      </c>
      <c r="J121" s="4">
        <f t="shared" si="100"/>
        <v>0</v>
      </c>
      <c r="K121" s="51">
        <f t="shared" si="105"/>
        <v>1169424</v>
      </c>
      <c r="L121" s="86">
        <f t="shared" si="101"/>
        <v>-90466</v>
      </c>
      <c r="M121" s="4">
        <f t="shared" si="102"/>
        <v>0</v>
      </c>
      <c r="N121" s="51">
        <f t="shared" si="103"/>
        <v>43688</v>
      </c>
      <c r="P121" s="54">
        <f t="shared" si="107"/>
        <v>1.3011243139329129E-6</v>
      </c>
      <c r="Q121" s="55">
        <f t="shared" si="108"/>
        <v>3.8717340758980501</v>
      </c>
      <c r="R121" s="55">
        <f t="shared" si="109"/>
        <v>0</v>
      </c>
      <c r="S121" s="56">
        <f t="shared" si="97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98"/>
        <v>114463</v>
      </c>
      <c r="E122" s="2">
        <f t="shared" si="99"/>
        <v>1214808</v>
      </c>
      <c r="F122" s="63">
        <f t="shared" si="106"/>
        <v>10319.677490923759</v>
      </c>
      <c r="G122" s="28">
        <f t="shared" si="90"/>
        <v>2.430191882038529E-3</v>
      </c>
      <c r="H122" s="81">
        <f t="shared" si="91"/>
        <v>1</v>
      </c>
      <c r="I122" s="9">
        <f t="shared" si="104"/>
        <v>-2279210</v>
      </c>
      <c r="J122" s="2">
        <f t="shared" si="100"/>
        <v>0</v>
      </c>
      <c r="K122" s="48">
        <f t="shared" si="105"/>
        <v>1214808</v>
      </c>
      <c r="L122" s="87">
        <f t="shared" si="101"/>
        <v>-93977</v>
      </c>
      <c r="M122" s="2">
        <f t="shared" si="102"/>
        <v>0</v>
      </c>
      <c r="N122" s="48">
        <f t="shared" si="103"/>
        <v>45384</v>
      </c>
      <c r="P122" s="53">
        <f t="shared" si="107"/>
        <v>1.3011243139329129E-6</v>
      </c>
      <c r="Q122" s="52">
        <f t="shared" si="108"/>
        <v>3.9963838518262156</v>
      </c>
      <c r="R122" s="52">
        <f t="shared" si="109"/>
        <v>0</v>
      </c>
      <c r="S122" s="16">
        <f t="shared" si="97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98"/>
        <v>114463</v>
      </c>
      <c r="E123" s="4">
        <f t="shared" si="99"/>
        <v>1261953</v>
      </c>
      <c r="F123" s="64">
        <f t="shared" si="106"/>
        <v>10319.677490923759</v>
      </c>
      <c r="G123" s="27">
        <f t="shared" si="90"/>
        <v>2.430191882038529E-3</v>
      </c>
      <c r="H123" s="80">
        <f t="shared" si="91"/>
        <v>1</v>
      </c>
      <c r="I123" s="11">
        <f t="shared" si="104"/>
        <v>-2376834</v>
      </c>
      <c r="J123" s="4">
        <f t="shared" si="100"/>
        <v>0</v>
      </c>
      <c r="K123" s="51">
        <f t="shared" si="105"/>
        <v>1261953</v>
      </c>
      <c r="L123" s="86">
        <f t="shared" si="101"/>
        <v>-97624</v>
      </c>
      <c r="M123" s="4">
        <f t="shared" si="102"/>
        <v>0</v>
      </c>
      <c r="N123" s="51">
        <f t="shared" si="103"/>
        <v>47145</v>
      </c>
      <c r="P123" s="54">
        <f t="shared" si="107"/>
        <v>1.3011243139329129E-6</v>
      </c>
      <c r="Q123" s="55">
        <f t="shared" si="108"/>
        <v>4.1258713548049757</v>
      </c>
      <c r="R123" s="55">
        <f t="shared" si="109"/>
        <v>0</v>
      </c>
      <c r="S123" s="56">
        <f t="shared" si="97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98"/>
        <v>114463</v>
      </c>
      <c r="E124" s="2">
        <f t="shared" si="99"/>
        <v>1310928</v>
      </c>
      <c r="F124" s="63">
        <f t="shared" si="106"/>
        <v>10319.677490923759</v>
      </c>
      <c r="G124" s="28">
        <f t="shared" si="90"/>
        <v>2.430191882038529E-3</v>
      </c>
      <c r="H124" s="81">
        <f t="shared" si="91"/>
        <v>1</v>
      </c>
      <c r="I124" s="9">
        <f t="shared" si="104"/>
        <v>-2478247</v>
      </c>
      <c r="J124" s="2">
        <f t="shared" si="100"/>
        <v>0</v>
      </c>
      <c r="K124" s="48">
        <f t="shared" si="105"/>
        <v>1310928</v>
      </c>
      <c r="L124" s="87">
        <f t="shared" si="101"/>
        <v>-101413</v>
      </c>
      <c r="M124" s="2">
        <f t="shared" si="102"/>
        <v>0</v>
      </c>
      <c r="N124" s="48">
        <f t="shared" si="103"/>
        <v>48975</v>
      </c>
      <c r="P124" s="53">
        <f t="shared" si="107"/>
        <v>1.3011243139329129E-6</v>
      </c>
      <c r="Q124" s="52">
        <f t="shared" si="108"/>
        <v>4.2603839020349223</v>
      </c>
      <c r="R124" s="52">
        <f t="shared" si="109"/>
        <v>0</v>
      </c>
      <c r="S124" s="16">
        <f t="shared" si="97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98"/>
        <v>114463</v>
      </c>
      <c r="E125" s="4">
        <f t="shared" si="99"/>
        <v>1361804</v>
      </c>
      <c r="F125" s="64">
        <f t="shared" si="106"/>
        <v>10319.677490923759</v>
      </c>
      <c r="G125" s="27">
        <f t="shared" si="90"/>
        <v>2.430191882038529E-3</v>
      </c>
      <c r="H125" s="80">
        <f t="shared" si="91"/>
        <v>1</v>
      </c>
      <c r="I125" s="11">
        <f t="shared" si="104"/>
        <v>-2583596</v>
      </c>
      <c r="J125" s="4">
        <f t="shared" si="100"/>
        <v>0</v>
      </c>
      <c r="K125" s="51">
        <f t="shared" si="105"/>
        <v>1361804</v>
      </c>
      <c r="L125" s="86">
        <f t="shared" si="101"/>
        <v>-105349</v>
      </c>
      <c r="M125" s="4">
        <f t="shared" si="102"/>
        <v>0</v>
      </c>
      <c r="N125" s="51">
        <f t="shared" si="103"/>
        <v>50876</v>
      </c>
      <c r="P125" s="54">
        <f t="shared" si="107"/>
        <v>1.3011243139329129E-6</v>
      </c>
      <c r="Q125" s="55">
        <f t="shared" si="108"/>
        <v>4.4001171954089457</v>
      </c>
      <c r="R125" s="55">
        <f t="shared" si="109"/>
        <v>0</v>
      </c>
      <c r="S125" s="56">
        <f t="shared" si="97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98"/>
        <v>114463</v>
      </c>
      <c r="E126" s="2">
        <f t="shared" si="99"/>
        <v>1414654</v>
      </c>
      <c r="F126" s="63">
        <f t="shared" si="106"/>
        <v>10319.677490923759</v>
      </c>
      <c r="G126" s="28">
        <f t="shared" si="90"/>
        <v>2.430191882038529E-3</v>
      </c>
      <c r="H126" s="81">
        <f t="shared" si="91"/>
        <v>1</v>
      </c>
      <c r="I126" s="9">
        <f t="shared" si="104"/>
        <v>-2693033</v>
      </c>
      <c r="J126" s="2">
        <f t="shared" si="100"/>
        <v>0</v>
      </c>
      <c r="K126" s="48">
        <f t="shared" si="105"/>
        <v>1414654</v>
      </c>
      <c r="L126" s="87">
        <f t="shared" si="101"/>
        <v>-109437</v>
      </c>
      <c r="M126" s="2">
        <f t="shared" si="102"/>
        <v>0</v>
      </c>
      <c r="N126" s="48">
        <f t="shared" si="103"/>
        <v>52850</v>
      </c>
      <c r="P126" s="53">
        <f t="shared" si="107"/>
        <v>1.3011243139329129E-6</v>
      </c>
      <c r="Q126" s="52">
        <f t="shared" si="108"/>
        <v>4.5452737819427487</v>
      </c>
      <c r="R126" s="52">
        <f t="shared" si="109"/>
        <v>0</v>
      </c>
      <c r="S126" s="16">
        <f t="shared" si="97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98"/>
        <v>114463</v>
      </c>
      <c r="E127" s="4">
        <f t="shared" si="99"/>
        <v>1469555</v>
      </c>
      <c r="F127" s="64">
        <f t="shared" si="106"/>
        <v>10319.677490923759</v>
      </c>
      <c r="G127" s="27">
        <f t="shared" si="90"/>
        <v>2.430191882038529E-3</v>
      </c>
      <c r="H127" s="80">
        <f t="shared" si="91"/>
        <v>1</v>
      </c>
      <c r="I127" s="11">
        <f t="shared" si="104"/>
        <v>-2806717</v>
      </c>
      <c r="J127" s="4">
        <f t="shared" si="100"/>
        <v>0</v>
      </c>
      <c r="K127" s="51">
        <f t="shared" si="105"/>
        <v>1469555</v>
      </c>
      <c r="L127" s="86">
        <f t="shared" si="101"/>
        <v>-113684</v>
      </c>
      <c r="M127" s="4">
        <f t="shared" si="102"/>
        <v>0</v>
      </c>
      <c r="N127" s="51">
        <f t="shared" si="103"/>
        <v>54901</v>
      </c>
      <c r="P127" s="54">
        <f t="shared" si="107"/>
        <v>1.3011243139329129E-6</v>
      </c>
      <c r="Q127" s="55">
        <f t="shared" si="108"/>
        <v>4.6960630537748447</v>
      </c>
      <c r="R127" s="55">
        <f t="shared" si="109"/>
        <v>0</v>
      </c>
      <c r="S127" s="56">
        <f t="shared" si="97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98"/>
        <v>114463</v>
      </c>
      <c r="E128" s="2">
        <f t="shared" si="99"/>
        <v>1526587</v>
      </c>
      <c r="F128" s="63">
        <f t="shared" si="106"/>
        <v>10319.677490923759</v>
      </c>
      <c r="G128" s="28">
        <f t="shared" si="90"/>
        <v>2.430191882038529E-3</v>
      </c>
      <c r="H128" s="81">
        <f t="shared" si="91"/>
        <v>1</v>
      </c>
      <c r="I128" s="9">
        <f t="shared" si="104"/>
        <v>-2924813</v>
      </c>
      <c r="J128" s="2">
        <f t="shared" si="100"/>
        <v>0</v>
      </c>
      <c r="K128" s="48">
        <f t="shared" si="105"/>
        <v>1526587</v>
      </c>
      <c r="L128" s="87">
        <f t="shared" si="101"/>
        <v>-118096</v>
      </c>
      <c r="M128" s="2">
        <f t="shared" si="102"/>
        <v>0</v>
      </c>
      <c r="N128" s="48">
        <f t="shared" si="103"/>
        <v>57032</v>
      </c>
      <c r="P128" s="53">
        <f t="shared" si="107"/>
        <v>1.3011243139329129E-6</v>
      </c>
      <c r="Q128" s="52">
        <f t="shared" si="108"/>
        <v>4.8527041141243741</v>
      </c>
      <c r="R128" s="52">
        <f t="shared" si="109"/>
        <v>0</v>
      </c>
      <c r="S128" s="16">
        <f t="shared" si="97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98"/>
        <v>114463</v>
      </c>
      <c r="E129" s="4">
        <f t="shared" si="99"/>
        <v>1585832</v>
      </c>
      <c r="F129" s="64">
        <f t="shared" si="106"/>
        <v>10319.677490923759</v>
      </c>
      <c r="G129" s="27">
        <f t="shared" si="90"/>
        <v>2.430191882038529E-3</v>
      </c>
      <c r="H129" s="80">
        <f t="shared" si="91"/>
        <v>1</v>
      </c>
      <c r="I129" s="11">
        <f t="shared" si="104"/>
        <v>-3047492</v>
      </c>
      <c r="J129" s="4">
        <f t="shared" si="100"/>
        <v>0</v>
      </c>
      <c r="K129" s="51">
        <f t="shared" si="105"/>
        <v>1585832</v>
      </c>
      <c r="L129" s="86">
        <f t="shared" si="101"/>
        <v>-122679</v>
      </c>
      <c r="M129" s="4">
        <f t="shared" si="102"/>
        <v>0</v>
      </c>
      <c r="N129" s="51">
        <f t="shared" si="103"/>
        <v>59245</v>
      </c>
      <c r="P129" s="54">
        <f t="shared" si="107"/>
        <v>1.3011243139329129E-6</v>
      </c>
      <c r="Q129" s="55">
        <f t="shared" si="108"/>
        <v>5.0154243443122022</v>
      </c>
      <c r="R129" s="55">
        <f t="shared" si="109"/>
        <v>0</v>
      </c>
      <c r="S129" s="56">
        <f t="shared" si="97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98"/>
        <v>114463</v>
      </c>
      <c r="E130" s="2">
        <f t="shared" si="99"/>
        <v>1647376</v>
      </c>
      <c r="F130" s="63">
        <f t="shared" si="106"/>
        <v>10319.677490923759</v>
      </c>
      <c r="G130" s="28">
        <f t="shared" si="90"/>
        <v>2.430191882038529E-3</v>
      </c>
      <c r="H130" s="81">
        <f t="shared" si="91"/>
        <v>1</v>
      </c>
      <c r="I130" s="9">
        <f t="shared" si="104"/>
        <v>-3174932</v>
      </c>
      <c r="J130" s="2">
        <f t="shared" si="100"/>
        <v>0</v>
      </c>
      <c r="K130" s="48">
        <f t="shared" si="105"/>
        <v>1647376</v>
      </c>
      <c r="L130" s="87">
        <f t="shared" si="101"/>
        <v>-127440</v>
      </c>
      <c r="M130" s="2">
        <f t="shared" si="102"/>
        <v>0</v>
      </c>
      <c r="N130" s="48">
        <f t="shared" si="103"/>
        <v>61544</v>
      </c>
      <c r="P130" s="53">
        <f t="shared" si="107"/>
        <v>1.3011243139329129E-6</v>
      </c>
      <c r="Q130" s="52">
        <f t="shared" si="108"/>
        <v>5.1844592971703323</v>
      </c>
      <c r="R130" s="52">
        <f t="shared" si="109"/>
        <v>0</v>
      </c>
      <c r="S130" s="16">
        <f t="shared" si="97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98"/>
        <v>114463</v>
      </c>
      <c r="E131" s="4">
        <f t="shared" si="99"/>
        <v>1711309</v>
      </c>
      <c r="F131" s="64">
        <f t="shared" si="106"/>
        <v>10319.677490923759</v>
      </c>
      <c r="G131" s="27">
        <f t="shared" si="90"/>
        <v>2.430191882038529E-3</v>
      </c>
      <c r="H131" s="80">
        <f t="shared" si="91"/>
        <v>1</v>
      </c>
      <c r="I131" s="11">
        <f t="shared" si="104"/>
        <v>-3307318</v>
      </c>
      <c r="J131" s="4">
        <f t="shared" si="100"/>
        <v>0</v>
      </c>
      <c r="K131" s="51">
        <f t="shared" si="105"/>
        <v>1711309</v>
      </c>
      <c r="L131" s="86">
        <f t="shared" si="101"/>
        <v>-132386</v>
      </c>
      <c r="M131" s="4">
        <f t="shared" si="102"/>
        <v>0</v>
      </c>
      <c r="N131" s="51">
        <f t="shared" si="103"/>
        <v>63933</v>
      </c>
      <c r="P131" s="54">
        <f t="shared" si="107"/>
        <v>1.3011243139329129E-6</v>
      </c>
      <c r="Q131" s="55">
        <f t="shared" si="108"/>
        <v>5.3600542366113988</v>
      </c>
      <c r="R131" s="55">
        <f t="shared" si="109"/>
        <v>0</v>
      </c>
      <c r="S131" s="56">
        <f t="shared" si="97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98"/>
        <v>114463</v>
      </c>
      <c r="E132" s="2">
        <f t="shared" si="99"/>
        <v>1777723</v>
      </c>
      <c r="F132" s="63">
        <f t="shared" si="106"/>
        <v>10319.677490923759</v>
      </c>
      <c r="G132" s="28">
        <f t="shared" ref="G132:G195" si="110">D132/U$3</f>
        <v>2.430191882038529E-3</v>
      </c>
      <c r="H132" s="81">
        <f t="shared" si="91"/>
        <v>1</v>
      </c>
      <c r="I132" s="9">
        <f t="shared" si="104"/>
        <v>-3444842</v>
      </c>
      <c r="J132" s="2">
        <f t="shared" si="100"/>
        <v>0</v>
      </c>
      <c r="K132" s="48">
        <f t="shared" si="105"/>
        <v>1777723</v>
      </c>
      <c r="L132" s="87">
        <f t="shared" si="101"/>
        <v>-137524</v>
      </c>
      <c r="M132" s="2">
        <f t="shared" si="102"/>
        <v>0</v>
      </c>
      <c r="N132" s="48">
        <f t="shared" si="103"/>
        <v>66414</v>
      </c>
      <c r="P132" s="53">
        <f t="shared" si="107"/>
        <v>1.3011243139329129E-6</v>
      </c>
      <c r="Q132" s="52">
        <f t="shared" si="108"/>
        <v>5.5424641376286683</v>
      </c>
      <c r="R132" s="52">
        <f t="shared" si="109"/>
        <v>0</v>
      </c>
      <c r="S132" s="16">
        <f t="shared" si="97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98"/>
        <v>114463</v>
      </c>
      <c r="E133" s="4">
        <f t="shared" si="99"/>
        <v>1846714</v>
      </c>
      <c r="F133" s="64">
        <f t="shared" si="106"/>
        <v>10319.677490923759</v>
      </c>
      <c r="G133" s="27">
        <f t="shared" si="110"/>
        <v>2.430191882038529E-3</v>
      </c>
      <c r="H133" s="80">
        <f t="shared" ref="H133:H196" si="111">D133/D132</f>
        <v>1</v>
      </c>
      <c r="I133" s="11">
        <f t="shared" ref="I133:I164" si="112">INT((S$17*K133+I132)/(1+R$17*J133))</f>
        <v>-3587703</v>
      </c>
      <c r="J133" s="4">
        <f t="shared" si="100"/>
        <v>0</v>
      </c>
      <c r="K133" s="51">
        <f t="shared" ref="K133:K164" si="113">INT((Q$17*J133+K132)/(1+P$17+S$17))</f>
        <v>1846714</v>
      </c>
      <c r="L133" s="86">
        <f t="shared" si="101"/>
        <v>-142861</v>
      </c>
      <c r="M133" s="4">
        <f t="shared" si="102"/>
        <v>0</v>
      </c>
      <c r="N133" s="51">
        <f t="shared" si="103"/>
        <v>68991</v>
      </c>
      <c r="P133" s="54">
        <f t="shared" si="107"/>
        <v>1.3011243139329129E-6</v>
      </c>
      <c r="Q133" s="55">
        <f t="shared" si="108"/>
        <v>5.7319534731148734</v>
      </c>
      <c r="R133" s="55">
        <f t="shared" si="109"/>
        <v>0</v>
      </c>
      <c r="S133" s="56">
        <f t="shared" si="97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98"/>
        <v>114463</v>
      </c>
      <c r="E134" s="2">
        <f t="shared" si="99"/>
        <v>1918383</v>
      </c>
      <c r="F134" s="63">
        <f t="shared" si="106"/>
        <v>10319.677490923759</v>
      </c>
      <c r="G134" s="28">
        <f t="shared" si="110"/>
        <v>2.430191882038529E-3</v>
      </c>
      <c r="H134" s="81">
        <f t="shared" si="111"/>
        <v>1</v>
      </c>
      <c r="I134" s="9">
        <f t="shared" si="112"/>
        <v>-3736108</v>
      </c>
      <c r="J134" s="2">
        <f t="shared" si="100"/>
        <v>0</v>
      </c>
      <c r="K134" s="48">
        <f t="shared" si="113"/>
        <v>1918383</v>
      </c>
      <c r="L134" s="87">
        <f t="shared" si="101"/>
        <v>-148405</v>
      </c>
      <c r="M134" s="2">
        <f t="shared" si="102"/>
        <v>0</v>
      </c>
      <c r="N134" s="48">
        <f t="shared" si="103"/>
        <v>71669</v>
      </c>
      <c r="P134" s="53">
        <f t="shared" si="107"/>
        <v>1.3011243139329129E-6</v>
      </c>
      <c r="Q134" s="52">
        <f t="shared" si="108"/>
        <v>5.9287964270433822</v>
      </c>
      <c r="R134" s="52">
        <f t="shared" si="109"/>
        <v>0</v>
      </c>
      <c r="S134" s="16">
        <f t="shared" si="97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98"/>
        <v>114463</v>
      </c>
      <c r="E135" s="4">
        <f t="shared" si="99"/>
        <v>1992833</v>
      </c>
      <c r="F135" s="64">
        <f t="shared" si="106"/>
        <v>10319.677490923759</v>
      </c>
      <c r="G135" s="27">
        <f t="shared" si="110"/>
        <v>2.430191882038529E-3</v>
      </c>
      <c r="H135" s="80">
        <f t="shared" si="111"/>
        <v>1</v>
      </c>
      <c r="I135" s="11">
        <f t="shared" si="112"/>
        <v>-3890273</v>
      </c>
      <c r="J135" s="4">
        <f t="shared" si="100"/>
        <v>0</v>
      </c>
      <c r="K135" s="51">
        <f t="shared" si="113"/>
        <v>1992833</v>
      </c>
      <c r="L135" s="86">
        <f t="shared" si="101"/>
        <v>-154165</v>
      </c>
      <c r="M135" s="4">
        <f t="shared" si="102"/>
        <v>0</v>
      </c>
      <c r="N135" s="51">
        <f t="shared" si="103"/>
        <v>74450</v>
      </c>
      <c r="P135" s="54">
        <f t="shared" si="107"/>
        <v>1.3011243139329129E-6</v>
      </c>
      <c r="Q135" s="55">
        <f t="shared" si="108"/>
        <v>6.1332783274471012</v>
      </c>
      <c r="R135" s="55">
        <f t="shared" si="109"/>
        <v>0</v>
      </c>
      <c r="S135" s="56">
        <f t="shared" si="97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98"/>
        <v>114463</v>
      </c>
      <c r="E136" s="2">
        <f t="shared" si="99"/>
        <v>2070173</v>
      </c>
      <c r="F136" s="63">
        <f t="shared" si="106"/>
        <v>10319.677490923759</v>
      </c>
      <c r="G136" s="28">
        <f t="shared" si="110"/>
        <v>2.430191882038529E-3</v>
      </c>
      <c r="H136" s="81">
        <f t="shared" si="111"/>
        <v>1</v>
      </c>
      <c r="I136" s="9">
        <f t="shared" si="112"/>
        <v>-4050421</v>
      </c>
      <c r="J136" s="2">
        <f t="shared" si="100"/>
        <v>0</v>
      </c>
      <c r="K136" s="48">
        <f t="shared" si="113"/>
        <v>2070173</v>
      </c>
      <c r="L136" s="87">
        <f t="shared" si="101"/>
        <v>-160148</v>
      </c>
      <c r="M136" s="2">
        <f t="shared" si="102"/>
        <v>0</v>
      </c>
      <c r="N136" s="48">
        <f t="shared" si="103"/>
        <v>77340</v>
      </c>
      <c r="P136" s="53">
        <f t="shared" si="107"/>
        <v>1.3011243139329129E-6</v>
      </c>
      <c r="Q136" s="52">
        <f t="shared" si="108"/>
        <v>6.345696653035068</v>
      </c>
      <c r="R136" s="52">
        <f t="shared" si="109"/>
        <v>0</v>
      </c>
      <c r="S136" s="16">
        <f t="shared" si="97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98"/>
        <v>114463</v>
      </c>
      <c r="E137" s="4">
        <f t="shared" si="99"/>
        <v>2150514</v>
      </c>
      <c r="F137" s="64">
        <f t="shared" si="106"/>
        <v>10319.677490923759</v>
      </c>
      <c r="G137" s="27">
        <f t="shared" si="110"/>
        <v>2.430191882038529E-3</v>
      </c>
      <c r="H137" s="80">
        <f t="shared" si="111"/>
        <v>1</v>
      </c>
      <c r="I137" s="11">
        <f t="shared" si="112"/>
        <v>-4216784</v>
      </c>
      <c r="J137" s="4">
        <f t="shared" si="100"/>
        <v>0</v>
      </c>
      <c r="K137" s="51">
        <f t="shared" si="113"/>
        <v>2150514</v>
      </c>
      <c r="L137" s="86">
        <f t="shared" si="101"/>
        <v>-166363</v>
      </c>
      <c r="M137" s="4">
        <f t="shared" si="102"/>
        <v>0</v>
      </c>
      <c r="N137" s="51">
        <f t="shared" si="103"/>
        <v>80341</v>
      </c>
      <c r="P137" s="54">
        <f t="shared" si="107"/>
        <v>1.3011243139329129E-6</v>
      </c>
      <c r="Q137" s="55">
        <f t="shared" si="108"/>
        <v>6.5663588067781102</v>
      </c>
      <c r="R137" s="55">
        <f t="shared" si="109"/>
        <v>0</v>
      </c>
      <c r="S137" s="56">
        <f t="shared" si="97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98"/>
        <v>114463</v>
      </c>
      <c r="E138" s="2">
        <f t="shared" si="99"/>
        <v>2233973</v>
      </c>
      <c r="F138" s="63">
        <f t="shared" si="106"/>
        <v>10319.677490923759</v>
      </c>
      <c r="G138" s="28">
        <f t="shared" si="110"/>
        <v>2.430191882038529E-3</v>
      </c>
      <c r="H138" s="81">
        <f t="shared" si="111"/>
        <v>1</v>
      </c>
      <c r="I138" s="9">
        <f t="shared" si="112"/>
        <v>-4389603</v>
      </c>
      <c r="J138" s="2">
        <f t="shared" si="100"/>
        <v>0</v>
      </c>
      <c r="K138" s="48">
        <f t="shared" si="113"/>
        <v>2233973</v>
      </c>
      <c r="L138" s="87">
        <f t="shared" si="101"/>
        <v>-172819</v>
      </c>
      <c r="M138" s="2">
        <f t="shared" si="102"/>
        <v>0</v>
      </c>
      <c r="N138" s="48">
        <f t="shared" si="103"/>
        <v>83459</v>
      </c>
      <c r="P138" s="53">
        <f t="shared" si="107"/>
        <v>1.3011243139329129E-6</v>
      </c>
      <c r="Q138" s="52">
        <f t="shared" si="108"/>
        <v>6.7955843423231883</v>
      </c>
      <c r="R138" s="52">
        <f t="shared" si="109"/>
        <v>0</v>
      </c>
      <c r="S138" s="16">
        <f t="shared" si="97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98"/>
        <v>114463</v>
      </c>
      <c r="E139" s="4">
        <f t="shared" si="99"/>
        <v>2320671</v>
      </c>
      <c r="F139" s="64">
        <f t="shared" si="106"/>
        <v>10319.677490923759</v>
      </c>
      <c r="G139" s="27">
        <f t="shared" si="110"/>
        <v>2.430191882038529E-3</v>
      </c>
      <c r="H139" s="80">
        <f t="shared" si="111"/>
        <v>1</v>
      </c>
      <c r="I139" s="11">
        <f t="shared" si="112"/>
        <v>-4569129</v>
      </c>
      <c r="J139" s="4">
        <f t="shared" si="100"/>
        <v>0</v>
      </c>
      <c r="K139" s="51">
        <f t="shared" si="113"/>
        <v>2320671</v>
      </c>
      <c r="L139" s="86">
        <f t="shared" si="101"/>
        <v>-179526</v>
      </c>
      <c r="M139" s="4">
        <f t="shared" si="102"/>
        <v>0</v>
      </c>
      <c r="N139" s="51">
        <f t="shared" si="103"/>
        <v>86698</v>
      </c>
      <c r="P139" s="54">
        <f t="shared" si="107"/>
        <v>1.3011243139329129E-6</v>
      </c>
      <c r="Q139" s="55">
        <f t="shared" si="108"/>
        <v>7.033705390355709</v>
      </c>
      <c r="R139" s="55">
        <f t="shared" si="109"/>
        <v>0</v>
      </c>
      <c r="S139" s="56">
        <f t="shared" si="97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98"/>
        <v>114463</v>
      </c>
      <c r="E140" s="2">
        <f t="shared" si="99"/>
        <v>2410734</v>
      </c>
      <c r="F140" s="63">
        <f t="shared" si="106"/>
        <v>10319.677490923759</v>
      </c>
      <c r="G140" s="28">
        <f t="shared" si="110"/>
        <v>2.430191882038529E-3</v>
      </c>
      <c r="H140" s="81">
        <f t="shared" si="111"/>
        <v>1</v>
      </c>
      <c r="I140" s="9">
        <f t="shared" si="112"/>
        <v>-4755622</v>
      </c>
      <c r="J140" s="2">
        <f t="shared" si="100"/>
        <v>0</v>
      </c>
      <c r="K140" s="48">
        <f t="shared" si="113"/>
        <v>2410734</v>
      </c>
      <c r="L140" s="87">
        <f t="shared" si="101"/>
        <v>-186493</v>
      </c>
      <c r="M140" s="2">
        <f t="shared" si="102"/>
        <v>0</v>
      </c>
      <c r="N140" s="48">
        <f t="shared" si="103"/>
        <v>90063</v>
      </c>
      <c r="P140" s="53">
        <f t="shared" si="107"/>
        <v>1.3011243139329129E-6</v>
      </c>
      <c r="Q140" s="52">
        <f t="shared" si="108"/>
        <v>7.2810677718067041</v>
      </c>
      <c r="R140" s="52">
        <f t="shared" si="109"/>
        <v>0</v>
      </c>
      <c r="S140" s="16">
        <f t="shared" si="97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98"/>
        <v>114463</v>
      </c>
      <c r="E141" s="4">
        <f t="shared" si="99"/>
        <v>2504292</v>
      </c>
      <c r="F141" s="64">
        <f t="shared" si="106"/>
        <v>10319.677490923759</v>
      </c>
      <c r="G141" s="27">
        <f t="shared" si="110"/>
        <v>2.430191882038529E-3</v>
      </c>
      <c r="H141" s="80">
        <f t="shared" si="111"/>
        <v>1</v>
      </c>
      <c r="I141" s="11">
        <f t="shared" si="112"/>
        <v>-4949353</v>
      </c>
      <c r="J141" s="4">
        <f t="shared" si="100"/>
        <v>0</v>
      </c>
      <c r="K141" s="51">
        <f t="shared" si="113"/>
        <v>2504292</v>
      </c>
      <c r="L141" s="86">
        <f t="shared" si="101"/>
        <v>-193731</v>
      </c>
      <c r="M141" s="4">
        <f t="shared" si="102"/>
        <v>0</v>
      </c>
      <c r="N141" s="51">
        <f t="shared" si="103"/>
        <v>93558</v>
      </c>
      <c r="P141" s="54">
        <f t="shared" si="107"/>
        <v>1.3011243139329129E-6</v>
      </c>
      <c r="Q141" s="55">
        <f t="shared" si="108"/>
        <v>7.5380297780550771</v>
      </c>
      <c r="R141" s="55">
        <f t="shared" si="109"/>
        <v>0</v>
      </c>
      <c r="S141" s="56">
        <f t="shared" si="97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98"/>
        <v>114463</v>
      </c>
      <c r="E142" s="2">
        <f t="shared" si="99"/>
        <v>2601481</v>
      </c>
      <c r="F142" s="63">
        <f t="shared" si="106"/>
        <v>10319.677490923759</v>
      </c>
      <c r="G142" s="28">
        <f t="shared" si="110"/>
        <v>2.430191882038529E-3</v>
      </c>
      <c r="H142" s="81">
        <f t="shared" si="111"/>
        <v>1</v>
      </c>
      <c r="I142" s="9">
        <f t="shared" si="112"/>
        <v>-5150602</v>
      </c>
      <c r="J142" s="2">
        <f t="shared" si="100"/>
        <v>0</v>
      </c>
      <c r="K142" s="48">
        <f t="shared" si="113"/>
        <v>2601481</v>
      </c>
      <c r="L142" s="87">
        <f t="shared" si="101"/>
        <v>-201249</v>
      </c>
      <c r="M142" s="2">
        <f t="shared" si="102"/>
        <v>0</v>
      </c>
      <c r="N142" s="48">
        <f t="shared" si="103"/>
        <v>97189</v>
      </c>
      <c r="P142" s="53">
        <f t="shared" si="107"/>
        <v>1.3011243139329129E-6</v>
      </c>
      <c r="Q142" s="52">
        <f t="shared" si="108"/>
        <v>7.8049647171136742</v>
      </c>
      <c r="R142" s="52">
        <f t="shared" si="109"/>
        <v>0</v>
      </c>
      <c r="S142" s="16">
        <f t="shared" si="97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98"/>
        <v>114463</v>
      </c>
      <c r="E143" s="4">
        <f t="shared" si="99"/>
        <v>2702442</v>
      </c>
      <c r="F143" s="64">
        <f t="shared" si="106"/>
        <v>10319.677490923759</v>
      </c>
      <c r="G143" s="27">
        <f t="shared" si="110"/>
        <v>2.430191882038529E-3</v>
      </c>
      <c r="H143" s="80">
        <f t="shared" si="111"/>
        <v>1</v>
      </c>
      <c r="I143" s="11">
        <f t="shared" si="112"/>
        <v>-5359661</v>
      </c>
      <c r="J143" s="4">
        <f t="shared" si="100"/>
        <v>0</v>
      </c>
      <c r="K143" s="51">
        <f t="shared" si="113"/>
        <v>2702442</v>
      </c>
      <c r="L143" s="86">
        <f t="shared" si="101"/>
        <v>-209059</v>
      </c>
      <c r="M143" s="4">
        <f t="shared" si="102"/>
        <v>0</v>
      </c>
      <c r="N143" s="51">
        <f t="shared" si="103"/>
        <v>100961</v>
      </c>
      <c r="P143" s="54">
        <f t="shared" si="107"/>
        <v>1.3011243139329129E-6</v>
      </c>
      <c r="Q143" s="55">
        <f t="shared" si="108"/>
        <v>8.0822584740338037</v>
      </c>
      <c r="R143" s="55">
        <f t="shared" si="109"/>
        <v>0</v>
      </c>
      <c r="S143" s="56">
        <f t="shared" si="97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98"/>
        <v>114463</v>
      </c>
      <c r="E144" s="2">
        <f t="shared" si="99"/>
        <v>2807321</v>
      </c>
      <c r="F144" s="63">
        <f t="shared" si="106"/>
        <v>10319.677490923759</v>
      </c>
      <c r="G144" s="28">
        <f t="shared" si="110"/>
        <v>2.430191882038529E-3</v>
      </c>
      <c r="H144" s="81">
        <f t="shared" si="111"/>
        <v>1</v>
      </c>
      <c r="I144" s="9">
        <f t="shared" si="112"/>
        <v>-5576834</v>
      </c>
      <c r="J144" s="2">
        <f t="shared" si="100"/>
        <v>0</v>
      </c>
      <c r="K144" s="48">
        <f t="shared" si="113"/>
        <v>2807321</v>
      </c>
      <c r="L144" s="87">
        <f t="shared" si="101"/>
        <v>-217173</v>
      </c>
      <c r="M144" s="2">
        <f t="shared" si="102"/>
        <v>0</v>
      </c>
      <c r="N144" s="48">
        <f t="shared" si="103"/>
        <v>104879</v>
      </c>
      <c r="P144" s="53">
        <f t="shared" si="107"/>
        <v>1.3011243139329129E-6</v>
      </c>
      <c r="Q144" s="52">
        <f t="shared" si="108"/>
        <v>8.3703133834796279</v>
      </c>
      <c r="R144" s="52">
        <f t="shared" si="109"/>
        <v>0</v>
      </c>
      <c r="S144" s="16">
        <f t="shared" si="97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98"/>
        <v>114463</v>
      </c>
      <c r="E145" s="4">
        <f t="shared" si="99"/>
        <v>2916270</v>
      </c>
      <c r="F145" s="64">
        <f t="shared" si="106"/>
        <v>10319.677490923759</v>
      </c>
      <c r="G145" s="27">
        <f t="shared" si="110"/>
        <v>2.430191882038529E-3</v>
      </c>
      <c r="H145" s="80">
        <f t="shared" si="111"/>
        <v>1</v>
      </c>
      <c r="I145" s="11">
        <f t="shared" si="112"/>
        <v>-5802435</v>
      </c>
      <c r="J145" s="4">
        <f t="shared" si="100"/>
        <v>0</v>
      </c>
      <c r="K145" s="51">
        <f t="shared" si="113"/>
        <v>2916270</v>
      </c>
      <c r="L145" s="86">
        <f t="shared" si="101"/>
        <v>-225601</v>
      </c>
      <c r="M145" s="4">
        <f t="shared" si="102"/>
        <v>0</v>
      </c>
      <c r="N145" s="51">
        <f t="shared" si="103"/>
        <v>108949</v>
      </c>
      <c r="P145" s="54">
        <f t="shared" si="107"/>
        <v>1.3011243139329129E-6</v>
      </c>
      <c r="Q145" s="55">
        <f t="shared" si="108"/>
        <v>8.6695482297281714</v>
      </c>
      <c r="R145" s="55">
        <f t="shared" si="109"/>
        <v>0</v>
      </c>
      <c r="S145" s="56">
        <f t="shared" si="97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98"/>
        <v>114463</v>
      </c>
      <c r="E146" s="2">
        <f t="shared" si="99"/>
        <v>3029447</v>
      </c>
      <c r="F146" s="63">
        <f t="shared" si="106"/>
        <v>10319.677490923759</v>
      </c>
      <c r="G146" s="28">
        <f t="shared" si="110"/>
        <v>2.430191882038529E-3</v>
      </c>
      <c r="H146" s="81">
        <f t="shared" si="111"/>
        <v>1</v>
      </c>
      <c r="I146" s="9">
        <f t="shared" si="112"/>
        <v>-6036791</v>
      </c>
      <c r="J146" s="2">
        <f t="shared" si="100"/>
        <v>0</v>
      </c>
      <c r="K146" s="48">
        <f t="shared" si="113"/>
        <v>3029447</v>
      </c>
      <c r="L146" s="87">
        <f t="shared" si="101"/>
        <v>-234356</v>
      </c>
      <c r="M146" s="2">
        <f t="shared" si="102"/>
        <v>0</v>
      </c>
      <c r="N146" s="48">
        <f t="shared" si="103"/>
        <v>113177</v>
      </c>
      <c r="P146" s="53">
        <f t="shared" si="107"/>
        <v>1.3011243139329129E-6</v>
      </c>
      <c r="Q146" s="52">
        <f t="shared" si="108"/>
        <v>8.9803957004832373</v>
      </c>
      <c r="R146" s="52">
        <f t="shared" si="109"/>
        <v>0</v>
      </c>
      <c r="S146" s="16">
        <f t="shared" si="97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98"/>
        <v>114463</v>
      </c>
      <c r="E147" s="4">
        <f t="shared" si="99"/>
        <v>3147017</v>
      </c>
      <c r="F147" s="64">
        <f t="shared" si="106"/>
        <v>10319.677490923759</v>
      </c>
      <c r="G147" s="27">
        <f t="shared" si="110"/>
        <v>2.430191882038529E-3</v>
      </c>
      <c r="H147" s="80">
        <f t="shared" si="111"/>
        <v>1</v>
      </c>
      <c r="I147" s="11">
        <f t="shared" si="112"/>
        <v>-6280242</v>
      </c>
      <c r="J147" s="4">
        <f t="shared" si="100"/>
        <v>0</v>
      </c>
      <c r="K147" s="51">
        <f t="shared" si="113"/>
        <v>3147017</v>
      </c>
      <c r="L147" s="86">
        <f t="shared" si="101"/>
        <v>-243451</v>
      </c>
      <c r="M147" s="4">
        <f t="shared" si="102"/>
        <v>0</v>
      </c>
      <c r="N147" s="51">
        <f t="shared" si="103"/>
        <v>117570</v>
      </c>
      <c r="P147" s="54">
        <f t="shared" si="107"/>
        <v>1.3011243139329129E-6</v>
      </c>
      <c r="Q147" s="55">
        <f t="shared" si="108"/>
        <v>9.3033063660404043</v>
      </c>
      <c r="R147" s="55">
        <f t="shared" si="109"/>
        <v>0</v>
      </c>
      <c r="S147" s="56">
        <f t="shared" si="97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98"/>
        <v>114463</v>
      </c>
      <c r="E148" s="2">
        <f t="shared" si="99"/>
        <v>3269150</v>
      </c>
      <c r="F148" s="63">
        <f t="shared" si="106"/>
        <v>10319.677490923759</v>
      </c>
      <c r="G148" s="28">
        <f t="shared" si="110"/>
        <v>2.430191882038529E-3</v>
      </c>
      <c r="H148" s="81">
        <f t="shared" si="111"/>
        <v>1</v>
      </c>
      <c r="I148" s="9">
        <f t="shared" si="112"/>
        <v>-6533142</v>
      </c>
      <c r="J148" s="2">
        <f t="shared" si="100"/>
        <v>0</v>
      </c>
      <c r="K148" s="48">
        <f t="shared" si="113"/>
        <v>3269150</v>
      </c>
      <c r="L148" s="87">
        <f t="shared" si="101"/>
        <v>-252900</v>
      </c>
      <c r="M148" s="2">
        <f t="shared" si="102"/>
        <v>0</v>
      </c>
      <c r="N148" s="48">
        <f t="shared" si="103"/>
        <v>122133</v>
      </c>
      <c r="P148" s="53">
        <f t="shared" si="107"/>
        <v>1.3011243139329129E-6</v>
      </c>
      <c r="Q148" s="52">
        <f t="shared" si="108"/>
        <v>9.6387487858776009</v>
      </c>
      <c r="R148" s="52">
        <f t="shared" si="109"/>
        <v>0</v>
      </c>
      <c r="S148" s="16">
        <f t="shared" si="97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98"/>
        <v>114463</v>
      </c>
      <c r="E149" s="4">
        <f t="shared" si="99"/>
        <v>3396022</v>
      </c>
      <c r="F149" s="64">
        <f t="shared" si="106"/>
        <v>10319.677490923759</v>
      </c>
      <c r="G149" s="27">
        <f t="shared" si="110"/>
        <v>2.430191882038529E-3</v>
      </c>
      <c r="H149" s="80">
        <f t="shared" si="111"/>
        <v>1</v>
      </c>
      <c r="I149" s="11">
        <f t="shared" si="112"/>
        <v>-6795856</v>
      </c>
      <c r="J149" s="4">
        <f t="shared" si="100"/>
        <v>0</v>
      </c>
      <c r="K149" s="51">
        <f t="shared" si="113"/>
        <v>3396022</v>
      </c>
      <c r="L149" s="86">
        <f t="shared" si="101"/>
        <v>-262714</v>
      </c>
      <c r="M149" s="4">
        <f t="shared" si="102"/>
        <v>0</v>
      </c>
      <c r="N149" s="51">
        <f t="shared" si="103"/>
        <v>126872</v>
      </c>
      <c r="P149" s="54">
        <f t="shared" si="107"/>
        <v>1.3011243139329129E-6</v>
      </c>
      <c r="Q149" s="55">
        <f t="shared" si="108"/>
        <v>9.9872106218622729</v>
      </c>
      <c r="R149" s="55">
        <f t="shared" si="109"/>
        <v>0</v>
      </c>
      <c r="S149" s="56">
        <f t="shared" si="97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98"/>
        <v>114463</v>
      </c>
      <c r="E150" s="2">
        <f t="shared" si="99"/>
        <v>3527818</v>
      </c>
      <c r="F150" s="63">
        <f t="shared" si="106"/>
        <v>10319.677490923759</v>
      </c>
      <c r="G150" s="28">
        <f t="shared" si="110"/>
        <v>2.430191882038529E-3</v>
      </c>
      <c r="H150" s="81">
        <f t="shared" si="111"/>
        <v>1</v>
      </c>
      <c r="I150" s="9">
        <f t="shared" si="112"/>
        <v>-7068766</v>
      </c>
      <c r="J150" s="2">
        <f t="shared" si="100"/>
        <v>0</v>
      </c>
      <c r="K150" s="48">
        <f t="shared" si="113"/>
        <v>3527818</v>
      </c>
      <c r="L150" s="87">
        <f t="shared" si="101"/>
        <v>-272910</v>
      </c>
      <c r="M150" s="2">
        <f t="shared" si="102"/>
        <v>0</v>
      </c>
      <c r="N150" s="48">
        <f t="shared" si="103"/>
        <v>131796</v>
      </c>
      <c r="P150" s="53">
        <f t="shared" si="107"/>
        <v>1.3011243139329129E-6</v>
      </c>
      <c r="Q150" s="52">
        <f t="shared" si="108"/>
        <v>10.349194765676984</v>
      </c>
      <c r="R150" s="52">
        <f t="shared" si="109"/>
        <v>0</v>
      </c>
      <c r="S150" s="16">
        <f t="shared" si="97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98"/>
        <v>114463</v>
      </c>
      <c r="E151" s="4">
        <f t="shared" si="99"/>
        <v>3664729</v>
      </c>
      <c r="F151" s="64">
        <f t="shared" si="106"/>
        <v>10319.677490923759</v>
      </c>
      <c r="G151" s="27">
        <f t="shared" si="110"/>
        <v>2.430191882038529E-3</v>
      </c>
      <c r="H151" s="80">
        <f t="shared" si="111"/>
        <v>1</v>
      </c>
      <c r="I151" s="11">
        <f t="shared" si="112"/>
        <v>-7352267</v>
      </c>
      <c r="J151" s="4">
        <f t="shared" si="100"/>
        <v>0</v>
      </c>
      <c r="K151" s="51">
        <f t="shared" si="113"/>
        <v>3664729</v>
      </c>
      <c r="L151" s="86">
        <f t="shared" si="101"/>
        <v>-283501</v>
      </c>
      <c r="M151" s="4">
        <f t="shared" si="102"/>
        <v>0</v>
      </c>
      <c r="N151" s="51">
        <f t="shared" si="103"/>
        <v>136911</v>
      </c>
      <c r="P151" s="54">
        <f t="shared" ref="P151:P182" si="114">R$17*((1+P$17-Q$17)*(1+P$17+S$17)-Q$17)</f>
        <v>1.3011243139329129E-6</v>
      </c>
      <c r="Q151" s="55">
        <f t="shared" ref="Q151:Q182" si="115">(1+P$17-Q$17)*(1+P$17+S$17)-R$17*((S$17*K150)+((I150+J150)*(1+P$17+S$17)))</f>
        <v>10.725227616921121</v>
      </c>
      <c r="R151" s="55">
        <f t="shared" ref="R151:R182" si="116">-J150*(1+P$17+S$17)</f>
        <v>0</v>
      </c>
      <c r="S151" s="56">
        <f t="shared" ref="S151:S204" si="117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98"/>
        <v>114463</v>
      </c>
      <c r="E152" s="2">
        <f t="shared" si="99"/>
        <v>3806954</v>
      </c>
      <c r="F152" s="63">
        <f t="shared" si="106"/>
        <v>10319.677490923759</v>
      </c>
      <c r="G152" s="28">
        <f t="shared" si="110"/>
        <v>2.430191882038529E-3</v>
      </c>
      <c r="H152" s="81">
        <f t="shared" si="111"/>
        <v>1</v>
      </c>
      <c r="I152" s="9">
        <f t="shared" si="112"/>
        <v>-7646771</v>
      </c>
      <c r="J152" s="2">
        <f t="shared" si="100"/>
        <v>0</v>
      </c>
      <c r="K152" s="48">
        <f t="shared" si="113"/>
        <v>3806954</v>
      </c>
      <c r="L152" s="87">
        <f t="shared" si="101"/>
        <v>-294504</v>
      </c>
      <c r="M152" s="2">
        <f t="shared" si="102"/>
        <v>0</v>
      </c>
      <c r="N152" s="48">
        <f t="shared" si="103"/>
        <v>142225</v>
      </c>
      <c r="P152" s="53">
        <f t="shared" si="114"/>
        <v>1.3011243139329129E-6</v>
      </c>
      <c r="Q152" s="52">
        <f t="shared" si="115"/>
        <v>11.11585345778585</v>
      </c>
      <c r="R152" s="52">
        <f t="shared" si="116"/>
        <v>0</v>
      </c>
      <c r="S152" s="16">
        <f t="shared" si="117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98"/>
        <v>114463</v>
      </c>
      <c r="E153" s="4">
        <f t="shared" si="99"/>
        <v>3954698</v>
      </c>
      <c r="F153" s="64">
        <f t="shared" si="106"/>
        <v>10319.677490923759</v>
      </c>
      <c r="G153" s="27">
        <f t="shared" si="110"/>
        <v>2.430191882038529E-3</v>
      </c>
      <c r="H153" s="80">
        <f t="shared" si="111"/>
        <v>1</v>
      </c>
      <c r="I153" s="11">
        <f t="shared" si="112"/>
        <v>-7952704</v>
      </c>
      <c r="J153" s="4">
        <f t="shared" si="100"/>
        <v>0</v>
      </c>
      <c r="K153" s="51">
        <f t="shared" si="113"/>
        <v>3954698</v>
      </c>
      <c r="L153" s="86">
        <f t="shared" si="101"/>
        <v>-305933</v>
      </c>
      <c r="M153" s="4">
        <f t="shared" si="102"/>
        <v>0</v>
      </c>
      <c r="N153" s="51">
        <f t="shared" si="103"/>
        <v>147744</v>
      </c>
      <c r="P153" s="54">
        <f t="shared" si="114"/>
        <v>1.3011243139329129E-6</v>
      </c>
      <c r="Q153" s="55">
        <f t="shared" si="115"/>
        <v>11.521639971788579</v>
      </c>
      <c r="R153" s="55">
        <f t="shared" si="116"/>
        <v>0</v>
      </c>
      <c r="S153" s="56">
        <f t="shared" si="117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98"/>
        <v>114463</v>
      </c>
      <c r="E154" s="2">
        <f t="shared" si="99"/>
        <v>4108176</v>
      </c>
      <c r="F154" s="63">
        <f t="shared" si="106"/>
        <v>10319.677490923759</v>
      </c>
      <c r="G154" s="28">
        <f t="shared" si="110"/>
        <v>2.430191882038529E-3</v>
      </c>
      <c r="H154" s="81">
        <f t="shared" si="111"/>
        <v>1</v>
      </c>
      <c r="I154" s="9">
        <f t="shared" si="112"/>
        <v>-8270510</v>
      </c>
      <c r="J154" s="2">
        <f t="shared" si="100"/>
        <v>0</v>
      </c>
      <c r="K154" s="48">
        <f t="shared" si="113"/>
        <v>4108176</v>
      </c>
      <c r="L154" s="87">
        <f t="shared" si="101"/>
        <v>-317806</v>
      </c>
      <c r="M154" s="2">
        <f t="shared" si="102"/>
        <v>0</v>
      </c>
      <c r="N154" s="48">
        <f t="shared" si="103"/>
        <v>153478</v>
      </c>
      <c r="P154" s="53">
        <f t="shared" si="114"/>
        <v>1.3011243139329129E-6</v>
      </c>
      <c r="Q154" s="52">
        <f t="shared" si="115"/>
        <v>11.943174051426828</v>
      </c>
      <c r="R154" s="52">
        <f t="shared" si="116"/>
        <v>0</v>
      </c>
      <c r="S154" s="16">
        <f t="shared" si="117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98"/>
        <v>114463</v>
      </c>
      <c r="E155" s="4">
        <f t="shared" si="99"/>
        <v>4267610</v>
      </c>
      <c r="F155" s="64">
        <f t="shared" si="106"/>
        <v>10319.677490923759</v>
      </c>
      <c r="G155" s="27">
        <f t="shared" si="110"/>
        <v>2.430191882038529E-3</v>
      </c>
      <c r="H155" s="80">
        <f t="shared" si="111"/>
        <v>1</v>
      </c>
      <c r="I155" s="11">
        <f t="shared" si="112"/>
        <v>-8600650</v>
      </c>
      <c r="J155" s="4">
        <f t="shared" si="100"/>
        <v>0</v>
      </c>
      <c r="K155" s="51">
        <f t="shared" si="113"/>
        <v>4267610</v>
      </c>
      <c r="L155" s="86">
        <f t="shared" si="101"/>
        <v>-330140</v>
      </c>
      <c r="M155" s="4">
        <f t="shared" si="102"/>
        <v>0</v>
      </c>
      <c r="N155" s="51">
        <f t="shared" si="103"/>
        <v>159434</v>
      </c>
      <c r="P155" s="54">
        <f t="shared" si="114"/>
        <v>1.3011243139329129E-6</v>
      </c>
      <c r="Q155" s="55">
        <f t="shared" si="115"/>
        <v>12.381067530093851</v>
      </c>
      <c r="R155" s="55">
        <f t="shared" si="116"/>
        <v>0</v>
      </c>
      <c r="S155" s="56">
        <f t="shared" si="117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98"/>
        <v>114463</v>
      </c>
      <c r="E156" s="2">
        <f t="shared" si="99"/>
        <v>4433232</v>
      </c>
      <c r="F156" s="63">
        <f t="shared" si="106"/>
        <v>10319.677490923759</v>
      </c>
      <c r="G156" s="28">
        <f t="shared" si="110"/>
        <v>2.430191882038529E-3</v>
      </c>
      <c r="H156" s="81">
        <f t="shared" si="111"/>
        <v>1</v>
      </c>
      <c r="I156" s="9">
        <f t="shared" si="112"/>
        <v>-8943602</v>
      </c>
      <c r="J156" s="2">
        <f t="shared" si="100"/>
        <v>0</v>
      </c>
      <c r="K156" s="48">
        <f t="shared" si="113"/>
        <v>4433232</v>
      </c>
      <c r="L156" s="87">
        <f t="shared" si="101"/>
        <v>-342952</v>
      </c>
      <c r="M156" s="2">
        <f t="shared" si="102"/>
        <v>0</v>
      </c>
      <c r="N156" s="48">
        <f t="shared" si="103"/>
        <v>165622</v>
      </c>
      <c r="P156" s="53">
        <f t="shared" si="114"/>
        <v>1.3011243139329129E-6</v>
      </c>
      <c r="Q156" s="52">
        <f t="shared" si="115"/>
        <v>12.835955535918574</v>
      </c>
      <c r="R156" s="52">
        <f t="shared" si="116"/>
        <v>0</v>
      </c>
      <c r="S156" s="16">
        <f t="shared" si="117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98"/>
        <v>114463</v>
      </c>
      <c r="E157" s="4">
        <f t="shared" si="99"/>
        <v>4605281</v>
      </c>
      <c r="F157" s="64">
        <f t="shared" si="106"/>
        <v>10319.677490923759</v>
      </c>
      <c r="G157" s="27">
        <f t="shared" si="110"/>
        <v>2.430191882038529E-3</v>
      </c>
      <c r="H157" s="80">
        <f t="shared" si="111"/>
        <v>1</v>
      </c>
      <c r="I157" s="11">
        <f t="shared" si="112"/>
        <v>-9299864</v>
      </c>
      <c r="J157" s="4">
        <f t="shared" si="100"/>
        <v>0</v>
      </c>
      <c r="K157" s="51">
        <f t="shared" si="113"/>
        <v>4605281</v>
      </c>
      <c r="L157" s="86">
        <f t="shared" si="101"/>
        <v>-356262</v>
      </c>
      <c r="M157" s="4">
        <f t="shared" si="102"/>
        <v>0</v>
      </c>
      <c r="N157" s="51">
        <f t="shared" si="103"/>
        <v>172049</v>
      </c>
      <c r="P157" s="54">
        <f t="shared" si="114"/>
        <v>1.3011243139329129E-6</v>
      </c>
      <c r="Q157" s="55">
        <f t="shared" si="115"/>
        <v>13.308496811537339</v>
      </c>
      <c r="R157" s="55">
        <f t="shared" si="116"/>
        <v>0</v>
      </c>
      <c r="S157" s="56">
        <f t="shared" si="117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98"/>
        <v>114463</v>
      </c>
      <c r="E158" s="2">
        <f t="shared" si="99"/>
        <v>4784008</v>
      </c>
      <c r="F158" s="63">
        <f t="shared" si="106"/>
        <v>10319.677490923759</v>
      </c>
      <c r="G158" s="28">
        <f t="shared" si="110"/>
        <v>2.430191882038529E-3</v>
      </c>
      <c r="H158" s="81">
        <f t="shared" si="111"/>
        <v>1</v>
      </c>
      <c r="I158" s="9">
        <f t="shared" si="112"/>
        <v>-9669952</v>
      </c>
      <c r="J158" s="2">
        <f t="shared" si="100"/>
        <v>0</v>
      </c>
      <c r="K158" s="48">
        <f t="shared" si="113"/>
        <v>4784008</v>
      </c>
      <c r="L158" s="87">
        <f t="shared" si="101"/>
        <v>-370088</v>
      </c>
      <c r="M158" s="2">
        <f t="shared" si="102"/>
        <v>0</v>
      </c>
      <c r="N158" s="48">
        <f t="shared" si="103"/>
        <v>178727</v>
      </c>
      <c r="P158" s="53">
        <f t="shared" si="114"/>
        <v>1.3011243139329129E-6</v>
      </c>
      <c r="Q158" s="52">
        <f t="shared" si="115"/>
        <v>13.799377373487143</v>
      </c>
      <c r="R158" s="52">
        <f t="shared" si="116"/>
        <v>0</v>
      </c>
      <c r="S158" s="16">
        <f t="shared" si="117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98"/>
        <v>114463</v>
      </c>
      <c r="E159" s="4">
        <f t="shared" si="99"/>
        <v>4969671</v>
      </c>
      <c r="F159" s="64">
        <f t="shared" si="106"/>
        <v>10319.677490923759</v>
      </c>
      <c r="G159" s="27">
        <f t="shared" si="110"/>
        <v>2.430191882038529E-3</v>
      </c>
      <c r="H159" s="80">
        <f t="shared" si="111"/>
        <v>1</v>
      </c>
      <c r="I159" s="11">
        <f t="shared" si="112"/>
        <v>-10054403</v>
      </c>
      <c r="J159" s="4">
        <f t="shared" si="100"/>
        <v>0</v>
      </c>
      <c r="K159" s="51">
        <f t="shared" si="113"/>
        <v>4969671</v>
      </c>
      <c r="L159" s="86">
        <f t="shared" si="101"/>
        <v>-384451</v>
      </c>
      <c r="M159" s="4">
        <f t="shared" si="102"/>
        <v>0</v>
      </c>
      <c r="N159" s="51">
        <f t="shared" si="103"/>
        <v>185663</v>
      </c>
      <c r="P159" s="54">
        <f t="shared" si="114"/>
        <v>1.3011243139329129E-6</v>
      </c>
      <c r="Q159" s="55">
        <f t="shared" si="115"/>
        <v>14.309308392381892</v>
      </c>
      <c r="R159" s="55">
        <f t="shared" si="116"/>
        <v>0</v>
      </c>
      <c r="S159" s="56">
        <f t="shared" si="117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98"/>
        <v>114463</v>
      </c>
      <c r="E160" s="2">
        <f t="shared" si="99"/>
        <v>5162539</v>
      </c>
      <c r="F160" s="63">
        <f t="shared" si="106"/>
        <v>10319.677490923759</v>
      </c>
      <c r="G160" s="28">
        <f t="shared" si="110"/>
        <v>2.430191882038529E-3</v>
      </c>
      <c r="H160" s="81">
        <f t="shared" si="111"/>
        <v>1</v>
      </c>
      <c r="I160" s="9">
        <f t="shared" si="112"/>
        <v>-10453774</v>
      </c>
      <c r="J160" s="2">
        <f t="shared" si="100"/>
        <v>0</v>
      </c>
      <c r="K160" s="48">
        <f t="shared" si="113"/>
        <v>5162539</v>
      </c>
      <c r="L160" s="87">
        <f t="shared" si="101"/>
        <v>-399371</v>
      </c>
      <c r="M160" s="2">
        <f t="shared" si="102"/>
        <v>0</v>
      </c>
      <c r="N160" s="48">
        <f t="shared" si="103"/>
        <v>192868</v>
      </c>
      <c r="P160" s="53">
        <f t="shared" si="114"/>
        <v>1.3011243139329129E-6</v>
      </c>
      <c r="Q160" s="52">
        <f t="shared" si="115"/>
        <v>14.839029639124474</v>
      </c>
      <c r="R160" s="52">
        <f t="shared" si="116"/>
        <v>0</v>
      </c>
      <c r="S160" s="16">
        <f t="shared" si="117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98"/>
        <v>114463</v>
      </c>
      <c r="E161" s="4">
        <f t="shared" si="99"/>
        <v>5362892</v>
      </c>
      <c r="F161" s="64">
        <f t="shared" si="106"/>
        <v>10319.677490923759</v>
      </c>
      <c r="G161" s="27">
        <f t="shared" si="110"/>
        <v>2.430191882038529E-3</v>
      </c>
      <c r="H161" s="80">
        <f t="shared" si="111"/>
        <v>1</v>
      </c>
      <c r="I161" s="11">
        <f t="shared" si="112"/>
        <v>-10868644</v>
      </c>
      <c r="J161" s="4">
        <f t="shared" si="100"/>
        <v>0</v>
      </c>
      <c r="K161" s="51">
        <f t="shared" si="113"/>
        <v>5362892</v>
      </c>
      <c r="L161" s="86">
        <f t="shared" si="101"/>
        <v>-414870</v>
      </c>
      <c r="M161" s="4">
        <f t="shared" si="102"/>
        <v>0</v>
      </c>
      <c r="N161" s="51">
        <f t="shared" si="103"/>
        <v>200353</v>
      </c>
      <c r="P161" s="54">
        <f t="shared" si="114"/>
        <v>1.3011243139329129E-6</v>
      </c>
      <c r="Q161" s="55">
        <f t="shared" si="115"/>
        <v>15.389308584880769</v>
      </c>
      <c r="R161" s="55">
        <f t="shared" si="116"/>
        <v>0</v>
      </c>
      <c r="S161" s="56">
        <f t="shared" si="117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ref="D162:D204" si="118">D161+IF(M162&gt;0,M162,0)</f>
        <v>114463</v>
      </c>
      <c r="E162" s="2">
        <f t="shared" ref="E162:E204" si="119">E161+IF(N162&gt;0,N162,0)</f>
        <v>5571021</v>
      </c>
      <c r="F162" s="63">
        <f t="shared" si="106"/>
        <v>10319.677490923759</v>
      </c>
      <c r="G162" s="28">
        <f t="shared" si="110"/>
        <v>2.430191882038529E-3</v>
      </c>
      <c r="H162" s="81">
        <f t="shared" si="111"/>
        <v>1</v>
      </c>
      <c r="I162" s="9">
        <f t="shared" si="112"/>
        <v>-11299615</v>
      </c>
      <c r="J162" s="2">
        <f t="shared" ref="J162:J204" si="120">S162</f>
        <v>0</v>
      </c>
      <c r="K162" s="48">
        <f t="shared" si="113"/>
        <v>5571021</v>
      </c>
      <c r="L162" s="87">
        <f t="shared" ref="L162:L204" si="121">I162-I161</f>
        <v>-430971</v>
      </c>
      <c r="M162" s="2">
        <f t="shared" ref="M162:M204" si="122">J162-J161</f>
        <v>0</v>
      </c>
      <c r="N162" s="48">
        <f t="shared" ref="N162:N204" si="123">K162-K161</f>
        <v>208129</v>
      </c>
      <c r="P162" s="53">
        <f t="shared" si="114"/>
        <v>1.3011243139329129E-6</v>
      </c>
      <c r="Q162" s="52">
        <f t="shared" si="115"/>
        <v>15.960943053856294</v>
      </c>
      <c r="R162" s="52">
        <f t="shared" si="116"/>
        <v>0</v>
      </c>
      <c r="S162" s="16">
        <f t="shared" si="117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18"/>
        <v>114463</v>
      </c>
      <c r="E163" s="4">
        <f t="shared" si="119"/>
        <v>5787227</v>
      </c>
      <c r="F163" s="64">
        <f t="shared" si="106"/>
        <v>10319.677490923759</v>
      </c>
      <c r="G163" s="27">
        <f t="shared" si="110"/>
        <v>2.430191882038529E-3</v>
      </c>
      <c r="H163" s="80">
        <f t="shared" si="111"/>
        <v>1</v>
      </c>
      <c r="I163" s="11">
        <f t="shared" si="112"/>
        <v>-11747311</v>
      </c>
      <c r="J163" s="4">
        <f t="shared" si="120"/>
        <v>0</v>
      </c>
      <c r="K163" s="51">
        <f t="shared" si="113"/>
        <v>5787227</v>
      </c>
      <c r="L163" s="86">
        <f t="shared" si="121"/>
        <v>-447696</v>
      </c>
      <c r="M163" s="4">
        <f t="shared" si="122"/>
        <v>0</v>
      </c>
      <c r="N163" s="51">
        <f t="shared" si="123"/>
        <v>216206</v>
      </c>
      <c r="P163" s="54">
        <f t="shared" si="114"/>
        <v>1.3011243139329129E-6</v>
      </c>
      <c r="Q163" s="55">
        <f t="shared" si="115"/>
        <v>16.554762549684533</v>
      </c>
      <c r="R163" s="55">
        <f t="shared" si="116"/>
        <v>0</v>
      </c>
      <c r="S163" s="56">
        <f t="shared" si="117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18"/>
        <v>114463</v>
      </c>
      <c r="E164" s="2">
        <f t="shared" si="119"/>
        <v>6011824</v>
      </c>
      <c r="F164" s="63">
        <f t="shared" si="106"/>
        <v>10319.677490923759</v>
      </c>
      <c r="G164" s="28">
        <f t="shared" si="110"/>
        <v>2.430191882038529E-3</v>
      </c>
      <c r="H164" s="81">
        <f t="shared" si="111"/>
        <v>1</v>
      </c>
      <c r="I164" s="9">
        <f t="shared" si="112"/>
        <v>-12212382</v>
      </c>
      <c r="J164" s="2">
        <f t="shared" si="120"/>
        <v>0</v>
      </c>
      <c r="K164" s="48">
        <f t="shared" si="113"/>
        <v>6011824</v>
      </c>
      <c r="L164" s="87">
        <f t="shared" si="121"/>
        <v>-465071</v>
      </c>
      <c r="M164" s="2">
        <f t="shared" si="122"/>
        <v>0</v>
      </c>
      <c r="N164" s="48">
        <f t="shared" si="123"/>
        <v>224597</v>
      </c>
      <c r="P164" s="53">
        <f t="shared" si="114"/>
        <v>1.3011243139329129E-6</v>
      </c>
      <c r="Q164" s="52">
        <f t="shared" si="115"/>
        <v>17.17162682244804</v>
      </c>
      <c r="R164" s="52">
        <f t="shared" si="116"/>
        <v>0</v>
      </c>
      <c r="S164" s="16">
        <f t="shared" si="117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18"/>
        <v>114463</v>
      </c>
      <c r="E165" s="4">
        <f t="shared" si="119"/>
        <v>6245137</v>
      </c>
      <c r="F165" s="64">
        <f t="shared" si="106"/>
        <v>10319.677490923759</v>
      </c>
      <c r="G165" s="27">
        <f t="shared" si="110"/>
        <v>2.430191882038529E-3</v>
      </c>
      <c r="H165" s="80">
        <f t="shared" si="111"/>
        <v>1</v>
      </c>
      <c r="I165" s="11">
        <f t="shared" ref="I165:I196" si="124">INT((S$17*K165+I164)/(1+R$17*J165))</f>
        <v>-12695502</v>
      </c>
      <c r="J165" s="4">
        <f t="shared" si="120"/>
        <v>0</v>
      </c>
      <c r="K165" s="51">
        <f t="shared" ref="K165:K196" si="125">INT((Q$17*J165+K164)/(1+P$17+S$17))</f>
        <v>6245137</v>
      </c>
      <c r="L165" s="86">
        <f t="shared" si="121"/>
        <v>-483120</v>
      </c>
      <c r="M165" s="4">
        <f t="shared" si="122"/>
        <v>0</v>
      </c>
      <c r="N165" s="51">
        <f t="shared" si="123"/>
        <v>233313</v>
      </c>
      <c r="P165" s="54">
        <f t="shared" si="114"/>
        <v>1.3011243139329129E-6</v>
      </c>
      <c r="Q165" s="55">
        <f t="shared" si="115"/>
        <v>17.812431494003491</v>
      </c>
      <c r="R165" s="55">
        <f t="shared" si="116"/>
        <v>0</v>
      </c>
      <c r="S165" s="56">
        <f t="shared" si="117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18"/>
        <v>114463</v>
      </c>
      <c r="E166" s="2">
        <f t="shared" si="119"/>
        <v>6487505</v>
      </c>
      <c r="F166" s="63">
        <f t="shared" si="106"/>
        <v>10319.677490923759</v>
      </c>
      <c r="G166" s="28">
        <f t="shared" si="110"/>
        <v>2.430191882038529E-3</v>
      </c>
      <c r="H166" s="81">
        <f t="shared" si="111"/>
        <v>1</v>
      </c>
      <c r="I166" s="9">
        <f t="shared" si="124"/>
        <v>-13197371</v>
      </c>
      <c r="J166" s="2">
        <f t="shared" si="120"/>
        <v>0</v>
      </c>
      <c r="K166" s="48">
        <f t="shared" si="125"/>
        <v>6487505</v>
      </c>
      <c r="L166" s="87">
        <f t="shared" si="121"/>
        <v>-501869</v>
      </c>
      <c r="M166" s="2">
        <f t="shared" si="122"/>
        <v>0</v>
      </c>
      <c r="N166" s="48">
        <f t="shared" si="123"/>
        <v>242368</v>
      </c>
      <c r="P166" s="53">
        <f t="shared" si="114"/>
        <v>1.3011243139329129E-6</v>
      </c>
      <c r="Q166" s="52">
        <f t="shared" si="115"/>
        <v>18.478105192023857</v>
      </c>
      <c r="R166" s="52">
        <f t="shared" si="116"/>
        <v>0</v>
      </c>
      <c r="S166" s="16">
        <f t="shared" si="117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18"/>
        <v>114463</v>
      </c>
      <c r="E167" s="4">
        <f t="shared" si="119"/>
        <v>6739279</v>
      </c>
      <c r="F167" s="64">
        <f t="shared" si="106"/>
        <v>10319.677490923759</v>
      </c>
      <c r="G167" s="27">
        <f t="shared" si="110"/>
        <v>2.430191882038529E-3</v>
      </c>
      <c r="H167" s="80">
        <f t="shared" si="111"/>
        <v>1</v>
      </c>
      <c r="I167" s="11">
        <f t="shared" si="124"/>
        <v>-13718717</v>
      </c>
      <c r="J167" s="4">
        <f t="shared" si="120"/>
        <v>0</v>
      </c>
      <c r="K167" s="51">
        <f t="shared" si="125"/>
        <v>6739279</v>
      </c>
      <c r="L167" s="86">
        <f t="shared" si="121"/>
        <v>-521346</v>
      </c>
      <c r="M167" s="4">
        <f t="shared" si="122"/>
        <v>0</v>
      </c>
      <c r="N167" s="51">
        <f t="shared" si="123"/>
        <v>251774</v>
      </c>
      <c r="P167" s="54">
        <f t="shared" si="114"/>
        <v>1.3011243139329129E-6</v>
      </c>
      <c r="Q167" s="55">
        <f t="shared" si="115"/>
        <v>19.169612522546814</v>
      </c>
      <c r="R167" s="55">
        <f t="shared" si="116"/>
        <v>0</v>
      </c>
      <c r="S167" s="56">
        <f t="shared" si="117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18"/>
        <v>114463</v>
      </c>
      <c r="E168" s="2">
        <f t="shared" si="119"/>
        <v>7000824</v>
      </c>
      <c r="F168" s="63">
        <f t="shared" si="106"/>
        <v>10319.677490923759</v>
      </c>
      <c r="G168" s="28">
        <f t="shared" si="110"/>
        <v>2.430191882038529E-3</v>
      </c>
      <c r="H168" s="81">
        <f t="shared" si="111"/>
        <v>1</v>
      </c>
      <c r="I168" s="9">
        <f t="shared" si="124"/>
        <v>-14260296</v>
      </c>
      <c r="J168" s="2">
        <f t="shared" si="120"/>
        <v>0</v>
      </c>
      <c r="K168" s="48">
        <f t="shared" si="125"/>
        <v>7000824</v>
      </c>
      <c r="L168" s="87">
        <f t="shared" si="121"/>
        <v>-541579</v>
      </c>
      <c r="M168" s="2">
        <f t="shared" si="122"/>
        <v>0</v>
      </c>
      <c r="N168" s="48">
        <f t="shared" si="123"/>
        <v>261545</v>
      </c>
      <c r="P168" s="53">
        <f t="shared" si="114"/>
        <v>1.3011243139329129E-6</v>
      </c>
      <c r="Q168" s="52">
        <f t="shared" si="115"/>
        <v>19.887956509570238</v>
      </c>
      <c r="R168" s="52">
        <f t="shared" si="116"/>
        <v>0</v>
      </c>
      <c r="S168" s="16">
        <f t="shared" si="117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18"/>
        <v>114463</v>
      </c>
      <c r="E169" s="4">
        <f t="shared" si="119"/>
        <v>7272520</v>
      </c>
      <c r="F169" s="64">
        <f t="shared" si="106"/>
        <v>10319.677490923759</v>
      </c>
      <c r="G169" s="27">
        <f t="shared" si="110"/>
        <v>2.430191882038529E-3</v>
      </c>
      <c r="H169" s="80">
        <f t="shared" si="111"/>
        <v>1</v>
      </c>
      <c r="I169" s="11">
        <f t="shared" si="124"/>
        <v>-14822893</v>
      </c>
      <c r="J169" s="4">
        <f t="shared" si="120"/>
        <v>0</v>
      </c>
      <c r="K169" s="51">
        <f t="shared" si="125"/>
        <v>7272520</v>
      </c>
      <c r="L169" s="86">
        <f t="shared" si="121"/>
        <v>-562597</v>
      </c>
      <c r="M169" s="4">
        <f t="shared" si="122"/>
        <v>0</v>
      </c>
      <c r="N169" s="51">
        <f t="shared" si="123"/>
        <v>271696</v>
      </c>
      <c r="P169" s="54">
        <f t="shared" si="114"/>
        <v>1.3011243139329129E-6</v>
      </c>
      <c r="Q169" s="55">
        <f t="shared" si="115"/>
        <v>20.634178808233383</v>
      </c>
      <c r="R169" s="55">
        <f t="shared" si="116"/>
        <v>0</v>
      </c>
      <c r="S169" s="56">
        <f t="shared" si="117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18"/>
        <v>114463</v>
      </c>
      <c r="E170" s="2">
        <f t="shared" si="119"/>
        <v>7554760</v>
      </c>
      <c r="F170" s="63">
        <f t="shared" si="106"/>
        <v>10319.677490923759</v>
      </c>
      <c r="G170" s="28">
        <f t="shared" si="110"/>
        <v>2.430191882038529E-3</v>
      </c>
      <c r="H170" s="81">
        <f t="shared" si="111"/>
        <v>1</v>
      </c>
      <c r="I170" s="9">
        <f t="shared" si="124"/>
        <v>-15407324</v>
      </c>
      <c r="J170" s="2">
        <f t="shared" si="120"/>
        <v>0</v>
      </c>
      <c r="K170" s="48">
        <f t="shared" si="125"/>
        <v>7554760</v>
      </c>
      <c r="L170" s="87">
        <f t="shared" si="121"/>
        <v>-584431</v>
      </c>
      <c r="M170" s="2">
        <f t="shared" si="122"/>
        <v>0</v>
      </c>
      <c r="N170" s="48">
        <f t="shared" si="123"/>
        <v>282240</v>
      </c>
      <c r="P170" s="53">
        <f t="shared" si="114"/>
        <v>1.3011243139329129E-6</v>
      </c>
      <c r="Q170" s="52">
        <f t="shared" si="115"/>
        <v>21.409361137795745</v>
      </c>
      <c r="R170" s="52">
        <f t="shared" si="116"/>
        <v>0</v>
      </c>
      <c r="S170" s="16">
        <f t="shared" si="117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18"/>
        <v>114463</v>
      </c>
      <c r="E171" s="4">
        <f t="shared" si="119"/>
        <v>7847953</v>
      </c>
      <c r="F171" s="64">
        <f t="shared" ref="F171:F204" si="126">D171*F$41/D$41</f>
        <v>10319.677490923759</v>
      </c>
      <c r="G171" s="27">
        <f t="shared" si="110"/>
        <v>2.430191882038529E-3</v>
      </c>
      <c r="H171" s="80">
        <f t="shared" si="111"/>
        <v>1</v>
      </c>
      <c r="I171" s="11">
        <f t="shared" si="124"/>
        <v>-16014436</v>
      </c>
      <c r="J171" s="4">
        <f t="shared" si="120"/>
        <v>0</v>
      </c>
      <c r="K171" s="51">
        <f t="shared" si="125"/>
        <v>7847953</v>
      </c>
      <c r="L171" s="86">
        <f t="shared" si="121"/>
        <v>-607112</v>
      </c>
      <c r="M171" s="4">
        <f t="shared" si="122"/>
        <v>0</v>
      </c>
      <c r="N171" s="51">
        <f t="shared" si="123"/>
        <v>293193</v>
      </c>
      <c r="P171" s="54">
        <f t="shared" si="114"/>
        <v>1.3011243139329129E-6</v>
      </c>
      <c r="Q171" s="55">
        <f t="shared" si="115"/>
        <v>22.214627721232628</v>
      </c>
      <c r="R171" s="55">
        <f t="shared" si="116"/>
        <v>0</v>
      </c>
      <c r="S171" s="56">
        <f t="shared" si="117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18"/>
        <v>114463</v>
      </c>
      <c r="E172" s="2">
        <f t="shared" si="119"/>
        <v>8152525</v>
      </c>
      <c r="F172" s="63">
        <f t="shared" si="126"/>
        <v>10319.677490923759</v>
      </c>
      <c r="G172" s="28">
        <f t="shared" si="110"/>
        <v>2.430191882038529E-3</v>
      </c>
      <c r="H172" s="81">
        <f t="shared" si="111"/>
        <v>1</v>
      </c>
      <c r="I172" s="9">
        <f t="shared" si="124"/>
        <v>-16645110</v>
      </c>
      <c r="J172" s="2">
        <f t="shared" si="120"/>
        <v>0</v>
      </c>
      <c r="K172" s="48">
        <f t="shared" si="125"/>
        <v>8152525</v>
      </c>
      <c r="L172" s="87">
        <f t="shared" si="121"/>
        <v>-630674</v>
      </c>
      <c r="M172" s="2">
        <f t="shared" si="122"/>
        <v>0</v>
      </c>
      <c r="N172" s="48">
        <f t="shared" si="123"/>
        <v>304572</v>
      </c>
      <c r="P172" s="53">
        <f t="shared" si="114"/>
        <v>1.3011243139329129E-6</v>
      </c>
      <c r="Q172" s="52">
        <f t="shared" si="115"/>
        <v>23.05114560500682</v>
      </c>
      <c r="R172" s="52">
        <f t="shared" si="116"/>
        <v>0</v>
      </c>
      <c r="S172" s="16">
        <f t="shared" si="117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18"/>
        <v>114463</v>
      </c>
      <c r="E173" s="4">
        <f t="shared" si="119"/>
        <v>8468917</v>
      </c>
      <c r="F173" s="64">
        <f t="shared" si="126"/>
        <v>10319.677490923759</v>
      </c>
      <c r="G173" s="27">
        <f t="shared" si="110"/>
        <v>2.430191882038529E-3</v>
      </c>
      <c r="H173" s="80">
        <f t="shared" si="111"/>
        <v>1</v>
      </c>
      <c r="I173" s="11">
        <f t="shared" si="124"/>
        <v>-17300260</v>
      </c>
      <c r="J173" s="4">
        <f t="shared" si="120"/>
        <v>0</v>
      </c>
      <c r="K173" s="51">
        <f t="shared" si="125"/>
        <v>8468917</v>
      </c>
      <c r="L173" s="86">
        <f t="shared" si="121"/>
        <v>-655150</v>
      </c>
      <c r="M173" s="4">
        <f t="shared" si="122"/>
        <v>0</v>
      </c>
      <c r="N173" s="51">
        <f t="shared" si="123"/>
        <v>316392</v>
      </c>
      <c r="P173" s="54">
        <f t="shared" si="114"/>
        <v>1.3011243139329129E-6</v>
      </c>
      <c r="Q173" s="55">
        <f t="shared" si="115"/>
        <v>23.920128744824201</v>
      </c>
      <c r="R173" s="55">
        <f t="shared" si="116"/>
        <v>0</v>
      </c>
      <c r="S173" s="56">
        <f t="shared" si="117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si="118"/>
        <v>114463</v>
      </c>
      <c r="E174" s="2">
        <f t="shared" si="119"/>
        <v>8797588</v>
      </c>
      <c r="F174" s="63">
        <f t="shared" si="126"/>
        <v>10319.677490923759</v>
      </c>
      <c r="G174" s="28">
        <f t="shared" si="110"/>
        <v>2.430191882038529E-3</v>
      </c>
      <c r="H174" s="81">
        <f t="shared" si="111"/>
        <v>1</v>
      </c>
      <c r="I174" s="9">
        <f t="shared" si="124"/>
        <v>-17980835</v>
      </c>
      <c r="J174" s="2">
        <f t="shared" si="120"/>
        <v>0</v>
      </c>
      <c r="K174" s="48">
        <f t="shared" si="125"/>
        <v>8797588</v>
      </c>
      <c r="L174" s="87">
        <f t="shared" si="121"/>
        <v>-680575</v>
      </c>
      <c r="M174" s="2">
        <f t="shared" si="122"/>
        <v>0</v>
      </c>
      <c r="N174" s="48">
        <f t="shared" si="123"/>
        <v>328671</v>
      </c>
      <c r="P174" s="53">
        <f t="shared" si="114"/>
        <v>1.3011243139329129E-6</v>
      </c>
      <c r="Q174" s="52">
        <f t="shared" si="115"/>
        <v>24.822836466064256</v>
      </c>
      <c r="R174" s="52">
        <f t="shared" si="116"/>
        <v>0</v>
      </c>
      <c r="S174" s="16">
        <f t="shared" si="117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18"/>
        <v>114463</v>
      </c>
      <c r="E175" s="4">
        <f t="shared" si="119"/>
        <v>9139014</v>
      </c>
      <c r="F175" s="64">
        <f t="shared" si="126"/>
        <v>10319.677490923759</v>
      </c>
      <c r="G175" s="27">
        <f t="shared" si="110"/>
        <v>2.430191882038529E-3</v>
      </c>
      <c r="H175" s="80">
        <f t="shared" si="111"/>
        <v>1</v>
      </c>
      <c r="I175" s="11">
        <f t="shared" si="124"/>
        <v>-18687823</v>
      </c>
      <c r="J175" s="4">
        <f t="shared" si="120"/>
        <v>0</v>
      </c>
      <c r="K175" s="51">
        <f t="shared" si="125"/>
        <v>9139014</v>
      </c>
      <c r="L175" s="86">
        <f t="shared" si="121"/>
        <v>-706988</v>
      </c>
      <c r="M175" s="4">
        <f t="shared" si="122"/>
        <v>0</v>
      </c>
      <c r="N175" s="51">
        <f t="shared" si="123"/>
        <v>341426</v>
      </c>
      <c r="P175" s="54">
        <f t="shared" si="114"/>
        <v>1.3011243139329129E-6</v>
      </c>
      <c r="Q175" s="55">
        <f t="shared" si="115"/>
        <v>25.760576436328439</v>
      </c>
      <c r="R175" s="55">
        <f t="shared" si="116"/>
        <v>0</v>
      </c>
      <c r="S175" s="56">
        <f t="shared" si="117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18"/>
        <v>114463</v>
      </c>
      <c r="E176" s="2">
        <f t="shared" si="119"/>
        <v>9493691</v>
      </c>
      <c r="F176" s="63">
        <f t="shared" si="126"/>
        <v>10319.677490923759</v>
      </c>
      <c r="G176" s="28">
        <f t="shared" si="110"/>
        <v>2.430191882038529E-3</v>
      </c>
      <c r="H176" s="81">
        <f t="shared" si="111"/>
        <v>1</v>
      </c>
      <c r="I176" s="9">
        <f t="shared" si="124"/>
        <v>-19422249</v>
      </c>
      <c r="J176" s="2">
        <f t="shared" si="120"/>
        <v>0</v>
      </c>
      <c r="K176" s="48">
        <f t="shared" si="125"/>
        <v>9493691</v>
      </c>
      <c r="L176" s="87">
        <f t="shared" si="121"/>
        <v>-734426</v>
      </c>
      <c r="M176" s="2">
        <f t="shared" si="122"/>
        <v>0</v>
      </c>
      <c r="N176" s="48">
        <f t="shared" si="123"/>
        <v>354677</v>
      </c>
      <c r="P176" s="53">
        <f t="shared" si="114"/>
        <v>1.3011243139329129E-6</v>
      </c>
      <c r="Q176" s="52">
        <f t="shared" si="115"/>
        <v>26.734709864402959</v>
      </c>
      <c r="R176" s="52">
        <f t="shared" si="116"/>
        <v>0</v>
      </c>
      <c r="S176" s="16">
        <f t="shared" si="117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18"/>
        <v>114463</v>
      </c>
      <c r="E177" s="4">
        <f t="shared" si="119"/>
        <v>9862133</v>
      </c>
      <c r="F177" s="64">
        <f t="shared" si="126"/>
        <v>10319.677490923759</v>
      </c>
      <c r="G177" s="27">
        <f t="shared" si="110"/>
        <v>2.430191882038529E-3</v>
      </c>
      <c r="H177" s="80">
        <f t="shared" si="111"/>
        <v>1</v>
      </c>
      <c r="I177" s="11">
        <f t="shared" si="124"/>
        <v>-20185177</v>
      </c>
      <c r="J177" s="4">
        <f t="shared" si="120"/>
        <v>0</v>
      </c>
      <c r="K177" s="51">
        <f t="shared" si="125"/>
        <v>9862133</v>
      </c>
      <c r="L177" s="86">
        <f t="shared" si="121"/>
        <v>-762928</v>
      </c>
      <c r="M177" s="4">
        <f t="shared" si="122"/>
        <v>0</v>
      </c>
      <c r="N177" s="51">
        <f t="shared" si="123"/>
        <v>368442</v>
      </c>
      <c r="P177" s="54">
        <f t="shared" si="114"/>
        <v>1.3011243139329129E-6</v>
      </c>
      <c r="Q177" s="55">
        <f t="shared" si="115"/>
        <v>27.746649167253828</v>
      </c>
      <c r="R177" s="55">
        <f t="shared" si="116"/>
        <v>0</v>
      </c>
      <c r="S177" s="56">
        <f t="shared" si="117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18"/>
        <v>114463</v>
      </c>
      <c r="E178" s="2">
        <f t="shared" si="119"/>
        <v>10244874</v>
      </c>
      <c r="F178" s="63">
        <f t="shared" si="126"/>
        <v>10319.677490923759</v>
      </c>
      <c r="G178" s="28">
        <f t="shared" si="110"/>
        <v>2.430191882038529E-3</v>
      </c>
      <c r="H178" s="81">
        <f t="shared" si="111"/>
        <v>1</v>
      </c>
      <c r="I178" s="9">
        <f t="shared" si="124"/>
        <v>-20977713</v>
      </c>
      <c r="J178" s="2">
        <f t="shared" si="120"/>
        <v>0</v>
      </c>
      <c r="K178" s="48">
        <f t="shared" si="125"/>
        <v>10244874</v>
      </c>
      <c r="L178" s="87">
        <f t="shared" si="121"/>
        <v>-792536</v>
      </c>
      <c r="M178" s="2">
        <f t="shared" si="122"/>
        <v>0</v>
      </c>
      <c r="N178" s="48">
        <f t="shared" si="123"/>
        <v>382741</v>
      </c>
      <c r="P178" s="53">
        <f t="shared" si="114"/>
        <v>1.3011243139329129E-6</v>
      </c>
      <c r="Q178" s="52">
        <f t="shared" si="115"/>
        <v>28.797860409622366</v>
      </c>
      <c r="R178" s="52">
        <f t="shared" si="116"/>
        <v>0</v>
      </c>
      <c r="S178" s="16">
        <f t="shared" si="117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18"/>
        <v>114463</v>
      </c>
      <c r="E179" s="4">
        <f t="shared" si="119"/>
        <v>10642468</v>
      </c>
      <c r="F179" s="64">
        <f t="shared" si="126"/>
        <v>10319.677490923759</v>
      </c>
      <c r="G179" s="27">
        <f t="shared" si="110"/>
        <v>2.430191882038529E-3</v>
      </c>
      <c r="H179" s="80">
        <f t="shared" si="111"/>
        <v>1</v>
      </c>
      <c r="I179" s="11">
        <f t="shared" si="124"/>
        <v>-21801007</v>
      </c>
      <c r="J179" s="4">
        <f t="shared" si="120"/>
        <v>0</v>
      </c>
      <c r="K179" s="51">
        <f t="shared" si="125"/>
        <v>10642468</v>
      </c>
      <c r="L179" s="86">
        <f t="shared" si="121"/>
        <v>-823294</v>
      </c>
      <c r="M179" s="4">
        <f t="shared" si="122"/>
        <v>0</v>
      </c>
      <c r="N179" s="51">
        <f t="shared" si="123"/>
        <v>397594</v>
      </c>
      <c r="P179" s="54">
        <f t="shared" si="114"/>
        <v>1.3011243139329129E-6</v>
      </c>
      <c r="Q179" s="55">
        <f t="shared" si="115"/>
        <v>29.889867496371377</v>
      </c>
      <c r="R179" s="55">
        <f t="shared" si="116"/>
        <v>0</v>
      </c>
      <c r="S179" s="56">
        <f t="shared" si="117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18"/>
        <v>114463</v>
      </c>
      <c r="E180" s="2">
        <f t="shared" si="119"/>
        <v>11055493</v>
      </c>
      <c r="F180" s="63">
        <f t="shared" si="126"/>
        <v>10319.677490923759</v>
      </c>
      <c r="G180" s="28">
        <f t="shared" si="110"/>
        <v>2.430191882038529E-3</v>
      </c>
      <c r="H180" s="81">
        <f t="shared" si="111"/>
        <v>1</v>
      </c>
      <c r="I180" s="9">
        <f t="shared" si="124"/>
        <v>-22656252</v>
      </c>
      <c r="J180" s="2">
        <f t="shared" si="120"/>
        <v>0</v>
      </c>
      <c r="K180" s="48">
        <f t="shared" si="125"/>
        <v>11055493</v>
      </c>
      <c r="L180" s="87">
        <f t="shared" si="121"/>
        <v>-855245</v>
      </c>
      <c r="M180" s="2">
        <f t="shared" si="122"/>
        <v>0</v>
      </c>
      <c r="N180" s="48">
        <f t="shared" si="123"/>
        <v>413025</v>
      </c>
      <c r="P180" s="53">
        <f t="shared" si="114"/>
        <v>1.3011243139329129E-6</v>
      </c>
      <c r="Q180" s="52">
        <f t="shared" si="115"/>
        <v>31.024254825261757</v>
      </c>
      <c r="R180" s="52">
        <f t="shared" si="116"/>
        <v>0</v>
      </c>
      <c r="S180" s="16">
        <f t="shared" si="117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18"/>
        <v>114463</v>
      </c>
      <c r="E181" s="4">
        <f t="shared" si="119"/>
        <v>11484547</v>
      </c>
      <c r="F181" s="64">
        <f t="shared" si="126"/>
        <v>10319.677490923759</v>
      </c>
      <c r="G181" s="27">
        <f t="shared" si="110"/>
        <v>2.430191882038529E-3</v>
      </c>
      <c r="H181" s="80">
        <f t="shared" si="111"/>
        <v>1</v>
      </c>
      <c r="I181" s="11">
        <f t="shared" si="124"/>
        <v>-23544689</v>
      </c>
      <c r="J181" s="4">
        <f t="shared" si="120"/>
        <v>0</v>
      </c>
      <c r="K181" s="51">
        <f t="shared" si="125"/>
        <v>11484547</v>
      </c>
      <c r="L181" s="86">
        <f t="shared" si="121"/>
        <v>-888437</v>
      </c>
      <c r="M181" s="4">
        <f t="shared" si="122"/>
        <v>0</v>
      </c>
      <c r="N181" s="51">
        <f t="shared" si="123"/>
        <v>429054</v>
      </c>
      <c r="P181" s="54">
        <f t="shared" si="114"/>
        <v>1.3011243139329129E-6</v>
      </c>
      <c r="Q181" s="55">
        <f t="shared" si="115"/>
        <v>32.202666386926545</v>
      </c>
      <c r="R181" s="55">
        <f t="shared" si="116"/>
        <v>0</v>
      </c>
      <c r="S181" s="56">
        <f t="shared" si="117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18"/>
        <v>114463</v>
      </c>
      <c r="E182" s="2">
        <f t="shared" si="119"/>
        <v>11930252</v>
      </c>
      <c r="F182" s="63">
        <f t="shared" si="126"/>
        <v>10319.677490923759</v>
      </c>
      <c r="G182" s="28">
        <f t="shared" si="110"/>
        <v>2.430191882038529E-3</v>
      </c>
      <c r="H182" s="81">
        <f t="shared" si="111"/>
        <v>1</v>
      </c>
      <c r="I182" s="9">
        <f t="shared" si="124"/>
        <v>-24467605</v>
      </c>
      <c r="J182" s="2">
        <f t="shared" si="120"/>
        <v>0</v>
      </c>
      <c r="K182" s="48">
        <f t="shared" si="125"/>
        <v>11930252</v>
      </c>
      <c r="L182" s="87">
        <f t="shared" si="121"/>
        <v>-922916</v>
      </c>
      <c r="M182" s="2">
        <f t="shared" si="122"/>
        <v>0</v>
      </c>
      <c r="N182" s="48">
        <f t="shared" si="123"/>
        <v>445705</v>
      </c>
      <c r="P182" s="53">
        <f t="shared" si="114"/>
        <v>1.3011243139329129E-6</v>
      </c>
      <c r="Q182" s="52">
        <f t="shared" si="115"/>
        <v>33.426811970450203</v>
      </c>
      <c r="R182" s="52">
        <f t="shared" si="116"/>
        <v>0</v>
      </c>
      <c r="S182" s="16">
        <f t="shared" si="117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18"/>
        <v>114463</v>
      </c>
      <c r="E183" s="4">
        <f t="shared" si="119"/>
        <v>12393254</v>
      </c>
      <c r="F183" s="64">
        <f t="shared" si="126"/>
        <v>10319.677490923759</v>
      </c>
      <c r="G183" s="27">
        <f t="shared" si="110"/>
        <v>2.430191882038529E-3</v>
      </c>
      <c r="H183" s="80">
        <f t="shared" si="111"/>
        <v>1</v>
      </c>
      <c r="I183" s="11">
        <f t="shared" si="124"/>
        <v>-25426339</v>
      </c>
      <c r="J183" s="4">
        <f t="shared" si="120"/>
        <v>0</v>
      </c>
      <c r="K183" s="51">
        <f t="shared" si="125"/>
        <v>12393254</v>
      </c>
      <c r="L183" s="86">
        <f t="shared" si="121"/>
        <v>-958734</v>
      </c>
      <c r="M183" s="4">
        <f t="shared" si="122"/>
        <v>0</v>
      </c>
      <c r="N183" s="51">
        <f t="shared" si="123"/>
        <v>463002</v>
      </c>
      <c r="P183" s="54">
        <f t="shared" ref="P183:P204" si="127">R$17*((1+P$17-Q$17)*(1+P$17+S$17)-Q$17)</f>
        <v>1.3011243139329129E-6</v>
      </c>
      <c r="Q183" s="55">
        <f t="shared" ref="Q183:Q204" si="128">(1+P$17-Q$17)*(1+P$17+S$17)-R$17*((S$17*K182)+((I182+J182)*(1+P$17+S$17)))</f>
        <v>34.698464936954316</v>
      </c>
      <c r="R183" s="55">
        <f t="shared" ref="R183:R204" si="129">-J182*(1+P$17+S$17)</f>
        <v>0</v>
      </c>
      <c r="S183" s="56">
        <f t="shared" si="117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18"/>
        <v>114463</v>
      </c>
      <c r="E184" s="2">
        <f t="shared" si="119"/>
        <v>12874225</v>
      </c>
      <c r="F184" s="63">
        <f t="shared" si="126"/>
        <v>10319.677490923759</v>
      </c>
      <c r="G184" s="28">
        <f t="shared" si="110"/>
        <v>2.430191882038529E-3</v>
      </c>
      <c r="H184" s="81">
        <f t="shared" si="111"/>
        <v>1</v>
      </c>
      <c r="I184" s="9">
        <f t="shared" si="124"/>
        <v>-26422280</v>
      </c>
      <c r="J184" s="2">
        <f t="shared" si="120"/>
        <v>0</v>
      </c>
      <c r="K184" s="48">
        <f t="shared" si="125"/>
        <v>12874225</v>
      </c>
      <c r="L184" s="87">
        <f t="shared" si="121"/>
        <v>-995941</v>
      </c>
      <c r="M184" s="2">
        <f t="shared" si="122"/>
        <v>0</v>
      </c>
      <c r="N184" s="48">
        <f t="shared" si="123"/>
        <v>480971</v>
      </c>
      <c r="P184" s="53">
        <f t="shared" si="127"/>
        <v>1.3011243139329129E-6</v>
      </c>
      <c r="Q184" s="52">
        <f t="shared" si="128"/>
        <v>36.019470177927531</v>
      </c>
      <c r="R184" s="52">
        <f t="shared" si="129"/>
        <v>0</v>
      </c>
      <c r="S184" s="16">
        <f t="shared" si="117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18"/>
        <v>114463</v>
      </c>
      <c r="E185" s="4">
        <f t="shared" si="119"/>
        <v>13373862</v>
      </c>
      <c r="F185" s="64">
        <f t="shared" si="126"/>
        <v>10319.677490923759</v>
      </c>
      <c r="G185" s="27">
        <f t="shared" si="110"/>
        <v>2.430191882038529E-3</v>
      </c>
      <c r="H185" s="80">
        <f t="shared" si="111"/>
        <v>1</v>
      </c>
      <c r="I185" s="11">
        <f t="shared" si="124"/>
        <v>-27456873</v>
      </c>
      <c r="J185" s="4">
        <f t="shared" si="120"/>
        <v>0</v>
      </c>
      <c r="K185" s="51">
        <f t="shared" si="125"/>
        <v>13373862</v>
      </c>
      <c r="L185" s="86">
        <f t="shared" si="121"/>
        <v>-1034593</v>
      </c>
      <c r="M185" s="4">
        <f t="shared" si="122"/>
        <v>0</v>
      </c>
      <c r="N185" s="51">
        <f t="shared" si="123"/>
        <v>499637</v>
      </c>
      <c r="P185" s="54">
        <f t="shared" si="127"/>
        <v>1.3011243139329129E-6</v>
      </c>
      <c r="Q185" s="55">
        <f t="shared" si="128"/>
        <v>37.391741675630101</v>
      </c>
      <c r="R185" s="55">
        <f t="shared" si="129"/>
        <v>0</v>
      </c>
      <c r="S185" s="56">
        <f t="shared" si="117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18"/>
        <v>114463</v>
      </c>
      <c r="E186" s="2">
        <f t="shared" si="119"/>
        <v>13892890</v>
      </c>
      <c r="F186" s="63">
        <f t="shared" si="126"/>
        <v>10319.677490923759</v>
      </c>
      <c r="G186" s="28">
        <f t="shared" si="110"/>
        <v>2.430191882038529E-3</v>
      </c>
      <c r="H186" s="81">
        <f t="shared" si="111"/>
        <v>1</v>
      </c>
      <c r="I186" s="9">
        <f t="shared" si="124"/>
        <v>-28531617</v>
      </c>
      <c r="J186" s="2">
        <f t="shared" si="120"/>
        <v>0</v>
      </c>
      <c r="K186" s="48">
        <f t="shared" si="125"/>
        <v>13892890</v>
      </c>
      <c r="L186" s="87">
        <f t="shared" si="121"/>
        <v>-1074744</v>
      </c>
      <c r="M186" s="2">
        <f t="shared" si="122"/>
        <v>0</v>
      </c>
      <c r="N186" s="48">
        <f t="shared" si="123"/>
        <v>519028</v>
      </c>
      <c r="P186" s="53">
        <f t="shared" si="127"/>
        <v>1.3011243139329129E-6</v>
      </c>
      <c r="Q186" s="52">
        <f t="shared" si="128"/>
        <v>38.817270354833248</v>
      </c>
      <c r="R186" s="52">
        <f t="shared" si="129"/>
        <v>0</v>
      </c>
      <c r="S186" s="16">
        <f t="shared" si="117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18"/>
        <v>114463</v>
      </c>
      <c r="E187" s="4">
        <f t="shared" si="119"/>
        <v>14432061</v>
      </c>
      <c r="F187" s="64">
        <f t="shared" si="126"/>
        <v>10319.677490923759</v>
      </c>
      <c r="G187" s="27">
        <f t="shared" si="110"/>
        <v>2.430191882038529E-3</v>
      </c>
      <c r="H187" s="80">
        <f t="shared" si="111"/>
        <v>1</v>
      </c>
      <c r="I187" s="11">
        <f t="shared" si="124"/>
        <v>-29648071</v>
      </c>
      <c r="J187" s="4">
        <f t="shared" si="120"/>
        <v>0</v>
      </c>
      <c r="K187" s="51">
        <f t="shared" si="125"/>
        <v>14432061</v>
      </c>
      <c r="L187" s="86">
        <f t="shared" si="121"/>
        <v>-1116454</v>
      </c>
      <c r="M187" s="4">
        <f t="shared" si="122"/>
        <v>0</v>
      </c>
      <c r="N187" s="51">
        <f t="shared" si="123"/>
        <v>539171</v>
      </c>
      <c r="P187" s="54">
        <f t="shared" si="127"/>
        <v>1.3011243139329129E-6</v>
      </c>
      <c r="Q187" s="55">
        <f t="shared" si="128"/>
        <v>40.298121749814271</v>
      </c>
      <c r="R187" s="55">
        <f t="shared" si="129"/>
        <v>0</v>
      </c>
      <c r="S187" s="56">
        <f t="shared" si="117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18"/>
        <v>114463</v>
      </c>
      <c r="E188" s="2">
        <f t="shared" si="119"/>
        <v>14992157</v>
      </c>
      <c r="F188" s="63">
        <f t="shared" si="126"/>
        <v>10319.677490923759</v>
      </c>
      <c r="G188" s="28">
        <f t="shared" si="110"/>
        <v>2.430191882038529E-3</v>
      </c>
      <c r="H188" s="81">
        <f t="shared" si="111"/>
        <v>1</v>
      </c>
      <c r="I188" s="9">
        <f t="shared" si="124"/>
        <v>-30807854</v>
      </c>
      <c r="J188" s="2">
        <f t="shared" si="120"/>
        <v>0</v>
      </c>
      <c r="K188" s="48">
        <f t="shared" si="125"/>
        <v>14992157</v>
      </c>
      <c r="L188" s="87">
        <f t="shared" si="121"/>
        <v>-1159783</v>
      </c>
      <c r="M188" s="2">
        <f t="shared" si="122"/>
        <v>0</v>
      </c>
      <c r="N188" s="48">
        <f t="shared" si="123"/>
        <v>560096</v>
      </c>
      <c r="P188" s="53">
        <f t="shared" si="127"/>
        <v>1.3011243139329129E-6</v>
      </c>
      <c r="Q188" s="52">
        <f t="shared" si="128"/>
        <v>41.836443856095912</v>
      </c>
      <c r="R188" s="52">
        <f t="shared" si="129"/>
        <v>0</v>
      </c>
      <c r="S188" s="16">
        <f t="shared" si="117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18"/>
        <v>114463</v>
      </c>
      <c r="E189" s="4">
        <f t="shared" si="119"/>
        <v>15573989</v>
      </c>
      <c r="F189" s="64">
        <f t="shared" si="126"/>
        <v>10319.677490923759</v>
      </c>
      <c r="G189" s="27">
        <f t="shared" si="110"/>
        <v>2.430191882038529E-3</v>
      </c>
      <c r="H189" s="80">
        <f t="shared" si="111"/>
        <v>1</v>
      </c>
      <c r="I189" s="11">
        <f t="shared" si="124"/>
        <v>-32012647</v>
      </c>
      <c r="J189" s="4">
        <f t="shared" si="120"/>
        <v>0</v>
      </c>
      <c r="K189" s="51">
        <f t="shared" si="125"/>
        <v>15573989</v>
      </c>
      <c r="L189" s="86">
        <f t="shared" si="121"/>
        <v>-1204793</v>
      </c>
      <c r="M189" s="4">
        <f t="shared" si="122"/>
        <v>0</v>
      </c>
      <c r="N189" s="51">
        <f t="shared" si="123"/>
        <v>581832</v>
      </c>
      <c r="P189" s="54">
        <f t="shared" si="127"/>
        <v>1.3011243139329129E-6</v>
      </c>
      <c r="Q189" s="55">
        <f t="shared" si="128"/>
        <v>43.434467450218143</v>
      </c>
      <c r="R189" s="55">
        <f t="shared" si="129"/>
        <v>0</v>
      </c>
      <c r="S189" s="56">
        <f t="shared" si="117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18"/>
        <v>114463</v>
      </c>
      <c r="E190" s="2">
        <f t="shared" si="119"/>
        <v>16178402</v>
      </c>
      <c r="F190" s="63">
        <f t="shared" si="126"/>
        <v>10319.677490923759</v>
      </c>
      <c r="G190" s="28">
        <f t="shared" si="110"/>
        <v>2.430191882038529E-3</v>
      </c>
      <c r="H190" s="81">
        <f t="shared" si="111"/>
        <v>1</v>
      </c>
      <c r="I190" s="9">
        <f t="shared" si="124"/>
        <v>-33264197</v>
      </c>
      <c r="J190" s="2">
        <f t="shared" si="120"/>
        <v>0</v>
      </c>
      <c r="K190" s="48">
        <f t="shared" si="125"/>
        <v>16178402</v>
      </c>
      <c r="L190" s="87">
        <f t="shared" si="121"/>
        <v>-1251550</v>
      </c>
      <c r="M190" s="2">
        <f t="shared" si="122"/>
        <v>0</v>
      </c>
      <c r="N190" s="48">
        <f t="shared" si="123"/>
        <v>604413</v>
      </c>
      <c r="P190" s="53">
        <f t="shared" si="127"/>
        <v>1.3011243139329129E-6</v>
      </c>
      <c r="Q190" s="52">
        <f t="shared" si="128"/>
        <v>45.094508635924214</v>
      </c>
      <c r="R190" s="52">
        <f t="shared" si="129"/>
        <v>0</v>
      </c>
      <c r="S190" s="16">
        <f t="shared" si="117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18"/>
        <v>114463</v>
      </c>
      <c r="E191" s="4">
        <f t="shared" si="119"/>
        <v>16806272</v>
      </c>
      <c r="F191" s="64">
        <f t="shared" si="126"/>
        <v>10319.677490923759</v>
      </c>
      <c r="G191" s="27">
        <f t="shared" si="110"/>
        <v>2.430191882038529E-3</v>
      </c>
      <c r="H191" s="80">
        <f t="shared" si="111"/>
        <v>1</v>
      </c>
      <c r="I191" s="11">
        <f t="shared" si="124"/>
        <v>-34564318</v>
      </c>
      <c r="J191" s="4">
        <f t="shared" si="120"/>
        <v>0</v>
      </c>
      <c r="K191" s="51">
        <f t="shared" si="125"/>
        <v>16806272</v>
      </c>
      <c r="L191" s="86">
        <f t="shared" si="121"/>
        <v>-1300121</v>
      </c>
      <c r="M191" s="4">
        <f t="shared" si="122"/>
        <v>0</v>
      </c>
      <c r="N191" s="51">
        <f t="shared" si="123"/>
        <v>627870</v>
      </c>
      <c r="P191" s="54">
        <f t="shared" si="127"/>
        <v>1.3011243139329129E-6</v>
      </c>
      <c r="Q191" s="55">
        <f t="shared" si="128"/>
        <v>46.818974682666862</v>
      </c>
      <c r="R191" s="55">
        <f t="shared" si="129"/>
        <v>0</v>
      </c>
      <c r="S191" s="56">
        <f t="shared" si="117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18"/>
        <v>114463</v>
      </c>
      <c r="E192" s="2">
        <f t="shared" si="119"/>
        <v>17458509</v>
      </c>
      <c r="F192" s="63">
        <f t="shared" si="126"/>
        <v>10319.677490923759</v>
      </c>
      <c r="G192" s="28">
        <f t="shared" si="110"/>
        <v>2.430191882038529E-3</v>
      </c>
      <c r="H192" s="81">
        <f t="shared" si="111"/>
        <v>1</v>
      </c>
      <c r="I192" s="9">
        <f t="shared" si="124"/>
        <v>-35914896</v>
      </c>
      <c r="J192" s="2">
        <f t="shared" si="120"/>
        <v>0</v>
      </c>
      <c r="K192" s="48">
        <f t="shared" si="125"/>
        <v>17458509</v>
      </c>
      <c r="L192" s="87">
        <f t="shared" si="121"/>
        <v>-1350578</v>
      </c>
      <c r="M192" s="2">
        <f t="shared" si="122"/>
        <v>0</v>
      </c>
      <c r="N192" s="48">
        <f t="shared" si="123"/>
        <v>652237</v>
      </c>
      <c r="P192" s="53">
        <f t="shared" si="127"/>
        <v>1.3011243139329129E-6</v>
      </c>
      <c r="Q192" s="52">
        <f t="shared" si="128"/>
        <v>48.610365032224948</v>
      </c>
      <c r="R192" s="52">
        <f t="shared" si="129"/>
        <v>0</v>
      </c>
      <c r="S192" s="16">
        <f t="shared" si="117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18"/>
        <v>114463</v>
      </c>
      <c r="E193" s="4">
        <f t="shared" si="119"/>
        <v>18136058</v>
      </c>
      <c r="F193" s="64">
        <f t="shared" si="126"/>
        <v>10319.677490923759</v>
      </c>
      <c r="G193" s="27">
        <f t="shared" si="110"/>
        <v>2.430191882038529E-3</v>
      </c>
      <c r="H193" s="80">
        <f t="shared" si="111"/>
        <v>1</v>
      </c>
      <c r="I193" s="11">
        <f t="shared" si="124"/>
        <v>-37317889</v>
      </c>
      <c r="J193" s="4">
        <f t="shared" si="120"/>
        <v>0</v>
      </c>
      <c r="K193" s="51">
        <f t="shared" si="125"/>
        <v>18136058</v>
      </c>
      <c r="L193" s="86">
        <f t="shared" si="121"/>
        <v>-1402993</v>
      </c>
      <c r="M193" s="4">
        <f t="shared" si="122"/>
        <v>0</v>
      </c>
      <c r="N193" s="51">
        <f t="shared" si="123"/>
        <v>677549</v>
      </c>
      <c r="P193" s="54">
        <f t="shared" si="127"/>
        <v>1.3011243139329129E-6</v>
      </c>
      <c r="Q193" s="55">
        <f t="shared" si="128"/>
        <v>50.471278250416802</v>
      </c>
      <c r="R193" s="55">
        <f t="shared" si="129"/>
        <v>0</v>
      </c>
      <c r="S193" s="56">
        <f t="shared" si="117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18"/>
        <v>114463</v>
      </c>
      <c r="E194" s="2">
        <f t="shared" si="119"/>
        <v>18839903</v>
      </c>
      <c r="F194" s="63">
        <f t="shared" si="126"/>
        <v>10319.677490923759</v>
      </c>
      <c r="G194" s="28">
        <f t="shared" si="110"/>
        <v>2.430191882038529E-3</v>
      </c>
      <c r="H194" s="81">
        <f t="shared" si="111"/>
        <v>1</v>
      </c>
      <c r="I194" s="9">
        <f t="shared" si="124"/>
        <v>-38775331</v>
      </c>
      <c r="J194" s="2">
        <f t="shared" si="120"/>
        <v>0</v>
      </c>
      <c r="K194" s="48">
        <f t="shared" si="125"/>
        <v>18839903</v>
      </c>
      <c r="L194" s="87">
        <f t="shared" si="121"/>
        <v>-1457442</v>
      </c>
      <c r="M194" s="2">
        <f t="shared" si="122"/>
        <v>0</v>
      </c>
      <c r="N194" s="48">
        <f t="shared" si="123"/>
        <v>703845</v>
      </c>
      <c r="P194" s="53">
        <f t="shared" si="127"/>
        <v>1.3011243139329129E-6</v>
      </c>
      <c r="Q194" s="52">
        <f t="shared" si="128"/>
        <v>52.404412133690819</v>
      </c>
      <c r="R194" s="52">
        <f t="shared" si="129"/>
        <v>0</v>
      </c>
      <c r="S194" s="16">
        <f t="shared" si="117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18"/>
        <v>114463</v>
      </c>
      <c r="E195" s="4">
        <f t="shared" si="119"/>
        <v>19571063</v>
      </c>
      <c r="F195" s="64">
        <f t="shared" si="126"/>
        <v>10319.677490923759</v>
      </c>
      <c r="G195" s="27">
        <f t="shared" si="110"/>
        <v>2.430191882038529E-3</v>
      </c>
      <c r="H195" s="80">
        <f t="shared" si="111"/>
        <v>1</v>
      </c>
      <c r="I195" s="11">
        <f t="shared" si="124"/>
        <v>-40289335</v>
      </c>
      <c r="J195" s="4">
        <f t="shared" si="120"/>
        <v>0</v>
      </c>
      <c r="K195" s="51">
        <f t="shared" si="125"/>
        <v>19571063</v>
      </c>
      <c r="L195" s="86">
        <f t="shared" si="121"/>
        <v>-1514004</v>
      </c>
      <c r="M195" s="4">
        <f t="shared" si="122"/>
        <v>0</v>
      </c>
      <c r="N195" s="51">
        <f t="shared" si="123"/>
        <v>731160</v>
      </c>
      <c r="P195" s="54">
        <f t="shared" si="127"/>
        <v>1.3011243139329129E-6</v>
      </c>
      <c r="Q195" s="55">
        <f t="shared" si="128"/>
        <v>54.412569441041114</v>
      </c>
      <c r="R195" s="55">
        <f t="shared" si="129"/>
        <v>0</v>
      </c>
      <c r="S195" s="56">
        <f t="shared" si="117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18"/>
        <v>114463</v>
      </c>
      <c r="E196" s="2">
        <f t="shared" si="119"/>
        <v>20330599</v>
      </c>
      <c r="F196" s="63">
        <f t="shared" si="126"/>
        <v>10319.677490923759</v>
      </c>
      <c r="G196" s="28">
        <f t="shared" ref="G196:G204" si="130">D196/U$3</f>
        <v>2.430191882038529E-3</v>
      </c>
      <c r="H196" s="81">
        <f t="shared" si="111"/>
        <v>1</v>
      </c>
      <c r="I196" s="9">
        <f t="shared" si="124"/>
        <v>-41862096</v>
      </c>
      <c r="J196" s="2">
        <f t="shared" si="120"/>
        <v>0</v>
      </c>
      <c r="K196" s="48">
        <f t="shared" si="125"/>
        <v>20330599</v>
      </c>
      <c r="L196" s="87">
        <f t="shared" si="121"/>
        <v>-1572761</v>
      </c>
      <c r="M196" s="2">
        <f t="shared" si="122"/>
        <v>0</v>
      </c>
      <c r="N196" s="48">
        <f t="shared" si="123"/>
        <v>759536</v>
      </c>
      <c r="P196" s="53">
        <f t="shared" si="127"/>
        <v>1.3011243139329129E-6</v>
      </c>
      <c r="Q196" s="52">
        <f t="shared" si="128"/>
        <v>56.498661446810146</v>
      </c>
      <c r="R196" s="52">
        <f t="shared" si="129"/>
        <v>0</v>
      </c>
      <c r="S196" s="16">
        <f t="shared" si="117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18"/>
        <v>114463</v>
      </c>
      <c r="E197" s="4">
        <f t="shared" si="119"/>
        <v>21119612</v>
      </c>
      <c r="F197" s="64">
        <f t="shared" si="126"/>
        <v>10319.677490923759</v>
      </c>
      <c r="G197" s="27">
        <f t="shared" si="130"/>
        <v>2.430191882038529E-3</v>
      </c>
      <c r="H197" s="80">
        <f t="shared" ref="H197:H204" si="131">D197/D196</f>
        <v>1</v>
      </c>
      <c r="I197" s="11">
        <f t="shared" ref="I197:I204" si="132">INT((S$17*K197+I196)/(1+R$17*J197))</f>
        <v>-43495894</v>
      </c>
      <c r="J197" s="4">
        <f t="shared" si="120"/>
        <v>0</v>
      </c>
      <c r="K197" s="51">
        <f t="shared" ref="K197:K204" si="133">INT((Q$17*J197+K196)/(1+P$17+S$17))</f>
        <v>21119612</v>
      </c>
      <c r="L197" s="86">
        <f t="shared" si="121"/>
        <v>-1633798</v>
      </c>
      <c r="M197" s="4">
        <f t="shared" si="122"/>
        <v>0</v>
      </c>
      <c r="N197" s="51">
        <f t="shared" si="123"/>
        <v>789013</v>
      </c>
      <c r="P197" s="54">
        <f t="shared" si="127"/>
        <v>1.3011243139329129E-6</v>
      </c>
      <c r="Q197" s="55">
        <f t="shared" si="128"/>
        <v>58.665712665987854</v>
      </c>
      <c r="R197" s="55">
        <f t="shared" si="129"/>
        <v>0</v>
      </c>
      <c r="S197" s="56">
        <f t="shared" si="117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18"/>
        <v>114463</v>
      </c>
      <c r="E198" s="2">
        <f t="shared" si="119"/>
        <v>21939246</v>
      </c>
      <c r="F198" s="63">
        <f t="shared" si="126"/>
        <v>10319.677490923759</v>
      </c>
      <c r="G198" s="28">
        <f t="shared" si="130"/>
        <v>2.430191882038529E-3</v>
      </c>
      <c r="H198" s="81">
        <f t="shared" si="131"/>
        <v>1</v>
      </c>
      <c r="I198" s="9">
        <f t="shared" si="132"/>
        <v>-45193099</v>
      </c>
      <c r="J198" s="2">
        <f t="shared" si="120"/>
        <v>0</v>
      </c>
      <c r="K198" s="48">
        <f t="shared" si="133"/>
        <v>21939246</v>
      </c>
      <c r="L198" s="87">
        <f t="shared" si="121"/>
        <v>-1697205</v>
      </c>
      <c r="M198" s="2">
        <f t="shared" si="122"/>
        <v>0</v>
      </c>
      <c r="N198" s="48">
        <f t="shared" si="123"/>
        <v>819634</v>
      </c>
      <c r="P198" s="53">
        <f t="shared" si="127"/>
        <v>1.3011243139329129E-6</v>
      </c>
      <c r="Q198" s="52">
        <f t="shared" si="128"/>
        <v>60.916864620195383</v>
      </c>
      <c r="R198" s="52">
        <f t="shared" si="129"/>
        <v>0</v>
      </c>
      <c r="S198" s="16">
        <f t="shared" si="117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18"/>
        <v>114463</v>
      </c>
      <c r="E199" s="4">
        <f t="shared" si="119"/>
        <v>22790689</v>
      </c>
      <c r="F199" s="64">
        <f t="shared" si="126"/>
        <v>10319.677490923759</v>
      </c>
      <c r="G199" s="27">
        <f t="shared" si="130"/>
        <v>2.430191882038529E-3</v>
      </c>
      <c r="H199" s="80">
        <f t="shared" si="131"/>
        <v>1</v>
      </c>
      <c r="I199" s="11">
        <f t="shared" si="132"/>
        <v>-46956171</v>
      </c>
      <c r="J199" s="4">
        <f t="shared" si="120"/>
        <v>0</v>
      </c>
      <c r="K199" s="51">
        <f t="shared" si="133"/>
        <v>22790689</v>
      </c>
      <c r="L199" s="86">
        <f t="shared" si="121"/>
        <v>-1763072</v>
      </c>
      <c r="M199" s="4">
        <f t="shared" si="122"/>
        <v>0</v>
      </c>
      <c r="N199" s="51">
        <f t="shared" si="123"/>
        <v>851443</v>
      </c>
      <c r="P199" s="54">
        <f t="shared" si="127"/>
        <v>1.3011243139329129E-6</v>
      </c>
      <c r="Q199" s="55">
        <f t="shared" si="128"/>
        <v>63.255382789398546</v>
      </c>
      <c r="R199" s="55">
        <f t="shared" si="129"/>
        <v>0</v>
      </c>
      <c r="S199" s="56">
        <f t="shared" si="117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18"/>
        <v>114463</v>
      </c>
      <c r="E200" s="2">
        <f t="shared" si="119"/>
        <v>23675176</v>
      </c>
      <c r="F200" s="63">
        <f t="shared" si="126"/>
        <v>10319.677490923759</v>
      </c>
      <c r="G200" s="28">
        <f t="shared" si="130"/>
        <v>2.430191882038529E-3</v>
      </c>
      <c r="H200" s="81">
        <f t="shared" si="131"/>
        <v>1</v>
      </c>
      <c r="I200" s="9">
        <f t="shared" si="132"/>
        <v>-48787666</v>
      </c>
      <c r="J200" s="2">
        <f t="shared" si="120"/>
        <v>0</v>
      </c>
      <c r="K200" s="48">
        <f t="shared" si="133"/>
        <v>23675176</v>
      </c>
      <c r="L200" s="87">
        <f t="shared" si="121"/>
        <v>-1831495</v>
      </c>
      <c r="M200" s="2">
        <f t="shared" si="122"/>
        <v>0</v>
      </c>
      <c r="N200" s="48">
        <f t="shared" si="123"/>
        <v>884487</v>
      </c>
      <c r="P200" s="53">
        <f t="shared" si="127"/>
        <v>1.3011243139329129E-6</v>
      </c>
      <c r="Q200" s="52">
        <f t="shared" si="128"/>
        <v>65.684656718498388</v>
      </c>
      <c r="R200" s="52">
        <f t="shared" si="129"/>
        <v>0</v>
      </c>
      <c r="S200" s="16">
        <f t="shared" si="117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18"/>
        <v>114463</v>
      </c>
      <c r="E201" s="4">
        <f t="shared" si="119"/>
        <v>24593989</v>
      </c>
      <c r="F201" s="64">
        <f t="shared" si="126"/>
        <v>10319.677490923759</v>
      </c>
      <c r="G201" s="27">
        <f t="shared" si="130"/>
        <v>2.430191882038529E-3</v>
      </c>
      <c r="H201" s="80">
        <f t="shared" si="131"/>
        <v>1</v>
      </c>
      <c r="I201" s="11">
        <f t="shared" si="132"/>
        <v>-50690240</v>
      </c>
      <c r="J201" s="4">
        <f t="shared" si="120"/>
        <v>0</v>
      </c>
      <c r="K201" s="51">
        <f t="shared" si="133"/>
        <v>24593989</v>
      </c>
      <c r="L201" s="86">
        <f t="shared" si="121"/>
        <v>-1902574</v>
      </c>
      <c r="M201" s="4">
        <f t="shared" si="122"/>
        <v>0</v>
      </c>
      <c r="N201" s="51">
        <f t="shared" si="123"/>
        <v>918813</v>
      </c>
      <c r="P201" s="54">
        <f t="shared" si="127"/>
        <v>1.3011243139329129E-6</v>
      </c>
      <c r="Q201" s="55">
        <f t="shared" si="128"/>
        <v>68.208208295432897</v>
      </c>
      <c r="R201" s="55">
        <f t="shared" si="129"/>
        <v>0</v>
      </c>
      <c r="S201" s="56">
        <f t="shared" si="117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18"/>
        <v>114463</v>
      </c>
      <c r="E202" s="2">
        <f t="shared" si="119"/>
        <v>25548460</v>
      </c>
      <c r="F202" s="63">
        <f t="shared" si="126"/>
        <v>10319.677490923759</v>
      </c>
      <c r="G202" s="28">
        <f t="shared" si="130"/>
        <v>2.430191882038529E-3</v>
      </c>
      <c r="H202" s="81">
        <f t="shared" si="131"/>
        <v>1</v>
      </c>
      <c r="I202" s="9">
        <f t="shared" si="132"/>
        <v>-52666651</v>
      </c>
      <c r="J202" s="2">
        <f t="shared" si="120"/>
        <v>0</v>
      </c>
      <c r="K202" s="48">
        <f t="shared" si="133"/>
        <v>25548460</v>
      </c>
      <c r="L202" s="87">
        <f t="shared" si="121"/>
        <v>-1976411</v>
      </c>
      <c r="M202" s="2">
        <f t="shared" si="122"/>
        <v>0</v>
      </c>
      <c r="N202" s="48">
        <f t="shared" si="123"/>
        <v>954471</v>
      </c>
      <c r="P202" s="53">
        <f t="shared" si="127"/>
        <v>1.3011243139329129E-6</v>
      </c>
      <c r="Q202" s="52">
        <f t="shared" si="128"/>
        <v>70.829697056730325</v>
      </c>
      <c r="R202" s="52">
        <f t="shared" si="129"/>
        <v>0</v>
      </c>
      <c r="S202" s="16">
        <f t="shared" si="117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18"/>
        <v>114463</v>
      </c>
      <c r="E203" s="4">
        <f t="shared" si="119"/>
        <v>26539974</v>
      </c>
      <c r="F203" s="64">
        <f t="shared" si="126"/>
        <v>10319.677490923759</v>
      </c>
      <c r="G203" s="27">
        <f t="shared" si="130"/>
        <v>2.430191882038529E-3</v>
      </c>
      <c r="H203" s="80">
        <f t="shared" si="131"/>
        <v>1</v>
      </c>
      <c r="I203" s="11">
        <f t="shared" si="132"/>
        <v>-54719765</v>
      </c>
      <c r="J203" s="4">
        <f t="shared" si="120"/>
        <v>0</v>
      </c>
      <c r="K203" s="51">
        <f t="shared" si="133"/>
        <v>26539974</v>
      </c>
      <c r="L203" s="86">
        <f t="shared" si="121"/>
        <v>-2053114</v>
      </c>
      <c r="M203" s="4">
        <f t="shared" si="122"/>
        <v>0</v>
      </c>
      <c r="N203" s="51">
        <f t="shared" si="123"/>
        <v>991514</v>
      </c>
      <c r="P203" s="54">
        <f t="shared" si="127"/>
        <v>1.3011243139329129E-6</v>
      </c>
      <c r="Q203" s="55">
        <f t="shared" si="128"/>
        <v>73.552923160057603</v>
      </c>
      <c r="R203" s="55">
        <f t="shared" si="129"/>
        <v>0</v>
      </c>
      <c r="S203" s="56">
        <f t="shared" si="117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18"/>
        <v>114463</v>
      </c>
      <c r="E204" s="94">
        <f t="shared" si="119"/>
        <v>27569967</v>
      </c>
      <c r="F204" s="75">
        <f t="shared" si="126"/>
        <v>10319.677490923759</v>
      </c>
      <c r="G204" s="76">
        <f t="shared" si="130"/>
        <v>2.430191882038529E-3</v>
      </c>
      <c r="H204" s="84">
        <f t="shared" si="131"/>
        <v>1</v>
      </c>
      <c r="I204" s="73">
        <f t="shared" si="132"/>
        <v>-56852558</v>
      </c>
      <c r="J204" s="94">
        <f t="shared" si="120"/>
        <v>0</v>
      </c>
      <c r="K204" s="95">
        <f t="shared" si="133"/>
        <v>27569967</v>
      </c>
      <c r="L204" s="107">
        <f t="shared" si="121"/>
        <v>-2132793</v>
      </c>
      <c r="M204" s="94">
        <f t="shared" si="122"/>
        <v>0</v>
      </c>
      <c r="N204" s="95">
        <f t="shared" si="123"/>
        <v>1029993</v>
      </c>
      <c r="P204" s="77">
        <f t="shared" si="127"/>
        <v>1.3011243139329129E-6</v>
      </c>
      <c r="Q204" s="78">
        <f t="shared" si="128"/>
        <v>76.381835662322032</v>
      </c>
      <c r="R204" s="78">
        <f t="shared" si="129"/>
        <v>0</v>
      </c>
      <c r="S204" s="102">
        <f t="shared" si="117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2020-04-02T11:19:58Z</dcterms:modified>
</cp:coreProperties>
</file>