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1AB11E5A-8DD1-4B3B-95CE-C48331165C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1" l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43" i="1"/>
  <c r="T42" i="1"/>
  <c r="Q13" i="1"/>
  <c r="D42" i="1"/>
  <c r="I42" i="1" s="1"/>
  <c r="P13" i="1" s="1"/>
  <c r="K42" i="1"/>
  <c r="R13" i="1" s="1"/>
  <c r="T41" i="1" l="1"/>
  <c r="D41" i="1"/>
  <c r="I41" i="1" s="1"/>
  <c r="K41" i="1"/>
  <c r="T40" i="1" l="1"/>
  <c r="D40" i="1"/>
  <c r="I40" i="1" s="1"/>
  <c r="K40" i="1"/>
  <c r="D39" i="1" l="1"/>
  <c r="I39" i="1" s="1"/>
  <c r="K39" i="1"/>
  <c r="T39" i="1"/>
  <c r="T38" i="1" l="1"/>
  <c r="D38" i="1"/>
  <c r="D37" i="1" l="1"/>
  <c r="I37" i="1" s="1"/>
  <c r="K37" i="1"/>
  <c r="T37" i="1"/>
  <c r="K32" i="1" l="1"/>
  <c r="K36" i="1" l="1"/>
  <c r="D36" i="1"/>
  <c r="I36" i="1" s="1"/>
  <c r="T36" i="1"/>
  <c r="D35" i="1" l="1"/>
  <c r="I35" i="1" s="1"/>
  <c r="K35" i="1"/>
  <c r="T35" i="1"/>
  <c r="T34" i="1" l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H29" i="1" l="1"/>
  <c r="G29" i="1"/>
  <c r="M31" i="1" l="1"/>
  <c r="H31" i="1" s="1"/>
  <c r="N31" i="1"/>
  <c r="L31" i="1"/>
  <c r="G31" i="1" l="1"/>
  <c r="M32" i="1" l="1"/>
  <c r="H32" i="1" l="1"/>
  <c r="G32" i="1"/>
  <c r="N32" i="1"/>
  <c r="I32" i="1"/>
  <c r="L32" i="1" s="1"/>
  <c r="L33" i="1" l="1"/>
  <c r="M33" i="1"/>
  <c r="G33" i="1" s="1"/>
  <c r="H33" i="1" l="1"/>
  <c r="N33" i="1"/>
  <c r="M34" i="1" l="1"/>
  <c r="N34" i="1" l="1"/>
  <c r="L34" i="1"/>
  <c r="H34" i="1"/>
  <c r="G34" i="1"/>
  <c r="M35" i="1" l="1"/>
  <c r="L35" i="1"/>
  <c r="N35" i="1"/>
  <c r="G35" i="1" l="1"/>
  <c r="H35" i="1"/>
  <c r="M36" i="1" l="1"/>
  <c r="H36" i="1" l="1"/>
  <c r="G36" i="1"/>
  <c r="L36" i="1"/>
  <c r="N36" i="1"/>
  <c r="L37" i="1" l="1"/>
  <c r="M37" i="1"/>
  <c r="H37" i="1" l="1"/>
  <c r="N37" i="1"/>
  <c r="G37" i="1"/>
  <c r="M38" i="1" l="1"/>
  <c r="G38" i="1" l="1"/>
  <c r="H38" i="1"/>
  <c r="K38" i="1"/>
  <c r="N38" i="1"/>
  <c r="I38" i="1"/>
  <c r="L38" i="1" s="1"/>
  <c r="M39" i="1" l="1"/>
  <c r="L39" i="1"/>
  <c r="H39" i="1"/>
  <c r="G39" i="1"/>
  <c r="N39" i="1" l="1"/>
  <c r="M40" i="1" l="1"/>
  <c r="H40" i="1" l="1"/>
  <c r="G40" i="1"/>
  <c r="L40" i="1"/>
  <c r="N40" i="1"/>
  <c r="M41" i="1" l="1"/>
  <c r="N41" i="1"/>
  <c r="G41" i="1"/>
  <c r="H41" i="1"/>
  <c r="L41" i="1" l="1"/>
  <c r="H42" i="1" l="1"/>
  <c r="G42" i="1"/>
  <c r="L42" i="1"/>
  <c r="S13" i="1" s="1"/>
  <c r="N42" i="1" l="1"/>
  <c r="U13" i="1" s="1"/>
  <c r="M42" i="1"/>
  <c r="T13" i="1"/>
  <c r="X4" i="1"/>
  <c r="Y4" i="1" l="1"/>
  <c r="Z4" i="1" l="1"/>
  <c r="P52" i="1" s="1"/>
  <c r="P73" i="1"/>
  <c r="P54" i="1"/>
  <c r="P66" i="1"/>
  <c r="P86" i="1"/>
  <c r="P55" i="1"/>
  <c r="P75" i="1"/>
  <c r="P91" i="1"/>
  <c r="P51" i="1"/>
  <c r="P71" i="1"/>
  <c r="P92" i="1"/>
  <c r="P101" i="1"/>
  <c r="P116" i="1"/>
  <c r="P89" i="1"/>
  <c r="P109" i="1"/>
  <c r="P96" i="1"/>
  <c r="P118" i="1"/>
  <c r="P115" i="1"/>
  <c r="P139" i="1"/>
  <c r="P155" i="1"/>
  <c r="P171" i="1"/>
  <c r="P187" i="1"/>
  <c r="P128" i="1"/>
  <c r="P144" i="1"/>
  <c r="P160" i="1"/>
  <c r="P107" i="1"/>
  <c r="P133" i="1"/>
  <c r="P149" i="1"/>
  <c r="P165" i="1"/>
  <c r="P181" i="1"/>
  <c r="P130" i="1"/>
  <c r="P186" i="1"/>
  <c r="P204" i="1"/>
  <c r="P172" i="1"/>
  <c r="P197" i="1"/>
  <c r="P154" i="1"/>
  <c r="P190" i="1"/>
  <c r="P158" i="1"/>
  <c r="P35" i="1"/>
  <c r="P195" i="1"/>
  <c r="P23" i="1"/>
  <c r="P37" i="1"/>
  <c r="P142" i="1"/>
  <c r="P41" i="1"/>
  <c r="P28" i="1"/>
  <c r="P20" i="1"/>
  <c r="P57" i="1" l="1"/>
  <c r="P38" i="1"/>
  <c r="P34" i="1"/>
  <c r="P31" i="1"/>
  <c r="P176" i="1"/>
  <c r="P182" i="1"/>
  <c r="P193" i="1"/>
  <c r="P200" i="1"/>
  <c r="P111" i="1"/>
  <c r="P161" i="1"/>
  <c r="P129" i="1"/>
  <c r="P156" i="1"/>
  <c r="P127" i="1"/>
  <c r="P167" i="1"/>
  <c r="P102" i="1"/>
  <c r="P93" i="1"/>
  <c r="P80" i="1"/>
  <c r="P112" i="1"/>
  <c r="P88" i="1"/>
  <c r="P68" i="1"/>
  <c r="P103" i="1"/>
  <c r="P87" i="1"/>
  <c r="P72" i="1"/>
  <c r="P47" i="1"/>
  <c r="P82" i="1"/>
  <c r="P63" i="1"/>
  <c r="P50" i="1"/>
  <c r="P69" i="1"/>
  <c r="P53" i="1"/>
  <c r="R43" i="1"/>
  <c r="R41" i="1"/>
  <c r="R18" i="1"/>
  <c r="R20" i="1"/>
  <c r="R22" i="1"/>
  <c r="R24" i="1"/>
  <c r="R26" i="1"/>
  <c r="R28" i="1"/>
  <c r="R30" i="1"/>
  <c r="R32" i="1"/>
  <c r="R34" i="1"/>
  <c r="R36" i="1"/>
  <c r="R38" i="1"/>
  <c r="R40" i="1"/>
  <c r="R17" i="1"/>
  <c r="R19" i="1"/>
  <c r="R21" i="1"/>
  <c r="R23" i="1"/>
  <c r="R25" i="1"/>
  <c r="R27" i="1"/>
  <c r="R29" i="1"/>
  <c r="R31" i="1"/>
  <c r="R33" i="1"/>
  <c r="R35" i="1"/>
  <c r="R37" i="1"/>
  <c r="R39" i="1"/>
  <c r="R42" i="1"/>
  <c r="Q38" i="1"/>
  <c r="S38" i="1" s="1"/>
  <c r="U38" i="1" s="1"/>
  <c r="V38" i="1" s="1"/>
  <c r="Q30" i="1"/>
  <c r="Q22" i="1"/>
  <c r="Q35" i="1"/>
  <c r="Q27" i="1"/>
  <c r="Q19" i="1"/>
  <c r="Q36" i="1"/>
  <c r="Q28" i="1"/>
  <c r="S28" i="1" s="1"/>
  <c r="U28" i="1" s="1"/>
  <c r="V28" i="1" s="1"/>
  <c r="Q20" i="1"/>
  <c r="Q42" i="1"/>
  <c r="Q33" i="1"/>
  <c r="Q17" i="1"/>
  <c r="Q24" i="1"/>
  <c r="Q21" i="1"/>
  <c r="Q25" i="1"/>
  <c r="Q40" i="1"/>
  <c r="Q37" i="1"/>
  <c r="S37" i="1" s="1"/>
  <c r="U37" i="1" s="1"/>
  <c r="V37" i="1" s="1"/>
  <c r="Q34" i="1"/>
  <c r="Q26" i="1"/>
  <c r="Q18" i="1"/>
  <c r="Q39" i="1"/>
  <c r="Q31" i="1"/>
  <c r="Q23" i="1"/>
  <c r="S23" i="1" s="1"/>
  <c r="U23" i="1" s="1"/>
  <c r="V23" i="1" s="1"/>
  <c r="Q43" i="1"/>
  <c r="Q32" i="1"/>
  <c r="Q41" i="1"/>
  <c r="S41" i="1" s="1"/>
  <c r="U41" i="1" s="1"/>
  <c r="V41" i="1" s="1"/>
  <c r="Q29" i="1"/>
  <c r="P40" i="1"/>
  <c r="P199" i="1"/>
  <c r="P21" i="1"/>
  <c r="P33" i="1"/>
  <c r="P202" i="1"/>
  <c r="P138" i="1"/>
  <c r="P166" i="1"/>
  <c r="P178" i="1"/>
  <c r="P177" i="1"/>
  <c r="P145" i="1"/>
  <c r="P67" i="1"/>
  <c r="P140" i="1"/>
  <c r="P183" i="1"/>
  <c r="P151" i="1"/>
  <c r="P135" i="1"/>
  <c r="P114" i="1"/>
  <c r="P105" i="1"/>
  <c r="P98" i="1"/>
  <c r="P30" i="1"/>
  <c r="P32" i="1"/>
  <c r="P26" i="1"/>
  <c r="P184" i="1"/>
  <c r="P29" i="1"/>
  <c r="P19" i="1"/>
  <c r="P203" i="1"/>
  <c r="P27" i="1"/>
  <c r="P198" i="1"/>
  <c r="P174" i="1"/>
  <c r="P121" i="1"/>
  <c r="P188" i="1"/>
  <c r="P150" i="1"/>
  <c r="P196" i="1"/>
  <c r="P162" i="1"/>
  <c r="P189" i="1"/>
  <c r="P173" i="1"/>
  <c r="P157" i="1"/>
  <c r="P141" i="1"/>
  <c r="P126" i="1"/>
  <c r="P168" i="1"/>
  <c r="P152" i="1"/>
  <c r="P136" i="1"/>
  <c r="P125" i="1"/>
  <c r="P179" i="1"/>
  <c r="P163" i="1"/>
  <c r="P147" i="1"/>
  <c r="P131" i="1"/>
  <c r="P81" i="1"/>
  <c r="P110" i="1"/>
  <c r="P64" i="1"/>
  <c r="P100" i="1"/>
  <c r="P124" i="1"/>
  <c r="P108" i="1"/>
  <c r="P85" i="1"/>
  <c r="P84" i="1"/>
  <c r="P58" i="1"/>
  <c r="P99" i="1"/>
  <c r="P83" i="1"/>
  <c r="P62" i="1"/>
  <c r="P94" i="1"/>
  <c r="P79" i="1"/>
  <c r="P60" i="1"/>
  <c r="P46" i="1"/>
  <c r="P65" i="1"/>
  <c r="P49" i="1"/>
  <c r="P48" i="1"/>
  <c r="P36" i="1"/>
  <c r="P22" i="1"/>
  <c r="P24" i="1"/>
  <c r="P18" i="1"/>
  <c r="P39" i="1"/>
  <c r="P25" i="1"/>
  <c r="P17" i="1"/>
  <c r="P42" i="1"/>
  <c r="P191" i="1"/>
  <c r="P194" i="1"/>
  <c r="P170" i="1"/>
  <c r="P201" i="1"/>
  <c r="P180" i="1"/>
  <c r="P134" i="1"/>
  <c r="P192" i="1"/>
  <c r="P146" i="1"/>
  <c r="P185" i="1"/>
  <c r="P169" i="1"/>
  <c r="P153" i="1"/>
  <c r="P137" i="1"/>
  <c r="P119" i="1"/>
  <c r="P164" i="1"/>
  <c r="P148" i="1"/>
  <c r="P132" i="1"/>
  <c r="P117" i="1"/>
  <c r="P175" i="1"/>
  <c r="P159" i="1"/>
  <c r="P143" i="1"/>
  <c r="P123" i="1"/>
  <c r="P122" i="1"/>
  <c r="P106" i="1"/>
  <c r="P113" i="1"/>
  <c r="P97" i="1"/>
  <c r="P120" i="1"/>
  <c r="P104" i="1"/>
  <c r="P70" i="1"/>
  <c r="P74" i="1"/>
  <c r="P56" i="1"/>
  <c r="P95" i="1"/>
  <c r="P78" i="1"/>
  <c r="P59" i="1"/>
  <c r="P90" i="1"/>
  <c r="P76" i="1"/>
  <c r="P43" i="1"/>
  <c r="P77" i="1"/>
  <c r="P61" i="1"/>
  <c r="P45" i="1"/>
  <c r="P44" i="1"/>
  <c r="S26" i="1" l="1"/>
  <c r="U26" i="1" s="1"/>
  <c r="V26" i="1" s="1"/>
  <c r="S33" i="1"/>
  <c r="U33" i="1" s="1"/>
  <c r="V33" i="1" s="1"/>
  <c r="S31" i="1"/>
  <c r="U31" i="1" s="1"/>
  <c r="V31" i="1" s="1"/>
  <c r="S34" i="1"/>
  <c r="U34" i="1" s="1"/>
  <c r="V34" i="1" s="1"/>
  <c r="S32" i="1"/>
  <c r="U32" i="1" s="1"/>
  <c r="V32" i="1" s="1"/>
  <c r="S42" i="1"/>
  <c r="U42" i="1" s="1"/>
  <c r="V42" i="1" s="1"/>
  <c r="S43" i="1"/>
  <c r="J43" i="1" s="1"/>
  <c r="S25" i="1"/>
  <c r="U25" i="1" s="1"/>
  <c r="V25" i="1" s="1"/>
  <c r="S24" i="1"/>
  <c r="U24" i="1" s="1"/>
  <c r="V24" i="1" s="1"/>
  <c r="S22" i="1"/>
  <c r="U22" i="1" s="1"/>
  <c r="V22" i="1" s="1"/>
  <c r="S27" i="1"/>
  <c r="U27" i="1" s="1"/>
  <c r="V27" i="1" s="1"/>
  <c r="S39" i="1"/>
  <c r="U39" i="1" s="1"/>
  <c r="V39" i="1" s="1"/>
  <c r="S36" i="1"/>
  <c r="U36" i="1" s="1"/>
  <c r="V36" i="1" s="1"/>
  <c r="S35" i="1"/>
  <c r="U35" i="1" s="1"/>
  <c r="V35" i="1" s="1"/>
  <c r="S29" i="1"/>
  <c r="U29" i="1" s="1"/>
  <c r="V29" i="1" s="1"/>
  <c r="S18" i="1"/>
  <c r="U18" i="1" s="1"/>
  <c r="V18" i="1" s="1"/>
  <c r="S40" i="1"/>
  <c r="U40" i="1" s="1"/>
  <c r="V40" i="1" s="1"/>
  <c r="S21" i="1"/>
  <c r="U21" i="1" s="1"/>
  <c r="V21" i="1" s="1"/>
  <c r="S17" i="1"/>
  <c r="U17" i="1" s="1"/>
  <c r="S20" i="1"/>
  <c r="U20" i="1" s="1"/>
  <c r="V20" i="1" s="1"/>
  <c r="S19" i="1"/>
  <c r="U19" i="1" s="1"/>
  <c r="V19" i="1" s="1"/>
  <c r="S30" i="1"/>
  <c r="U30" i="1" s="1"/>
  <c r="V30" i="1" s="1"/>
  <c r="V17" i="1" l="1"/>
  <c r="W17" i="1"/>
  <c r="R44" i="1"/>
  <c r="M43" i="1"/>
  <c r="D43" i="1" s="1"/>
  <c r="K43" i="1"/>
  <c r="W18" i="1" l="1"/>
  <c r="X17" i="1"/>
  <c r="G43" i="1"/>
  <c r="H43" i="1"/>
  <c r="N43" i="1"/>
  <c r="E43" i="1" s="1"/>
  <c r="I43" i="1"/>
  <c r="L43" i="1" s="1"/>
  <c r="Q44" i="1" l="1"/>
  <c r="S44" i="1" s="1"/>
  <c r="J44" i="1" s="1"/>
  <c r="R45" i="1" s="1"/>
  <c r="K44" i="1"/>
  <c r="W19" i="1"/>
  <c r="X18" i="1"/>
  <c r="M44" i="1" l="1"/>
  <c r="D44" i="1" s="1"/>
  <c r="H44" i="1" s="1"/>
  <c r="G44" i="1"/>
  <c r="N44" i="1"/>
  <c r="E44" i="1" s="1"/>
  <c r="I44" i="1"/>
  <c r="L44" i="1" s="1"/>
  <c r="X19" i="1"/>
  <c r="W20" i="1"/>
  <c r="Q45" i="1" l="1"/>
  <c r="S45" i="1" s="1"/>
  <c r="J45" i="1" s="1"/>
  <c r="X20" i="1"/>
  <c r="W21" i="1"/>
  <c r="X21" i="1" l="1"/>
  <c r="W22" i="1"/>
  <c r="R46" i="1"/>
  <c r="M45" i="1"/>
  <c r="D45" i="1" s="1"/>
  <c r="K45" i="1"/>
  <c r="H45" i="1" l="1"/>
  <c r="G45" i="1"/>
  <c r="W23" i="1"/>
  <c r="X22" i="1"/>
  <c r="N45" i="1"/>
  <c r="E45" i="1" s="1"/>
  <c r="I45" i="1"/>
  <c r="L45" i="1" s="1"/>
  <c r="Q46" i="1" l="1"/>
  <c r="S46" i="1" s="1"/>
  <c r="J46" i="1" s="1"/>
  <c r="X23" i="1"/>
  <c r="W24" i="1"/>
  <c r="R47" i="1" l="1"/>
  <c r="M46" i="1"/>
  <c r="D46" i="1" s="1"/>
  <c r="K46" i="1"/>
  <c r="W25" i="1"/>
  <c r="X24" i="1"/>
  <c r="H46" i="1" l="1"/>
  <c r="G46" i="1"/>
  <c r="X25" i="1"/>
  <c r="W26" i="1"/>
  <c r="N46" i="1"/>
  <c r="E46" i="1" s="1"/>
  <c r="I46" i="1"/>
  <c r="L46" i="1" s="1"/>
  <c r="W27" i="1" l="1"/>
  <c r="X26" i="1"/>
  <c r="Q47" i="1"/>
  <c r="S47" i="1" s="1"/>
  <c r="J47" i="1" s="1"/>
  <c r="R48" i="1" l="1"/>
  <c r="M47" i="1"/>
  <c r="D47" i="1" s="1"/>
  <c r="K47" i="1"/>
  <c r="X27" i="1"/>
  <c r="W28" i="1"/>
  <c r="N47" i="1" l="1"/>
  <c r="E47" i="1" s="1"/>
  <c r="I47" i="1"/>
  <c r="L47" i="1" s="1"/>
  <c r="G47" i="1"/>
  <c r="H47" i="1"/>
  <c r="W29" i="1"/>
  <c r="X28" i="1"/>
  <c r="X29" i="1" l="1"/>
  <c r="W30" i="1"/>
  <c r="Q48" i="1"/>
  <c r="S48" i="1" s="1"/>
  <c r="J48" i="1" s="1"/>
  <c r="R49" i="1" l="1"/>
  <c r="M48" i="1"/>
  <c r="D48" i="1" s="1"/>
  <c r="K48" i="1"/>
  <c r="W31" i="1"/>
  <c r="X30" i="1"/>
  <c r="G48" i="1" l="1"/>
  <c r="H48" i="1"/>
  <c r="X31" i="1"/>
  <c r="W32" i="1"/>
  <c r="N48" i="1"/>
  <c r="E48" i="1" s="1"/>
  <c r="I48" i="1"/>
  <c r="L48" i="1" s="1"/>
  <c r="Q49" i="1" l="1"/>
  <c r="S49" i="1" s="1"/>
  <c r="J49" i="1" s="1"/>
  <c r="R50" i="1" s="1"/>
  <c r="X32" i="1"/>
  <c r="W33" i="1"/>
  <c r="M49" i="1" l="1"/>
  <c r="D49" i="1" s="1"/>
  <c r="K49" i="1"/>
  <c r="N49" i="1" s="1"/>
  <c r="E49" i="1" s="1"/>
  <c r="H49" i="1"/>
  <c r="G49" i="1"/>
  <c r="I49" i="1"/>
  <c r="L49" i="1" s="1"/>
  <c r="W34" i="1"/>
  <c r="X33" i="1"/>
  <c r="W35" i="1" l="1"/>
  <c r="X34" i="1"/>
  <c r="Q50" i="1"/>
  <c r="S50" i="1" s="1"/>
  <c r="J50" i="1" s="1"/>
  <c r="R51" i="1" l="1"/>
  <c r="M50" i="1"/>
  <c r="D50" i="1" s="1"/>
  <c r="K50" i="1"/>
  <c r="X35" i="1"/>
  <c r="W36" i="1"/>
  <c r="G50" i="1" l="1"/>
  <c r="H50" i="1"/>
  <c r="W37" i="1"/>
  <c r="X36" i="1"/>
  <c r="N50" i="1"/>
  <c r="E50" i="1" s="1"/>
  <c r="I50" i="1"/>
  <c r="L50" i="1" s="1"/>
  <c r="Q51" i="1" l="1"/>
  <c r="S51" i="1" s="1"/>
  <c r="J51" i="1" s="1"/>
  <c r="X37" i="1"/>
  <c r="W38" i="1"/>
  <c r="R52" i="1" l="1"/>
  <c r="M51" i="1"/>
  <c r="D51" i="1" s="1"/>
  <c r="K51" i="1"/>
  <c r="X38" i="1"/>
  <c r="W39" i="1"/>
  <c r="G51" i="1" l="1"/>
  <c r="H51" i="1"/>
  <c r="X39" i="1"/>
  <c r="W40" i="1"/>
  <c r="N51" i="1"/>
  <c r="E51" i="1" s="1"/>
  <c r="I51" i="1"/>
  <c r="L51" i="1" s="1"/>
  <c r="Q52" i="1" l="1"/>
  <c r="S52" i="1" s="1"/>
  <c r="J52" i="1" s="1"/>
  <c r="R53" i="1" s="1"/>
  <c r="W41" i="1"/>
  <c r="X40" i="1"/>
  <c r="K52" i="1" l="1"/>
  <c r="M52" i="1"/>
  <c r="D52" i="1" s="1"/>
  <c r="H52" i="1"/>
  <c r="G52" i="1"/>
  <c r="X41" i="1"/>
  <c r="W42" i="1"/>
  <c r="X42" i="1" s="1"/>
  <c r="N52" i="1"/>
  <c r="E52" i="1" s="1"/>
  <c r="I52" i="1"/>
  <c r="L52" i="1" s="1"/>
  <c r="Q53" i="1" l="1"/>
  <c r="S53" i="1" s="1"/>
  <c r="J53" i="1" s="1"/>
  <c r="R54" i="1" l="1"/>
  <c r="M53" i="1"/>
  <c r="D53" i="1" s="1"/>
  <c r="K53" i="1"/>
  <c r="N53" i="1" l="1"/>
  <c r="E53" i="1" s="1"/>
  <c r="I53" i="1"/>
  <c r="L53" i="1" s="1"/>
  <c r="G53" i="1"/>
  <c r="H53" i="1"/>
  <c r="Q54" i="1" l="1"/>
  <c r="S54" i="1" s="1"/>
  <c r="J54" i="1" s="1"/>
  <c r="R55" i="1" s="1"/>
  <c r="K54" i="1"/>
  <c r="M54" i="1" l="1"/>
  <c r="D54" i="1" s="1"/>
  <c r="G54" i="1"/>
  <c r="H54" i="1"/>
  <c r="N54" i="1"/>
  <c r="E54" i="1" s="1"/>
  <c r="I54" i="1"/>
  <c r="L54" i="1" s="1"/>
  <c r="Q55" i="1" l="1"/>
  <c r="S55" i="1" s="1"/>
  <c r="J55" i="1" s="1"/>
  <c r="R56" i="1" l="1"/>
  <c r="M55" i="1"/>
  <c r="D55" i="1" s="1"/>
  <c r="K55" i="1"/>
  <c r="N55" i="1" l="1"/>
  <c r="E55" i="1" s="1"/>
  <c r="I55" i="1"/>
  <c r="L55" i="1" s="1"/>
  <c r="G55" i="1"/>
  <c r="H55" i="1"/>
  <c r="Q56" i="1" l="1"/>
  <c r="S56" i="1" s="1"/>
  <c r="J56" i="1" s="1"/>
  <c r="R57" i="1" l="1"/>
  <c r="M56" i="1"/>
  <c r="D56" i="1" s="1"/>
  <c r="K56" i="1"/>
  <c r="H56" i="1" l="1"/>
  <c r="G56" i="1"/>
  <c r="N56" i="1"/>
  <c r="E56" i="1" s="1"/>
  <c r="I56" i="1"/>
  <c r="L56" i="1" s="1"/>
  <c r="Q57" i="1" l="1"/>
  <c r="S57" i="1" s="1"/>
  <c r="J57" i="1" s="1"/>
  <c r="R58" i="1" l="1"/>
  <c r="M57" i="1"/>
  <c r="D57" i="1" s="1"/>
  <c r="K57" i="1"/>
  <c r="H57" i="1" l="1"/>
  <c r="G57" i="1"/>
  <c r="N57" i="1"/>
  <c r="E57" i="1" s="1"/>
  <c r="I57" i="1"/>
  <c r="L57" i="1" s="1"/>
  <c r="Q58" i="1" l="1"/>
  <c r="S58" i="1" s="1"/>
  <c r="J58" i="1" s="1"/>
  <c r="R59" i="1" l="1"/>
  <c r="M58" i="1"/>
  <c r="D58" i="1" s="1"/>
  <c r="K58" i="1"/>
  <c r="H58" i="1" l="1"/>
  <c r="G58" i="1"/>
  <c r="N58" i="1"/>
  <c r="E58" i="1" s="1"/>
  <c r="I58" i="1"/>
  <c r="L58" i="1" s="1"/>
  <c r="Q59" i="1" l="1"/>
  <c r="S59" i="1" s="1"/>
  <c r="J59" i="1" s="1"/>
  <c r="R60" i="1" s="1"/>
  <c r="K59" i="1" l="1"/>
  <c r="M59" i="1"/>
  <c r="D59" i="1" s="1"/>
  <c r="N59" i="1"/>
  <c r="E59" i="1" s="1"/>
  <c r="I59" i="1"/>
  <c r="L59" i="1" s="1"/>
  <c r="H59" i="1"/>
  <c r="G59" i="1"/>
  <c r="Q60" i="1" l="1"/>
  <c r="S60" i="1" s="1"/>
  <c r="J60" i="1" s="1"/>
  <c r="R61" i="1" l="1"/>
  <c r="M60" i="1"/>
  <c r="D60" i="1" s="1"/>
  <c r="K60" i="1"/>
  <c r="G60" i="1" l="1"/>
  <c r="H60" i="1"/>
  <c r="N60" i="1"/>
  <c r="E60" i="1" s="1"/>
  <c r="I60" i="1"/>
  <c r="L60" i="1" s="1"/>
  <c r="Q61" i="1" l="1"/>
  <c r="S61" i="1" s="1"/>
  <c r="J61" i="1" s="1"/>
  <c r="R62" i="1" l="1"/>
  <c r="M61" i="1"/>
  <c r="D61" i="1" s="1"/>
  <c r="K61" i="1"/>
  <c r="H61" i="1" l="1"/>
  <c r="G61" i="1"/>
  <c r="N61" i="1"/>
  <c r="E61" i="1" s="1"/>
  <c r="I61" i="1"/>
  <c r="L61" i="1" s="1"/>
  <c r="Q62" i="1" l="1"/>
  <c r="S62" i="1" s="1"/>
  <c r="J62" i="1" s="1"/>
  <c r="R63" i="1" l="1"/>
  <c r="M62" i="1"/>
  <c r="D62" i="1" s="1"/>
  <c r="K62" i="1"/>
  <c r="N62" i="1" l="1"/>
  <c r="E62" i="1" s="1"/>
  <c r="I62" i="1"/>
  <c r="L62" i="1" s="1"/>
  <c r="G62" i="1"/>
  <c r="H62" i="1"/>
  <c r="Q63" i="1" l="1"/>
  <c r="S63" i="1" s="1"/>
  <c r="J63" i="1" s="1"/>
  <c r="R64" i="1" l="1"/>
  <c r="M63" i="1"/>
  <c r="D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M64" i="1"/>
  <c r="D64" i="1" s="1"/>
  <c r="K64" i="1"/>
  <c r="N64" i="1" l="1"/>
  <c r="E64" i="1" s="1"/>
  <c r="I64" i="1"/>
  <c r="L64" i="1" s="1"/>
  <c r="H64" i="1"/>
  <c r="G64" i="1"/>
  <c r="Q65" i="1" l="1"/>
  <c r="S65" i="1" s="1"/>
  <c r="J65" i="1" s="1"/>
  <c r="R66" i="1" l="1"/>
  <c r="M65" i="1"/>
  <c r="D65" i="1" s="1"/>
  <c r="K65" i="1"/>
  <c r="N65" i="1" l="1"/>
  <c r="E65" i="1" s="1"/>
  <c r="I65" i="1"/>
  <c r="L65" i="1" s="1"/>
  <c r="G65" i="1"/>
  <c r="H65" i="1"/>
  <c r="Q66" i="1" l="1"/>
  <c r="S66" i="1" s="1"/>
  <c r="J66" i="1" s="1"/>
  <c r="R67" i="1" l="1"/>
  <c r="M66" i="1"/>
  <c r="D66" i="1" s="1"/>
  <c r="K66" i="1"/>
  <c r="N66" i="1" l="1"/>
  <c r="E66" i="1" s="1"/>
  <c r="I66" i="1"/>
  <c r="L66" i="1" s="1"/>
  <c r="H66" i="1"/>
  <c r="G66" i="1"/>
  <c r="Q67" i="1" l="1"/>
  <c r="S67" i="1" s="1"/>
  <c r="J67" i="1" s="1"/>
  <c r="R68" i="1" l="1"/>
  <c r="M67" i="1"/>
  <c r="D67" i="1" s="1"/>
  <c r="K67" i="1"/>
  <c r="N67" i="1" l="1"/>
  <c r="E67" i="1" s="1"/>
  <c r="I67" i="1"/>
  <c r="L67" i="1" s="1"/>
  <c r="H67" i="1"/>
  <c r="G67" i="1"/>
  <c r="Q68" i="1" l="1"/>
  <c r="S68" i="1" s="1"/>
  <c r="J68" i="1" s="1"/>
  <c r="R69" i="1" l="1"/>
  <c r="M68" i="1"/>
  <c r="D68" i="1" s="1"/>
  <c r="K68" i="1"/>
  <c r="N68" i="1" l="1"/>
  <c r="E68" i="1" s="1"/>
  <c r="I68" i="1"/>
  <c r="L68" i="1" s="1"/>
  <c r="G68" i="1"/>
  <c r="H68" i="1"/>
  <c r="Q69" i="1" l="1"/>
  <c r="S69" i="1" s="1"/>
  <c r="J69" i="1" s="1"/>
  <c r="R70" i="1" s="1"/>
  <c r="K69" i="1" l="1"/>
  <c r="M69" i="1"/>
  <c r="D69" i="1" s="1"/>
  <c r="H69" i="1"/>
  <c r="G69" i="1"/>
  <c r="N69" i="1"/>
  <c r="E69" i="1" s="1"/>
  <c r="I69" i="1"/>
  <c r="L69" i="1" s="1"/>
  <c r="Q70" i="1" l="1"/>
  <c r="S70" i="1" s="1"/>
  <c r="J70" i="1" s="1"/>
  <c r="R71" i="1" s="1"/>
  <c r="K70" i="1" l="1"/>
  <c r="N70" i="1" s="1"/>
  <c r="E70" i="1" s="1"/>
  <c r="M70" i="1"/>
  <c r="D70" i="1" s="1"/>
  <c r="G70" i="1"/>
  <c r="H70" i="1"/>
  <c r="I70" i="1"/>
  <c r="L70" i="1" s="1"/>
  <c r="Q71" i="1" l="1"/>
  <c r="S71" i="1" s="1"/>
  <c r="J71" i="1" s="1"/>
  <c r="R72" i="1" l="1"/>
  <c r="M71" i="1"/>
  <c r="D71" i="1" s="1"/>
  <c r="K71" i="1"/>
  <c r="N71" i="1" l="1"/>
  <c r="E71" i="1" s="1"/>
  <c r="I71" i="1"/>
  <c r="L71" i="1" s="1"/>
  <c r="H71" i="1"/>
  <c r="G71" i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G72" i="1"/>
  <c r="H72" i="1"/>
  <c r="Q73" i="1" l="1"/>
  <c r="S73" i="1" s="1"/>
  <c r="J73" i="1" s="1"/>
  <c r="R74" i="1" l="1"/>
  <c r="M73" i="1"/>
  <c r="D73" i="1" s="1"/>
  <c r="K73" i="1"/>
  <c r="N73" i="1" l="1"/>
  <c r="E73" i="1" s="1"/>
  <c r="I73" i="1"/>
  <c r="L73" i="1" s="1"/>
  <c r="G73" i="1"/>
  <c r="H73" i="1"/>
  <c r="Q74" i="1" l="1"/>
  <c r="S74" i="1" s="1"/>
  <c r="J74" i="1" s="1"/>
  <c r="R75" i="1" l="1"/>
  <c r="M74" i="1"/>
  <c r="D74" i="1" s="1"/>
  <c r="K74" i="1"/>
  <c r="N74" i="1" l="1"/>
  <c r="E74" i="1" s="1"/>
  <c r="I74" i="1"/>
  <c r="L74" i="1" s="1"/>
  <c r="H74" i="1"/>
  <c r="G74" i="1"/>
  <c r="Q75" i="1" l="1"/>
  <c r="S75" i="1" s="1"/>
  <c r="J75" i="1" s="1"/>
  <c r="R76" i="1" l="1"/>
  <c r="M75" i="1"/>
  <c r="D75" i="1" s="1"/>
  <c r="K75" i="1"/>
  <c r="G75" i="1" l="1"/>
  <c r="H75" i="1"/>
  <c r="N75" i="1"/>
  <c r="E75" i="1" s="1"/>
  <c r="I75" i="1"/>
  <c r="L75" i="1" s="1"/>
  <c r="Q76" i="1" l="1"/>
  <c r="S76" i="1" s="1"/>
  <c r="J76" i="1" s="1"/>
  <c r="M76" i="1" s="1"/>
  <c r="D76" i="1" s="1"/>
  <c r="R77" i="1"/>
  <c r="K76" i="1" l="1"/>
  <c r="N76" i="1" s="1"/>
  <c r="E76" i="1" s="1"/>
  <c r="G76" i="1"/>
  <c r="H76" i="1"/>
  <c r="I76" i="1" l="1"/>
  <c r="L76" i="1" s="1"/>
  <c r="Q77" i="1" l="1"/>
  <c r="S77" i="1" s="1"/>
  <c r="J77" i="1" s="1"/>
  <c r="M77" i="1" s="1"/>
  <c r="D77" i="1" s="1"/>
  <c r="R78" i="1"/>
  <c r="K77" i="1" l="1"/>
  <c r="N77" i="1" s="1"/>
  <c r="E77" i="1" s="1"/>
  <c r="H77" i="1"/>
  <c r="G77" i="1"/>
  <c r="I77" i="1" l="1"/>
  <c r="L77" i="1" s="1"/>
  <c r="Q78" i="1"/>
  <c r="S78" i="1" s="1"/>
  <c r="J78" i="1" s="1"/>
  <c r="R79" i="1" l="1"/>
  <c r="M78" i="1"/>
  <c r="D78" i="1" s="1"/>
  <c r="K78" i="1"/>
  <c r="N78" i="1" l="1"/>
  <c r="E78" i="1" s="1"/>
  <c r="I78" i="1"/>
  <c r="L78" i="1" s="1"/>
  <c r="H78" i="1"/>
  <c r="G78" i="1"/>
  <c r="Q79" i="1" l="1"/>
  <c r="S79" i="1" s="1"/>
  <c r="J79" i="1" s="1"/>
  <c r="R80" i="1" l="1"/>
  <c r="M79" i="1"/>
  <c r="D79" i="1" s="1"/>
  <c r="K79" i="1"/>
  <c r="N79" i="1" l="1"/>
  <c r="E79" i="1" s="1"/>
  <c r="I79" i="1"/>
  <c r="L79" i="1" s="1"/>
  <c r="H79" i="1"/>
  <c r="G79" i="1"/>
  <c r="Q80" i="1" l="1"/>
  <c r="S80" i="1" s="1"/>
  <c r="J80" i="1" s="1"/>
  <c r="R81" i="1" l="1"/>
  <c r="M80" i="1"/>
  <c r="D80" i="1" s="1"/>
  <c r="K80" i="1"/>
  <c r="N80" i="1" l="1"/>
  <c r="E80" i="1" s="1"/>
  <c r="I80" i="1"/>
  <c r="L80" i="1" s="1"/>
  <c r="H80" i="1"/>
  <c r="G80" i="1"/>
  <c r="Q81" i="1" l="1"/>
  <c r="S81" i="1" s="1"/>
  <c r="J81" i="1" s="1"/>
  <c r="R82" i="1" l="1"/>
  <c r="M81" i="1"/>
  <c r="D81" i="1" s="1"/>
  <c r="K81" i="1"/>
  <c r="N81" i="1" l="1"/>
  <c r="E81" i="1" s="1"/>
  <c r="I81" i="1"/>
  <c r="L81" i="1" s="1"/>
  <c r="H81" i="1"/>
  <c r="G81" i="1"/>
  <c r="Q82" i="1" l="1"/>
  <c r="S82" i="1" s="1"/>
  <c r="J82" i="1" s="1"/>
  <c r="R83" i="1" l="1"/>
  <c r="M82" i="1"/>
  <c r="D82" i="1" s="1"/>
  <c r="K82" i="1"/>
  <c r="N82" i="1" l="1"/>
  <c r="E82" i="1" s="1"/>
  <c r="I82" i="1"/>
  <c r="L82" i="1" s="1"/>
  <c r="G82" i="1"/>
  <c r="H82" i="1"/>
  <c r="Q83" i="1" l="1"/>
  <c r="S83" i="1" s="1"/>
  <c r="J83" i="1" s="1"/>
  <c r="R84" i="1" l="1"/>
  <c r="M83" i="1"/>
  <c r="D83" i="1" s="1"/>
  <c r="K83" i="1"/>
  <c r="N83" i="1" l="1"/>
  <c r="E83" i="1" s="1"/>
  <c r="I83" i="1"/>
  <c r="L83" i="1" s="1"/>
  <c r="H83" i="1"/>
  <c r="G83" i="1"/>
  <c r="Q84" i="1" l="1"/>
  <c r="S84" i="1" s="1"/>
  <c r="J84" i="1" s="1"/>
  <c r="R85" i="1" l="1"/>
  <c r="M84" i="1"/>
  <c r="D84" i="1" s="1"/>
  <c r="K84" i="1"/>
  <c r="N84" i="1" l="1"/>
  <c r="E84" i="1" s="1"/>
  <c r="I84" i="1"/>
  <c r="L84" i="1" s="1"/>
  <c r="H84" i="1"/>
  <c r="G84" i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G85" i="1"/>
  <c r="H85" i="1"/>
  <c r="Q86" i="1" l="1"/>
  <c r="S86" i="1" s="1"/>
  <c r="J86" i="1" s="1"/>
  <c r="R87" i="1" l="1"/>
  <c r="M86" i="1"/>
  <c r="D86" i="1" s="1"/>
  <c r="K86" i="1"/>
  <c r="N86" i="1" l="1"/>
  <c r="E86" i="1" s="1"/>
  <c r="I86" i="1"/>
  <c r="L86" i="1" s="1"/>
  <c r="G86" i="1"/>
  <c r="H86" i="1"/>
  <c r="Q87" i="1" l="1"/>
  <c r="S87" i="1" s="1"/>
  <c r="J87" i="1" s="1"/>
  <c r="R88" i="1" l="1"/>
  <c r="M87" i="1"/>
  <c r="D87" i="1" s="1"/>
  <c r="K87" i="1"/>
  <c r="N87" i="1" l="1"/>
  <c r="E87" i="1" s="1"/>
  <c r="I87" i="1"/>
  <c r="L87" i="1" s="1"/>
  <c r="H87" i="1"/>
  <c r="G87" i="1"/>
  <c r="Q88" i="1" l="1"/>
  <c r="S88" i="1" s="1"/>
  <c r="J88" i="1" s="1"/>
  <c r="R89" i="1" l="1"/>
  <c r="M88" i="1"/>
  <c r="D88" i="1" s="1"/>
  <c r="K88" i="1"/>
  <c r="N88" i="1" l="1"/>
  <c r="E88" i="1" s="1"/>
  <c r="I88" i="1"/>
  <c r="L88" i="1" s="1"/>
  <c r="G88" i="1"/>
  <c r="H88" i="1"/>
  <c r="Q89" i="1" l="1"/>
  <c r="S89" i="1" s="1"/>
  <c r="J89" i="1" s="1"/>
  <c r="R90" i="1" l="1"/>
  <c r="M89" i="1"/>
  <c r="D89" i="1" s="1"/>
  <c r="K89" i="1"/>
  <c r="N89" i="1" l="1"/>
  <c r="E89" i="1" s="1"/>
  <c r="I89" i="1"/>
  <c r="L89" i="1" s="1"/>
  <c r="H89" i="1"/>
  <c r="G89" i="1"/>
  <c r="Q90" i="1" l="1"/>
  <c r="S90" i="1" s="1"/>
  <c r="J90" i="1" s="1"/>
  <c r="R91" i="1" l="1"/>
  <c r="M90" i="1"/>
  <c r="D90" i="1" s="1"/>
  <c r="K90" i="1"/>
  <c r="N90" i="1" l="1"/>
  <c r="E90" i="1" s="1"/>
  <c r="I90" i="1"/>
  <c r="L90" i="1" s="1"/>
  <c r="G90" i="1"/>
  <c r="H90" i="1"/>
  <c r="Q91" i="1" l="1"/>
  <c r="S91" i="1" s="1"/>
  <c r="J91" i="1" s="1"/>
  <c r="R92" i="1" l="1"/>
  <c r="M91" i="1"/>
  <c r="D91" i="1" s="1"/>
  <c r="K91" i="1"/>
  <c r="N91" i="1" l="1"/>
  <c r="E91" i="1" s="1"/>
  <c r="I91" i="1"/>
  <c r="L91" i="1" s="1"/>
  <c r="G91" i="1"/>
  <c r="H91" i="1"/>
  <c r="Q92" i="1" l="1"/>
  <c r="S92" i="1" s="1"/>
  <c r="J92" i="1" s="1"/>
  <c r="R93" i="1" l="1"/>
  <c r="M92" i="1"/>
  <c r="D92" i="1" s="1"/>
  <c r="K92" i="1"/>
  <c r="N92" i="1" l="1"/>
  <c r="E92" i="1" s="1"/>
  <c r="I92" i="1"/>
  <c r="L92" i="1" s="1"/>
  <c r="G92" i="1"/>
  <c r="H92" i="1"/>
  <c r="Q93" i="1" l="1"/>
  <c r="S93" i="1" s="1"/>
  <c r="J93" i="1" s="1"/>
  <c r="R94" i="1" l="1"/>
  <c r="M93" i="1"/>
  <c r="D93" i="1" s="1"/>
  <c r="K93" i="1"/>
  <c r="N93" i="1" l="1"/>
  <c r="E93" i="1" s="1"/>
  <c r="I93" i="1"/>
  <c r="L93" i="1" s="1"/>
  <c r="G93" i="1"/>
  <c r="H93" i="1"/>
  <c r="Q94" i="1" l="1"/>
  <c r="S94" i="1" s="1"/>
  <c r="J94" i="1" s="1"/>
  <c r="R95" i="1" l="1"/>
  <c r="M94" i="1"/>
  <c r="D94" i="1" s="1"/>
  <c r="K94" i="1"/>
  <c r="N94" i="1" l="1"/>
  <c r="E94" i="1" s="1"/>
  <c r="I94" i="1"/>
  <c r="L94" i="1" s="1"/>
  <c r="G94" i="1"/>
  <c r="H94" i="1"/>
  <c r="Q95" i="1" l="1"/>
  <c r="S95" i="1" s="1"/>
  <c r="J95" i="1" s="1"/>
  <c r="R96" i="1" l="1"/>
  <c r="M95" i="1"/>
  <c r="D95" i="1" s="1"/>
  <c r="K95" i="1"/>
  <c r="N95" i="1" l="1"/>
  <c r="E95" i="1" s="1"/>
  <c r="I95" i="1"/>
  <c r="L95" i="1" s="1"/>
  <c r="G95" i="1"/>
  <c r="H95" i="1"/>
  <c r="Q96" i="1" l="1"/>
  <c r="S96" i="1" s="1"/>
  <c r="J96" i="1" s="1"/>
  <c r="R97" i="1" s="1"/>
  <c r="K96" i="1" l="1"/>
  <c r="I96" i="1" s="1"/>
  <c r="L96" i="1" s="1"/>
  <c r="M96" i="1"/>
  <c r="D96" i="1" s="1"/>
  <c r="H96" i="1" s="1"/>
  <c r="N96" i="1"/>
  <c r="E96" i="1" s="1"/>
  <c r="G96" i="1" l="1"/>
  <c r="Q97" i="1"/>
  <c r="S97" i="1" s="1"/>
  <c r="J97" i="1" s="1"/>
  <c r="R98" i="1" s="1"/>
  <c r="K97" i="1"/>
  <c r="M97" i="1" l="1"/>
  <c r="D97" i="1" s="1"/>
  <c r="N97" i="1"/>
  <c r="E97" i="1" s="1"/>
  <c r="I97" i="1"/>
  <c r="L97" i="1" s="1"/>
  <c r="H97" i="1"/>
  <c r="G97" i="1"/>
  <c r="Q98" i="1" l="1"/>
  <c r="S98" i="1" s="1"/>
  <c r="J98" i="1" s="1"/>
  <c r="M98" i="1" s="1"/>
  <c r="D98" i="1" s="1"/>
  <c r="R99" i="1" l="1"/>
  <c r="K98" i="1"/>
  <c r="N98" i="1" s="1"/>
  <c r="E98" i="1" s="1"/>
  <c r="H98" i="1"/>
  <c r="G98" i="1"/>
  <c r="I98" i="1" l="1"/>
  <c r="L98" i="1" s="1"/>
  <c r="Q99" i="1"/>
  <c r="S99" i="1" s="1"/>
  <c r="J99" i="1" s="1"/>
  <c r="R100" i="1" l="1"/>
  <c r="M99" i="1"/>
  <c r="D99" i="1" s="1"/>
  <c r="K99" i="1"/>
  <c r="N99" i="1" l="1"/>
  <c r="E99" i="1" s="1"/>
  <c r="Q100" i="1"/>
  <c r="S100" i="1" s="1"/>
  <c r="J100" i="1" s="1"/>
  <c r="I99" i="1"/>
  <c r="L99" i="1" s="1"/>
  <c r="G99" i="1"/>
  <c r="H99" i="1"/>
  <c r="R101" i="1" l="1"/>
  <c r="M100" i="1"/>
  <c r="D100" i="1" s="1"/>
  <c r="K100" i="1"/>
  <c r="N100" i="1" l="1"/>
  <c r="E100" i="1" s="1"/>
  <c r="I100" i="1"/>
  <c r="L100" i="1" s="1"/>
  <c r="H100" i="1"/>
  <c r="G100" i="1"/>
  <c r="Q101" i="1" l="1"/>
  <c r="S101" i="1" s="1"/>
  <c r="J101" i="1" s="1"/>
  <c r="R102" i="1" l="1"/>
  <c r="M101" i="1"/>
  <c r="D101" i="1" s="1"/>
  <c r="K101" i="1"/>
  <c r="N101" i="1" l="1"/>
  <c r="E101" i="1" s="1"/>
  <c r="Q102" i="1"/>
  <c r="S102" i="1" s="1"/>
  <c r="J102" i="1" s="1"/>
  <c r="I101" i="1"/>
  <c r="L101" i="1" s="1"/>
  <c r="H101" i="1"/>
  <c r="G101" i="1"/>
  <c r="R103" i="1" l="1"/>
  <c r="M102" i="1"/>
  <c r="D102" i="1" s="1"/>
  <c r="K102" i="1"/>
  <c r="N102" i="1" l="1"/>
  <c r="E102" i="1" s="1"/>
  <c r="I102" i="1"/>
  <c r="L102" i="1" s="1"/>
  <c r="G102" i="1"/>
  <c r="H102" i="1"/>
  <c r="Q103" i="1" l="1"/>
  <c r="S103" i="1" s="1"/>
  <c r="J103" i="1" s="1"/>
  <c r="M103" i="1" s="1"/>
  <c r="D103" i="1" s="1"/>
  <c r="R104" i="1"/>
  <c r="K103" i="1" l="1"/>
  <c r="N103" i="1" s="1"/>
  <c r="E103" i="1" s="1"/>
  <c r="G103" i="1"/>
  <c r="H103" i="1"/>
  <c r="I103" i="1" l="1"/>
  <c r="L103" i="1" s="1"/>
  <c r="Q104" i="1"/>
  <c r="S104" i="1" s="1"/>
  <c r="J104" i="1" s="1"/>
  <c r="R105" i="1" l="1"/>
  <c r="M104" i="1"/>
  <c r="D104" i="1" s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l="1"/>
  <c r="M105" i="1"/>
  <c r="D105" i="1" s="1"/>
  <c r="K105" i="1"/>
  <c r="N105" i="1" l="1"/>
  <c r="E105" i="1" s="1"/>
  <c r="I105" i="1"/>
  <c r="L105" i="1" s="1"/>
  <c r="G105" i="1"/>
  <c r="H105" i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G106" i="1"/>
  <c r="H106" i="1"/>
  <c r="Q107" i="1" l="1"/>
  <c r="S107" i="1" s="1"/>
  <c r="J107" i="1" s="1"/>
  <c r="R108" i="1" l="1"/>
  <c r="M107" i="1"/>
  <c r="D107" i="1" s="1"/>
  <c r="K107" i="1"/>
  <c r="N107" i="1" l="1"/>
  <c r="E107" i="1" s="1"/>
  <c r="I107" i="1"/>
  <c r="L107" i="1" s="1"/>
  <c r="H107" i="1"/>
  <c r="G107" i="1"/>
  <c r="Q108" i="1" l="1"/>
  <c r="S108" i="1" s="1"/>
  <c r="J108" i="1" s="1"/>
  <c r="R109" i="1" l="1"/>
  <c r="M108" i="1"/>
  <c r="D108" i="1" s="1"/>
  <c r="K108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R111" i="1" l="1"/>
  <c r="M110" i="1"/>
  <c r="D110" i="1" s="1"/>
  <c r="K110" i="1"/>
  <c r="N110" i="1" l="1"/>
  <c r="E110" i="1" s="1"/>
  <c r="I110" i="1"/>
  <c r="L110" i="1" s="1"/>
  <c r="G110" i="1"/>
  <c r="H110" i="1"/>
  <c r="Q111" i="1" l="1"/>
  <c r="S111" i="1" s="1"/>
  <c r="J111" i="1" s="1"/>
  <c r="R112" i="1" l="1"/>
  <c r="M111" i="1"/>
  <c r="D111" i="1" s="1"/>
  <c r="K111" i="1"/>
  <c r="N111" i="1" l="1"/>
  <c r="E111" i="1" s="1"/>
  <c r="I111" i="1"/>
  <c r="L111" i="1" s="1"/>
  <c r="H111" i="1"/>
  <c r="G111" i="1"/>
  <c r="Q112" i="1" l="1"/>
  <c r="S112" i="1" s="1"/>
  <c r="J112" i="1" s="1"/>
  <c r="R113" i="1" s="1"/>
  <c r="K112" i="1" l="1"/>
  <c r="M112" i="1"/>
  <c r="D112" i="1" s="1"/>
  <c r="H112" i="1"/>
  <c r="G112" i="1"/>
  <c r="N112" i="1"/>
  <c r="E112" i="1" s="1"/>
  <c r="I112" i="1"/>
  <c r="L112" i="1" s="1"/>
  <c r="Q113" i="1"/>
  <c r="S113" i="1" s="1"/>
  <c r="J113" i="1" s="1"/>
  <c r="R114" i="1" l="1"/>
  <c r="M113" i="1"/>
  <c r="D113" i="1" s="1"/>
  <c r="K113" i="1"/>
  <c r="H113" i="1" l="1"/>
  <c r="G113" i="1"/>
  <c r="N113" i="1"/>
  <c r="E113" i="1" s="1"/>
  <c r="I113" i="1"/>
  <c r="L113" i="1" s="1"/>
  <c r="Q114" i="1"/>
  <c r="S114" i="1" s="1"/>
  <c r="J114" i="1" s="1"/>
  <c r="R115" i="1" l="1"/>
  <c r="M114" i="1"/>
  <c r="D114" i="1" s="1"/>
  <c r="K114" i="1"/>
  <c r="H114" i="1" l="1"/>
  <c r="G114" i="1"/>
  <c r="N114" i="1"/>
  <c r="E114" i="1" s="1"/>
  <c r="I114" i="1"/>
  <c r="L114" i="1" s="1"/>
  <c r="Q115" i="1"/>
  <c r="S115" i="1" s="1"/>
  <c r="J115" i="1" s="1"/>
  <c r="R116" i="1" l="1"/>
  <c r="M115" i="1"/>
  <c r="D115" i="1" s="1"/>
  <c r="K115" i="1"/>
  <c r="N115" i="1" l="1"/>
  <c r="E115" i="1" s="1"/>
  <c r="I115" i="1"/>
  <c r="L115" i="1" s="1"/>
  <c r="Q116" i="1"/>
  <c r="S116" i="1" s="1"/>
  <c r="J116" i="1" s="1"/>
  <c r="H115" i="1"/>
  <c r="G115" i="1"/>
  <c r="R117" i="1" l="1"/>
  <c r="M116" i="1"/>
  <c r="D116" i="1" s="1"/>
  <c r="K116" i="1"/>
  <c r="N116" i="1" l="1"/>
  <c r="E116" i="1" s="1"/>
  <c r="Q117" i="1"/>
  <c r="S117" i="1" s="1"/>
  <c r="J117" i="1" s="1"/>
  <c r="I116" i="1"/>
  <c r="L116" i="1" s="1"/>
  <c r="G116" i="1"/>
  <c r="H116" i="1"/>
  <c r="R118" i="1" l="1"/>
  <c r="M117" i="1"/>
  <c r="D117" i="1" s="1"/>
  <c r="K117" i="1"/>
  <c r="H117" i="1" l="1"/>
  <c r="G117" i="1"/>
  <c r="N117" i="1"/>
  <c r="E117" i="1" s="1"/>
  <c r="I117" i="1"/>
  <c r="L117" i="1" s="1"/>
  <c r="Q118" i="1" l="1"/>
  <c r="S118" i="1" s="1"/>
  <c r="J118" i="1" s="1"/>
  <c r="K118" i="1" s="1"/>
  <c r="R119" i="1"/>
  <c r="M118" i="1"/>
  <c r="D118" i="1" s="1"/>
  <c r="G118" i="1" l="1"/>
  <c r="H118" i="1"/>
  <c r="N118" i="1"/>
  <c r="E118" i="1" s="1"/>
  <c r="I118" i="1"/>
  <c r="L118" i="1" s="1"/>
  <c r="Q119" i="1"/>
  <c r="S119" i="1" s="1"/>
  <c r="J119" i="1" s="1"/>
  <c r="R120" i="1" l="1"/>
  <c r="M119" i="1"/>
  <c r="D119" i="1" s="1"/>
  <c r="K119" i="1"/>
  <c r="H119" i="1" l="1"/>
  <c r="G119" i="1"/>
  <c r="N119" i="1"/>
  <c r="E119" i="1" s="1"/>
  <c r="I119" i="1"/>
  <c r="L119" i="1" s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R122" i="1" l="1"/>
  <c r="M121" i="1"/>
  <c r="D121" i="1" s="1"/>
  <c r="K121" i="1"/>
  <c r="N121" i="1" l="1"/>
  <c r="E121" i="1" s="1"/>
  <c r="I121" i="1"/>
  <c r="L121" i="1" s="1"/>
  <c r="Q122" i="1"/>
  <c r="S122" i="1" s="1"/>
  <c r="J122" i="1" s="1"/>
  <c r="H121" i="1"/>
  <c r="G121" i="1"/>
  <c r="R123" i="1" l="1"/>
  <c r="M122" i="1"/>
  <c r="D122" i="1" s="1"/>
  <c r="K122" i="1"/>
  <c r="N122" i="1" l="1"/>
  <c r="E122" i="1" s="1"/>
  <c r="I122" i="1"/>
  <c r="L122" i="1" s="1"/>
  <c r="G122" i="1"/>
  <c r="H122" i="1"/>
  <c r="Q123" i="1" l="1"/>
  <c r="S123" i="1" s="1"/>
  <c r="J123" i="1" s="1"/>
  <c r="R124" i="1" l="1"/>
  <c r="M123" i="1"/>
  <c r="D123" i="1" s="1"/>
  <c r="K123" i="1"/>
  <c r="G123" i="1" l="1"/>
  <c r="H123" i="1"/>
  <c r="N123" i="1"/>
  <c r="E123" i="1" s="1"/>
  <c r="I123" i="1"/>
  <c r="L123" i="1" s="1"/>
  <c r="Q124" i="1" l="1"/>
  <c r="S124" i="1" s="1"/>
  <c r="J124" i="1" s="1"/>
  <c r="R125" i="1" l="1"/>
  <c r="M124" i="1"/>
  <c r="D124" i="1" s="1"/>
  <c r="K124" i="1"/>
  <c r="H124" i="1" l="1"/>
  <c r="G124" i="1"/>
  <c r="N124" i="1"/>
  <c r="E124" i="1" s="1"/>
  <c r="I124" i="1"/>
  <c r="L124" i="1" s="1"/>
  <c r="Q125" i="1" l="1"/>
  <c r="S125" i="1" s="1"/>
  <c r="J125" i="1" s="1"/>
  <c r="R126" i="1" l="1"/>
  <c r="M125" i="1"/>
  <c r="D125" i="1" s="1"/>
  <c r="K125" i="1"/>
  <c r="H125" i="1" l="1"/>
  <c r="G125" i="1"/>
  <c r="N125" i="1"/>
  <c r="E125" i="1" s="1"/>
  <c r="I125" i="1"/>
  <c r="L125" i="1" s="1"/>
  <c r="Q126" i="1"/>
  <c r="S126" i="1" s="1"/>
  <c r="J126" i="1" s="1"/>
  <c r="R127" i="1" l="1"/>
  <c r="M126" i="1"/>
  <c r="D126" i="1" s="1"/>
  <c r="K126" i="1"/>
  <c r="G126" i="1" l="1"/>
  <c r="H126" i="1"/>
  <c r="N126" i="1"/>
  <c r="E126" i="1" s="1"/>
  <c r="I126" i="1"/>
  <c r="L126" i="1" s="1"/>
  <c r="Q127" i="1"/>
  <c r="S127" i="1" s="1"/>
  <c r="J127" i="1" s="1"/>
  <c r="R128" i="1" l="1"/>
  <c r="M127" i="1"/>
  <c r="D127" i="1" s="1"/>
  <c r="K127" i="1"/>
  <c r="H127" i="1" l="1"/>
  <c r="G127" i="1"/>
  <c r="N127" i="1"/>
  <c r="E127" i="1" s="1"/>
  <c r="I127" i="1"/>
  <c r="L127" i="1" s="1"/>
  <c r="Q128" i="1" l="1"/>
  <c r="S128" i="1" s="1"/>
  <c r="J128" i="1" s="1"/>
  <c r="R129" i="1" s="1"/>
  <c r="M128" i="1"/>
  <c r="D128" i="1" s="1"/>
  <c r="K128" i="1" l="1"/>
  <c r="I128" i="1" s="1"/>
  <c r="L128" i="1" s="1"/>
  <c r="N128" i="1"/>
  <c r="E128" i="1" s="1"/>
  <c r="G128" i="1"/>
  <c r="H128" i="1"/>
  <c r="Q129" i="1" l="1"/>
  <c r="S129" i="1" s="1"/>
  <c r="J129" i="1" s="1"/>
  <c r="R130" i="1" l="1"/>
  <c r="M129" i="1"/>
  <c r="D129" i="1" s="1"/>
  <c r="K129" i="1"/>
  <c r="N129" i="1" l="1"/>
  <c r="E129" i="1" s="1"/>
  <c r="I129" i="1"/>
  <c r="L129" i="1" s="1"/>
  <c r="H129" i="1"/>
  <c r="G129" i="1"/>
  <c r="Q130" i="1" l="1"/>
  <c r="S130" i="1" s="1"/>
  <c r="J130" i="1" s="1"/>
  <c r="R131" i="1" l="1"/>
  <c r="M130" i="1"/>
  <c r="D130" i="1" s="1"/>
  <c r="K130" i="1"/>
  <c r="G130" i="1" l="1"/>
  <c r="H130" i="1"/>
  <c r="N130" i="1"/>
  <c r="E130" i="1" s="1"/>
  <c r="I130" i="1"/>
  <c r="L130" i="1" s="1"/>
  <c r="Q131" i="1"/>
  <c r="S131" i="1" s="1"/>
  <c r="J131" i="1" s="1"/>
  <c r="R132" i="1" l="1"/>
  <c r="M131" i="1"/>
  <c r="D131" i="1" s="1"/>
  <c r="K131" i="1"/>
  <c r="N131" i="1" l="1"/>
  <c r="E131" i="1" s="1"/>
  <c r="I131" i="1"/>
  <c r="L131" i="1" s="1"/>
  <c r="H131" i="1"/>
  <c r="G131" i="1"/>
  <c r="Q132" i="1" l="1"/>
  <c r="S132" i="1" s="1"/>
  <c r="J132" i="1" s="1"/>
  <c r="M132" i="1" l="1"/>
  <c r="D132" i="1" s="1"/>
  <c r="R133" i="1"/>
  <c r="K132" i="1"/>
  <c r="N132" i="1" l="1"/>
  <c r="E132" i="1" s="1"/>
  <c r="I132" i="1"/>
  <c r="L132" i="1" s="1"/>
  <c r="H132" i="1"/>
  <c r="G132" i="1"/>
  <c r="Q133" i="1" l="1"/>
  <c r="S133" i="1" s="1"/>
  <c r="J133" i="1" s="1"/>
  <c r="R134" i="1" l="1"/>
  <c r="M133" i="1"/>
  <c r="D133" i="1" s="1"/>
  <c r="K133" i="1"/>
  <c r="H133" i="1" l="1"/>
  <c r="G133" i="1"/>
  <c r="N133" i="1"/>
  <c r="E133" i="1" s="1"/>
  <c r="I133" i="1"/>
  <c r="L133" i="1" s="1"/>
  <c r="Q134" i="1"/>
  <c r="S134" i="1" s="1"/>
  <c r="J134" i="1" s="1"/>
  <c r="R135" i="1" l="1"/>
  <c r="M134" i="1"/>
  <c r="D134" i="1" s="1"/>
  <c r="K134" i="1"/>
  <c r="N134" i="1" l="1"/>
  <c r="E134" i="1" s="1"/>
  <c r="I134" i="1"/>
  <c r="L134" i="1" s="1"/>
  <c r="H134" i="1"/>
  <c r="G134" i="1"/>
  <c r="Q135" i="1" l="1"/>
  <c r="S135" i="1" s="1"/>
  <c r="J135" i="1" s="1"/>
  <c r="R136" i="1" s="1"/>
  <c r="M135" i="1" l="1"/>
  <c r="D135" i="1" s="1"/>
  <c r="H135" i="1" s="1"/>
  <c r="K135" i="1"/>
  <c r="I135" i="1" s="1"/>
  <c r="L135" i="1" s="1"/>
  <c r="G135" i="1"/>
  <c r="N135" i="1"/>
  <c r="E135" i="1" s="1"/>
  <c r="Q136" i="1" l="1"/>
  <c r="S136" i="1" s="1"/>
  <c r="J136" i="1" s="1"/>
  <c r="R137" i="1" l="1"/>
  <c r="M136" i="1"/>
  <c r="D136" i="1" s="1"/>
  <c r="K136" i="1"/>
  <c r="H136" i="1" l="1"/>
  <c r="G136" i="1"/>
  <c r="N136" i="1"/>
  <c r="E136" i="1" s="1"/>
  <c r="I136" i="1"/>
  <c r="L136" i="1" s="1"/>
  <c r="Q137" i="1" l="1"/>
  <c r="S137" i="1" s="1"/>
  <c r="J137" i="1" s="1"/>
  <c r="M137" i="1" s="1"/>
  <c r="D137" i="1" s="1"/>
  <c r="R138" i="1"/>
  <c r="K137" i="1" l="1"/>
  <c r="Q138" i="1" s="1"/>
  <c r="S138" i="1" s="1"/>
  <c r="J138" i="1" s="1"/>
  <c r="H137" i="1"/>
  <c r="G137" i="1"/>
  <c r="N137" i="1"/>
  <c r="E137" i="1" s="1"/>
  <c r="I137" i="1"/>
  <c r="L137" i="1" s="1"/>
  <c r="R139" i="1" l="1"/>
  <c r="M138" i="1"/>
  <c r="D138" i="1" s="1"/>
  <c r="K138" i="1"/>
  <c r="N138" i="1" l="1"/>
  <c r="E138" i="1" s="1"/>
  <c r="I138" i="1"/>
  <c r="L138" i="1" s="1"/>
  <c r="H138" i="1"/>
  <c r="G138" i="1"/>
  <c r="Q139" i="1" l="1"/>
  <c r="S139" i="1" s="1"/>
  <c r="J139" i="1" s="1"/>
  <c r="R140" i="1" l="1"/>
  <c r="M139" i="1"/>
  <c r="D139" i="1" s="1"/>
  <c r="K139" i="1"/>
  <c r="N139" i="1" l="1"/>
  <c r="E139" i="1" s="1"/>
  <c r="I139" i="1"/>
  <c r="L139" i="1" s="1"/>
  <c r="H139" i="1"/>
  <c r="G139" i="1"/>
  <c r="Q140" i="1" l="1"/>
  <c r="S140" i="1" s="1"/>
  <c r="J140" i="1" s="1"/>
  <c r="R141" i="1" l="1"/>
  <c r="M140" i="1"/>
  <c r="D140" i="1" s="1"/>
  <c r="K140" i="1"/>
  <c r="G140" i="1" l="1"/>
  <c r="H140" i="1"/>
  <c r="N140" i="1"/>
  <c r="E140" i="1" s="1"/>
  <c r="I140" i="1"/>
  <c r="L140" i="1" s="1"/>
  <c r="Q141" i="1" l="1"/>
  <c r="S141" i="1" s="1"/>
  <c r="J141" i="1" s="1"/>
  <c r="R142" i="1" l="1"/>
  <c r="M141" i="1"/>
  <c r="D141" i="1" s="1"/>
  <c r="K141" i="1"/>
  <c r="N141" i="1" l="1"/>
  <c r="E141" i="1" s="1"/>
  <c r="I141" i="1"/>
  <c r="L141" i="1" s="1"/>
  <c r="G141" i="1"/>
  <c r="H141" i="1"/>
  <c r="Q142" i="1" l="1"/>
  <c r="S142" i="1" s="1"/>
  <c r="J142" i="1" s="1"/>
  <c r="R143" i="1" l="1"/>
  <c r="M142" i="1"/>
  <c r="D142" i="1" s="1"/>
  <c r="K142" i="1"/>
  <c r="N142" i="1" l="1"/>
  <c r="E142" i="1" s="1"/>
  <c r="I142" i="1"/>
  <c r="L142" i="1" s="1"/>
  <c r="H142" i="1"/>
  <c r="G142" i="1"/>
  <c r="Q143" i="1" l="1"/>
  <c r="S143" i="1" s="1"/>
  <c r="J143" i="1" s="1"/>
  <c r="R144" i="1" l="1"/>
  <c r="M143" i="1"/>
  <c r="D143" i="1" s="1"/>
  <c r="K143" i="1"/>
  <c r="N143" i="1" l="1"/>
  <c r="E143" i="1" s="1"/>
  <c r="I143" i="1"/>
  <c r="L143" i="1" s="1"/>
  <c r="G143" i="1"/>
  <c r="H143" i="1"/>
  <c r="Q144" i="1" l="1"/>
  <c r="S144" i="1" s="1"/>
  <c r="J144" i="1" s="1"/>
  <c r="M144" i="1" l="1"/>
  <c r="D144" i="1" s="1"/>
  <c r="R145" i="1"/>
  <c r="K144" i="1"/>
  <c r="N144" i="1" l="1"/>
  <c r="E144" i="1" s="1"/>
  <c r="I144" i="1"/>
  <c r="L144" i="1" s="1"/>
  <c r="G144" i="1"/>
  <c r="H144" i="1"/>
  <c r="Q145" i="1" l="1"/>
  <c r="S145" i="1" s="1"/>
  <c r="J145" i="1" s="1"/>
  <c r="R146" i="1" l="1"/>
  <c r="M145" i="1"/>
  <c r="D145" i="1" s="1"/>
  <c r="K145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R148" i="1" s="1"/>
  <c r="K147" i="1" l="1"/>
  <c r="I147" i="1" s="1"/>
  <c r="M147" i="1"/>
  <c r="D147" i="1" s="1"/>
  <c r="G147" i="1" s="1"/>
  <c r="H147" i="1"/>
  <c r="N147" i="1"/>
  <c r="E147" i="1" s="1"/>
  <c r="L147" i="1" l="1"/>
  <c r="Q148" i="1"/>
  <c r="S148" i="1" s="1"/>
  <c r="J148" i="1" s="1"/>
  <c r="K148" i="1" s="1"/>
  <c r="R149" i="1" l="1"/>
  <c r="M148" i="1"/>
  <c r="D148" i="1" s="1"/>
  <c r="G148" i="1" s="1"/>
  <c r="N148" i="1"/>
  <c r="E148" i="1" s="1"/>
  <c r="I148" i="1"/>
  <c r="L148" i="1" s="1"/>
  <c r="Q149" i="1" l="1"/>
  <c r="S149" i="1" s="1"/>
  <c r="J149" i="1" s="1"/>
  <c r="K149" i="1" s="1"/>
  <c r="H148" i="1"/>
  <c r="M149" i="1" l="1"/>
  <c r="D149" i="1" s="1"/>
  <c r="R150" i="1"/>
  <c r="H149" i="1"/>
  <c r="N149" i="1"/>
  <c r="E149" i="1" s="1"/>
  <c r="I149" i="1"/>
  <c r="L149" i="1" s="1"/>
  <c r="G149" i="1" l="1"/>
  <c r="Q150" i="1"/>
  <c r="S150" i="1" s="1"/>
  <c r="J150" i="1" s="1"/>
  <c r="R151" i="1" l="1"/>
  <c r="M150" i="1"/>
  <c r="D150" i="1" s="1"/>
  <c r="K150" i="1"/>
  <c r="N150" i="1" l="1"/>
  <c r="E150" i="1" s="1"/>
  <c r="I150" i="1"/>
  <c r="L150" i="1" s="1"/>
  <c r="G150" i="1"/>
  <c r="H150" i="1"/>
  <c r="Q151" i="1" l="1"/>
  <c r="S151" i="1" s="1"/>
  <c r="J151" i="1" s="1"/>
  <c r="M151" i="1" s="1"/>
  <c r="D151" i="1" s="1"/>
  <c r="R152" i="1"/>
  <c r="K151" i="1" l="1"/>
  <c r="G151" i="1"/>
  <c r="H151" i="1"/>
  <c r="N151" i="1"/>
  <c r="E151" i="1" s="1"/>
  <c r="I151" i="1"/>
  <c r="L151" i="1" s="1"/>
  <c r="Q152" i="1" l="1"/>
  <c r="S152" i="1" s="1"/>
  <c r="J152" i="1" s="1"/>
  <c r="R153" i="1" l="1"/>
  <c r="M152" i="1"/>
  <c r="D152" i="1" s="1"/>
  <c r="K152" i="1"/>
  <c r="H152" i="1" l="1"/>
  <c r="G152" i="1"/>
  <c r="N152" i="1"/>
  <c r="E152" i="1" s="1"/>
  <c r="I152" i="1"/>
  <c r="L152" i="1" s="1"/>
  <c r="Q153" i="1" l="1"/>
  <c r="S153" i="1" s="1"/>
  <c r="J153" i="1" s="1"/>
  <c r="R154" i="1" l="1"/>
  <c r="M153" i="1"/>
  <c r="D153" i="1" s="1"/>
  <c r="K153" i="1"/>
  <c r="H153" i="1" l="1"/>
  <c r="G153" i="1"/>
  <c r="N153" i="1"/>
  <c r="E153" i="1" s="1"/>
  <c r="I153" i="1"/>
  <c r="L153" i="1" s="1"/>
  <c r="Q154" i="1"/>
  <c r="S154" i="1" s="1"/>
  <c r="J154" i="1" s="1"/>
  <c r="R155" i="1" l="1"/>
  <c r="M154" i="1"/>
  <c r="D154" i="1" s="1"/>
  <c r="K154" i="1"/>
  <c r="N154" i="1" l="1"/>
  <c r="E154" i="1" s="1"/>
  <c r="I154" i="1"/>
  <c r="L154" i="1" s="1"/>
  <c r="H154" i="1"/>
  <c r="G154" i="1"/>
  <c r="Q155" i="1" l="1"/>
  <c r="S155" i="1" s="1"/>
  <c r="J155" i="1" s="1"/>
  <c r="M155" i="1" s="1"/>
  <c r="D155" i="1" s="1"/>
  <c r="R156" i="1"/>
  <c r="K155" i="1" l="1"/>
  <c r="I155" i="1" s="1"/>
  <c r="L155" i="1" s="1"/>
  <c r="N155" i="1"/>
  <c r="E155" i="1" s="1"/>
  <c r="H155" i="1"/>
  <c r="G155" i="1"/>
  <c r="Q156" i="1" l="1"/>
  <c r="S156" i="1" s="1"/>
  <c r="J156" i="1" s="1"/>
  <c r="M156" i="1" s="1"/>
  <c r="D156" i="1" s="1"/>
  <c r="R157" i="1"/>
  <c r="K156" i="1" l="1"/>
  <c r="I156" i="1" s="1"/>
  <c r="L156" i="1" s="1"/>
  <c r="N156" i="1"/>
  <c r="E156" i="1" s="1"/>
  <c r="H156" i="1"/>
  <c r="G156" i="1"/>
  <c r="Q157" i="1" l="1"/>
  <c r="S157" i="1" s="1"/>
  <c r="J157" i="1" s="1"/>
  <c r="M157" i="1" s="1"/>
  <c r="D157" i="1" s="1"/>
  <c r="R158" i="1"/>
  <c r="K157" i="1" l="1"/>
  <c r="I157" i="1" s="1"/>
  <c r="L157" i="1" s="1"/>
  <c r="H157" i="1"/>
  <c r="G157" i="1"/>
  <c r="N157" i="1" l="1"/>
  <c r="E157" i="1" s="1"/>
  <c r="Q158" i="1"/>
  <c r="S158" i="1" s="1"/>
  <c r="J158" i="1" s="1"/>
  <c r="R159" i="1" l="1"/>
  <c r="M158" i="1"/>
  <c r="D158" i="1" s="1"/>
  <c r="K158" i="1"/>
  <c r="H158" i="1" l="1"/>
  <c r="G158" i="1"/>
  <c r="N158" i="1"/>
  <c r="E158" i="1" s="1"/>
  <c r="I158" i="1"/>
  <c r="L158" i="1" s="1"/>
  <c r="Q159" i="1" l="1"/>
  <c r="S159" i="1" s="1"/>
  <c r="J159" i="1" s="1"/>
  <c r="R160" i="1" l="1"/>
  <c r="M159" i="1"/>
  <c r="D159" i="1" s="1"/>
  <c r="K159" i="1"/>
  <c r="G159" i="1" l="1"/>
  <c r="H159" i="1"/>
  <c r="N159" i="1"/>
  <c r="E159" i="1" s="1"/>
  <c r="I159" i="1"/>
  <c r="L159" i="1" s="1"/>
  <c r="Q160" i="1" l="1"/>
  <c r="S160" i="1" s="1"/>
  <c r="J160" i="1" s="1"/>
  <c r="M160" i="1" l="1"/>
  <c r="D160" i="1" s="1"/>
  <c r="R161" i="1"/>
  <c r="K160" i="1"/>
  <c r="H160" i="1" l="1"/>
  <c r="G160" i="1"/>
  <c r="N160" i="1"/>
  <c r="E160" i="1" s="1"/>
  <c r="I160" i="1"/>
  <c r="L160" i="1" s="1"/>
  <c r="Q161" i="1" l="1"/>
  <c r="S161" i="1" s="1"/>
  <c r="J161" i="1" s="1"/>
  <c r="M161" i="1" s="1"/>
  <c r="D161" i="1" s="1"/>
  <c r="R162" i="1"/>
  <c r="K161" i="1" l="1"/>
  <c r="N161" i="1"/>
  <c r="E161" i="1" s="1"/>
  <c r="I161" i="1"/>
  <c r="L161" i="1" s="1"/>
  <c r="G161" i="1"/>
  <c r="H161" i="1"/>
  <c r="Q162" i="1" l="1"/>
  <c r="S162" i="1" s="1"/>
  <c r="J162" i="1" s="1"/>
  <c r="R163" i="1" l="1"/>
  <c r="M162" i="1"/>
  <c r="D162" i="1" s="1"/>
  <c r="K162" i="1"/>
  <c r="N162" i="1" l="1"/>
  <c r="E162" i="1" s="1"/>
  <c r="I162" i="1"/>
  <c r="L162" i="1" s="1"/>
  <c r="Q163" i="1"/>
  <c r="S163" i="1" s="1"/>
  <c r="J163" i="1" s="1"/>
  <c r="G162" i="1"/>
  <c r="H162" i="1"/>
  <c r="R164" i="1" l="1"/>
  <c r="M163" i="1"/>
  <c r="D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M164" i="1" l="1"/>
  <c r="D164" i="1" s="1"/>
  <c r="R165" i="1"/>
  <c r="K164" i="1"/>
  <c r="G164" i="1" l="1"/>
  <c r="H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R167" i="1"/>
  <c r="K166" i="1"/>
  <c r="N166" i="1" l="1"/>
  <c r="E166" i="1" s="1"/>
  <c r="I166" i="1"/>
  <c r="L166" i="1" s="1"/>
  <c r="Q167" i="1"/>
  <c r="S167" i="1" s="1"/>
  <c r="J167" i="1" s="1"/>
  <c r="H166" i="1"/>
  <c r="G166" i="1"/>
  <c r="R168" i="1" l="1"/>
  <c r="M167" i="1"/>
  <c r="D167" i="1" s="1"/>
  <c r="K167" i="1"/>
  <c r="N167" i="1" l="1"/>
  <c r="E167" i="1" s="1"/>
  <c r="I167" i="1"/>
  <c r="L167" i="1" s="1"/>
  <c r="H167" i="1"/>
  <c r="G167" i="1"/>
  <c r="Q168" i="1" l="1"/>
  <c r="S168" i="1" s="1"/>
  <c r="J168" i="1" s="1"/>
  <c r="R169" i="1" l="1"/>
  <c r="M168" i="1"/>
  <c r="D168" i="1" s="1"/>
  <c r="K168" i="1"/>
  <c r="H168" i="1" l="1"/>
  <c r="G168" i="1"/>
  <c r="N168" i="1"/>
  <c r="E168" i="1" s="1"/>
  <c r="I168" i="1"/>
  <c r="L168" i="1" s="1"/>
  <c r="Q169" i="1"/>
  <c r="S169" i="1" s="1"/>
  <c r="J169" i="1" s="1"/>
  <c r="R170" i="1" l="1"/>
  <c r="M169" i="1"/>
  <c r="D169" i="1" s="1"/>
  <c r="K169" i="1"/>
  <c r="N169" i="1" l="1"/>
  <c r="E169" i="1" s="1"/>
  <c r="I169" i="1"/>
  <c r="L169" i="1" s="1"/>
  <c r="Q170" i="1"/>
  <c r="S170" i="1" s="1"/>
  <c r="J170" i="1" s="1"/>
  <c r="H169" i="1"/>
  <c r="G169" i="1"/>
  <c r="R171" i="1" l="1"/>
  <c r="M170" i="1"/>
  <c r="D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R172" i="1" l="1"/>
  <c r="M171" i="1"/>
  <c r="D171" i="1" s="1"/>
  <c r="K171" i="1"/>
  <c r="G171" i="1" l="1"/>
  <c r="H171" i="1"/>
  <c r="N171" i="1"/>
  <c r="E171" i="1" s="1"/>
  <c r="I171" i="1"/>
  <c r="L171" i="1" s="1"/>
  <c r="Q172" i="1"/>
  <c r="S172" i="1" s="1"/>
  <c r="J172" i="1" s="1"/>
  <c r="M172" i="1" l="1"/>
  <c r="D172" i="1" s="1"/>
  <c r="R173" i="1"/>
  <c r="K172" i="1"/>
  <c r="N172" i="1" l="1"/>
  <c r="E172" i="1" s="1"/>
  <c r="I172" i="1"/>
  <c r="L172" i="1" s="1"/>
  <c r="Q173" i="1"/>
  <c r="S173" i="1" s="1"/>
  <c r="J173" i="1" s="1"/>
  <c r="H172" i="1"/>
  <c r="G172" i="1"/>
  <c r="R174" i="1" l="1"/>
  <c r="M173" i="1"/>
  <c r="D173" i="1" s="1"/>
  <c r="K173" i="1"/>
  <c r="H173" i="1" l="1"/>
  <c r="G173" i="1"/>
  <c r="N173" i="1"/>
  <c r="E173" i="1" s="1"/>
  <c r="I173" i="1"/>
  <c r="L173" i="1" s="1"/>
  <c r="Q174" i="1"/>
  <c r="S174" i="1" s="1"/>
  <c r="J174" i="1" s="1"/>
  <c r="M174" i="1" l="1"/>
  <c r="D174" i="1" s="1"/>
  <c r="R175" i="1"/>
  <c r="K174" i="1"/>
  <c r="G174" i="1" l="1"/>
  <c r="H174" i="1"/>
  <c r="N174" i="1"/>
  <c r="E174" i="1" s="1"/>
  <c r="I174" i="1"/>
  <c r="L174" i="1" s="1"/>
  <c r="Q175" i="1" l="1"/>
  <c r="S175" i="1" s="1"/>
  <c r="J175" i="1" s="1"/>
  <c r="R176" i="1" l="1"/>
  <c r="M175" i="1"/>
  <c r="D175" i="1" s="1"/>
  <c r="K175" i="1"/>
  <c r="N175" i="1" l="1"/>
  <c r="E175" i="1" s="1"/>
  <c r="I175" i="1"/>
  <c r="L175" i="1" s="1"/>
  <c r="Q176" i="1"/>
  <c r="S176" i="1" s="1"/>
  <c r="J176" i="1" s="1"/>
  <c r="G175" i="1"/>
  <c r="H175" i="1"/>
  <c r="R177" i="1" l="1"/>
  <c r="M176" i="1"/>
  <c r="D176" i="1" s="1"/>
  <c r="K176" i="1"/>
  <c r="N176" i="1" l="1"/>
  <c r="E176" i="1" s="1"/>
  <c r="I176" i="1"/>
  <c r="L176" i="1" s="1"/>
  <c r="G176" i="1"/>
  <c r="H176" i="1"/>
  <c r="Q177" i="1" l="1"/>
  <c r="S177" i="1" s="1"/>
  <c r="J177" i="1" s="1"/>
  <c r="R178" i="1" s="1"/>
  <c r="K177" i="1" l="1"/>
  <c r="N177" i="1" s="1"/>
  <c r="E177" i="1" s="1"/>
  <c r="M177" i="1"/>
  <c r="D177" i="1" s="1"/>
  <c r="G177" i="1" s="1"/>
  <c r="H177" i="1"/>
  <c r="I177" i="1" l="1"/>
  <c r="L177" i="1" s="1"/>
  <c r="Q178" i="1" l="1"/>
  <c r="S178" i="1" s="1"/>
  <c r="J178" i="1" s="1"/>
  <c r="K178" i="1" l="1"/>
  <c r="R179" i="1"/>
  <c r="M178" i="1"/>
  <c r="D178" i="1" s="1"/>
  <c r="H178" i="1" l="1"/>
  <c r="G178" i="1"/>
  <c r="I178" i="1"/>
  <c r="L178" i="1" s="1"/>
  <c r="N178" i="1"/>
  <c r="E178" i="1" s="1"/>
  <c r="Q179" i="1" l="1"/>
  <c r="S179" i="1" s="1"/>
  <c r="J179" i="1" s="1"/>
  <c r="K179" i="1" l="1"/>
  <c r="R180" i="1"/>
  <c r="M179" i="1"/>
  <c r="D179" i="1" s="1"/>
  <c r="G179" i="1" l="1"/>
  <c r="H179" i="1"/>
  <c r="N179" i="1"/>
  <c r="E179" i="1" s="1"/>
  <c r="I179" i="1"/>
  <c r="L179" i="1" s="1"/>
  <c r="Q180" i="1" l="1"/>
  <c r="S180" i="1" s="1"/>
  <c r="J180" i="1" s="1"/>
  <c r="M180" i="1" l="1"/>
  <c r="D180" i="1" s="1"/>
  <c r="R181" i="1"/>
  <c r="K180" i="1"/>
  <c r="I180" i="1" l="1"/>
  <c r="L180" i="1" s="1"/>
  <c r="N180" i="1"/>
  <c r="E180" i="1" s="1"/>
  <c r="G180" i="1"/>
  <c r="H180" i="1"/>
  <c r="Q181" i="1" l="1"/>
  <c r="S181" i="1" s="1"/>
  <c r="J181" i="1" s="1"/>
  <c r="K181" i="1" l="1"/>
  <c r="R182" i="1"/>
  <c r="M181" i="1"/>
  <c r="D181" i="1" s="1"/>
  <c r="G181" i="1" l="1"/>
  <c r="H181" i="1"/>
  <c r="N181" i="1"/>
  <c r="E181" i="1" s="1"/>
  <c r="I181" i="1"/>
  <c r="L181" i="1" s="1"/>
  <c r="Q182" i="1" l="1"/>
  <c r="S182" i="1" s="1"/>
  <c r="J182" i="1" s="1"/>
  <c r="M182" i="1" l="1"/>
  <c r="D182" i="1" s="1"/>
  <c r="K182" i="1"/>
  <c r="R183" i="1"/>
  <c r="I182" i="1" l="1"/>
  <c r="L182" i="1" s="1"/>
  <c r="N182" i="1"/>
  <c r="E182" i="1" s="1"/>
  <c r="H182" i="1"/>
  <c r="G182" i="1"/>
  <c r="Q183" i="1" l="1"/>
  <c r="S183" i="1" s="1"/>
  <c r="J183" i="1" s="1"/>
  <c r="M183" i="1" l="1"/>
  <c r="D183" i="1" s="1"/>
  <c r="K183" i="1"/>
  <c r="R184" i="1"/>
  <c r="N183" i="1" l="1"/>
  <c r="E183" i="1" s="1"/>
  <c r="I183" i="1"/>
  <c r="L183" i="1" s="1"/>
  <c r="G183" i="1"/>
  <c r="H183" i="1"/>
  <c r="Q184" i="1" l="1"/>
  <c r="S184" i="1" s="1"/>
  <c r="J184" i="1" s="1"/>
  <c r="M184" i="1" l="1"/>
  <c r="D184" i="1" s="1"/>
  <c r="K184" i="1"/>
  <c r="R185" i="1"/>
  <c r="N184" i="1" l="1"/>
  <c r="E184" i="1" s="1"/>
  <c r="I184" i="1"/>
  <c r="L184" i="1" s="1"/>
  <c r="Q185" i="1"/>
  <c r="S185" i="1" s="1"/>
  <c r="J185" i="1" s="1"/>
  <c r="H184" i="1"/>
  <c r="G184" i="1"/>
  <c r="R186" i="1" l="1"/>
  <c r="M185" i="1"/>
  <c r="D185" i="1" s="1"/>
  <c r="K185" i="1"/>
  <c r="I185" i="1" l="1"/>
  <c r="L185" i="1" s="1"/>
  <c r="N185" i="1"/>
  <c r="E185" i="1" s="1"/>
  <c r="H185" i="1"/>
  <c r="G185" i="1"/>
  <c r="Q186" i="1" l="1"/>
  <c r="S186" i="1" s="1"/>
  <c r="J186" i="1" s="1"/>
  <c r="R187" i="1" l="1"/>
  <c r="M186" i="1"/>
  <c r="D186" i="1" s="1"/>
  <c r="K186" i="1"/>
  <c r="I186" i="1" l="1"/>
  <c r="L186" i="1" s="1"/>
  <c r="N186" i="1"/>
  <c r="E186" i="1" s="1"/>
  <c r="Q187" i="1"/>
  <c r="S187" i="1" s="1"/>
  <c r="J187" i="1" s="1"/>
  <c r="H186" i="1"/>
  <c r="G186" i="1"/>
  <c r="K187" i="1" l="1"/>
  <c r="R188" i="1"/>
  <c r="M187" i="1"/>
  <c r="D187" i="1" s="1"/>
  <c r="G187" i="1" l="1"/>
  <c r="H187" i="1"/>
  <c r="N187" i="1"/>
  <c r="E187" i="1" s="1"/>
  <c r="I187" i="1"/>
  <c r="L187" i="1" s="1"/>
  <c r="Q188" i="1" l="1"/>
  <c r="S188" i="1" s="1"/>
  <c r="J188" i="1" s="1"/>
  <c r="R189" i="1" l="1"/>
  <c r="K188" i="1"/>
  <c r="M188" i="1"/>
  <c r="D188" i="1" s="1"/>
  <c r="H188" i="1" l="1"/>
  <c r="G188" i="1"/>
  <c r="N188" i="1"/>
  <c r="E188" i="1" s="1"/>
  <c r="I188" i="1"/>
  <c r="L188" i="1" s="1"/>
  <c r="Q189" i="1" l="1"/>
  <c r="S189" i="1" s="1"/>
  <c r="J189" i="1" s="1"/>
  <c r="M189" i="1" l="1"/>
  <c r="D189" i="1" s="1"/>
  <c r="R190" i="1"/>
  <c r="K189" i="1"/>
  <c r="I189" i="1" l="1"/>
  <c r="L189" i="1" s="1"/>
  <c r="N189" i="1"/>
  <c r="E189" i="1" s="1"/>
  <c r="H189" i="1"/>
  <c r="G189" i="1"/>
  <c r="Q190" i="1" l="1"/>
  <c r="S190" i="1" s="1"/>
  <c r="J190" i="1" s="1"/>
  <c r="R191" i="1" l="1"/>
  <c r="M190" i="1"/>
  <c r="D190" i="1" s="1"/>
  <c r="K190" i="1"/>
  <c r="N190" i="1" l="1"/>
  <c r="E190" i="1" s="1"/>
  <c r="I190" i="1"/>
  <c r="L190" i="1" s="1"/>
  <c r="Q191" i="1"/>
  <c r="S191" i="1" s="1"/>
  <c r="J191" i="1" s="1"/>
  <c r="H190" i="1"/>
  <c r="G190" i="1"/>
  <c r="M191" i="1" l="1"/>
  <c r="D191" i="1" s="1"/>
  <c r="K191" i="1"/>
  <c r="R192" i="1"/>
  <c r="N191" i="1" l="1"/>
  <c r="E191" i="1" s="1"/>
  <c r="I191" i="1"/>
  <c r="L191" i="1" s="1"/>
  <c r="Q192" i="1"/>
  <c r="S192" i="1" s="1"/>
  <c r="J192" i="1" s="1"/>
  <c r="G191" i="1"/>
  <c r="H191" i="1"/>
  <c r="R193" i="1" l="1"/>
  <c r="K192" i="1"/>
  <c r="M192" i="1"/>
  <c r="D192" i="1" s="1"/>
  <c r="H192" i="1" l="1"/>
  <c r="G192" i="1"/>
  <c r="N192" i="1"/>
  <c r="E192" i="1" s="1"/>
  <c r="I192" i="1"/>
  <c r="L192" i="1" s="1"/>
  <c r="Q193" i="1" l="1"/>
  <c r="S193" i="1" s="1"/>
  <c r="J193" i="1" s="1"/>
  <c r="M193" i="1" l="1"/>
  <c r="D193" i="1" s="1"/>
  <c r="R194" i="1"/>
  <c r="K193" i="1"/>
  <c r="N193" i="1" l="1"/>
  <c r="E193" i="1" s="1"/>
  <c r="I193" i="1"/>
  <c r="L193" i="1" s="1"/>
  <c r="Q194" i="1"/>
  <c r="S194" i="1" s="1"/>
  <c r="J194" i="1" s="1"/>
  <c r="G193" i="1"/>
  <c r="H193" i="1"/>
  <c r="R195" i="1" l="1"/>
  <c r="K194" i="1"/>
  <c r="M194" i="1"/>
  <c r="D194" i="1" s="1"/>
  <c r="H194" i="1" l="1"/>
  <c r="G194" i="1"/>
  <c r="N194" i="1"/>
  <c r="E194" i="1" s="1"/>
  <c r="I194" i="1"/>
  <c r="L194" i="1" s="1"/>
  <c r="Q195" i="1" l="1"/>
  <c r="S195" i="1" s="1"/>
  <c r="J195" i="1" s="1"/>
  <c r="M195" i="1" l="1"/>
  <c r="D195" i="1" s="1"/>
  <c r="K195" i="1"/>
  <c r="R196" i="1"/>
  <c r="H195" i="1" l="1"/>
  <c r="G195" i="1"/>
  <c r="I195" i="1"/>
  <c r="L195" i="1" s="1"/>
  <c r="N195" i="1"/>
  <c r="E195" i="1" s="1"/>
  <c r="Q196" i="1" l="1"/>
  <c r="S196" i="1" s="1"/>
  <c r="J196" i="1" s="1"/>
  <c r="M196" i="1" l="1"/>
  <c r="D196" i="1" s="1"/>
  <c r="R197" i="1"/>
  <c r="K196" i="1"/>
  <c r="G196" i="1" l="1"/>
  <c r="H196" i="1"/>
  <c r="I196" i="1"/>
  <c r="L196" i="1" s="1"/>
  <c r="N196" i="1"/>
  <c r="E196" i="1" s="1"/>
  <c r="Q197" i="1" l="1"/>
  <c r="S197" i="1" s="1"/>
  <c r="J197" i="1" s="1"/>
  <c r="R198" i="1" l="1"/>
  <c r="M197" i="1"/>
  <c r="D197" i="1" s="1"/>
  <c r="K197" i="1"/>
  <c r="N197" i="1" l="1"/>
  <c r="E197" i="1" s="1"/>
  <c r="I197" i="1"/>
  <c r="L197" i="1" s="1"/>
  <c r="Q198" i="1"/>
  <c r="S198" i="1" s="1"/>
  <c r="J198" i="1" s="1"/>
  <c r="G197" i="1"/>
  <c r="H197" i="1"/>
  <c r="R199" i="1" l="1"/>
  <c r="M198" i="1"/>
  <c r="D198" i="1" s="1"/>
  <c r="K198" i="1"/>
  <c r="N198" i="1" l="1"/>
  <c r="E198" i="1" s="1"/>
  <c r="I198" i="1"/>
  <c r="L198" i="1" s="1"/>
  <c r="Q199" i="1"/>
  <c r="S199" i="1" s="1"/>
  <c r="J199" i="1" s="1"/>
  <c r="G198" i="1"/>
  <c r="H198" i="1"/>
  <c r="K199" i="1" l="1"/>
  <c r="R200" i="1"/>
  <c r="M199" i="1"/>
  <c r="D199" i="1" s="1"/>
  <c r="G199" i="1" l="1"/>
  <c r="H199" i="1"/>
  <c r="N199" i="1"/>
  <c r="E199" i="1" s="1"/>
  <c r="I199" i="1"/>
  <c r="L199" i="1" s="1"/>
  <c r="Q200" i="1"/>
  <c r="S200" i="1" s="1"/>
  <c r="J200" i="1" s="1"/>
  <c r="M200" i="1" l="1"/>
  <c r="D200" i="1" s="1"/>
  <c r="R201" i="1"/>
  <c r="K200" i="1"/>
  <c r="G200" i="1" l="1"/>
  <c r="H200" i="1"/>
  <c r="N200" i="1"/>
  <c r="E200" i="1" s="1"/>
  <c r="I200" i="1"/>
  <c r="L200" i="1" s="1"/>
  <c r="Q201" i="1" l="1"/>
  <c r="S201" i="1" s="1"/>
  <c r="J201" i="1" s="1"/>
  <c r="K201" i="1" l="1"/>
  <c r="M201" i="1"/>
  <c r="D201" i="1" s="1"/>
  <c r="R202" i="1"/>
  <c r="G201" i="1" l="1"/>
  <c r="H201" i="1"/>
  <c r="N201" i="1"/>
  <c r="E201" i="1" s="1"/>
  <c r="I201" i="1"/>
  <c r="L201" i="1" s="1"/>
  <c r="Q202" i="1" l="1"/>
  <c r="S202" i="1" s="1"/>
  <c r="J202" i="1" s="1"/>
  <c r="R203" i="1" l="1"/>
  <c r="M202" i="1"/>
  <c r="D202" i="1" s="1"/>
  <c r="K202" i="1"/>
  <c r="I202" i="1" l="1"/>
  <c r="L202" i="1" s="1"/>
  <c r="N202" i="1"/>
  <c r="E202" i="1" s="1"/>
  <c r="G202" i="1"/>
  <c r="H202" i="1"/>
  <c r="Q203" i="1" l="1"/>
  <c r="S203" i="1" s="1"/>
  <c r="J203" i="1" s="1"/>
  <c r="R204" i="1" l="1"/>
  <c r="M203" i="1"/>
  <c r="D203" i="1" s="1"/>
  <c r="K203" i="1"/>
  <c r="N203" i="1" l="1"/>
  <c r="E203" i="1" s="1"/>
  <c r="I203" i="1"/>
  <c r="L203" i="1" s="1"/>
  <c r="H203" i="1"/>
  <c r="G203" i="1"/>
  <c r="Q204" i="1" l="1"/>
  <c r="S204" i="1" s="1"/>
  <c r="J204" i="1" s="1"/>
  <c r="M204" i="1" l="1"/>
  <c r="D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<sst xmlns="http://schemas.openxmlformats.org/spreadsheetml/2006/main" count="44" uniqueCount="40">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</sst>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5219</c:v>
                </c:pt>
                <c:pt idx="34" formatCode="0">
                  <c:v>5625</c:v>
                </c:pt>
                <c:pt idx="35" formatCode="0">
                  <c:v>5944</c:v>
                </c:pt>
                <c:pt idx="36" formatCode="0">
                  <c:v>6151</c:v>
                </c:pt>
                <c:pt idx="37" formatCode="0">
                  <c:v>6331</c:v>
                </c:pt>
                <c:pt idx="38" formatCode="0">
                  <c:v>6538</c:v>
                </c:pt>
                <c:pt idx="39" formatCode="0">
                  <c:v>6608</c:v>
                </c:pt>
                <c:pt idx="40" formatCode="0">
                  <c:v>6659</c:v>
                </c:pt>
                <c:pt idx="41" formatCode="0">
                  <c:v>6691</c:v>
                </c:pt>
                <c:pt idx="42" formatCode="0">
                  <c:v>6703</c:v>
                </c:pt>
                <c:pt idx="43" formatCode="0">
                  <c:v>6703</c:v>
                </c:pt>
                <c:pt idx="44" formatCode="0">
                  <c:v>6703</c:v>
                </c:pt>
                <c:pt idx="45" formatCode="0">
                  <c:v>6703</c:v>
                </c:pt>
                <c:pt idx="46" formatCode="0">
                  <c:v>6703</c:v>
                </c:pt>
                <c:pt idx="47" formatCode="0">
                  <c:v>6703</c:v>
                </c:pt>
                <c:pt idx="48" formatCode="0">
                  <c:v>6703</c:v>
                </c:pt>
                <c:pt idx="49">
                  <c:v>6703</c:v>
                </c:pt>
                <c:pt idx="50">
                  <c:v>6703</c:v>
                </c:pt>
                <c:pt idx="51">
                  <c:v>6703</c:v>
                </c:pt>
                <c:pt idx="52">
                  <c:v>6703</c:v>
                </c:pt>
                <c:pt idx="53">
                  <c:v>6703</c:v>
                </c:pt>
                <c:pt idx="54">
                  <c:v>6703</c:v>
                </c:pt>
                <c:pt idx="55">
                  <c:v>6703</c:v>
                </c:pt>
                <c:pt idx="56">
                  <c:v>6703</c:v>
                </c:pt>
                <c:pt idx="57">
                  <c:v>6703</c:v>
                </c:pt>
                <c:pt idx="58">
                  <c:v>6703</c:v>
                </c:pt>
                <c:pt idx="59">
                  <c:v>6703</c:v>
                </c:pt>
                <c:pt idx="60">
                  <c:v>6703</c:v>
                </c:pt>
                <c:pt idx="61">
                  <c:v>6703</c:v>
                </c:pt>
                <c:pt idx="62">
                  <c:v>6703</c:v>
                </c:pt>
                <c:pt idx="63">
                  <c:v>6703</c:v>
                </c:pt>
                <c:pt idx="64">
                  <c:v>6703</c:v>
                </c:pt>
                <c:pt idx="65">
                  <c:v>6703</c:v>
                </c:pt>
                <c:pt idx="66">
                  <c:v>6703</c:v>
                </c:pt>
                <c:pt idx="67">
                  <c:v>6703</c:v>
                </c:pt>
                <c:pt idx="68">
                  <c:v>6703</c:v>
                </c:pt>
                <c:pt idx="69">
                  <c:v>6703</c:v>
                </c:pt>
                <c:pt idx="70">
                  <c:v>6703</c:v>
                </c:pt>
                <c:pt idx="71">
                  <c:v>6703</c:v>
                </c:pt>
                <c:pt idx="72">
                  <c:v>6703</c:v>
                </c:pt>
                <c:pt idx="73">
                  <c:v>6703</c:v>
                </c:pt>
                <c:pt idx="74">
                  <c:v>6703</c:v>
                </c:pt>
                <c:pt idx="75">
                  <c:v>6703</c:v>
                </c:pt>
                <c:pt idx="76">
                  <c:v>6703</c:v>
                </c:pt>
                <c:pt idx="77">
                  <c:v>6703</c:v>
                </c:pt>
                <c:pt idx="78">
                  <c:v>6703</c:v>
                </c:pt>
                <c:pt idx="79">
                  <c:v>6703</c:v>
                </c:pt>
                <c:pt idx="80">
                  <c:v>6703</c:v>
                </c:pt>
                <c:pt idx="81">
                  <c:v>6703</c:v>
                </c:pt>
                <c:pt idx="82">
                  <c:v>6703</c:v>
                </c:pt>
                <c:pt idx="83">
                  <c:v>6703</c:v>
                </c:pt>
                <c:pt idx="84">
                  <c:v>6703</c:v>
                </c:pt>
                <c:pt idx="85">
                  <c:v>6703</c:v>
                </c:pt>
                <c:pt idx="86">
                  <c:v>6703</c:v>
                </c:pt>
                <c:pt idx="87">
                  <c:v>6703</c:v>
                </c:pt>
                <c:pt idx="88">
                  <c:v>6703</c:v>
                </c:pt>
                <c:pt idx="89">
                  <c:v>6703</c:v>
                </c:pt>
                <c:pt idx="90">
                  <c:v>6703</c:v>
                </c:pt>
                <c:pt idx="91">
                  <c:v>6703</c:v>
                </c:pt>
                <c:pt idx="92">
                  <c:v>6703</c:v>
                </c:pt>
                <c:pt idx="93">
                  <c:v>6703</c:v>
                </c:pt>
                <c:pt idx="94">
                  <c:v>6703</c:v>
                </c:pt>
                <c:pt idx="95">
                  <c:v>6703</c:v>
                </c:pt>
                <c:pt idx="96">
                  <c:v>6703</c:v>
                </c:pt>
                <c:pt idx="97">
                  <c:v>6703</c:v>
                </c:pt>
                <c:pt idx="98">
                  <c:v>6703</c:v>
                </c:pt>
                <c:pt idx="99">
                  <c:v>6703</c:v>
                </c:pt>
                <c:pt idx="100">
                  <c:v>6703</c:v>
                </c:pt>
                <c:pt idx="101">
                  <c:v>6703</c:v>
                </c:pt>
                <c:pt idx="102">
                  <c:v>6703</c:v>
                </c:pt>
                <c:pt idx="103">
                  <c:v>6703</c:v>
                </c:pt>
                <c:pt idx="104">
                  <c:v>6703</c:v>
                </c:pt>
                <c:pt idx="105">
                  <c:v>6703</c:v>
                </c:pt>
                <c:pt idx="106">
                  <c:v>6703</c:v>
                </c:pt>
                <c:pt idx="107">
                  <c:v>6703</c:v>
                </c:pt>
                <c:pt idx="108">
                  <c:v>6703</c:v>
                </c:pt>
                <c:pt idx="109">
                  <c:v>6703</c:v>
                </c:pt>
                <c:pt idx="110">
                  <c:v>6703</c:v>
                </c:pt>
                <c:pt idx="111">
                  <c:v>6703</c:v>
                </c:pt>
                <c:pt idx="112">
                  <c:v>6703</c:v>
                </c:pt>
                <c:pt idx="113">
                  <c:v>6703</c:v>
                </c:pt>
                <c:pt idx="114">
                  <c:v>6703</c:v>
                </c:pt>
                <c:pt idx="115">
                  <c:v>6703</c:v>
                </c:pt>
                <c:pt idx="116">
                  <c:v>6703</c:v>
                </c:pt>
                <c:pt idx="117">
                  <c:v>6703</c:v>
                </c:pt>
                <c:pt idx="118">
                  <c:v>6703</c:v>
                </c:pt>
                <c:pt idx="119">
                  <c:v>6703</c:v>
                </c:pt>
                <c:pt idx="120">
                  <c:v>6703</c:v>
                </c:pt>
                <c:pt idx="121">
                  <c:v>6703</c:v>
                </c:pt>
                <c:pt idx="122">
                  <c:v>6703</c:v>
                </c:pt>
                <c:pt idx="123">
                  <c:v>6703</c:v>
                </c:pt>
                <c:pt idx="124">
                  <c:v>6703</c:v>
                </c:pt>
                <c:pt idx="125">
                  <c:v>6703</c:v>
                </c:pt>
                <c:pt idx="126">
                  <c:v>6703</c:v>
                </c:pt>
                <c:pt idx="127">
                  <c:v>6703</c:v>
                </c:pt>
                <c:pt idx="128">
                  <c:v>6703</c:v>
                </c:pt>
                <c:pt idx="129">
                  <c:v>6703</c:v>
                </c:pt>
                <c:pt idx="130">
                  <c:v>6703</c:v>
                </c:pt>
                <c:pt idx="131">
                  <c:v>6703</c:v>
                </c:pt>
                <c:pt idx="132">
                  <c:v>6703</c:v>
                </c:pt>
                <c:pt idx="133">
                  <c:v>6703</c:v>
                </c:pt>
                <c:pt idx="134">
                  <c:v>6703</c:v>
                </c:pt>
                <c:pt idx="135">
                  <c:v>6703</c:v>
                </c:pt>
                <c:pt idx="136">
                  <c:v>6703</c:v>
                </c:pt>
                <c:pt idx="137">
                  <c:v>6703</c:v>
                </c:pt>
                <c:pt idx="138">
                  <c:v>6703</c:v>
                </c:pt>
                <c:pt idx="139">
                  <c:v>6703</c:v>
                </c:pt>
                <c:pt idx="140">
                  <c:v>6703</c:v>
                </c:pt>
                <c:pt idx="141">
                  <c:v>6703</c:v>
                </c:pt>
                <c:pt idx="142">
                  <c:v>6703</c:v>
                </c:pt>
                <c:pt idx="143">
                  <c:v>6703</c:v>
                </c:pt>
                <c:pt idx="144">
                  <c:v>6703</c:v>
                </c:pt>
                <c:pt idx="145">
                  <c:v>6703</c:v>
                </c:pt>
                <c:pt idx="146">
                  <c:v>6703</c:v>
                </c:pt>
                <c:pt idx="147">
                  <c:v>6703</c:v>
                </c:pt>
                <c:pt idx="148">
                  <c:v>6703</c:v>
                </c:pt>
                <c:pt idx="149">
                  <c:v>6703</c:v>
                </c:pt>
                <c:pt idx="150">
                  <c:v>6703</c:v>
                </c:pt>
                <c:pt idx="151">
                  <c:v>6703</c:v>
                </c:pt>
                <c:pt idx="152">
                  <c:v>6703</c:v>
                </c:pt>
                <c:pt idx="153">
                  <c:v>6703</c:v>
                </c:pt>
                <c:pt idx="154">
                  <c:v>6703</c:v>
                </c:pt>
                <c:pt idx="155">
                  <c:v>6703</c:v>
                </c:pt>
                <c:pt idx="156">
                  <c:v>6703</c:v>
                </c:pt>
                <c:pt idx="157">
                  <c:v>6703</c:v>
                </c:pt>
                <c:pt idx="158">
                  <c:v>6703</c:v>
                </c:pt>
                <c:pt idx="159">
                  <c:v>6703</c:v>
                </c:pt>
                <c:pt idx="160">
                  <c:v>6703</c:v>
                </c:pt>
                <c:pt idx="161">
                  <c:v>6703</c:v>
                </c:pt>
                <c:pt idx="162">
                  <c:v>6703</c:v>
                </c:pt>
                <c:pt idx="163">
                  <c:v>6703</c:v>
                </c:pt>
                <c:pt idx="164">
                  <c:v>6703</c:v>
                </c:pt>
                <c:pt idx="165">
                  <c:v>6703</c:v>
                </c:pt>
                <c:pt idx="166">
                  <c:v>6703</c:v>
                </c:pt>
                <c:pt idx="167">
                  <c:v>6703</c:v>
                </c:pt>
                <c:pt idx="168">
                  <c:v>6703</c:v>
                </c:pt>
                <c:pt idx="169">
                  <c:v>6703</c:v>
                </c:pt>
                <c:pt idx="170">
                  <c:v>6703</c:v>
                </c:pt>
                <c:pt idx="171">
                  <c:v>6703</c:v>
                </c:pt>
                <c:pt idx="172">
                  <c:v>6703</c:v>
                </c:pt>
                <c:pt idx="173">
                  <c:v>6703</c:v>
                </c:pt>
                <c:pt idx="174">
                  <c:v>6703</c:v>
                </c:pt>
                <c:pt idx="175">
                  <c:v>6703</c:v>
                </c:pt>
                <c:pt idx="176">
                  <c:v>6703</c:v>
                </c:pt>
                <c:pt idx="177">
                  <c:v>6703</c:v>
                </c:pt>
                <c:pt idx="178">
                  <c:v>6703</c:v>
                </c:pt>
                <c:pt idx="179">
                  <c:v>6703</c:v>
                </c:pt>
                <c:pt idx="180">
                  <c:v>6703</c:v>
                </c:pt>
                <c:pt idx="181">
                  <c:v>6703</c:v>
                </c:pt>
                <c:pt idx="182">
                  <c:v>6703</c:v>
                </c:pt>
                <c:pt idx="183">
                  <c:v>6703</c:v>
                </c:pt>
                <c:pt idx="184">
                  <c:v>6703</c:v>
                </c:pt>
                <c:pt idx="185">
                  <c:v>6703</c:v>
                </c:pt>
                <c:pt idx="186">
                  <c:v>6703</c:v>
                </c:pt>
                <c:pt idx="187">
                  <c:v>6703</c:v>
                </c:pt>
                <c:pt idx="188">
                  <c:v>6703</c:v>
                </c:pt>
                <c:pt idx="189">
                  <c:v>6703</c:v>
                </c:pt>
                <c:pt idx="190">
                  <c:v>6703</c:v>
                </c:pt>
                <c:pt idx="191">
                  <c:v>6703</c:v>
                </c:pt>
                <c:pt idx="192">
                  <c:v>6703</c:v>
                </c:pt>
                <c:pt idx="193">
                  <c:v>6703</c:v>
                </c:pt>
                <c:pt idx="194">
                  <c:v>6703</c:v>
                </c:pt>
                <c:pt idx="195">
                  <c:v>6703</c:v>
                </c:pt>
                <c:pt idx="196">
                  <c:v>6703</c:v>
                </c:pt>
                <c:pt idx="197">
                  <c:v>6703</c:v>
                </c:pt>
                <c:pt idx="198">
                  <c:v>6703</c:v>
                </c:pt>
                <c:pt idx="199">
                  <c:v>6703</c:v>
                </c:pt>
                <c:pt idx="200">
                  <c:v>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4635</c:v>
                </c:pt>
                <c:pt idx="34" formatCode="0">
                  <c:v>4926</c:v>
                </c:pt>
                <c:pt idx="35" formatCode="0">
                  <c:v>5175</c:v>
                </c:pt>
                <c:pt idx="36" formatCode="0">
                  <c:v>5342</c:v>
                </c:pt>
                <c:pt idx="37" formatCode="0">
                  <c:v>5435</c:v>
                </c:pt>
                <c:pt idx="38" formatCode="0">
                  <c:v>5460</c:v>
                </c:pt>
                <c:pt idx="39" formatCode="0">
                  <c:v>5530</c:v>
                </c:pt>
                <c:pt idx="40" formatCode="0">
                  <c:v>5581</c:v>
                </c:pt>
                <c:pt idx="41" formatCode="0">
                  <c:v>5613</c:v>
                </c:pt>
                <c:pt idx="42" formatCode="0">
                  <c:v>5625</c:v>
                </c:pt>
                <c:pt idx="43" formatCode="0">
                  <c:v>5617</c:v>
                </c:pt>
                <c:pt idx="44" formatCode="0">
                  <c:v>5588</c:v>
                </c:pt>
                <c:pt idx="45" formatCode="0">
                  <c:v>5538</c:v>
                </c:pt>
                <c:pt idx="46" formatCode="0">
                  <c:v>5465</c:v>
                </c:pt>
                <c:pt idx="47" formatCode="0">
                  <c:v>5369</c:v>
                </c:pt>
                <c:pt idx="48" formatCode="0">
                  <c:v>5248</c:v>
                </c:pt>
                <c:pt idx="49">
                  <c:v>5102</c:v>
                </c:pt>
                <c:pt idx="50">
                  <c:v>4930</c:v>
                </c:pt>
                <c:pt idx="51">
                  <c:v>4732</c:v>
                </c:pt>
                <c:pt idx="52">
                  <c:v>4507</c:v>
                </c:pt>
                <c:pt idx="53">
                  <c:v>4255</c:v>
                </c:pt>
                <c:pt idx="54">
                  <c:v>3977</c:v>
                </c:pt>
                <c:pt idx="55">
                  <c:v>3674</c:v>
                </c:pt>
                <c:pt idx="56">
                  <c:v>3349</c:v>
                </c:pt>
                <c:pt idx="57">
                  <c:v>3006</c:v>
                </c:pt>
                <c:pt idx="58">
                  <c:v>2651</c:v>
                </c:pt>
                <c:pt idx="59">
                  <c:v>2290</c:v>
                </c:pt>
                <c:pt idx="60">
                  <c:v>1932</c:v>
                </c:pt>
                <c:pt idx="61">
                  <c:v>1587</c:v>
                </c:pt>
                <c:pt idx="62">
                  <c:v>1263</c:v>
                </c:pt>
                <c:pt idx="63">
                  <c:v>971</c:v>
                </c:pt>
                <c:pt idx="64">
                  <c:v>717</c:v>
                </c:pt>
                <c:pt idx="65">
                  <c:v>507</c:v>
                </c:pt>
                <c:pt idx="66">
                  <c:v>341</c:v>
                </c:pt>
                <c:pt idx="67">
                  <c:v>217</c:v>
                </c:pt>
                <c:pt idx="68">
                  <c:v>130</c:v>
                </c:pt>
                <c:pt idx="69">
                  <c:v>73</c:v>
                </c:pt>
                <c:pt idx="70">
                  <c:v>38</c:v>
                </c:pt>
                <c:pt idx="71">
                  <c:v>18</c:v>
                </c:pt>
                <c:pt idx="72">
                  <c:v>8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129</c:v>
                </c:pt>
                <c:pt idx="1">
                  <c:v>155</c:v>
                </c:pt>
                <c:pt idx="2">
                  <c:v>217</c:v>
                </c:pt>
                <c:pt idx="3">
                  <c:v>274</c:v>
                </c:pt>
                <c:pt idx="4">
                  <c:v>327</c:v>
                </c:pt>
                <c:pt idx="5">
                  <c:v>381</c:v>
                </c:pt>
                <c:pt idx="6">
                  <c:v>507</c:v>
                </c:pt>
                <c:pt idx="7">
                  <c:v>645</c:v>
                </c:pt>
                <c:pt idx="8">
                  <c:v>818</c:v>
                </c:pt>
                <c:pt idx="9">
                  <c:v>999</c:v>
                </c:pt>
                <c:pt idx="10" formatCode="0">
                  <c:v>1312</c:v>
                </c:pt>
                <c:pt idx="11">
                  <c:v>1533</c:v>
                </c:pt>
                <c:pt idx="12">
                  <c:v>1773</c:v>
                </c:pt>
                <c:pt idx="13">
                  <c:v>2021</c:v>
                </c:pt>
                <c:pt idx="14">
                  <c:v>2417</c:v>
                </c:pt>
                <c:pt idx="15">
                  <c:v>2845</c:v>
                </c:pt>
                <c:pt idx="16">
                  <c:v>3145</c:v>
                </c:pt>
                <c:pt idx="17">
                  <c:v>3692</c:v>
                </c:pt>
                <c:pt idx="18">
                  <c:v>3966</c:v>
                </c:pt>
                <c:pt idx="19">
                  <c:v>4253</c:v>
                </c:pt>
                <c:pt idx="20">
                  <c:v>4557</c:v>
                </c:pt>
                <c:pt idx="21">
                  <c:v>4794</c:v>
                </c:pt>
                <c:pt idx="22">
                  <c:v>5062</c:v>
                </c:pt>
                <c:pt idx="23">
                  <c:v>5290</c:v>
                </c:pt>
                <c:pt idx="24">
                  <c:v>5440</c:v>
                </c:pt>
                <c:pt idx="25">
                  <c:v>5522</c:v>
                </c:pt>
                <c:pt idx="26">
                  <c:v>5530</c:v>
                </c:pt>
                <c:pt idx="27">
                  <c:v>5581</c:v>
                </c:pt>
                <c:pt idx="28">
                  <c:v>5613</c:v>
                </c:pt>
                <c:pt idx="29">
                  <c:v>5625</c:v>
                </c:pt>
                <c:pt idx="30">
                  <c:v>5617</c:v>
                </c:pt>
                <c:pt idx="31">
                  <c:v>5588</c:v>
                </c:pt>
                <c:pt idx="32">
                  <c:v>5538</c:v>
                </c:pt>
                <c:pt idx="33">
                  <c:v>5465</c:v>
                </c:pt>
                <c:pt idx="34">
                  <c:v>5369</c:v>
                </c:pt>
                <c:pt idx="35">
                  <c:v>5248</c:v>
                </c:pt>
                <c:pt idx="36">
                  <c:v>5102</c:v>
                </c:pt>
                <c:pt idx="37">
                  <c:v>4930</c:v>
                </c:pt>
                <c:pt idx="38">
                  <c:v>4732</c:v>
                </c:pt>
                <c:pt idx="39">
                  <c:v>4507</c:v>
                </c:pt>
                <c:pt idx="40">
                  <c:v>4255</c:v>
                </c:pt>
                <c:pt idx="41">
                  <c:v>3977</c:v>
                </c:pt>
                <c:pt idx="42">
                  <c:v>3674</c:v>
                </c:pt>
                <c:pt idx="43">
                  <c:v>3349</c:v>
                </c:pt>
                <c:pt idx="44">
                  <c:v>3006</c:v>
                </c:pt>
                <c:pt idx="45">
                  <c:v>2651</c:v>
                </c:pt>
                <c:pt idx="46">
                  <c:v>2290</c:v>
                </c:pt>
                <c:pt idx="47">
                  <c:v>1932</c:v>
                </c:pt>
                <c:pt idx="48">
                  <c:v>1587</c:v>
                </c:pt>
                <c:pt idx="49">
                  <c:v>1263</c:v>
                </c:pt>
                <c:pt idx="50">
                  <c:v>971</c:v>
                </c:pt>
                <c:pt idx="51">
                  <c:v>717</c:v>
                </c:pt>
                <c:pt idx="52">
                  <c:v>507</c:v>
                </c:pt>
                <c:pt idx="53">
                  <c:v>341</c:v>
                </c:pt>
                <c:pt idx="54">
                  <c:v>217</c:v>
                </c:pt>
                <c:pt idx="55">
                  <c:v>130</c:v>
                </c:pt>
                <c:pt idx="56">
                  <c:v>73</c:v>
                </c:pt>
                <c:pt idx="57">
                  <c:v>38</c:v>
                </c:pt>
                <c:pt idx="58">
                  <c:v>18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  <c:pt idx="23">
                  <c:v>5342</c:v>
                </c:pt>
                <c:pt idx="24">
                  <c:v>5435</c:v>
                </c:pt>
                <c:pt idx="25">
                  <c:v>5460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4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1</xdr:row>
      <xdr:rowOff>3634</xdr:rowOff>
    </xdr:from>
    <xdr:to>
      <xdr:col>39</xdr:col>
      <xdr:colOff>605115</xdr:colOff>
      <xdr:row>20</xdr:row>
      <xdr:rowOff>183931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zoomScale="70" zoomScaleNormal="70" workbookViewId="0">
      <selection activeCell="R13" sqref="R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43" t="s">
        <v>31</v>
      </c>
      <c r="C2" s="144"/>
      <c r="D2" s="144"/>
      <c r="E2" s="144"/>
      <c r="F2" s="144"/>
      <c r="G2" s="145"/>
      <c r="H2" s="146" t="s">
        <v>32</v>
      </c>
      <c r="I2" s="147"/>
      <c r="J2" s="147"/>
      <c r="K2" s="147"/>
      <c r="L2" s="147"/>
      <c r="M2" s="147"/>
      <c r="N2" s="148"/>
      <c r="P2" s="146" t="s">
        <v>29</v>
      </c>
      <c r="Q2" s="147"/>
      <c r="R2" s="147"/>
      <c r="S2" s="147"/>
      <c r="T2" s="147"/>
      <c r="U2" s="148"/>
      <c r="W2" s="149" t="s">
        <v>17</v>
      </c>
      <c r="X2" s="150"/>
      <c r="Y2" s="150"/>
      <c r="Z2" s="151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52" t="s">
        <v>25</v>
      </c>
      <c r="Q3" s="153"/>
      <c r="R3" s="153"/>
      <c r="S3" s="153"/>
      <c r="T3" s="154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55" t="s">
        <v>26</v>
      </c>
      <c r="Q4" s="156"/>
      <c r="R4" s="156"/>
      <c r="S4" s="156"/>
      <c r="T4" s="157"/>
      <c r="U4" s="65">
        <f>1084.3*1000</f>
        <v>1084300</v>
      </c>
      <c r="W4" s="41">
        <f>(4/100)/17.45</f>
        <v>2.2922636103151865E-3</v>
      </c>
      <c r="X4" s="42">
        <f>(S13+T13+U13+W4*(Q13+R13))/(2*Q13)</f>
        <v>3.1142884708514249E-3</v>
      </c>
      <c r="Y4" s="42">
        <f>(T13+Q13*(W4-X4))/(P13*Q13)</f>
        <v>1.9870071053973965E-5</v>
      </c>
      <c r="Z4" s="43">
        <f>(S13 + Y4*P13*Q13)/R13</f>
        <v>-0.11999935610572746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52" t="s">
        <v>27</v>
      </c>
      <c r="Q5" s="153"/>
      <c r="R5" s="153"/>
      <c r="S5" s="153"/>
      <c r="T5" s="154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52" t="s">
        <v>33</v>
      </c>
      <c r="Q6" s="153"/>
      <c r="R6" s="153"/>
      <c r="S6" s="153"/>
      <c r="T6" s="154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52" t="s">
        <v>34</v>
      </c>
      <c r="Q7" s="153"/>
      <c r="R7" s="153"/>
      <c r="S7" s="153"/>
      <c r="T7" s="154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52" t="s">
        <v>35</v>
      </c>
      <c r="Q8" s="153"/>
      <c r="R8" s="153"/>
      <c r="S8" s="153"/>
      <c r="T8" s="154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58" t="s">
        <v>28</v>
      </c>
      <c r="Q9" s="159"/>
      <c r="R9" s="159"/>
      <c r="S9" s="159"/>
      <c r="T9" s="160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46" t="s">
        <v>39</v>
      </c>
      <c r="Q11" s="147"/>
      <c r="R11" s="147"/>
      <c r="S11" s="147"/>
      <c r="T11" s="147"/>
      <c r="U11" s="148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SUM(I17:I42)/COUNT(I17:I42)</f>
        <v>4152.3461538461543</v>
      </c>
      <c r="Q13" s="21">
        <f t="shared" ref="Q13:U13" si="8">SUM(J17:J42)/COUNT(J17:J42)</f>
        <v>2468.4230769230771</v>
      </c>
      <c r="R13" s="21">
        <f t="shared" si="8"/>
        <v>195.11538461538461</v>
      </c>
      <c r="S13" s="21">
        <f t="shared" si="8"/>
        <v>-227.07692307692307</v>
      </c>
      <c r="T13" s="21">
        <f t="shared" si="8"/>
        <v>205.69230769230768</v>
      </c>
      <c r="U13" s="29">
        <f t="shared" si="8"/>
        <v>30.653846153846153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1.7454930528388643E-5</v>
      </c>
      <c r="Q17" s="67">
        <f>(1+W$4-X$4)*(1+W$4+Z$4)-Y$4*((Z$4*K16)+((I16+J16)*(1+W$4+Z$4)))</f>
        <v>0.7629234783307145</v>
      </c>
      <c r="R17" s="67">
        <f>-J16*(1+W$4+Z$4)</f>
        <v>-98.81680564051382</v>
      </c>
      <c r="S17" s="132">
        <f>INT((-Q17+SQRT((Q17^2)-(4*P17*R17)))/(2*P17))</f>
        <v>129</v>
      </c>
      <c r="T17" s="32">
        <f t="shared" ref="T17:T26" si="9">J17</f>
        <v>135</v>
      </c>
      <c r="U17" s="50">
        <f t="shared" ref="U17:U31" si="10">S17-T17</f>
        <v>-6</v>
      </c>
      <c r="V17" s="99">
        <f t="shared" ref="V17:V31" si="11">U17/T17</f>
        <v>-4.4444444444444446E-2</v>
      </c>
      <c r="W17" s="33">
        <f>U17</f>
        <v>-6</v>
      </c>
      <c r="X17" s="72">
        <f>W17/T17</f>
        <v>-4.4444444444444446E-2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1.7454930528388643E-5</v>
      </c>
      <c r="Q18" s="38">
        <f t="shared" ref="Q18:Q31" si="13">(1+W$4-X$4)*(1+W$4+Z$4)-Y$4*((Z$4*K17)+((I17+J17)*(1+W$4+Z$4)))</f>
        <v>0.76295854077623959</v>
      </c>
      <c r="R18" s="38">
        <f t="shared" ref="R18:R31" si="14">-J17*(1+W$4+Z$4)</f>
        <v>-119.10954251311934</v>
      </c>
      <c r="S18" s="133">
        <f t="shared" ref="S18:S26" si="15">INT((-Q18+SQRT((Q18^2)-(4*P18*R18)))/(2*P18))</f>
        <v>155</v>
      </c>
      <c r="T18" s="7">
        <f t="shared" si="9"/>
        <v>189</v>
      </c>
      <c r="U18" s="2">
        <f t="shared" si="10"/>
        <v>-34</v>
      </c>
      <c r="V18" s="100">
        <f t="shared" si="11"/>
        <v>-0.17989417989417988</v>
      </c>
      <c r="W18" s="25">
        <f t="shared" ref="W18:W31" si="16">W17+U18</f>
        <v>-40</v>
      </c>
      <c r="X18" s="73">
        <f t="shared" ref="X18:X35" si="17">W18/T18</f>
        <v>-0.21164021164021163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1.7454930528388643E-5</v>
      </c>
      <c r="Q19" s="70">
        <f t="shared" si="13"/>
        <v>0.76299598761749687</v>
      </c>
      <c r="R19" s="70">
        <f t="shared" si="14"/>
        <v>-166.75335951836706</v>
      </c>
      <c r="S19" s="134">
        <f t="shared" si="15"/>
        <v>217</v>
      </c>
      <c r="T19" s="8">
        <f t="shared" si="9"/>
        <v>239</v>
      </c>
      <c r="U19" s="3">
        <f t="shared" si="10"/>
        <v>-22</v>
      </c>
      <c r="V19" s="101">
        <f t="shared" si="11"/>
        <v>-9.2050209205020925E-2</v>
      </c>
      <c r="W19" s="13">
        <f t="shared" si="16"/>
        <v>-62</v>
      </c>
      <c r="X19" s="74">
        <f t="shared" si="17"/>
        <v>-0.2594142259414226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1.7454930528388643E-5</v>
      </c>
      <c r="Q20" s="38">
        <f t="shared" si="13"/>
        <v>0.76303105006302197</v>
      </c>
      <c r="R20" s="38">
        <f t="shared" si="14"/>
        <v>-210.86800489359646</v>
      </c>
      <c r="S20" s="133">
        <f t="shared" si="15"/>
        <v>274</v>
      </c>
      <c r="T20" s="7">
        <f t="shared" si="9"/>
        <v>285</v>
      </c>
      <c r="U20" s="2">
        <f t="shared" si="10"/>
        <v>-11</v>
      </c>
      <c r="V20" s="100">
        <f t="shared" si="11"/>
        <v>-3.8596491228070177E-2</v>
      </c>
      <c r="W20" s="25">
        <f t="shared" si="16"/>
        <v>-73</v>
      </c>
      <c r="X20" s="73">
        <f t="shared" si="17"/>
        <v>-0.256140350877193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1.7454930528388643E-5</v>
      </c>
      <c r="Q21" s="70">
        <f t="shared" si="13"/>
        <v>0.76303105006302197</v>
      </c>
      <c r="R21" s="70">
        <f t="shared" si="14"/>
        <v>-251.4534786388075</v>
      </c>
      <c r="S21" s="134">
        <f t="shared" si="15"/>
        <v>327</v>
      </c>
      <c r="T21" s="8">
        <f t="shared" si="9"/>
        <v>333</v>
      </c>
      <c r="U21" s="3">
        <f t="shared" si="10"/>
        <v>-6</v>
      </c>
      <c r="V21" s="101">
        <f t="shared" si="11"/>
        <v>-1.8018018018018018E-2</v>
      </c>
      <c r="W21" s="13">
        <f t="shared" si="16"/>
        <v>-79</v>
      </c>
      <c r="X21" s="74">
        <f t="shared" si="17"/>
        <v>-0.23723723723723725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1.7454930528388643E-5</v>
      </c>
      <c r="Q22" s="38">
        <f t="shared" si="13"/>
        <v>0.76306611250854695</v>
      </c>
      <c r="R22" s="38">
        <f t="shared" si="14"/>
        <v>-293.80353819902768</v>
      </c>
      <c r="S22" s="133">
        <f t="shared" si="15"/>
        <v>381</v>
      </c>
      <c r="T22" s="7">
        <f t="shared" si="9"/>
        <v>444</v>
      </c>
      <c r="U22" s="2">
        <f t="shared" si="10"/>
        <v>-63</v>
      </c>
      <c r="V22" s="100">
        <f t="shared" si="11"/>
        <v>-0.14189189189189189</v>
      </c>
      <c r="W22" s="25">
        <f t="shared" si="16"/>
        <v>-142</v>
      </c>
      <c r="X22" s="73">
        <f t="shared" si="17"/>
        <v>-0.31981981981981983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1.7454930528388643E-5</v>
      </c>
      <c r="Q23" s="70">
        <f t="shared" si="13"/>
        <v>0.76310117495407204</v>
      </c>
      <c r="R23" s="70">
        <f t="shared" si="14"/>
        <v>-391.73805093203691</v>
      </c>
      <c r="S23" s="134">
        <f t="shared" si="15"/>
        <v>507</v>
      </c>
      <c r="T23" s="8">
        <f t="shared" si="9"/>
        <v>567</v>
      </c>
      <c r="U23" s="3">
        <f t="shared" si="10"/>
        <v>-60</v>
      </c>
      <c r="V23" s="101">
        <f t="shared" si="11"/>
        <v>-0.10582010582010581</v>
      </c>
      <c r="W23" s="13">
        <f t="shared" si="16"/>
        <v>-202</v>
      </c>
      <c r="X23" s="74">
        <f t="shared" si="17"/>
        <v>-0.35626102292768957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1.7454930528388643E-5</v>
      </c>
      <c r="Q24" s="38">
        <f t="shared" si="13"/>
        <v>0.76313862179532932</v>
      </c>
      <c r="R24" s="38">
        <f t="shared" si="14"/>
        <v>-500.26007855510119</v>
      </c>
      <c r="S24" s="133">
        <f t="shared" si="15"/>
        <v>645</v>
      </c>
      <c r="T24" s="7">
        <f t="shared" si="9"/>
        <v>721</v>
      </c>
      <c r="U24" s="2">
        <f t="shared" si="10"/>
        <v>-76</v>
      </c>
      <c r="V24" s="100">
        <f t="shared" si="11"/>
        <v>-0.10540915395284327</v>
      </c>
      <c r="W24" s="25">
        <f t="shared" si="16"/>
        <v>-278</v>
      </c>
      <c r="X24" s="73">
        <f t="shared" si="17"/>
        <v>-0.3855755894590846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1.7454930528388643E-5</v>
      </c>
      <c r="Q25" s="70">
        <f t="shared" si="13"/>
        <v>0.76335138086421206</v>
      </c>
      <c r="R25" s="70">
        <f t="shared" si="14"/>
        <v>-636.13318631080767</v>
      </c>
      <c r="S25" s="134">
        <f t="shared" si="15"/>
        <v>818</v>
      </c>
      <c r="T25" s="8">
        <f t="shared" si="9"/>
        <v>885</v>
      </c>
      <c r="U25" s="3">
        <f t="shared" si="10"/>
        <v>-67</v>
      </c>
      <c r="V25" s="101">
        <f t="shared" si="11"/>
        <v>-7.5706214689265541E-2</v>
      </c>
      <c r="W25" s="13">
        <f t="shared" si="16"/>
        <v>-345</v>
      </c>
      <c r="X25" s="74">
        <f t="shared" si="17"/>
        <v>-0.38983050847457629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1.7454930528388643E-5</v>
      </c>
      <c r="Q26" s="38">
        <f t="shared" si="13"/>
        <v>0.76344534971258471</v>
      </c>
      <c r="R26" s="38">
        <f t="shared" si="14"/>
        <v>-780.82922314156008</v>
      </c>
      <c r="S26" s="133">
        <f t="shared" si="15"/>
        <v>999</v>
      </c>
      <c r="T26" s="7">
        <f t="shared" si="9"/>
        <v>1170</v>
      </c>
      <c r="U26" s="2">
        <f t="shared" si="10"/>
        <v>-171</v>
      </c>
      <c r="V26" s="100">
        <f t="shared" si="11"/>
        <v>-0.14615384615384616</v>
      </c>
      <c r="W26" s="25">
        <f t="shared" si="16"/>
        <v>-516</v>
      </c>
      <c r="X26" s="73">
        <f t="shared" si="17"/>
        <v>-0.44102564102564101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1.7454930528388643E-5</v>
      </c>
      <c r="Q27" s="70">
        <f t="shared" si="13"/>
        <v>0.76362781512740674</v>
      </c>
      <c r="R27" s="70">
        <f t="shared" si="14"/>
        <v>-1032.2827017803675</v>
      </c>
      <c r="S27" s="135">
        <f>INT(((-Q27+SQRT((Q27^2)-(4*P27*R27)))/(2*P27)))</f>
        <v>1312</v>
      </c>
      <c r="T27" s="8">
        <v>1374</v>
      </c>
      <c r="U27" s="3">
        <f t="shared" si="10"/>
        <v>-62</v>
      </c>
      <c r="V27" s="101">
        <f t="shared" si="11"/>
        <v>-4.5123726346433773E-2</v>
      </c>
      <c r="W27" s="3">
        <f t="shared" si="16"/>
        <v>-578</v>
      </c>
      <c r="X27" s="74">
        <f t="shared" si="17"/>
        <v>-0.42066957787481807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1.7454930528388643E-5</v>
      </c>
      <c r="Q28" s="38">
        <f t="shared" si="13"/>
        <v>0.76373300246398201</v>
      </c>
      <c r="R28" s="38">
        <f t="shared" si="14"/>
        <v>-1212.2704549113034</v>
      </c>
      <c r="S28" s="133">
        <f>INT(((-Q28+SQRT((Q28^2)-(4*P28*R28)))/(2*P28)))</f>
        <v>1533</v>
      </c>
      <c r="T28" s="119">
        <v>1598</v>
      </c>
      <c r="U28" s="116">
        <f t="shared" si="10"/>
        <v>-65</v>
      </c>
      <c r="V28" s="117">
        <f t="shared" si="11"/>
        <v>-4.0675844806007506E-2</v>
      </c>
      <c r="W28" s="116">
        <f t="shared" si="16"/>
        <v>-643</v>
      </c>
      <c r="X28" s="118">
        <f t="shared" si="17"/>
        <v>-0.40237797246558199</v>
      </c>
    </row>
    <row r="29" spans="2:24" x14ac:dyDescent="0.25">
      <c r="B29" s="8">
        <v>25</v>
      </c>
      <c r="C29" s="108">
        <v>43916</v>
      </c>
      <c r="D29" s="36">
        <f t="shared" ref="D29:D42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1.7454930528388643E-5</v>
      </c>
      <c r="Q29" s="70">
        <f t="shared" si="13"/>
        <v>0.764027808402576</v>
      </c>
      <c r="R29" s="70">
        <f t="shared" si="14"/>
        <v>-1409.9040661923311</v>
      </c>
      <c r="S29" s="134">
        <f>INT(((-Q29+SQRT((Q29^2)-(4*P29*R29)))/(2*P29)))</f>
        <v>1773</v>
      </c>
      <c r="T29" s="128">
        <v>1832</v>
      </c>
      <c r="U29" s="14">
        <f t="shared" si="10"/>
        <v>-59</v>
      </c>
      <c r="V29" s="101">
        <f t="shared" si="11"/>
        <v>-3.2205240174672488E-2</v>
      </c>
      <c r="W29" s="14">
        <f t="shared" si="16"/>
        <v>-702</v>
      </c>
      <c r="X29" s="74">
        <f t="shared" si="17"/>
        <v>-0.38318777292576417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1.7454930528388643E-5</v>
      </c>
      <c r="Q30" s="38">
        <f t="shared" si="13"/>
        <v>0.76429063978183598</v>
      </c>
      <c r="R30" s="38">
        <f t="shared" si="14"/>
        <v>-1616.3606065484046</v>
      </c>
      <c r="S30" s="133">
        <f>INT(((-Q30+SQRT((Q30^2)-(4*P30*R30)))/(2*P30)))</f>
        <v>2021</v>
      </c>
      <c r="T30" s="131">
        <f>J30</f>
        <v>2211</v>
      </c>
      <c r="U30" s="102">
        <f t="shared" si="10"/>
        <v>-190</v>
      </c>
      <c r="V30" s="100">
        <f t="shared" si="11"/>
        <v>-8.5933966530981454E-2</v>
      </c>
      <c r="W30" s="102">
        <f t="shared" si="16"/>
        <v>-892</v>
      </c>
      <c r="X30" s="73">
        <f t="shared" si="17"/>
        <v>-0.40343735866123925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1.7454930528388643E-5</v>
      </c>
      <c r="Q31" s="70">
        <f t="shared" si="13"/>
        <v>0.76461882726068153</v>
      </c>
      <c r="R31" s="70">
        <f t="shared" si="14"/>
        <v>-1950.7496184926433</v>
      </c>
      <c r="S31" s="134">
        <f>INT(((-Q31+SQRT((Q31^2)-(4*P31*R31)))/(2*P31)))</f>
        <v>2417</v>
      </c>
      <c r="T31" s="128">
        <f t="shared" ref="T31:T33" si="50">J31</f>
        <v>2627</v>
      </c>
      <c r="U31" s="14">
        <f t="shared" si="10"/>
        <v>-210</v>
      </c>
      <c r="V31" s="101">
        <f t="shared" si="11"/>
        <v>-7.9939094023601068E-2</v>
      </c>
      <c r="W31" s="14">
        <f t="shared" si="16"/>
        <v>-1102</v>
      </c>
      <c r="X31" s="74">
        <f t="shared" si="17"/>
        <v>-0.41948991244765893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7" si="51">INT(U$3*U$9-D32-F32+E32)</f>
        <v>3721</v>
      </c>
      <c r="J32" s="25">
        <v>2925</v>
      </c>
      <c r="K32" s="24">
        <f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2">Y$4*((1+W$4-X$4)*(1+W$4+Z$4)-X$4)</f>
        <v>1.7454930528388643E-5</v>
      </c>
      <c r="Q32" s="38">
        <f t="shared" ref="Q32:Q48" si="53">(1+W$4-X$4)*(1+W$4+Z$4)-Y$4*((Z$4*K31)+((I31+J31)*(1+W$4+Z$4)))</f>
        <v>0.76489596501433499</v>
      </c>
      <c r="R32" s="38">
        <f t="shared" ref="R32:R48" si="54">-J31*(1+W$4+Z$4)</f>
        <v>-2317.783468014552</v>
      </c>
      <c r="S32" s="133">
        <f t="shared" ref="S32:S91" si="55">INT(((-Q32+SQRT((Q32^2)-(4*P32*R32)))/(2*P32)))</f>
        <v>2845</v>
      </c>
      <c r="T32" s="131">
        <f t="shared" si="50"/>
        <v>2925</v>
      </c>
      <c r="U32" s="102">
        <f t="shared" ref="U32" si="56">S32-T32</f>
        <v>-80</v>
      </c>
      <c r="V32" s="100">
        <f t="shared" ref="V32" si="57">U32/T32</f>
        <v>-2.735042735042735E-2</v>
      </c>
      <c r="W32" s="102">
        <f t="shared" ref="W32" si="58">W31+U32</f>
        <v>-1182</v>
      </c>
      <c r="X32" s="73">
        <f t="shared" si="17"/>
        <v>-0.40410256410256412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ref="K33:K37" si="59">E33</f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2"/>
        <v>1.7454930528388643E-5</v>
      </c>
      <c r="Q33" s="70">
        <f t="shared" si="53"/>
        <v>0.7654199468675813</v>
      </c>
      <c r="R33" s="70">
        <f t="shared" si="54"/>
        <v>-2580.7067544509191</v>
      </c>
      <c r="S33" s="134">
        <f t="shared" si="55"/>
        <v>3145</v>
      </c>
      <c r="T33" s="128">
        <f t="shared" si="50"/>
        <v>3476</v>
      </c>
      <c r="U33" s="14">
        <f t="shared" ref="U33" si="60">S33-T33</f>
        <v>-331</v>
      </c>
      <c r="V33" s="101">
        <f t="shared" ref="V33" si="61">U33/T33</f>
        <v>-9.5224395857307256E-2</v>
      </c>
      <c r="W33" s="14">
        <f t="shared" ref="W33" si="62">W32+U33</f>
        <v>-1513</v>
      </c>
      <c r="X33" s="74">
        <f t="shared" si="17"/>
        <v>-0.4352704257767549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9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2"/>
        <v>1.7454930528388643E-5</v>
      </c>
      <c r="Q34" s="38">
        <f t="shared" si="53"/>
        <v>0.76608683682301626</v>
      </c>
      <c r="R34" s="38">
        <f t="shared" si="54"/>
        <v>-3066.8501464859469</v>
      </c>
      <c r="S34" s="133">
        <f t="shared" si="55"/>
        <v>3692</v>
      </c>
      <c r="T34" s="35">
        <f t="shared" ref="T34:T39" si="63">J34</f>
        <v>3758</v>
      </c>
      <c r="U34" s="102">
        <f t="shared" ref="U34" si="64">S34-T34</f>
        <v>-66</v>
      </c>
      <c r="V34" s="100">
        <f t="shared" ref="V34" si="65">U34/T34</f>
        <v>-1.7562533262373604E-2</v>
      </c>
      <c r="W34" s="102">
        <f t="shared" ref="W34" si="66">W33+U34</f>
        <v>-1579</v>
      </c>
      <c r="X34" s="73">
        <f t="shared" si="17"/>
        <v>-0.42017030335284727</v>
      </c>
    </row>
    <row r="35" spans="2:30" x14ac:dyDescent="0.25">
      <c r="B35" s="8">
        <v>31</v>
      </c>
      <c r="C35" s="108">
        <v>43922</v>
      </c>
      <c r="D35" s="36">
        <f t="shared" si="35"/>
        <v>4432</v>
      </c>
      <c r="E35" s="22">
        <v>259</v>
      </c>
      <c r="F35" s="26">
        <v>115</v>
      </c>
      <c r="G35" s="91">
        <f t="shared" si="2"/>
        <v>1.6417861240178269E-3</v>
      </c>
      <c r="H35" s="58">
        <f t="shared" si="7"/>
        <v>1.0973013122059916</v>
      </c>
      <c r="I35" s="36">
        <f t="shared" si="51"/>
        <v>2480</v>
      </c>
      <c r="J35" s="13">
        <v>4058</v>
      </c>
      <c r="K35" s="23">
        <f t="shared" si="59"/>
        <v>259</v>
      </c>
      <c r="L35" s="112">
        <f t="shared" si="48"/>
        <v>-342</v>
      </c>
      <c r="M35" s="13">
        <f t="shared" si="19"/>
        <v>300</v>
      </c>
      <c r="N35" s="23">
        <f t="shared" si="49"/>
        <v>72</v>
      </c>
      <c r="P35" s="71">
        <f t="shared" si="52"/>
        <v>1.7454930528388643E-5</v>
      </c>
      <c r="Q35" s="70">
        <f t="shared" si="53"/>
        <v>0.76665807702480504</v>
      </c>
      <c r="R35" s="70">
        <f t="shared" si="54"/>
        <v>-3315.6567464022405</v>
      </c>
      <c r="S35" s="134">
        <f t="shared" si="55"/>
        <v>3966</v>
      </c>
      <c r="T35" s="128">
        <f t="shared" si="63"/>
        <v>4058</v>
      </c>
      <c r="U35" s="14">
        <f t="shared" ref="U35" si="67">S35-T35</f>
        <v>-92</v>
      </c>
      <c r="V35" s="101">
        <f t="shared" ref="V35" si="68">U35/T35</f>
        <v>-2.2671266633809757E-2</v>
      </c>
      <c r="W35" s="14">
        <f t="shared" ref="W35" si="69">W34+U35</f>
        <v>-1671</v>
      </c>
      <c r="X35" s="74">
        <f t="shared" si="17"/>
        <v>-0.4117792015771316</v>
      </c>
    </row>
    <row r="36" spans="2:30" x14ac:dyDescent="0.25">
      <c r="B36" s="7">
        <v>32</v>
      </c>
      <c r="C36" s="107">
        <v>43923</v>
      </c>
      <c r="D36" s="35">
        <f t="shared" si="35"/>
        <v>4842</v>
      </c>
      <c r="E36" s="4">
        <v>333</v>
      </c>
      <c r="F36" s="24">
        <v>130</v>
      </c>
      <c r="G36" s="92">
        <f t="shared" ref="G36:G67" si="70">D36/U$3</f>
        <v>1.7936661580537723E-3</v>
      </c>
      <c r="H36" s="56">
        <f t="shared" si="7"/>
        <v>1.0925090252707581</v>
      </c>
      <c r="I36" s="35">
        <f t="shared" si="51"/>
        <v>2129</v>
      </c>
      <c r="J36" s="25">
        <v>4379</v>
      </c>
      <c r="K36" s="24">
        <f t="shared" si="59"/>
        <v>333</v>
      </c>
      <c r="L36" s="104">
        <f t="shared" si="48"/>
        <v>-351</v>
      </c>
      <c r="M36" s="25">
        <f t="shared" si="19"/>
        <v>321</v>
      </c>
      <c r="N36" s="24">
        <f t="shared" si="49"/>
        <v>74</v>
      </c>
      <c r="P36" s="39">
        <f t="shared" si="52"/>
        <v>1.7454930528388643E-5</v>
      </c>
      <c r="Q36" s="38">
        <f t="shared" si="53"/>
        <v>0.76756606487355361</v>
      </c>
      <c r="R36" s="38">
        <f t="shared" si="54"/>
        <v>-3580.3446186536166</v>
      </c>
      <c r="S36" s="133">
        <f t="shared" si="55"/>
        <v>4253</v>
      </c>
      <c r="T36" s="131">
        <f t="shared" si="63"/>
        <v>4379</v>
      </c>
      <c r="U36" s="102">
        <f t="shared" ref="U36" si="71">S36-T36</f>
        <v>-126</v>
      </c>
      <c r="V36" s="100">
        <f t="shared" ref="V36" si="72">U36/T36</f>
        <v>-2.877369262388673E-2</v>
      </c>
      <c r="W36" s="102">
        <f t="shared" ref="W36" si="73">W35+U36</f>
        <v>-1797</v>
      </c>
      <c r="X36" s="73">
        <f t="shared" ref="X36" si="74">W36/T36</f>
        <v>-0.41036766385019413</v>
      </c>
    </row>
    <row r="37" spans="2:30" x14ac:dyDescent="0.25">
      <c r="B37" s="8">
        <v>33</v>
      </c>
      <c r="C37" s="108">
        <v>43924</v>
      </c>
      <c r="D37" s="36">
        <f t="shared" si="35"/>
        <v>5219</v>
      </c>
      <c r="E37" s="22">
        <v>435</v>
      </c>
      <c r="F37" s="26">
        <v>149</v>
      </c>
      <c r="G37" s="91">
        <f t="shared" si="70"/>
        <v>1.9333217015453609E-3</v>
      </c>
      <c r="H37" s="58">
        <f t="shared" si="7"/>
        <v>1.0778603882693103</v>
      </c>
      <c r="I37" s="36">
        <f t="shared" si="51"/>
        <v>1835</v>
      </c>
      <c r="J37" s="13">
        <v>4635</v>
      </c>
      <c r="K37" s="23">
        <f t="shared" si="59"/>
        <v>435</v>
      </c>
      <c r="L37" s="112">
        <f t="shared" si="48"/>
        <v>-294</v>
      </c>
      <c r="M37" s="13">
        <f t="shared" si="19"/>
        <v>256</v>
      </c>
      <c r="N37" s="23">
        <f t="shared" si="49"/>
        <v>102</v>
      </c>
      <c r="P37" s="71">
        <f t="shared" si="52"/>
        <v>1.7454930528388643E-5</v>
      </c>
      <c r="Q37" s="70">
        <f t="shared" si="53"/>
        <v>0.76826844684061624</v>
      </c>
      <c r="R37" s="70">
        <f t="shared" si="54"/>
        <v>-3863.5606419625892</v>
      </c>
      <c r="S37" s="134">
        <f t="shared" si="55"/>
        <v>4557</v>
      </c>
      <c r="T37" s="128">
        <f t="shared" si="63"/>
        <v>4635</v>
      </c>
      <c r="U37" s="14">
        <f t="shared" ref="U37" si="75">S37-T37</f>
        <v>-78</v>
      </c>
      <c r="V37" s="101">
        <f t="shared" ref="V37" si="76">U37/T37</f>
        <v>-1.6828478964401296E-2</v>
      </c>
      <c r="W37" s="14">
        <f t="shared" ref="W37" si="77">W36+U37</f>
        <v>-1875</v>
      </c>
      <c r="X37" s="74">
        <f t="shared" ref="X37" si="78">W37/T37</f>
        <v>-0.4045307443365696</v>
      </c>
    </row>
    <row r="38" spans="2:30" x14ac:dyDescent="0.25">
      <c r="B38" s="7">
        <v>34</v>
      </c>
      <c r="C38" s="107">
        <v>43925</v>
      </c>
      <c r="D38" s="35">
        <f t="shared" si="35"/>
        <v>5625</v>
      </c>
      <c r="E38" s="4">
        <v>531</v>
      </c>
      <c r="F38" s="24">
        <v>168</v>
      </c>
      <c r="G38" s="92">
        <f t="shared" si="70"/>
        <v>2.0837199791516872E-3</v>
      </c>
      <c r="H38" s="56">
        <f t="shared" si="7"/>
        <v>1.0777926805901514</v>
      </c>
      <c r="I38" s="141">
        <f t="shared" ref="I38:I42" si="79">INT(U$3*U$9-D38-F38+E38)</f>
        <v>1506</v>
      </c>
      <c r="J38" s="140">
        <v>4926</v>
      </c>
      <c r="K38" s="142">
        <f t="shared" ref="K38:K42" si="80">E38</f>
        <v>531</v>
      </c>
      <c r="L38" s="104">
        <f t="shared" si="48"/>
        <v>-329</v>
      </c>
      <c r="M38" s="25">
        <f t="shared" si="19"/>
        <v>291</v>
      </c>
      <c r="N38" s="24">
        <f t="shared" si="49"/>
        <v>96</v>
      </c>
      <c r="P38" s="39">
        <f t="shared" si="52"/>
        <v>1.7454930528388643E-5</v>
      </c>
      <c r="Q38" s="38">
        <f t="shared" si="53"/>
        <v>0.76917784167028225</v>
      </c>
      <c r="R38" s="38">
        <f t="shared" si="54"/>
        <v>-4089.4276262837639</v>
      </c>
      <c r="S38" s="133">
        <f t="shared" si="55"/>
        <v>4794</v>
      </c>
      <c r="T38" s="131">
        <f t="shared" si="63"/>
        <v>4926</v>
      </c>
      <c r="U38" s="102">
        <f t="shared" ref="U38" si="81">S38-T38</f>
        <v>-132</v>
      </c>
      <c r="V38" s="100">
        <f t="shared" ref="V38" si="82">U38/T38</f>
        <v>-2.679658952496955E-2</v>
      </c>
      <c r="W38" s="102">
        <f t="shared" ref="W38" si="83">W37+U38</f>
        <v>-2007</v>
      </c>
      <c r="X38" s="73">
        <f t="shared" ref="X38" si="84">W38/T38</f>
        <v>-0.40742996345919608</v>
      </c>
    </row>
    <row r="39" spans="2:30" x14ac:dyDescent="0.25">
      <c r="B39" s="8">
        <v>35</v>
      </c>
      <c r="C39" s="108">
        <v>43926</v>
      </c>
      <c r="D39" s="36">
        <f t="shared" si="35"/>
        <v>5944</v>
      </c>
      <c r="E39" s="22">
        <v>587</v>
      </c>
      <c r="F39" s="26">
        <v>182</v>
      </c>
      <c r="G39" s="91">
        <f t="shared" si="70"/>
        <v>2.2018900544138005E-3</v>
      </c>
      <c r="H39" s="58">
        <f t="shared" si="7"/>
        <v>1.0567111111111112</v>
      </c>
      <c r="I39" s="18">
        <f t="shared" si="79"/>
        <v>1229</v>
      </c>
      <c r="J39" s="22">
        <v>5175</v>
      </c>
      <c r="K39" s="26">
        <f t="shared" si="80"/>
        <v>587</v>
      </c>
      <c r="L39" s="137">
        <f t="shared" si="48"/>
        <v>-277</v>
      </c>
      <c r="M39" s="22">
        <f t="shared" si="19"/>
        <v>249</v>
      </c>
      <c r="N39" s="26">
        <f t="shared" si="49"/>
        <v>56</v>
      </c>
      <c r="P39" s="71">
        <f t="shared" si="52"/>
        <v>1.7454930528388643E-5</v>
      </c>
      <c r="Q39" s="70">
        <f t="shared" si="53"/>
        <v>0.77007293012555467</v>
      </c>
      <c r="R39" s="70">
        <f t="shared" si="54"/>
        <v>-4346.1748623675985</v>
      </c>
      <c r="S39" s="134">
        <f t="shared" si="55"/>
        <v>5062</v>
      </c>
      <c r="T39" s="128">
        <f t="shared" si="63"/>
        <v>5175</v>
      </c>
      <c r="U39" s="14">
        <f t="shared" ref="U39" si="85">S39-T39</f>
        <v>-113</v>
      </c>
      <c r="V39" s="101">
        <f t="shared" ref="V39" si="86">U39/T39</f>
        <v>-2.1835748792270532E-2</v>
      </c>
      <c r="W39" s="14">
        <f t="shared" ref="W39" si="87">W38+U39</f>
        <v>-2120</v>
      </c>
      <c r="X39" s="74">
        <f t="shared" ref="X39" si="88">W39/T39</f>
        <v>-0.40966183574879228</v>
      </c>
    </row>
    <row r="40" spans="2:30" x14ac:dyDescent="0.25">
      <c r="B40" s="7">
        <v>36</v>
      </c>
      <c r="C40" s="107">
        <v>43927</v>
      </c>
      <c r="D40" s="35">
        <f t="shared" si="35"/>
        <v>6151</v>
      </c>
      <c r="E40" s="4">
        <v>610</v>
      </c>
      <c r="F40" s="24">
        <v>199</v>
      </c>
      <c r="G40" s="92">
        <f t="shared" si="70"/>
        <v>2.2785709496465825E-3</v>
      </c>
      <c r="H40" s="56">
        <f t="shared" ref="H40:H71" si="89">D40/D39</f>
        <v>1.0348250336473754</v>
      </c>
      <c r="I40" s="35">
        <f t="shared" si="79"/>
        <v>1028</v>
      </c>
      <c r="J40" s="25">
        <v>5342</v>
      </c>
      <c r="K40" s="24">
        <f t="shared" si="80"/>
        <v>610</v>
      </c>
      <c r="L40" s="104">
        <f t="shared" si="48"/>
        <v>-201</v>
      </c>
      <c r="M40" s="25">
        <f t="shared" si="19"/>
        <v>167</v>
      </c>
      <c r="N40" s="24">
        <f t="shared" si="49"/>
        <v>23</v>
      </c>
      <c r="P40" s="39">
        <f t="shared" si="52"/>
        <v>1.7454930528388643E-5</v>
      </c>
      <c r="Q40" s="38">
        <f t="shared" si="53"/>
        <v>0.77069733052391176</v>
      </c>
      <c r="R40" s="38">
        <f t="shared" si="54"/>
        <v>-4565.8657963362411</v>
      </c>
      <c r="S40" s="133">
        <f t="shared" si="55"/>
        <v>5290</v>
      </c>
      <c r="T40" s="131">
        <f t="shared" ref="T40" si="90">J40</f>
        <v>5342</v>
      </c>
      <c r="U40" s="102">
        <f t="shared" ref="U40" si="91">S40-T40</f>
        <v>-52</v>
      </c>
      <c r="V40" s="100">
        <f t="shared" ref="V40" si="92">U40/T40</f>
        <v>-9.7341819543242235E-3</v>
      </c>
      <c r="W40" s="102">
        <f t="shared" ref="W40" si="93">W39+U40</f>
        <v>-2172</v>
      </c>
      <c r="X40" s="73">
        <f t="shared" ref="X40" si="94">W40/T40</f>
        <v>-0.40658929239985026</v>
      </c>
    </row>
    <row r="41" spans="2:30" x14ac:dyDescent="0.25">
      <c r="B41" s="8">
        <v>37</v>
      </c>
      <c r="C41" s="108">
        <v>43928</v>
      </c>
      <c r="D41" s="36">
        <f t="shared" si="35"/>
        <v>6331</v>
      </c>
      <c r="E41" s="22">
        <v>688</v>
      </c>
      <c r="F41" s="26">
        <v>208</v>
      </c>
      <c r="G41" s="91">
        <f t="shared" si="70"/>
        <v>2.3452499889794367E-3</v>
      </c>
      <c r="H41" s="58">
        <f t="shared" si="89"/>
        <v>1.029263534384653</v>
      </c>
      <c r="I41" s="18">
        <f t="shared" si="79"/>
        <v>917</v>
      </c>
      <c r="J41" s="22">
        <v>5435</v>
      </c>
      <c r="K41" s="26">
        <f t="shared" si="80"/>
        <v>688</v>
      </c>
      <c r="L41" s="137">
        <f t="shared" si="48"/>
        <v>-111</v>
      </c>
      <c r="M41" s="22">
        <f t="shared" si="19"/>
        <v>93</v>
      </c>
      <c r="N41" s="26">
        <f t="shared" si="49"/>
        <v>78</v>
      </c>
      <c r="P41" s="71">
        <f t="shared" si="52"/>
        <v>1.7454930528388643E-5</v>
      </c>
      <c r="Q41" s="70">
        <f t="shared" si="53"/>
        <v>0.77134823319967971</v>
      </c>
      <c r="R41" s="70">
        <f t="shared" si="54"/>
        <v>-4713.208711889507</v>
      </c>
      <c r="S41" s="134">
        <f t="shared" si="55"/>
        <v>5440</v>
      </c>
      <c r="T41" s="128">
        <f t="shared" ref="T41" si="95">J41</f>
        <v>5435</v>
      </c>
      <c r="U41" s="14">
        <f t="shared" ref="U41" si="96">S41-T41</f>
        <v>5</v>
      </c>
      <c r="V41" s="101">
        <f t="shared" ref="V41" si="97">U41/T41</f>
        <v>9.1996320147194111E-4</v>
      </c>
      <c r="W41" s="14">
        <f t="shared" ref="W41" si="98">W40+U41</f>
        <v>-2167</v>
      </c>
      <c r="X41" s="74">
        <f t="shared" ref="X41" si="99">W41/T41</f>
        <v>-0.39871205151793926</v>
      </c>
    </row>
    <row r="42" spans="2:30" ht="15.75" thickBot="1" x14ac:dyDescent="0.3">
      <c r="B42" s="53">
        <v>38</v>
      </c>
      <c r="C42" s="178">
        <v>43929</v>
      </c>
      <c r="D42" s="181">
        <f t="shared" si="35"/>
        <v>6538</v>
      </c>
      <c r="E42" s="176">
        <v>800</v>
      </c>
      <c r="F42" s="120">
        <v>278</v>
      </c>
      <c r="G42" s="121">
        <f t="shared" si="70"/>
        <v>2.4219308842122187E-3</v>
      </c>
      <c r="H42" s="122">
        <f t="shared" si="89"/>
        <v>1.0326962565155584</v>
      </c>
      <c r="I42" s="181">
        <f t="shared" si="79"/>
        <v>752</v>
      </c>
      <c r="J42" s="177">
        <v>5460</v>
      </c>
      <c r="K42" s="120">
        <f t="shared" si="80"/>
        <v>800</v>
      </c>
      <c r="L42" s="180">
        <f t="shared" si="48"/>
        <v>-165</v>
      </c>
      <c r="M42" s="177">
        <f t="shared" si="19"/>
        <v>25</v>
      </c>
      <c r="N42" s="120">
        <f t="shared" si="49"/>
        <v>112</v>
      </c>
      <c r="P42" s="123">
        <f t="shared" si="52"/>
        <v>1.7454930528388643E-5</v>
      </c>
      <c r="Q42" s="124">
        <f t="shared" si="53"/>
        <v>0.771849778076521</v>
      </c>
      <c r="R42" s="124">
        <f t="shared" si="54"/>
        <v>-4795.2619522874338</v>
      </c>
      <c r="S42" s="179">
        <f t="shared" si="55"/>
        <v>5522</v>
      </c>
      <c r="T42" s="129">
        <f t="shared" ref="T42" si="100">J42</f>
        <v>5460</v>
      </c>
      <c r="U42" s="125">
        <f t="shared" ref="U42" si="101">S42-T42</f>
        <v>62</v>
      </c>
      <c r="V42" s="126">
        <f t="shared" ref="V42" si="102">U42/T42</f>
        <v>1.1355311355311355E-2</v>
      </c>
      <c r="W42" s="125">
        <f t="shared" ref="W42" si="103">W41+U42</f>
        <v>-2105</v>
      </c>
      <c r="X42" s="127">
        <f t="shared" ref="X42" si="104">W42/T42</f>
        <v>-0.38553113553113555</v>
      </c>
    </row>
    <row r="43" spans="2:30" x14ac:dyDescent="0.25">
      <c r="B43" s="161">
        <v>39</v>
      </c>
      <c r="C43" s="162">
        <v>43930</v>
      </c>
      <c r="D43" s="163">
        <f t="shared" ref="D42:D58" si="105">D42+IF(M43&gt;0,M43,0)</f>
        <v>6608</v>
      </c>
      <c r="E43" s="164">
        <f t="shared" ref="E42:E58" si="106">E42+IF(N43&gt;0,N43,0)</f>
        <v>926</v>
      </c>
      <c r="F43" s="165">
        <f>D43*(F$42/D$42)</f>
        <v>280.97644539614561</v>
      </c>
      <c r="G43" s="166">
        <f t="shared" si="70"/>
        <v>2.4478616217305507E-3</v>
      </c>
      <c r="H43" s="167">
        <f t="shared" si="89"/>
        <v>1.0107066381156318</v>
      </c>
      <c r="I43" s="168">
        <f t="shared" ref="I42:I58" si="107">INT((Z$4*K43+I42)/(1+Y$4*J43))</f>
        <v>577</v>
      </c>
      <c r="J43" s="164">
        <f t="shared" ref="J42:J58" si="108">S43</f>
        <v>5530</v>
      </c>
      <c r="K43" s="165">
        <f t="shared" ref="K42:K58" si="109">INT((X$4*J43+K42)/(1+W$4+Z$4))</f>
        <v>926</v>
      </c>
      <c r="L43" s="168">
        <f t="shared" si="48"/>
        <v>-175</v>
      </c>
      <c r="M43" s="164">
        <f t="shared" si="19"/>
        <v>70</v>
      </c>
      <c r="N43" s="165">
        <f t="shared" si="49"/>
        <v>126</v>
      </c>
      <c r="P43" s="169">
        <f t="shared" si="52"/>
        <v>1.7454930528388643E-5</v>
      </c>
      <c r="Q43" s="170">
        <f t="shared" si="53"/>
        <v>0.77457120158528781</v>
      </c>
      <c r="R43" s="170">
        <f t="shared" si="54"/>
        <v>-4817.3192749750488</v>
      </c>
      <c r="S43" s="171">
        <f t="shared" si="55"/>
        <v>5530</v>
      </c>
      <c r="T43" s="172"/>
      <c r="U43" s="173"/>
      <c r="V43" s="174"/>
      <c r="W43" s="173"/>
      <c r="X43" s="175"/>
    </row>
    <row r="44" spans="2:30" x14ac:dyDescent="0.25">
      <c r="B44" s="7">
        <v>40</v>
      </c>
      <c r="C44" s="46">
        <v>43931</v>
      </c>
      <c r="D44" s="35">
        <f t="shared" si="105"/>
        <v>6659</v>
      </c>
      <c r="E44" s="4">
        <f t="shared" si="106"/>
        <v>1069</v>
      </c>
      <c r="F44" s="24">
        <f t="shared" ref="F44:F107" si="110">D44*(F$42/D$42)</f>
        <v>283.14499847048029</v>
      </c>
      <c r="G44" s="92">
        <f t="shared" si="70"/>
        <v>2.4667540162081926E-3</v>
      </c>
      <c r="H44" s="56">
        <f t="shared" si="89"/>
        <v>1.0077179176755449</v>
      </c>
      <c r="I44" s="35">
        <f t="shared" si="107"/>
        <v>403</v>
      </c>
      <c r="J44" s="25">
        <f t="shared" si="108"/>
        <v>5581</v>
      </c>
      <c r="K44" s="24">
        <f t="shared" si="109"/>
        <v>1069</v>
      </c>
      <c r="L44" s="35">
        <f t="shared" si="48"/>
        <v>-174</v>
      </c>
      <c r="M44" s="25">
        <f t="shared" si="19"/>
        <v>51</v>
      </c>
      <c r="N44" s="24">
        <f t="shared" si="49"/>
        <v>143</v>
      </c>
      <c r="P44" s="39">
        <f t="shared" si="52"/>
        <v>1.7454930528388643E-5</v>
      </c>
      <c r="Q44" s="38">
        <f t="shared" si="53"/>
        <v>0.77671241383761758</v>
      </c>
      <c r="R44" s="38">
        <f t="shared" si="54"/>
        <v>-4879.0797785003697</v>
      </c>
      <c r="S44" s="12">
        <f t="shared" si="55"/>
        <v>5581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105"/>
        <v>6691</v>
      </c>
      <c r="E45" s="22">
        <f t="shared" si="106"/>
        <v>1231</v>
      </c>
      <c r="F45" s="26">
        <f t="shared" si="110"/>
        <v>284.50565922300399</v>
      </c>
      <c r="G45" s="91">
        <f t="shared" si="70"/>
        <v>2.4786080676451445E-3</v>
      </c>
      <c r="H45" s="58">
        <f t="shared" si="89"/>
        <v>1.0048055263553086</v>
      </c>
      <c r="I45" s="36">
        <f t="shared" si="107"/>
        <v>229</v>
      </c>
      <c r="J45" s="13">
        <f t="shared" si="108"/>
        <v>5613</v>
      </c>
      <c r="K45" s="23">
        <f t="shared" si="109"/>
        <v>1231</v>
      </c>
      <c r="L45" s="36">
        <f t="shared" si="48"/>
        <v>-174</v>
      </c>
      <c r="M45" s="13">
        <f t="shared" si="19"/>
        <v>32</v>
      </c>
      <c r="N45" s="23">
        <f t="shared" si="49"/>
        <v>162</v>
      </c>
      <c r="P45" s="71">
        <f t="shared" si="52"/>
        <v>1.7454930528388643E-5</v>
      </c>
      <c r="Q45" s="70">
        <f t="shared" si="53"/>
        <v>0.7792097228271212</v>
      </c>
      <c r="R45" s="70">
        <f t="shared" si="54"/>
        <v>-4924.0767167831036</v>
      </c>
      <c r="S45" s="11">
        <f t="shared" si="55"/>
        <v>5613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105"/>
        <v>6703</v>
      </c>
      <c r="E46" s="4">
        <f t="shared" si="106"/>
        <v>1415</v>
      </c>
      <c r="F46" s="24">
        <f t="shared" si="110"/>
        <v>285.01590700520035</v>
      </c>
      <c r="G46" s="92">
        <f t="shared" si="70"/>
        <v>2.4830533369340014E-3</v>
      </c>
      <c r="H46" s="56">
        <f t="shared" si="89"/>
        <v>1.0017934538932896</v>
      </c>
      <c r="I46" s="35">
        <f t="shared" si="107"/>
        <v>53</v>
      </c>
      <c r="J46" s="25">
        <f t="shared" si="108"/>
        <v>5625</v>
      </c>
      <c r="K46" s="24">
        <f t="shared" si="109"/>
        <v>1415</v>
      </c>
      <c r="L46" s="35">
        <f t="shared" si="48"/>
        <v>-176</v>
      </c>
      <c r="M46" s="25">
        <f t="shared" si="19"/>
        <v>12</v>
      </c>
      <c r="N46" s="24">
        <f t="shared" si="49"/>
        <v>184</v>
      </c>
      <c r="P46" s="39">
        <f t="shared" si="52"/>
        <v>1.7454930528388643E-5</v>
      </c>
      <c r="Q46" s="38">
        <f t="shared" si="53"/>
        <v>0.78208542856802576</v>
      </c>
      <c r="R46" s="38">
        <f t="shared" si="54"/>
        <v>-4952.3100898232506</v>
      </c>
      <c r="S46" s="12">
        <f t="shared" si="55"/>
        <v>5625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105"/>
        <v>6703</v>
      </c>
      <c r="E47" s="22">
        <f t="shared" si="106"/>
        <v>1623</v>
      </c>
      <c r="F47" s="26">
        <f t="shared" si="110"/>
        <v>285.01590700520035</v>
      </c>
      <c r="G47" s="91">
        <f t="shared" si="70"/>
        <v>2.4830533369340014E-3</v>
      </c>
      <c r="H47" s="58">
        <f t="shared" si="89"/>
        <v>1</v>
      </c>
      <c r="I47" s="36">
        <f t="shared" si="107"/>
        <v>-128</v>
      </c>
      <c r="J47" s="13">
        <f t="shared" si="108"/>
        <v>5617</v>
      </c>
      <c r="K47" s="23">
        <f t="shared" si="109"/>
        <v>1623</v>
      </c>
      <c r="L47" s="36">
        <f t="shared" si="48"/>
        <v>-181</v>
      </c>
      <c r="M47" s="13">
        <f t="shared" si="19"/>
        <v>-8</v>
      </c>
      <c r="N47" s="23">
        <f t="shared" si="49"/>
        <v>208</v>
      </c>
      <c r="P47" s="71">
        <f t="shared" si="52"/>
        <v>1.7454930528388643E-5</v>
      </c>
      <c r="Q47" s="70">
        <f t="shared" si="53"/>
        <v>0.78539927791581565</v>
      </c>
      <c r="R47" s="70">
        <f t="shared" si="54"/>
        <v>-4962.8976047133056</v>
      </c>
      <c r="S47" s="11">
        <f t="shared" si="55"/>
        <v>5617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105"/>
        <v>6703</v>
      </c>
      <c r="E48" s="4">
        <f t="shared" si="106"/>
        <v>1859</v>
      </c>
      <c r="F48" s="24">
        <f t="shared" si="110"/>
        <v>285.01590700520035</v>
      </c>
      <c r="G48" s="92">
        <f t="shared" si="70"/>
        <v>2.4830533369340014E-3</v>
      </c>
      <c r="H48" s="56">
        <f t="shared" si="89"/>
        <v>1</v>
      </c>
      <c r="I48" s="35">
        <f t="shared" si="107"/>
        <v>-316</v>
      </c>
      <c r="J48" s="25">
        <f t="shared" si="108"/>
        <v>5588</v>
      </c>
      <c r="K48" s="24">
        <f t="shared" si="109"/>
        <v>1859</v>
      </c>
      <c r="L48" s="35">
        <f t="shared" si="48"/>
        <v>-188</v>
      </c>
      <c r="M48" s="25">
        <f t="shared" si="19"/>
        <v>-29</v>
      </c>
      <c r="N48" s="24">
        <f t="shared" si="49"/>
        <v>236</v>
      </c>
      <c r="P48" s="39">
        <f t="shared" si="52"/>
        <v>1.7454930528388643E-5</v>
      </c>
      <c r="Q48" s="38">
        <f t="shared" si="53"/>
        <v>0.78920863333024283</v>
      </c>
      <c r="R48" s="38">
        <f t="shared" si="54"/>
        <v>-4955.8392614532686</v>
      </c>
      <c r="S48" s="12">
        <f t="shared" si="55"/>
        <v>5588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105"/>
        <v>6703</v>
      </c>
      <c r="E49" s="22">
        <f t="shared" si="106"/>
        <v>2126</v>
      </c>
      <c r="F49" s="26">
        <f t="shared" si="110"/>
        <v>285.01590700520035</v>
      </c>
      <c r="G49" s="91">
        <f t="shared" si="70"/>
        <v>2.4830533369340014E-3</v>
      </c>
      <c r="H49" s="58">
        <f t="shared" si="89"/>
        <v>1</v>
      </c>
      <c r="I49" s="18">
        <f t="shared" si="107"/>
        <v>-515</v>
      </c>
      <c r="J49" s="22">
        <f t="shared" si="108"/>
        <v>5538</v>
      </c>
      <c r="K49" s="26">
        <f t="shared" si="109"/>
        <v>2126</v>
      </c>
      <c r="L49" s="18">
        <f t="shared" si="48"/>
        <v>-199</v>
      </c>
      <c r="M49" s="22">
        <f t="shared" si="19"/>
        <v>-50</v>
      </c>
      <c r="N49" s="26">
        <f t="shared" si="49"/>
        <v>267</v>
      </c>
      <c r="P49" s="71">
        <f t="shared" ref="P49:P80" si="111">Y$4*((1+W$4-X$4)*(1+W$4+Z$4)-X$4)</f>
        <v>1.7454930528388643E-5</v>
      </c>
      <c r="Q49" s="70">
        <f t="shared" ref="Q49:Q80" si="112">(1+W$4-X$4)*(1+W$4+Z$4)-Y$4*((Z$4*K48)+((I48+J48)*(1+W$4+Z$4)))</f>
        <v>0.79357562606252408</v>
      </c>
      <c r="R49" s="70">
        <f t="shared" ref="R49:R80" si="113">-J48*(1+W$4+Z$4)</f>
        <v>-4930.2527671356356</v>
      </c>
      <c r="S49" s="11">
        <f t="shared" si="55"/>
        <v>5538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105"/>
        <v>6703</v>
      </c>
      <c r="E50" s="4">
        <f t="shared" si="106"/>
        <v>2428</v>
      </c>
      <c r="F50" s="24">
        <f t="shared" si="110"/>
        <v>285.01590700520035</v>
      </c>
      <c r="G50" s="92">
        <f t="shared" si="70"/>
        <v>2.4830533369340014E-3</v>
      </c>
      <c r="H50" s="56">
        <f t="shared" si="89"/>
        <v>1</v>
      </c>
      <c r="I50" s="35">
        <f t="shared" si="107"/>
        <v>-728</v>
      </c>
      <c r="J50" s="25">
        <f t="shared" si="108"/>
        <v>5465</v>
      </c>
      <c r="K50" s="24">
        <f t="shared" si="109"/>
        <v>2428</v>
      </c>
      <c r="L50" s="35">
        <f t="shared" si="48"/>
        <v>-213</v>
      </c>
      <c r="M50" s="25">
        <f t="shared" si="19"/>
        <v>-73</v>
      </c>
      <c r="N50" s="24">
        <f t="shared" si="49"/>
        <v>302</v>
      </c>
      <c r="P50" s="39">
        <f t="shared" si="111"/>
        <v>1.7454930528388643E-5</v>
      </c>
      <c r="Q50" s="38">
        <f t="shared" si="112"/>
        <v>0.79857753419090616</v>
      </c>
      <c r="R50" s="38">
        <f t="shared" si="113"/>
        <v>-4886.1381217604066</v>
      </c>
      <c r="S50" s="12">
        <f t="shared" si="55"/>
        <v>5465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105"/>
        <v>6703</v>
      </c>
      <c r="E51" s="22">
        <f t="shared" si="106"/>
        <v>2770</v>
      </c>
      <c r="F51" s="26">
        <f t="shared" si="110"/>
        <v>285.01590700520035</v>
      </c>
      <c r="G51" s="91">
        <f t="shared" si="70"/>
        <v>2.4830533369340014E-3</v>
      </c>
      <c r="H51" s="58">
        <f t="shared" si="89"/>
        <v>1</v>
      </c>
      <c r="I51" s="18">
        <f t="shared" si="107"/>
        <v>-959</v>
      </c>
      <c r="J51" s="22">
        <f t="shared" si="108"/>
        <v>5369</v>
      </c>
      <c r="K51" s="26">
        <f t="shared" si="109"/>
        <v>2770</v>
      </c>
      <c r="L51" s="18">
        <f t="shared" si="48"/>
        <v>-231</v>
      </c>
      <c r="M51" s="22">
        <f t="shared" si="19"/>
        <v>-96</v>
      </c>
      <c r="N51" s="26">
        <f t="shared" si="49"/>
        <v>342</v>
      </c>
      <c r="P51" s="71">
        <f t="shared" si="111"/>
        <v>1.7454930528388643E-5</v>
      </c>
      <c r="Q51" s="70">
        <f t="shared" si="112"/>
        <v>0.80431155141213084</v>
      </c>
      <c r="R51" s="70">
        <f t="shared" si="113"/>
        <v>-4821.7307395125717</v>
      </c>
      <c r="S51" s="11">
        <f t="shared" si="55"/>
        <v>5369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105"/>
        <v>6703</v>
      </c>
      <c r="E52" s="4">
        <f t="shared" si="106"/>
        <v>3158</v>
      </c>
      <c r="F52" s="24">
        <f t="shared" si="110"/>
        <v>285.01590700520035</v>
      </c>
      <c r="G52" s="92">
        <f t="shared" si="70"/>
        <v>2.4830533369340014E-3</v>
      </c>
      <c r="H52" s="56">
        <f t="shared" si="89"/>
        <v>1</v>
      </c>
      <c r="I52" s="35">
        <f t="shared" si="107"/>
        <v>-1212</v>
      </c>
      <c r="J52" s="4">
        <f t="shared" si="108"/>
        <v>5248</v>
      </c>
      <c r="K52" s="24">
        <f t="shared" si="109"/>
        <v>3158</v>
      </c>
      <c r="L52" s="35">
        <f t="shared" si="48"/>
        <v>-253</v>
      </c>
      <c r="M52" s="4">
        <f t="shared" si="19"/>
        <v>-121</v>
      </c>
      <c r="N52" s="24">
        <f t="shared" si="49"/>
        <v>388</v>
      </c>
      <c r="P52" s="39">
        <f t="shared" si="111"/>
        <v>1.7454930528388643E-5</v>
      </c>
      <c r="Q52" s="38">
        <f t="shared" si="112"/>
        <v>0.81085972459590938</v>
      </c>
      <c r="R52" s="38">
        <f t="shared" si="113"/>
        <v>-4737.0306203921309</v>
      </c>
      <c r="S52" s="12">
        <f t="shared" si="55"/>
        <v>5248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105"/>
        <v>6703</v>
      </c>
      <c r="E53" s="3">
        <f t="shared" si="106"/>
        <v>3597</v>
      </c>
      <c r="F53" s="23">
        <f t="shared" si="110"/>
        <v>285.01590700520035</v>
      </c>
      <c r="G53" s="91">
        <f t="shared" si="70"/>
        <v>2.4830533369340014E-3</v>
      </c>
      <c r="H53" s="55">
        <f t="shared" si="89"/>
        <v>1</v>
      </c>
      <c r="I53" s="8">
        <f t="shared" si="107"/>
        <v>-1493</v>
      </c>
      <c r="J53" s="3">
        <f t="shared" si="108"/>
        <v>5102</v>
      </c>
      <c r="K53" s="37">
        <f t="shared" si="109"/>
        <v>3597</v>
      </c>
      <c r="L53" s="8">
        <f t="shared" si="48"/>
        <v>-281</v>
      </c>
      <c r="M53" s="3">
        <f t="shared" si="19"/>
        <v>-146</v>
      </c>
      <c r="N53" s="37">
        <f t="shared" si="49"/>
        <v>439</v>
      </c>
      <c r="P53" s="71">
        <f t="shared" si="111"/>
        <v>1.7454930528388643E-5</v>
      </c>
      <c r="Q53" s="70">
        <f t="shared" si="112"/>
        <v>0.81834154745321064</v>
      </c>
      <c r="R53" s="70">
        <f t="shared" si="113"/>
        <v>-4630.273178584076</v>
      </c>
      <c r="S53" s="11">
        <f t="shared" si="55"/>
        <v>5102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105"/>
        <v>6703</v>
      </c>
      <c r="E54" s="2">
        <f t="shared" si="106"/>
        <v>4094</v>
      </c>
      <c r="F54" s="24">
        <f t="shared" si="110"/>
        <v>285.01590700520035</v>
      </c>
      <c r="G54" s="92">
        <f t="shared" si="70"/>
        <v>2.4830533369340014E-3</v>
      </c>
      <c r="H54" s="56">
        <f t="shared" si="89"/>
        <v>1</v>
      </c>
      <c r="I54" s="7">
        <f t="shared" si="107"/>
        <v>-1808</v>
      </c>
      <c r="J54" s="2">
        <f t="shared" si="108"/>
        <v>4930</v>
      </c>
      <c r="K54" s="34">
        <f t="shared" si="109"/>
        <v>4094</v>
      </c>
      <c r="L54" s="7">
        <f t="shared" si="48"/>
        <v>-315</v>
      </c>
      <c r="M54" s="2">
        <f t="shared" si="19"/>
        <v>-172</v>
      </c>
      <c r="N54" s="34">
        <f t="shared" si="49"/>
        <v>497</v>
      </c>
      <c r="P54" s="39">
        <f t="shared" si="111"/>
        <v>1.7454930528388643E-5</v>
      </c>
      <c r="Q54" s="38">
        <f t="shared" si="112"/>
        <v>0.82687412929927107</v>
      </c>
      <c r="R54" s="38">
        <f t="shared" si="113"/>
        <v>-4501.4584140884062</v>
      </c>
      <c r="S54" s="12">
        <f t="shared" si="55"/>
        <v>4930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105"/>
        <v>6703</v>
      </c>
      <c r="E55" s="3">
        <f t="shared" si="106"/>
        <v>4656</v>
      </c>
      <c r="F55" s="23">
        <f t="shared" si="110"/>
        <v>285.01590700520035</v>
      </c>
      <c r="G55" s="91">
        <f t="shared" si="70"/>
        <v>2.4830533369340014E-3</v>
      </c>
      <c r="H55" s="55">
        <f t="shared" si="89"/>
        <v>1</v>
      </c>
      <c r="I55" s="8">
        <f t="shared" si="107"/>
        <v>-2164</v>
      </c>
      <c r="J55" s="3">
        <f t="shared" si="108"/>
        <v>4732</v>
      </c>
      <c r="K55" s="37">
        <f t="shared" si="109"/>
        <v>4656</v>
      </c>
      <c r="L55" s="8">
        <f t="shared" si="48"/>
        <v>-356</v>
      </c>
      <c r="M55" s="3">
        <f t="shared" si="19"/>
        <v>-198</v>
      </c>
      <c r="N55" s="37">
        <f t="shared" si="49"/>
        <v>562</v>
      </c>
      <c r="P55" s="71">
        <f t="shared" si="111"/>
        <v>1.7454930528388643E-5</v>
      </c>
      <c r="Q55" s="70">
        <f t="shared" si="112"/>
        <v>0.83659687946355399</v>
      </c>
      <c r="R55" s="70">
        <f t="shared" si="113"/>
        <v>-4349.7040339976174</v>
      </c>
      <c r="S55" s="11">
        <f t="shared" si="55"/>
        <v>4732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105"/>
        <v>6703</v>
      </c>
      <c r="E56" s="2">
        <f t="shared" si="106"/>
        <v>5293</v>
      </c>
      <c r="F56" s="24">
        <f t="shared" si="110"/>
        <v>285.01590700520035</v>
      </c>
      <c r="G56" s="92">
        <f t="shared" si="70"/>
        <v>2.4830533369340014E-3</v>
      </c>
      <c r="H56" s="56">
        <f t="shared" si="89"/>
        <v>1</v>
      </c>
      <c r="I56" s="7">
        <f t="shared" si="107"/>
        <v>-2570</v>
      </c>
      <c r="J56" s="2">
        <f t="shared" si="108"/>
        <v>4507</v>
      </c>
      <c r="K56" s="34">
        <f t="shared" si="109"/>
        <v>5293</v>
      </c>
      <c r="L56" s="7">
        <f t="shared" si="48"/>
        <v>-406</v>
      </c>
      <c r="M56" s="2">
        <f t="shared" si="19"/>
        <v>-225</v>
      </c>
      <c r="N56" s="34">
        <f t="shared" si="49"/>
        <v>637</v>
      </c>
      <c r="P56" s="39">
        <f t="shared" si="111"/>
        <v>1.7454930528388643E-5</v>
      </c>
      <c r="Q56" s="38">
        <f t="shared" si="112"/>
        <v>0.84764920727552306</v>
      </c>
      <c r="R56" s="38">
        <f t="shared" si="113"/>
        <v>-4175.0100383117087</v>
      </c>
      <c r="S56" s="12">
        <f t="shared" si="55"/>
        <v>4507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105"/>
        <v>6703</v>
      </c>
      <c r="E57" s="3">
        <f t="shared" si="106"/>
        <v>6014</v>
      </c>
      <c r="F57" s="23">
        <f t="shared" si="110"/>
        <v>285.01590700520035</v>
      </c>
      <c r="G57" s="91">
        <f t="shared" si="70"/>
        <v>2.4830533369340014E-3</v>
      </c>
      <c r="H57" s="55">
        <f t="shared" si="89"/>
        <v>1</v>
      </c>
      <c r="I57" s="8">
        <f t="shared" si="107"/>
        <v>-3036</v>
      </c>
      <c r="J57" s="3">
        <f t="shared" si="108"/>
        <v>4255</v>
      </c>
      <c r="K57" s="37">
        <f t="shared" si="109"/>
        <v>6014</v>
      </c>
      <c r="L57" s="8">
        <f t="shared" si="48"/>
        <v>-466</v>
      </c>
      <c r="M57" s="3">
        <f t="shared" ref="M57:M88" si="114">J57-J56</f>
        <v>-252</v>
      </c>
      <c r="N57" s="37">
        <f t="shared" si="49"/>
        <v>721</v>
      </c>
      <c r="P57" s="71">
        <f t="shared" si="111"/>
        <v>1.7454930528388643E-5</v>
      </c>
      <c r="Q57" s="70">
        <f t="shared" si="112"/>
        <v>0.86023026892012622</v>
      </c>
      <c r="R57" s="70">
        <f t="shared" si="113"/>
        <v>-3976.4941341231765</v>
      </c>
      <c r="S57" s="11">
        <f t="shared" si="55"/>
        <v>4255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105"/>
        <v>6703</v>
      </c>
      <c r="E58" s="2">
        <f t="shared" si="106"/>
        <v>6830</v>
      </c>
      <c r="F58" s="24">
        <f t="shared" si="110"/>
        <v>285.01590700520035</v>
      </c>
      <c r="G58" s="92">
        <f t="shared" si="70"/>
        <v>2.4830533369340014E-3</v>
      </c>
      <c r="H58" s="56">
        <f t="shared" si="89"/>
        <v>1</v>
      </c>
      <c r="I58" s="7">
        <f t="shared" si="107"/>
        <v>-3574</v>
      </c>
      <c r="J58" s="2">
        <f t="shared" si="108"/>
        <v>3977</v>
      </c>
      <c r="K58" s="34">
        <f t="shared" si="109"/>
        <v>6830</v>
      </c>
      <c r="L58" s="7">
        <f t="shared" si="48"/>
        <v>-538</v>
      </c>
      <c r="M58" s="2">
        <f t="shared" si="114"/>
        <v>-278</v>
      </c>
      <c r="N58" s="34">
        <f t="shared" si="49"/>
        <v>816</v>
      </c>
      <c r="P58" s="39">
        <f t="shared" si="111"/>
        <v>1.7454930528388643E-5</v>
      </c>
      <c r="Q58" s="38">
        <f t="shared" si="112"/>
        <v>0.87453683618657885</v>
      </c>
      <c r="R58" s="38">
        <f t="shared" si="113"/>
        <v>-3754.1563214320204</v>
      </c>
      <c r="S58" s="12">
        <f t="shared" si="55"/>
        <v>3977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115">D58+IF(M59&gt;0,M59,0)</f>
        <v>6703</v>
      </c>
      <c r="E59" s="3">
        <f t="shared" ref="E59:E90" si="116">E58+IF(N59&gt;0,N59,0)</f>
        <v>7754</v>
      </c>
      <c r="F59" s="23">
        <f t="shared" si="110"/>
        <v>285.01590700520035</v>
      </c>
      <c r="G59" s="91">
        <f t="shared" si="70"/>
        <v>2.4830533369340014E-3</v>
      </c>
      <c r="H59" s="55">
        <f t="shared" si="89"/>
        <v>1</v>
      </c>
      <c r="I59" s="8">
        <f t="shared" ref="I59:I90" si="117">INT((Z$4*K59+I58)/(1+Y$4*J59))</f>
        <v>-4199</v>
      </c>
      <c r="J59" s="3">
        <f t="shared" ref="J59:J90" si="118">S59</f>
        <v>3674</v>
      </c>
      <c r="K59" s="37">
        <f t="shared" ref="K59:K90" si="119">INT((X$4*J59+K58)/(1+W$4+Z$4))</f>
        <v>7754</v>
      </c>
      <c r="L59" s="8">
        <f t="shared" ref="L59:L90" si="120">I59-I58</f>
        <v>-625</v>
      </c>
      <c r="M59" s="3">
        <f t="shared" si="114"/>
        <v>-303</v>
      </c>
      <c r="N59" s="37">
        <f t="shared" ref="N59:N90" si="121">K59-K58</f>
        <v>924</v>
      </c>
      <c r="P59" s="71">
        <f t="shared" si="111"/>
        <v>1.7454930528388643E-5</v>
      </c>
      <c r="Q59" s="70">
        <f t="shared" si="112"/>
        <v>0.89078798087832367</v>
      </c>
      <c r="R59" s="70">
        <f t="shared" si="113"/>
        <v>-3508.8788931457452</v>
      </c>
      <c r="S59" s="11">
        <f t="shared" si="55"/>
        <v>3674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115"/>
        <v>6703</v>
      </c>
      <c r="E60" s="2">
        <f t="shared" si="116"/>
        <v>8800</v>
      </c>
      <c r="F60" s="24">
        <f t="shared" si="110"/>
        <v>285.01590700520035</v>
      </c>
      <c r="G60" s="92">
        <f t="shared" si="70"/>
        <v>2.4830533369340014E-3</v>
      </c>
      <c r="H60" s="56">
        <f t="shared" si="89"/>
        <v>1</v>
      </c>
      <c r="I60" s="7">
        <f t="shared" si="117"/>
        <v>-4928</v>
      </c>
      <c r="J60" s="2">
        <f t="shared" si="118"/>
        <v>3349</v>
      </c>
      <c r="K60" s="34">
        <f t="shared" si="119"/>
        <v>8800</v>
      </c>
      <c r="L60" s="7">
        <f t="shared" si="120"/>
        <v>-729</v>
      </c>
      <c r="M60" s="2">
        <f t="shared" si="114"/>
        <v>-325</v>
      </c>
      <c r="N60" s="34">
        <f t="shared" si="121"/>
        <v>1046</v>
      </c>
      <c r="P60" s="39">
        <f t="shared" si="111"/>
        <v>1.7454930528388643E-5</v>
      </c>
      <c r="Q60" s="38">
        <f t="shared" si="112"/>
        <v>0.90926013725855548</v>
      </c>
      <c r="R60" s="38">
        <f t="shared" si="113"/>
        <v>-3241.5441421718551</v>
      </c>
      <c r="S60" s="12">
        <f t="shared" si="55"/>
        <v>3349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115"/>
        <v>6703</v>
      </c>
      <c r="E61" s="3">
        <f t="shared" si="116"/>
        <v>9984</v>
      </c>
      <c r="F61" s="23">
        <f t="shared" si="110"/>
        <v>285.01590700520035</v>
      </c>
      <c r="G61" s="91">
        <f t="shared" si="70"/>
        <v>2.4830533369340014E-3</v>
      </c>
      <c r="H61" s="55">
        <f t="shared" si="89"/>
        <v>1</v>
      </c>
      <c r="I61" s="8">
        <f t="shared" si="117"/>
        <v>-5781</v>
      </c>
      <c r="J61" s="3">
        <f t="shared" si="118"/>
        <v>3006</v>
      </c>
      <c r="K61" s="37">
        <f t="shared" si="119"/>
        <v>9984</v>
      </c>
      <c r="L61" s="8">
        <f t="shared" si="120"/>
        <v>-853</v>
      </c>
      <c r="M61" s="3">
        <f t="shared" si="114"/>
        <v>-343</v>
      </c>
      <c r="N61" s="37">
        <f t="shared" si="121"/>
        <v>1184</v>
      </c>
      <c r="P61" s="71">
        <f t="shared" si="111"/>
        <v>1.7454930528388643E-5</v>
      </c>
      <c r="Q61" s="70">
        <f t="shared" si="112"/>
        <v>0.93023212398620125</v>
      </c>
      <c r="R61" s="70">
        <f t="shared" si="113"/>
        <v>-2954.7989472328641</v>
      </c>
      <c r="S61" s="11">
        <f t="shared" si="55"/>
        <v>3006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115"/>
        <v>6703</v>
      </c>
      <c r="E62" s="2">
        <f t="shared" si="116"/>
        <v>11325</v>
      </c>
      <c r="F62" s="24">
        <f t="shared" si="110"/>
        <v>285.01590700520035</v>
      </c>
      <c r="G62" s="92">
        <f t="shared" si="70"/>
        <v>2.4830533369340014E-3</v>
      </c>
      <c r="H62" s="56">
        <f t="shared" si="89"/>
        <v>1</v>
      </c>
      <c r="I62" s="7">
        <f t="shared" si="117"/>
        <v>-6783</v>
      </c>
      <c r="J62" s="2">
        <f t="shared" si="118"/>
        <v>2651</v>
      </c>
      <c r="K62" s="34">
        <f t="shared" si="119"/>
        <v>11325</v>
      </c>
      <c r="L62" s="7">
        <f t="shared" si="120"/>
        <v>-1002</v>
      </c>
      <c r="M62" s="2">
        <f t="shared" si="114"/>
        <v>-355</v>
      </c>
      <c r="N62" s="34">
        <f t="shared" si="121"/>
        <v>1341</v>
      </c>
      <c r="P62" s="39">
        <f t="shared" si="111"/>
        <v>1.7454930528388643E-5</v>
      </c>
      <c r="Q62" s="38">
        <f t="shared" si="112"/>
        <v>0.95402259095717756</v>
      </c>
      <c r="R62" s="38">
        <f t="shared" si="113"/>
        <v>-2652.1724799587905</v>
      </c>
      <c r="S62" s="12">
        <f t="shared" si="55"/>
        <v>2651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115"/>
        <v>6703</v>
      </c>
      <c r="E63" s="3">
        <f t="shared" si="116"/>
        <v>12843</v>
      </c>
      <c r="F63" s="23">
        <f t="shared" si="110"/>
        <v>285.01590700520035</v>
      </c>
      <c r="G63" s="91">
        <f t="shared" si="70"/>
        <v>2.4830533369340014E-3</v>
      </c>
      <c r="H63" s="55">
        <f t="shared" si="89"/>
        <v>1</v>
      </c>
      <c r="I63" s="8">
        <f t="shared" si="117"/>
        <v>-7962</v>
      </c>
      <c r="J63" s="3">
        <f t="shared" si="118"/>
        <v>2290</v>
      </c>
      <c r="K63" s="37">
        <f t="shared" si="119"/>
        <v>12843</v>
      </c>
      <c r="L63" s="8">
        <f t="shared" si="120"/>
        <v>-1179</v>
      </c>
      <c r="M63" s="3">
        <f t="shared" si="114"/>
        <v>-361</v>
      </c>
      <c r="N63" s="37">
        <f t="shared" si="121"/>
        <v>1518</v>
      </c>
      <c r="P63" s="71">
        <f t="shared" si="111"/>
        <v>1.7454930528388643E-5</v>
      </c>
      <c r="Q63" s="70">
        <f t="shared" si="112"/>
        <v>0.98100993492288524</v>
      </c>
      <c r="R63" s="70">
        <f t="shared" si="113"/>
        <v>-2338.958497794662</v>
      </c>
      <c r="S63" s="11">
        <f t="shared" si="55"/>
        <v>2290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115"/>
        <v>6703</v>
      </c>
      <c r="E64" s="2">
        <f t="shared" si="116"/>
        <v>14563</v>
      </c>
      <c r="F64" s="24">
        <f t="shared" si="110"/>
        <v>285.01590700520035</v>
      </c>
      <c r="G64" s="92">
        <f t="shared" si="70"/>
        <v>2.4830533369340014E-3</v>
      </c>
      <c r="H64" s="56">
        <f t="shared" si="89"/>
        <v>1</v>
      </c>
      <c r="I64" s="7">
        <f t="shared" si="117"/>
        <v>-9351</v>
      </c>
      <c r="J64" s="2">
        <f t="shared" si="118"/>
        <v>1932</v>
      </c>
      <c r="K64" s="34">
        <f t="shared" si="119"/>
        <v>14563</v>
      </c>
      <c r="L64" s="7">
        <f t="shared" si="120"/>
        <v>-1389</v>
      </c>
      <c r="M64" s="2">
        <f t="shared" si="114"/>
        <v>-358</v>
      </c>
      <c r="N64" s="34">
        <f t="shared" si="121"/>
        <v>1720</v>
      </c>
      <c r="P64" s="39">
        <f t="shared" si="111"/>
        <v>1.7454930528388643E-5</v>
      </c>
      <c r="Q64" s="38">
        <f t="shared" si="112"/>
        <v>1.0116275306987452</v>
      </c>
      <c r="R64" s="38">
        <f t="shared" si="113"/>
        <v>-2020.4507581855057</v>
      </c>
      <c r="S64" s="12">
        <f t="shared" si="55"/>
        <v>1932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115"/>
        <v>6703</v>
      </c>
      <c r="E65" s="3">
        <f t="shared" si="116"/>
        <v>16511</v>
      </c>
      <c r="F65" s="23">
        <f t="shared" si="110"/>
        <v>285.01590700520035</v>
      </c>
      <c r="G65" s="91">
        <f t="shared" si="70"/>
        <v>2.4830533369340014E-3</v>
      </c>
      <c r="H65" s="55">
        <f t="shared" si="89"/>
        <v>1</v>
      </c>
      <c r="I65" s="8">
        <f t="shared" si="117"/>
        <v>-10986</v>
      </c>
      <c r="J65" s="3">
        <f t="shared" si="118"/>
        <v>1587</v>
      </c>
      <c r="K65" s="37">
        <f t="shared" si="119"/>
        <v>16511</v>
      </c>
      <c r="L65" s="8">
        <f t="shared" si="120"/>
        <v>-1635</v>
      </c>
      <c r="M65" s="3">
        <f t="shared" si="114"/>
        <v>-345</v>
      </c>
      <c r="N65" s="37">
        <f t="shared" si="121"/>
        <v>1948</v>
      </c>
      <c r="P65" s="71">
        <f t="shared" si="111"/>
        <v>1.7454930528388643E-5</v>
      </c>
      <c r="Q65" s="70">
        <f t="shared" si="112"/>
        <v>1.0463557375243644</v>
      </c>
      <c r="R65" s="70">
        <f t="shared" si="113"/>
        <v>-1704.5898972988634</v>
      </c>
      <c r="S65" s="11">
        <f t="shared" si="55"/>
        <v>1587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115"/>
        <v>6703</v>
      </c>
      <c r="E66" s="2">
        <f t="shared" si="116"/>
        <v>18718</v>
      </c>
      <c r="F66" s="24">
        <f t="shared" si="110"/>
        <v>285.01590700520035</v>
      </c>
      <c r="G66" s="92">
        <f t="shared" si="70"/>
        <v>2.4830533369340014E-3</v>
      </c>
      <c r="H66" s="56">
        <f t="shared" si="89"/>
        <v>1</v>
      </c>
      <c r="I66" s="7">
        <f t="shared" si="117"/>
        <v>-12909</v>
      </c>
      <c r="J66" s="2">
        <f t="shared" si="118"/>
        <v>1263</v>
      </c>
      <c r="K66" s="34">
        <f t="shared" si="119"/>
        <v>18718</v>
      </c>
      <c r="L66" s="7">
        <f t="shared" si="120"/>
        <v>-1923</v>
      </c>
      <c r="M66" s="2">
        <f t="shared" si="114"/>
        <v>-324</v>
      </c>
      <c r="N66" s="34">
        <f t="shared" si="121"/>
        <v>2207</v>
      </c>
      <c r="P66" s="39">
        <f t="shared" si="111"/>
        <v>1.7454930528388643E-5</v>
      </c>
      <c r="Q66" s="38">
        <f t="shared" si="112"/>
        <v>1.0857123614806075</v>
      </c>
      <c r="R66" s="38">
        <f t="shared" si="113"/>
        <v>-1400.1988442097806</v>
      </c>
      <c r="S66" s="12">
        <f t="shared" si="55"/>
        <v>1263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115"/>
        <v>6703</v>
      </c>
      <c r="E67" s="3">
        <f t="shared" si="116"/>
        <v>21218</v>
      </c>
      <c r="F67" s="23">
        <f t="shared" si="110"/>
        <v>285.01590700520035</v>
      </c>
      <c r="G67" s="91">
        <f t="shared" si="70"/>
        <v>2.4830533369340014E-3</v>
      </c>
      <c r="H67" s="55">
        <f t="shared" si="89"/>
        <v>1</v>
      </c>
      <c r="I67" s="8">
        <f t="shared" si="117"/>
        <v>-15163</v>
      </c>
      <c r="J67" s="3">
        <f t="shared" si="118"/>
        <v>971</v>
      </c>
      <c r="K67" s="37">
        <f t="shared" si="119"/>
        <v>21218</v>
      </c>
      <c r="L67" s="8">
        <f t="shared" si="120"/>
        <v>-2254</v>
      </c>
      <c r="M67" s="3">
        <f t="shared" si="114"/>
        <v>-292</v>
      </c>
      <c r="N67" s="37">
        <f t="shared" si="121"/>
        <v>2500</v>
      </c>
      <c r="P67" s="71">
        <f t="shared" si="111"/>
        <v>1.7454930528388643E-5</v>
      </c>
      <c r="Q67" s="70">
        <f t="shared" si="112"/>
        <v>1.1303673804090999</v>
      </c>
      <c r="R67" s="70">
        <f t="shared" si="113"/>
        <v>-1114.3359421782943</v>
      </c>
      <c r="S67" s="11">
        <f t="shared" si="55"/>
        <v>971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115"/>
        <v>6703</v>
      </c>
      <c r="E68" s="2">
        <f t="shared" si="116"/>
        <v>24051</v>
      </c>
      <c r="F68" s="24">
        <f t="shared" si="110"/>
        <v>285.01590700520035</v>
      </c>
      <c r="G68" s="92">
        <f t="shared" ref="G68:G99" si="122">D68/U$3</f>
        <v>2.4830533369340014E-3</v>
      </c>
      <c r="H68" s="56">
        <f t="shared" si="89"/>
        <v>1</v>
      </c>
      <c r="I68" s="7">
        <f t="shared" si="117"/>
        <v>-17796</v>
      </c>
      <c r="J68" s="2">
        <f t="shared" si="118"/>
        <v>717</v>
      </c>
      <c r="K68" s="34">
        <f t="shared" si="119"/>
        <v>24051</v>
      </c>
      <c r="L68" s="7">
        <f t="shared" si="120"/>
        <v>-2633</v>
      </c>
      <c r="M68" s="2">
        <f t="shared" si="114"/>
        <v>-254</v>
      </c>
      <c r="N68" s="34">
        <f t="shared" si="121"/>
        <v>2833</v>
      </c>
      <c r="P68" s="39">
        <f t="shared" si="111"/>
        <v>1.7454930528388643E-5</v>
      </c>
      <c r="Q68" s="38">
        <f t="shared" si="112"/>
        <v>1.1809628628931399</v>
      </c>
      <c r="R68" s="38">
        <f t="shared" si="113"/>
        <v>-856.70641318695459</v>
      </c>
      <c r="S68" s="12">
        <f t="shared" si="55"/>
        <v>717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115"/>
        <v>6703</v>
      </c>
      <c r="E69" s="3">
        <f t="shared" si="116"/>
        <v>27261</v>
      </c>
      <c r="F69" s="23">
        <f t="shared" si="110"/>
        <v>285.01590700520035</v>
      </c>
      <c r="G69" s="91">
        <f t="shared" si="122"/>
        <v>2.4830533369340014E-3</v>
      </c>
      <c r="H69" s="55">
        <f t="shared" si="89"/>
        <v>1</v>
      </c>
      <c r="I69" s="8">
        <f t="shared" si="117"/>
        <v>-20858</v>
      </c>
      <c r="J69" s="3">
        <f t="shared" si="118"/>
        <v>507</v>
      </c>
      <c r="K69" s="37">
        <f t="shared" si="119"/>
        <v>27261</v>
      </c>
      <c r="L69" s="8">
        <f t="shared" si="120"/>
        <v>-3062</v>
      </c>
      <c r="M69" s="3">
        <f t="shared" si="114"/>
        <v>-210</v>
      </c>
      <c r="N69" s="37">
        <f t="shared" si="121"/>
        <v>3210</v>
      </c>
      <c r="P69" s="71">
        <f t="shared" si="111"/>
        <v>1.7454930528388643E-5</v>
      </c>
      <c r="Q69" s="70">
        <f t="shared" si="112"/>
        <v>1.2383304961180437</v>
      </c>
      <c r="R69" s="70">
        <f t="shared" si="113"/>
        <v>-632.60401468078931</v>
      </c>
      <c r="S69" s="11">
        <f t="shared" si="55"/>
        <v>507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115"/>
        <v>6703</v>
      </c>
      <c r="E70" s="2">
        <f t="shared" si="116"/>
        <v>30899</v>
      </c>
      <c r="F70" s="24">
        <f t="shared" si="110"/>
        <v>285.01590700520035</v>
      </c>
      <c r="G70" s="92">
        <f t="shared" si="122"/>
        <v>2.4830533369340014E-3</v>
      </c>
      <c r="H70" s="56">
        <f t="shared" si="89"/>
        <v>1</v>
      </c>
      <c r="I70" s="7">
        <f t="shared" si="117"/>
        <v>-24401</v>
      </c>
      <c r="J70" s="2">
        <f t="shared" si="118"/>
        <v>341</v>
      </c>
      <c r="K70" s="34">
        <f t="shared" si="119"/>
        <v>30899</v>
      </c>
      <c r="L70" s="7">
        <f t="shared" si="120"/>
        <v>-3543</v>
      </c>
      <c r="M70" s="2">
        <f t="shared" si="114"/>
        <v>-166</v>
      </c>
      <c r="N70" s="34">
        <f t="shared" si="121"/>
        <v>3638</v>
      </c>
      <c r="P70" s="39">
        <f t="shared" si="111"/>
        <v>1.7454930528388643E-5</v>
      </c>
      <c r="Q70" s="38">
        <f t="shared" si="112"/>
        <v>1.3033465672975817</v>
      </c>
      <c r="R70" s="38">
        <f t="shared" si="113"/>
        <v>-447.32250410482595</v>
      </c>
      <c r="S70" s="12">
        <f t="shared" si="55"/>
        <v>341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115"/>
        <v>6703</v>
      </c>
      <c r="E71" s="3">
        <f t="shared" si="116"/>
        <v>35022</v>
      </c>
      <c r="F71" s="23">
        <f t="shared" si="110"/>
        <v>285.01590700520035</v>
      </c>
      <c r="G71" s="91">
        <f t="shared" si="122"/>
        <v>2.4830533369340014E-3</v>
      </c>
      <c r="H71" s="55">
        <f t="shared" si="89"/>
        <v>1</v>
      </c>
      <c r="I71" s="8">
        <f t="shared" si="117"/>
        <v>-28481</v>
      </c>
      <c r="J71" s="3">
        <f t="shared" si="118"/>
        <v>217</v>
      </c>
      <c r="K71" s="37">
        <f t="shared" si="119"/>
        <v>35022</v>
      </c>
      <c r="L71" s="8">
        <f t="shared" si="120"/>
        <v>-4080</v>
      </c>
      <c r="M71" s="3">
        <f t="shared" si="114"/>
        <v>-124</v>
      </c>
      <c r="N71" s="37">
        <f t="shared" si="121"/>
        <v>4123</v>
      </c>
      <c r="P71" s="71">
        <f t="shared" si="111"/>
        <v>1.7454930528388643E-5</v>
      </c>
      <c r="Q71" s="70">
        <f t="shared" si="112"/>
        <v>1.3770443041977507</v>
      </c>
      <c r="R71" s="70">
        <f t="shared" si="113"/>
        <v>-300.86188145906442</v>
      </c>
      <c r="S71" s="11">
        <f t="shared" si="55"/>
        <v>217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115"/>
        <v>6703</v>
      </c>
      <c r="E72" s="2">
        <f t="shared" si="116"/>
        <v>39694</v>
      </c>
      <c r="F72" s="24">
        <f t="shared" si="110"/>
        <v>285.01590700520035</v>
      </c>
      <c r="G72" s="92">
        <f t="shared" si="122"/>
        <v>2.4830533369340014E-3</v>
      </c>
      <c r="H72" s="56">
        <f t="shared" ref="H72:H103" si="123">D72/D71</f>
        <v>1</v>
      </c>
      <c r="I72" s="7">
        <f t="shared" si="117"/>
        <v>-33159</v>
      </c>
      <c r="J72" s="2">
        <f t="shared" si="118"/>
        <v>130</v>
      </c>
      <c r="K72" s="34">
        <f t="shared" si="119"/>
        <v>39694</v>
      </c>
      <c r="L72" s="7">
        <f t="shared" si="120"/>
        <v>-4678</v>
      </c>
      <c r="M72" s="2">
        <f t="shared" si="114"/>
        <v>-87</v>
      </c>
      <c r="N72" s="34">
        <f t="shared" si="121"/>
        <v>4672</v>
      </c>
      <c r="P72" s="39">
        <f t="shared" si="111"/>
        <v>1.7454930528388643E-5</v>
      </c>
      <c r="Q72" s="38">
        <f t="shared" si="112"/>
        <v>1.460576428295516</v>
      </c>
      <c r="R72" s="38">
        <f t="shared" si="113"/>
        <v>-191.45756092849552</v>
      </c>
      <c r="S72" s="12">
        <f t="shared" si="55"/>
        <v>130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115"/>
        <v>6703</v>
      </c>
      <c r="E73" s="3">
        <f t="shared" si="116"/>
        <v>44989</v>
      </c>
      <c r="F73" s="23">
        <f t="shared" si="110"/>
        <v>285.01590700520035</v>
      </c>
      <c r="G73" s="91">
        <f t="shared" si="122"/>
        <v>2.4830533369340014E-3</v>
      </c>
      <c r="H73" s="55">
        <f t="shared" si="123"/>
        <v>1</v>
      </c>
      <c r="I73" s="8">
        <f t="shared" si="117"/>
        <v>-38502</v>
      </c>
      <c r="J73" s="3">
        <f t="shared" si="118"/>
        <v>73</v>
      </c>
      <c r="K73" s="37">
        <f t="shared" si="119"/>
        <v>44989</v>
      </c>
      <c r="L73" s="8">
        <f t="shared" si="120"/>
        <v>-5343</v>
      </c>
      <c r="M73" s="3">
        <f t="shared" si="114"/>
        <v>-57</v>
      </c>
      <c r="N73" s="37">
        <f t="shared" si="121"/>
        <v>5295</v>
      </c>
      <c r="P73" s="71">
        <f t="shared" si="111"/>
        <v>1.7454930528388643E-5</v>
      </c>
      <c r="Q73" s="70">
        <f t="shared" si="112"/>
        <v>1.5552526016200687</v>
      </c>
      <c r="R73" s="70">
        <f t="shared" si="113"/>
        <v>-114.69807797559639</v>
      </c>
      <c r="S73" s="11">
        <f t="shared" si="55"/>
        <v>73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115"/>
        <v>6703</v>
      </c>
      <c r="E74" s="2">
        <f t="shared" si="116"/>
        <v>50991</v>
      </c>
      <c r="F74" s="24">
        <f t="shared" si="110"/>
        <v>285.01590700520035</v>
      </c>
      <c r="G74" s="92">
        <f t="shared" si="122"/>
        <v>2.4830533369340014E-3</v>
      </c>
      <c r="H74" s="56">
        <f t="shared" si="123"/>
        <v>1</v>
      </c>
      <c r="I74" s="7">
        <f t="shared" si="117"/>
        <v>-44588</v>
      </c>
      <c r="J74" s="2">
        <f t="shared" si="118"/>
        <v>38</v>
      </c>
      <c r="K74" s="34">
        <f t="shared" si="119"/>
        <v>50991</v>
      </c>
      <c r="L74" s="7">
        <f t="shared" si="120"/>
        <v>-6086</v>
      </c>
      <c r="M74" s="2">
        <f t="shared" si="114"/>
        <v>-35</v>
      </c>
      <c r="N74" s="34">
        <f t="shared" si="121"/>
        <v>6002</v>
      </c>
      <c r="P74" s="39">
        <f t="shared" si="111"/>
        <v>1.7454930528388643E-5</v>
      </c>
      <c r="Q74" s="38">
        <f t="shared" si="112"/>
        <v>1.6625465799400234</v>
      </c>
      <c r="R74" s="38">
        <f t="shared" si="113"/>
        <v>-64.407382247834903</v>
      </c>
      <c r="S74" s="12">
        <f t="shared" si="55"/>
        <v>38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115"/>
        <v>6703</v>
      </c>
      <c r="E75" s="3">
        <f t="shared" si="116"/>
        <v>57793</v>
      </c>
      <c r="F75" s="23">
        <f t="shared" si="110"/>
        <v>285.01590700520035</v>
      </c>
      <c r="G75" s="91">
        <f t="shared" si="122"/>
        <v>2.4830533369340014E-3</v>
      </c>
      <c r="H75" s="55">
        <f t="shared" si="123"/>
        <v>1</v>
      </c>
      <c r="I75" s="8">
        <f t="shared" si="117"/>
        <v>-51505</v>
      </c>
      <c r="J75" s="3">
        <f t="shared" si="118"/>
        <v>18</v>
      </c>
      <c r="K75" s="37">
        <f t="shared" si="119"/>
        <v>57793</v>
      </c>
      <c r="L75" s="8">
        <f t="shared" si="120"/>
        <v>-6917</v>
      </c>
      <c r="M75" s="3">
        <f t="shared" si="114"/>
        <v>-20</v>
      </c>
      <c r="N75" s="37">
        <f t="shared" si="121"/>
        <v>6802</v>
      </c>
      <c r="P75" s="71">
        <f t="shared" si="111"/>
        <v>1.7454930528388643E-5</v>
      </c>
      <c r="Q75" s="70">
        <f t="shared" si="112"/>
        <v>1.7841663376544665</v>
      </c>
      <c r="R75" s="70">
        <f t="shared" si="113"/>
        <v>-33.527130485174332</v>
      </c>
      <c r="S75" s="11">
        <f t="shared" si="55"/>
        <v>18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115"/>
        <v>6703</v>
      </c>
      <c r="E76" s="2">
        <f t="shared" si="116"/>
        <v>65503</v>
      </c>
      <c r="F76" s="24">
        <f t="shared" si="110"/>
        <v>285.01590700520035</v>
      </c>
      <c r="G76" s="92">
        <f t="shared" si="122"/>
        <v>2.4830533369340014E-3</v>
      </c>
      <c r="H76" s="56">
        <f t="shared" si="123"/>
        <v>1</v>
      </c>
      <c r="I76" s="7">
        <f t="shared" si="117"/>
        <v>-59356</v>
      </c>
      <c r="J76" s="2">
        <f t="shared" si="118"/>
        <v>8</v>
      </c>
      <c r="K76" s="34">
        <f t="shared" si="119"/>
        <v>65503</v>
      </c>
      <c r="L76" s="7">
        <f t="shared" si="120"/>
        <v>-7851</v>
      </c>
      <c r="M76" s="2">
        <f t="shared" si="114"/>
        <v>-10</v>
      </c>
      <c r="N76" s="34">
        <f t="shared" si="121"/>
        <v>7710</v>
      </c>
      <c r="P76" s="39">
        <f t="shared" si="111"/>
        <v>1.7454930528388643E-5</v>
      </c>
      <c r="Q76" s="38">
        <f t="shared" si="112"/>
        <v>1.921999089728939</v>
      </c>
      <c r="R76" s="38">
        <f t="shared" si="113"/>
        <v>-15.881272335082578</v>
      </c>
      <c r="S76" s="12">
        <f t="shared" si="55"/>
        <v>8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115"/>
        <v>6703</v>
      </c>
      <c r="E77" s="3">
        <f t="shared" si="116"/>
        <v>74241</v>
      </c>
      <c r="F77" s="23">
        <f t="shared" si="110"/>
        <v>285.01590700520035</v>
      </c>
      <c r="G77" s="91">
        <f t="shared" si="122"/>
        <v>2.4830533369340014E-3</v>
      </c>
      <c r="H77" s="55">
        <f t="shared" si="123"/>
        <v>1</v>
      </c>
      <c r="I77" s="8">
        <f t="shared" si="117"/>
        <v>-68261</v>
      </c>
      <c r="J77" s="3">
        <f t="shared" si="118"/>
        <v>3</v>
      </c>
      <c r="K77" s="37">
        <f t="shared" si="119"/>
        <v>74241</v>
      </c>
      <c r="L77" s="8">
        <f t="shared" si="120"/>
        <v>-8905</v>
      </c>
      <c r="M77" s="3">
        <f t="shared" si="114"/>
        <v>-5</v>
      </c>
      <c r="N77" s="37">
        <f t="shared" si="121"/>
        <v>8738</v>
      </c>
      <c r="P77" s="71">
        <f t="shared" si="111"/>
        <v>1.7454930528388643E-5</v>
      </c>
      <c r="Q77" s="70">
        <f t="shared" si="112"/>
        <v>2.0781957229608765</v>
      </c>
      <c r="R77" s="70">
        <f t="shared" si="113"/>
        <v>-7.0583432600367013</v>
      </c>
      <c r="S77" s="11">
        <f t="shared" si="55"/>
        <v>3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115"/>
        <v>6703</v>
      </c>
      <c r="E78" s="2">
        <f t="shared" si="116"/>
        <v>84145</v>
      </c>
      <c r="F78" s="24">
        <f t="shared" si="110"/>
        <v>285.01590700520035</v>
      </c>
      <c r="G78" s="92">
        <f t="shared" si="122"/>
        <v>2.4830533369340014E-3</v>
      </c>
      <c r="H78" s="56">
        <f t="shared" si="123"/>
        <v>1</v>
      </c>
      <c r="I78" s="7">
        <f t="shared" si="117"/>
        <v>-78357</v>
      </c>
      <c r="J78" s="2">
        <f t="shared" si="118"/>
        <v>1</v>
      </c>
      <c r="K78" s="34">
        <f t="shared" si="119"/>
        <v>84145</v>
      </c>
      <c r="L78" s="7">
        <f t="shared" si="120"/>
        <v>-10096</v>
      </c>
      <c r="M78" s="2">
        <f t="shared" si="114"/>
        <v>-2</v>
      </c>
      <c r="N78" s="34">
        <f t="shared" si="121"/>
        <v>9904</v>
      </c>
      <c r="P78" s="39">
        <f t="shared" si="111"/>
        <v>1.7454930528388643E-5</v>
      </c>
      <c r="Q78" s="38">
        <f t="shared" si="112"/>
        <v>2.2552337676834671</v>
      </c>
      <c r="R78" s="38">
        <f t="shared" si="113"/>
        <v>-2.6468787225137631</v>
      </c>
      <c r="S78" s="12">
        <f t="shared" si="55"/>
        <v>1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115"/>
        <v>6703</v>
      </c>
      <c r="E79" s="3">
        <f t="shared" si="116"/>
        <v>95370</v>
      </c>
      <c r="F79" s="23">
        <f t="shared" si="110"/>
        <v>285.01590700520035</v>
      </c>
      <c r="G79" s="91">
        <f t="shared" si="122"/>
        <v>2.4830533369340014E-3</v>
      </c>
      <c r="H79" s="55">
        <f t="shared" si="123"/>
        <v>1</v>
      </c>
      <c r="I79" s="8">
        <f t="shared" si="117"/>
        <v>-89802</v>
      </c>
      <c r="J79" s="3">
        <f t="shared" si="118"/>
        <v>0</v>
      </c>
      <c r="K79" s="37">
        <f t="shared" si="119"/>
        <v>95370</v>
      </c>
      <c r="L79" s="8">
        <f t="shared" si="120"/>
        <v>-11445</v>
      </c>
      <c r="M79" s="3">
        <f t="shared" si="114"/>
        <v>-1</v>
      </c>
      <c r="N79" s="37">
        <f t="shared" si="121"/>
        <v>11225</v>
      </c>
      <c r="P79" s="71">
        <f t="shared" si="111"/>
        <v>1.7454930528388643E-5</v>
      </c>
      <c r="Q79" s="70">
        <f t="shared" si="112"/>
        <v>2.4558791104717526</v>
      </c>
      <c r="R79" s="70">
        <f t="shared" si="113"/>
        <v>-0.88229290750458766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115"/>
        <v>6703</v>
      </c>
      <c r="E80" s="2">
        <f t="shared" si="116"/>
        <v>108093</v>
      </c>
      <c r="F80" s="24">
        <f t="shared" si="110"/>
        <v>285.01590700520035</v>
      </c>
      <c r="G80" s="92">
        <f t="shared" si="122"/>
        <v>2.4830533369340014E-3</v>
      </c>
      <c r="H80" s="56">
        <f t="shared" si="123"/>
        <v>1</v>
      </c>
      <c r="I80" s="7">
        <f t="shared" si="117"/>
        <v>-102774</v>
      </c>
      <c r="J80" s="2">
        <f t="shared" si="118"/>
        <v>0</v>
      </c>
      <c r="K80" s="34">
        <f t="shared" si="119"/>
        <v>108093</v>
      </c>
      <c r="L80" s="7">
        <f t="shared" si="120"/>
        <v>-12972</v>
      </c>
      <c r="M80" s="2">
        <f t="shared" si="114"/>
        <v>0</v>
      </c>
      <c r="N80" s="34">
        <f t="shared" si="121"/>
        <v>12723</v>
      </c>
      <c r="P80" s="39">
        <f t="shared" si="111"/>
        <v>1.7454930528388643E-5</v>
      </c>
      <c r="Q80" s="38">
        <f t="shared" si="112"/>
        <v>2.6833063283062382</v>
      </c>
      <c r="R80" s="38">
        <f t="shared" si="113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115"/>
        <v>6703</v>
      </c>
      <c r="E81" s="3">
        <f t="shared" si="116"/>
        <v>122513</v>
      </c>
      <c r="F81" s="23">
        <f t="shared" si="110"/>
        <v>285.01590700520035</v>
      </c>
      <c r="G81" s="91">
        <f t="shared" si="122"/>
        <v>2.4830533369340014E-3</v>
      </c>
      <c r="H81" s="55">
        <f t="shared" si="123"/>
        <v>1</v>
      </c>
      <c r="I81" s="8">
        <f t="shared" si="117"/>
        <v>-117476</v>
      </c>
      <c r="J81" s="3">
        <f t="shared" si="118"/>
        <v>0</v>
      </c>
      <c r="K81" s="37">
        <f t="shared" si="119"/>
        <v>122513</v>
      </c>
      <c r="L81" s="8">
        <f t="shared" si="120"/>
        <v>-14702</v>
      </c>
      <c r="M81" s="3">
        <f t="shared" si="114"/>
        <v>0</v>
      </c>
      <c r="N81" s="37">
        <f t="shared" si="121"/>
        <v>14420</v>
      </c>
      <c r="P81" s="71">
        <f t="shared" ref="P81:P112" si="124">Y$4*((1+W$4-X$4)*(1+W$4+Z$4)-X$4)</f>
        <v>1.7454930528388643E-5</v>
      </c>
      <c r="Q81" s="70">
        <f t="shared" ref="Q81:Q112" si="125">(1+W$4-X$4)*(1+W$4+Z$4)-Y$4*((Z$4*K80)+((I80+J80)*(1+W$4+Z$4)))</f>
        <v>2.9410580168832632</v>
      </c>
      <c r="R81" s="70">
        <f t="shared" ref="R81:R112" si="126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115"/>
        <v>6703</v>
      </c>
      <c r="E82" s="2">
        <f t="shared" si="116"/>
        <v>138857</v>
      </c>
      <c r="F82" s="24">
        <f t="shared" si="110"/>
        <v>285.01590700520035</v>
      </c>
      <c r="G82" s="92">
        <f t="shared" si="122"/>
        <v>2.4830533369340014E-3</v>
      </c>
      <c r="H82" s="56">
        <f t="shared" si="123"/>
        <v>1</v>
      </c>
      <c r="I82" s="7">
        <f t="shared" si="117"/>
        <v>-134139</v>
      </c>
      <c r="J82" s="2">
        <f t="shared" si="118"/>
        <v>0</v>
      </c>
      <c r="K82" s="34">
        <f t="shared" si="119"/>
        <v>138857</v>
      </c>
      <c r="L82" s="7">
        <f t="shared" si="120"/>
        <v>-16663</v>
      </c>
      <c r="M82" s="2">
        <f t="shared" si="114"/>
        <v>0</v>
      </c>
      <c r="N82" s="34">
        <f t="shared" si="121"/>
        <v>16344</v>
      </c>
      <c r="P82" s="39">
        <f t="shared" si="124"/>
        <v>1.7454930528388643E-5</v>
      </c>
      <c r="Q82" s="38">
        <f t="shared" si="125"/>
        <v>3.2331850403971023</v>
      </c>
      <c r="R82" s="38">
        <f t="shared" si="126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115"/>
        <v>6703</v>
      </c>
      <c r="E83" s="3">
        <f t="shared" si="116"/>
        <v>157381</v>
      </c>
      <c r="F83" s="23">
        <f t="shared" si="110"/>
        <v>285.01590700520035</v>
      </c>
      <c r="G83" s="91">
        <f t="shared" si="122"/>
        <v>2.4830533369340014E-3</v>
      </c>
      <c r="H83" s="55">
        <f t="shared" si="123"/>
        <v>1</v>
      </c>
      <c r="I83" s="8">
        <f t="shared" si="117"/>
        <v>-153025</v>
      </c>
      <c r="J83" s="3">
        <f t="shared" si="118"/>
        <v>0</v>
      </c>
      <c r="K83" s="37">
        <f t="shared" si="119"/>
        <v>157381</v>
      </c>
      <c r="L83" s="8">
        <f t="shared" si="120"/>
        <v>-18886</v>
      </c>
      <c r="M83" s="3">
        <f t="shared" si="114"/>
        <v>0</v>
      </c>
      <c r="N83" s="37">
        <f t="shared" si="121"/>
        <v>18524</v>
      </c>
      <c r="P83" s="71">
        <f t="shared" si="124"/>
        <v>1.7454930528388643E-5</v>
      </c>
      <c r="Q83" s="70">
        <f t="shared" si="125"/>
        <v>3.5642783691371229</v>
      </c>
      <c r="R83" s="70">
        <f t="shared" si="126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115"/>
        <v>6703</v>
      </c>
      <c r="E84" s="2">
        <f t="shared" si="116"/>
        <v>178377</v>
      </c>
      <c r="F84" s="24">
        <f t="shared" si="110"/>
        <v>285.01590700520035</v>
      </c>
      <c r="G84" s="92">
        <f t="shared" si="122"/>
        <v>2.4830533369340014E-3</v>
      </c>
      <c r="H84" s="56">
        <f t="shared" si="123"/>
        <v>1</v>
      </c>
      <c r="I84" s="7">
        <f t="shared" si="117"/>
        <v>-174431</v>
      </c>
      <c r="J84" s="2">
        <f t="shared" si="118"/>
        <v>0</v>
      </c>
      <c r="K84" s="34">
        <f t="shared" si="119"/>
        <v>178377</v>
      </c>
      <c r="L84" s="7">
        <f t="shared" si="120"/>
        <v>-21406</v>
      </c>
      <c r="M84" s="2">
        <f t="shared" si="114"/>
        <v>0</v>
      </c>
      <c r="N84" s="34">
        <f t="shared" si="121"/>
        <v>20996</v>
      </c>
      <c r="P84" s="39">
        <f t="shared" si="124"/>
        <v>1.7454930528388643E-5</v>
      </c>
      <c r="Q84" s="38">
        <f t="shared" si="125"/>
        <v>3.9395415887745635</v>
      </c>
      <c r="R84" s="38">
        <f t="shared" si="126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115"/>
        <v>6703</v>
      </c>
      <c r="E85" s="3">
        <f t="shared" si="116"/>
        <v>202174</v>
      </c>
      <c r="F85" s="23">
        <f t="shared" si="110"/>
        <v>285.01590700520035</v>
      </c>
      <c r="G85" s="91">
        <f t="shared" si="122"/>
        <v>2.4830533369340014E-3</v>
      </c>
      <c r="H85" s="55">
        <f t="shared" si="123"/>
        <v>1</v>
      </c>
      <c r="I85" s="8">
        <f t="shared" si="117"/>
        <v>-198692</v>
      </c>
      <c r="J85" s="3">
        <f t="shared" si="118"/>
        <v>0</v>
      </c>
      <c r="K85" s="37">
        <f t="shared" si="119"/>
        <v>202174</v>
      </c>
      <c r="L85" s="8">
        <f t="shared" si="120"/>
        <v>-24261</v>
      </c>
      <c r="M85" s="3">
        <f t="shared" si="114"/>
        <v>0</v>
      </c>
      <c r="N85" s="37">
        <f t="shared" si="121"/>
        <v>23797</v>
      </c>
      <c r="P85" s="71">
        <f t="shared" si="124"/>
        <v>1.7454930528388643E-5</v>
      </c>
      <c r="Q85" s="70">
        <f t="shared" si="125"/>
        <v>4.3648777160237167</v>
      </c>
      <c r="R85" s="70">
        <f t="shared" si="126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115"/>
        <v>6703</v>
      </c>
      <c r="E86" s="2">
        <f t="shared" si="116"/>
        <v>229146</v>
      </c>
      <c r="F86" s="24">
        <f t="shared" si="110"/>
        <v>285.01590700520035</v>
      </c>
      <c r="G86" s="92">
        <f t="shared" si="122"/>
        <v>2.4830533369340014E-3</v>
      </c>
      <c r="H86" s="56">
        <f t="shared" si="123"/>
        <v>1</v>
      </c>
      <c r="I86" s="7">
        <f t="shared" si="117"/>
        <v>-226190</v>
      </c>
      <c r="J86" s="2">
        <f t="shared" si="118"/>
        <v>0</v>
      </c>
      <c r="K86" s="34">
        <f t="shared" si="119"/>
        <v>229146</v>
      </c>
      <c r="L86" s="7">
        <f t="shared" si="120"/>
        <v>-27498</v>
      </c>
      <c r="M86" s="2">
        <f t="shared" si="114"/>
        <v>0</v>
      </c>
      <c r="N86" s="34">
        <f t="shared" si="121"/>
        <v>26972</v>
      </c>
      <c r="P86" s="39">
        <f t="shared" si="124"/>
        <v>1.7454930528388643E-5</v>
      </c>
      <c r="Q86" s="38">
        <f t="shared" si="125"/>
        <v>4.8469441767059385</v>
      </c>
      <c r="R86" s="38">
        <f t="shared" si="126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115"/>
        <v>6703</v>
      </c>
      <c r="E87" s="3">
        <f t="shared" si="116"/>
        <v>259716</v>
      </c>
      <c r="F87" s="23">
        <f t="shared" si="110"/>
        <v>285.01590700520035</v>
      </c>
      <c r="G87" s="91">
        <f t="shared" si="122"/>
        <v>2.4830533369340014E-3</v>
      </c>
      <c r="H87" s="55">
        <f t="shared" si="123"/>
        <v>1</v>
      </c>
      <c r="I87" s="8">
        <f t="shared" si="117"/>
        <v>-257356</v>
      </c>
      <c r="J87" s="3">
        <f t="shared" si="118"/>
        <v>0</v>
      </c>
      <c r="K87" s="37">
        <f t="shared" si="119"/>
        <v>259716</v>
      </c>
      <c r="L87" s="8">
        <f t="shared" si="120"/>
        <v>-31166</v>
      </c>
      <c r="M87" s="3">
        <f t="shared" si="114"/>
        <v>0</v>
      </c>
      <c r="N87" s="37">
        <f t="shared" si="121"/>
        <v>30570</v>
      </c>
      <c r="P87" s="71">
        <f t="shared" si="124"/>
        <v>1.7454930528388643E-5</v>
      </c>
      <c r="Q87" s="70">
        <f t="shared" si="125"/>
        <v>5.3933296619203821</v>
      </c>
      <c r="R87" s="70">
        <f t="shared" si="126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115"/>
        <v>6703</v>
      </c>
      <c r="E88" s="2">
        <f t="shared" si="116"/>
        <v>294364</v>
      </c>
      <c r="F88" s="24">
        <f t="shared" si="110"/>
        <v>285.01590700520035</v>
      </c>
      <c r="G88" s="92">
        <f t="shared" si="122"/>
        <v>2.4830533369340014E-3</v>
      </c>
      <c r="H88" s="56">
        <f t="shared" si="123"/>
        <v>1</v>
      </c>
      <c r="I88" s="7">
        <f t="shared" si="117"/>
        <v>-292680</v>
      </c>
      <c r="J88" s="2">
        <f t="shared" si="118"/>
        <v>0</v>
      </c>
      <c r="K88" s="34">
        <f t="shared" si="119"/>
        <v>294364</v>
      </c>
      <c r="L88" s="7">
        <f t="shared" si="120"/>
        <v>-35324</v>
      </c>
      <c r="M88" s="2">
        <f t="shared" si="114"/>
        <v>0</v>
      </c>
      <c r="N88" s="34">
        <f t="shared" si="121"/>
        <v>34648</v>
      </c>
      <c r="P88" s="39">
        <f t="shared" si="124"/>
        <v>1.7454930528388643E-5</v>
      </c>
      <c r="Q88" s="38">
        <f t="shared" si="125"/>
        <v>6.0125987280724411</v>
      </c>
      <c r="R88" s="38">
        <f t="shared" si="126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115"/>
        <v>6703</v>
      </c>
      <c r="E89" s="3">
        <f t="shared" si="116"/>
        <v>333635</v>
      </c>
      <c r="F89" s="23">
        <f t="shared" si="110"/>
        <v>285.01590700520035</v>
      </c>
      <c r="G89" s="91">
        <f t="shared" si="122"/>
        <v>2.4830533369340014E-3</v>
      </c>
      <c r="H89" s="55">
        <f t="shared" si="123"/>
        <v>1</v>
      </c>
      <c r="I89" s="8">
        <f t="shared" si="117"/>
        <v>-332716</v>
      </c>
      <c r="J89" s="3">
        <f t="shared" si="118"/>
        <v>0</v>
      </c>
      <c r="K89" s="37">
        <f t="shared" si="119"/>
        <v>333635</v>
      </c>
      <c r="L89" s="8">
        <f t="shared" si="120"/>
        <v>-40036</v>
      </c>
      <c r="M89" s="3">
        <f t="shared" ref="M89:M120" si="127">J89-J88</f>
        <v>0</v>
      </c>
      <c r="N89" s="37">
        <f t="shared" si="121"/>
        <v>39271</v>
      </c>
      <c r="P89" s="71">
        <f t="shared" si="124"/>
        <v>1.7454930528388643E-5</v>
      </c>
      <c r="Q89" s="70">
        <f t="shared" si="125"/>
        <v>6.714486184267237</v>
      </c>
      <c r="R89" s="70">
        <f t="shared" si="126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115"/>
        <v>6703</v>
      </c>
      <c r="E90" s="2">
        <f t="shared" si="116"/>
        <v>378145</v>
      </c>
      <c r="F90" s="24">
        <f t="shared" si="110"/>
        <v>285.01590700520035</v>
      </c>
      <c r="G90" s="92">
        <f t="shared" si="122"/>
        <v>2.4830533369340014E-3</v>
      </c>
      <c r="H90" s="56">
        <f t="shared" si="123"/>
        <v>1</v>
      </c>
      <c r="I90" s="7">
        <f t="shared" si="117"/>
        <v>-378094</v>
      </c>
      <c r="J90" s="2">
        <f t="shared" si="118"/>
        <v>0</v>
      </c>
      <c r="K90" s="34">
        <f t="shared" si="119"/>
        <v>378145</v>
      </c>
      <c r="L90" s="7">
        <f t="shared" si="120"/>
        <v>-45378</v>
      </c>
      <c r="M90" s="2">
        <f t="shared" si="127"/>
        <v>0</v>
      </c>
      <c r="N90" s="34">
        <f t="shared" si="121"/>
        <v>44510</v>
      </c>
      <c r="P90" s="39">
        <f t="shared" si="124"/>
        <v>1.7454930528388643E-5</v>
      </c>
      <c r="Q90" s="38">
        <f t="shared" si="125"/>
        <v>7.5100038235892903</v>
      </c>
      <c r="R90" s="38">
        <f t="shared" si="126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128">D90+IF(M91&gt;0,M91,0)</f>
        <v>6703</v>
      </c>
      <c r="E91" s="3">
        <f t="shared" ref="E91:E122" si="129">E90+IF(N91&gt;0,N91,0)</f>
        <v>428593</v>
      </c>
      <c r="F91" s="23">
        <f t="shared" si="110"/>
        <v>285.01590700520035</v>
      </c>
      <c r="G91" s="91">
        <f t="shared" si="122"/>
        <v>2.4830533369340014E-3</v>
      </c>
      <c r="H91" s="55">
        <f t="shared" si="123"/>
        <v>1</v>
      </c>
      <c r="I91" s="8">
        <f t="shared" ref="I91:I122" si="130">INT((Z$4*K91+I90)/(1+Y$4*J91))</f>
        <v>-429525</v>
      </c>
      <c r="J91" s="3">
        <f t="shared" ref="J91:J122" si="131">S91</f>
        <v>0</v>
      </c>
      <c r="K91" s="37">
        <f t="shared" ref="K91:K122" si="132">INT((X$4*J91+K90)/(1+W$4+Z$4))</f>
        <v>428593</v>
      </c>
      <c r="L91" s="8">
        <f t="shared" ref="L91:L122" si="133">I91-I90</f>
        <v>-51431</v>
      </c>
      <c r="M91" s="3">
        <f t="shared" si="127"/>
        <v>0</v>
      </c>
      <c r="N91" s="37">
        <f t="shared" ref="N91:N122" si="134">K91-K90</f>
        <v>50448</v>
      </c>
      <c r="P91" s="71">
        <f t="shared" si="124"/>
        <v>1.7454930528388643E-5</v>
      </c>
      <c r="Q91" s="70">
        <f t="shared" si="125"/>
        <v>8.4116651041500674</v>
      </c>
      <c r="R91" s="70">
        <f t="shared" si="126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128"/>
        <v>6703</v>
      </c>
      <c r="E92" s="2">
        <f t="shared" si="129"/>
        <v>485771</v>
      </c>
      <c r="F92" s="24">
        <f t="shared" si="110"/>
        <v>285.01590700520035</v>
      </c>
      <c r="G92" s="92">
        <f t="shared" si="122"/>
        <v>2.4830533369340014E-3</v>
      </c>
      <c r="H92" s="56">
        <f t="shared" si="123"/>
        <v>1</v>
      </c>
      <c r="I92" s="7">
        <f t="shared" si="130"/>
        <v>-487818</v>
      </c>
      <c r="J92" s="2">
        <f t="shared" si="131"/>
        <v>0</v>
      </c>
      <c r="K92" s="34">
        <f t="shared" si="132"/>
        <v>485771</v>
      </c>
      <c r="L92" s="7">
        <f t="shared" si="133"/>
        <v>-58293</v>
      </c>
      <c r="M92" s="2">
        <f t="shared" si="127"/>
        <v>0</v>
      </c>
      <c r="N92" s="34">
        <f t="shared" si="134"/>
        <v>57178</v>
      </c>
      <c r="P92" s="39">
        <f t="shared" si="124"/>
        <v>1.7454930528388643E-5</v>
      </c>
      <c r="Q92" s="38">
        <f t="shared" si="125"/>
        <v>9.4336014179505696</v>
      </c>
      <c r="R92" s="38">
        <f t="shared" si="126"/>
        <v>0</v>
      </c>
      <c r="S92" s="12">
        <f t="shared" ref="S92:S155" si="135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128"/>
        <v>6703</v>
      </c>
      <c r="E93" s="3">
        <f t="shared" si="129"/>
        <v>550577</v>
      </c>
      <c r="F93" s="23">
        <f t="shared" si="110"/>
        <v>285.01590700520035</v>
      </c>
      <c r="G93" s="91">
        <f t="shared" si="122"/>
        <v>2.4830533369340014E-3</v>
      </c>
      <c r="H93" s="55">
        <f t="shared" si="123"/>
        <v>1</v>
      </c>
      <c r="I93" s="8">
        <f t="shared" si="130"/>
        <v>-553887</v>
      </c>
      <c r="J93" s="3">
        <f t="shared" si="131"/>
        <v>0</v>
      </c>
      <c r="K93" s="37">
        <f t="shared" si="132"/>
        <v>550577</v>
      </c>
      <c r="L93" s="8">
        <f t="shared" si="133"/>
        <v>-66069</v>
      </c>
      <c r="M93" s="3">
        <f t="shared" si="127"/>
        <v>0</v>
      </c>
      <c r="N93" s="37">
        <f t="shared" si="134"/>
        <v>64806</v>
      </c>
      <c r="P93" s="71">
        <f t="shared" si="124"/>
        <v>1.7454930528388643E-5</v>
      </c>
      <c r="Q93" s="70">
        <f t="shared" si="125"/>
        <v>10.591883965625632</v>
      </c>
      <c r="R93" s="70">
        <f t="shared" si="126"/>
        <v>0</v>
      </c>
      <c r="S93" s="11">
        <f t="shared" si="135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128"/>
        <v>6703</v>
      </c>
      <c r="E94" s="2">
        <f t="shared" si="129"/>
        <v>624029</v>
      </c>
      <c r="F94" s="24">
        <f t="shared" si="110"/>
        <v>285.01590700520035</v>
      </c>
      <c r="G94" s="92">
        <f t="shared" si="122"/>
        <v>2.4830533369340014E-3</v>
      </c>
      <c r="H94" s="56">
        <f t="shared" si="123"/>
        <v>1</v>
      </c>
      <c r="I94" s="7">
        <f t="shared" si="130"/>
        <v>-628771</v>
      </c>
      <c r="J94" s="2">
        <f t="shared" si="131"/>
        <v>0</v>
      </c>
      <c r="K94" s="34">
        <f t="shared" si="132"/>
        <v>624029</v>
      </c>
      <c r="L94" s="7">
        <f t="shared" si="133"/>
        <v>-74884</v>
      </c>
      <c r="M94" s="2">
        <f t="shared" si="127"/>
        <v>0</v>
      </c>
      <c r="N94" s="34">
        <f t="shared" si="134"/>
        <v>73452</v>
      </c>
      <c r="P94" s="39">
        <f t="shared" si="124"/>
        <v>1.7454930528388643E-5</v>
      </c>
      <c r="Q94" s="38">
        <f t="shared" si="125"/>
        <v>11.904677472147773</v>
      </c>
      <c r="R94" s="38">
        <f t="shared" si="126"/>
        <v>0</v>
      </c>
      <c r="S94" s="12">
        <f t="shared" si="135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128"/>
        <v>6703</v>
      </c>
      <c r="E95" s="3">
        <f t="shared" si="129"/>
        <v>707280</v>
      </c>
      <c r="F95" s="23">
        <f t="shared" si="110"/>
        <v>285.01590700520035</v>
      </c>
      <c r="G95" s="91">
        <f t="shared" si="122"/>
        <v>2.4830533369340014E-3</v>
      </c>
      <c r="H95" s="55">
        <f t="shared" si="123"/>
        <v>1</v>
      </c>
      <c r="I95" s="8">
        <f t="shared" si="130"/>
        <v>-713645</v>
      </c>
      <c r="J95" s="3">
        <f t="shared" si="131"/>
        <v>0</v>
      </c>
      <c r="K95" s="37">
        <f t="shared" si="132"/>
        <v>707280</v>
      </c>
      <c r="L95" s="8">
        <f t="shared" si="133"/>
        <v>-84874</v>
      </c>
      <c r="M95" s="3">
        <f t="shared" si="127"/>
        <v>0</v>
      </c>
      <c r="N95" s="37">
        <f t="shared" si="134"/>
        <v>83251</v>
      </c>
      <c r="P95" s="71">
        <f t="shared" si="124"/>
        <v>1.7454930528388643E-5</v>
      </c>
      <c r="Q95" s="70">
        <f t="shared" si="125"/>
        <v>13.392624192822694</v>
      </c>
      <c r="R95" s="70">
        <f t="shared" si="126"/>
        <v>0</v>
      </c>
      <c r="S95" s="11">
        <f t="shared" si="135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128"/>
        <v>6703</v>
      </c>
      <c r="E96" s="2">
        <f t="shared" si="129"/>
        <v>801638</v>
      </c>
      <c r="F96" s="24">
        <f t="shared" si="110"/>
        <v>285.01590700520035</v>
      </c>
      <c r="G96" s="92">
        <f t="shared" si="122"/>
        <v>2.4830533369340014E-3</v>
      </c>
      <c r="H96" s="56">
        <f t="shared" si="123"/>
        <v>1</v>
      </c>
      <c r="I96" s="7">
        <f t="shared" si="130"/>
        <v>-809842</v>
      </c>
      <c r="J96" s="2">
        <f t="shared" si="131"/>
        <v>0</v>
      </c>
      <c r="K96" s="34">
        <f t="shared" si="132"/>
        <v>801638</v>
      </c>
      <c r="L96" s="7">
        <f t="shared" si="133"/>
        <v>-96197</v>
      </c>
      <c r="M96" s="2">
        <f t="shared" si="127"/>
        <v>0</v>
      </c>
      <c r="N96" s="34">
        <f t="shared" si="134"/>
        <v>94358</v>
      </c>
      <c r="P96" s="39">
        <f t="shared" si="124"/>
        <v>1.7454930528388643E-5</v>
      </c>
      <c r="Q96" s="38">
        <f t="shared" si="125"/>
        <v>15.079072522675663</v>
      </c>
      <c r="R96" s="38">
        <f t="shared" si="126"/>
        <v>0</v>
      </c>
      <c r="S96" s="12">
        <f t="shared" si="135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128"/>
        <v>6703</v>
      </c>
      <c r="E97" s="3">
        <f t="shared" si="129"/>
        <v>908584</v>
      </c>
      <c r="F97" s="23">
        <f t="shared" si="110"/>
        <v>285.01590700520035</v>
      </c>
      <c r="G97" s="91">
        <f t="shared" si="122"/>
        <v>2.4830533369340014E-3</v>
      </c>
      <c r="H97" s="55">
        <f t="shared" si="123"/>
        <v>1</v>
      </c>
      <c r="I97" s="8">
        <f t="shared" si="130"/>
        <v>-918872</v>
      </c>
      <c r="J97" s="3">
        <f t="shared" si="131"/>
        <v>0</v>
      </c>
      <c r="K97" s="37">
        <f t="shared" si="132"/>
        <v>908584</v>
      </c>
      <c r="L97" s="8">
        <f t="shared" si="133"/>
        <v>-109030</v>
      </c>
      <c r="M97" s="3">
        <f t="shared" si="127"/>
        <v>0</v>
      </c>
      <c r="N97" s="37">
        <f t="shared" si="134"/>
        <v>106946</v>
      </c>
      <c r="P97" s="71">
        <f t="shared" si="124"/>
        <v>1.7454930528388643E-5</v>
      </c>
      <c r="Q97" s="70">
        <f t="shared" si="125"/>
        <v>16.990510371266918</v>
      </c>
      <c r="R97" s="70">
        <f t="shared" si="126"/>
        <v>0</v>
      </c>
      <c r="S97" s="11">
        <f t="shared" si="135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128"/>
        <v>6703</v>
      </c>
      <c r="E98" s="2">
        <f t="shared" si="129"/>
        <v>1029798</v>
      </c>
      <c r="F98" s="24">
        <f t="shared" si="110"/>
        <v>285.01590700520035</v>
      </c>
      <c r="G98" s="92">
        <f t="shared" si="122"/>
        <v>2.4830533369340014E-3</v>
      </c>
      <c r="H98" s="56">
        <f t="shared" si="123"/>
        <v>1</v>
      </c>
      <c r="I98" s="7">
        <f t="shared" si="130"/>
        <v>-1042448</v>
      </c>
      <c r="J98" s="2">
        <f t="shared" si="131"/>
        <v>0</v>
      </c>
      <c r="K98" s="34">
        <f t="shared" si="132"/>
        <v>1029798</v>
      </c>
      <c r="L98" s="7">
        <f t="shared" si="133"/>
        <v>-123576</v>
      </c>
      <c r="M98" s="2">
        <f t="shared" si="127"/>
        <v>0</v>
      </c>
      <c r="N98" s="34">
        <f t="shared" si="134"/>
        <v>121214</v>
      </c>
      <c r="P98" s="39">
        <f t="shared" si="124"/>
        <v>1.7454930528388643E-5</v>
      </c>
      <c r="Q98" s="38">
        <f t="shared" si="125"/>
        <v>19.156941175047354</v>
      </c>
      <c r="R98" s="38">
        <f t="shared" si="126"/>
        <v>0</v>
      </c>
      <c r="S98" s="12">
        <f t="shared" si="135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128"/>
        <v>6703</v>
      </c>
      <c r="E99" s="3">
        <f t="shared" si="129"/>
        <v>1167183</v>
      </c>
      <c r="F99" s="23">
        <f t="shared" si="110"/>
        <v>285.01590700520035</v>
      </c>
      <c r="G99" s="91">
        <f t="shared" si="122"/>
        <v>2.4830533369340014E-3</v>
      </c>
      <c r="H99" s="55">
        <f t="shared" si="123"/>
        <v>1</v>
      </c>
      <c r="I99" s="8">
        <f t="shared" si="130"/>
        <v>-1182510</v>
      </c>
      <c r="J99" s="3">
        <f t="shared" si="131"/>
        <v>0</v>
      </c>
      <c r="K99" s="37">
        <f t="shared" si="132"/>
        <v>1167183</v>
      </c>
      <c r="L99" s="8">
        <f t="shared" si="133"/>
        <v>-140062</v>
      </c>
      <c r="M99" s="3">
        <f t="shared" si="127"/>
        <v>0</v>
      </c>
      <c r="N99" s="37">
        <f t="shared" si="134"/>
        <v>137385</v>
      </c>
      <c r="P99" s="71">
        <f t="shared" si="124"/>
        <v>1.7454930528388643E-5</v>
      </c>
      <c r="Q99" s="70">
        <f t="shared" si="125"/>
        <v>21.612401703439371</v>
      </c>
      <c r="R99" s="70">
        <f t="shared" si="126"/>
        <v>0</v>
      </c>
      <c r="S99" s="11">
        <f t="shared" si="135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128"/>
        <v>6703</v>
      </c>
      <c r="E100" s="2">
        <f t="shared" si="129"/>
        <v>1322897</v>
      </c>
      <c r="F100" s="24">
        <f t="shared" si="110"/>
        <v>285.01590700520035</v>
      </c>
      <c r="G100" s="92">
        <f t="shared" ref="G100:G131" si="136">D100/U$3</f>
        <v>2.4830533369340014E-3</v>
      </c>
      <c r="H100" s="56">
        <f t="shared" si="123"/>
        <v>1</v>
      </c>
      <c r="I100" s="7">
        <f t="shared" si="130"/>
        <v>-1341257</v>
      </c>
      <c r="J100" s="2">
        <f t="shared" si="131"/>
        <v>0</v>
      </c>
      <c r="K100" s="34">
        <f t="shared" si="132"/>
        <v>1322897</v>
      </c>
      <c r="L100" s="7">
        <f t="shared" si="133"/>
        <v>-158747</v>
      </c>
      <c r="M100" s="2">
        <f t="shared" si="127"/>
        <v>0</v>
      </c>
      <c r="N100" s="34">
        <f t="shared" si="134"/>
        <v>155714</v>
      </c>
      <c r="P100" s="39">
        <f t="shared" si="124"/>
        <v>1.7454930528388643E-5</v>
      </c>
      <c r="Q100" s="38">
        <f t="shared" si="125"/>
        <v>24.39544003368076</v>
      </c>
      <c r="R100" s="38">
        <f t="shared" si="126"/>
        <v>0</v>
      </c>
      <c r="S100" s="12">
        <f t="shared" si="135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128"/>
        <v>6703</v>
      </c>
      <c r="E101" s="3">
        <f t="shared" si="129"/>
        <v>1499385</v>
      </c>
      <c r="F101" s="23">
        <f t="shared" si="110"/>
        <v>285.01590700520035</v>
      </c>
      <c r="G101" s="91">
        <f t="shared" si="136"/>
        <v>2.4830533369340014E-3</v>
      </c>
      <c r="H101" s="55">
        <f t="shared" si="123"/>
        <v>1</v>
      </c>
      <c r="I101" s="8">
        <f t="shared" si="130"/>
        <v>-1521183</v>
      </c>
      <c r="J101" s="3">
        <f t="shared" si="131"/>
        <v>0</v>
      </c>
      <c r="K101" s="37">
        <f t="shared" si="132"/>
        <v>1499385</v>
      </c>
      <c r="L101" s="8">
        <f t="shared" si="133"/>
        <v>-179926</v>
      </c>
      <c r="M101" s="3">
        <f t="shared" si="127"/>
        <v>0</v>
      </c>
      <c r="N101" s="37">
        <f t="shared" si="134"/>
        <v>176488</v>
      </c>
      <c r="P101" s="71">
        <f t="shared" si="124"/>
        <v>1.7454930528388643E-5</v>
      </c>
      <c r="Q101" s="70">
        <f t="shared" si="125"/>
        <v>27.549752850616535</v>
      </c>
      <c r="R101" s="70">
        <f t="shared" si="126"/>
        <v>0</v>
      </c>
      <c r="S101" s="11">
        <f t="shared" si="135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128"/>
        <v>6703</v>
      </c>
      <c r="E102" s="2">
        <f t="shared" si="129"/>
        <v>1699418</v>
      </c>
      <c r="F102" s="24">
        <f t="shared" si="110"/>
        <v>285.01590700520035</v>
      </c>
      <c r="G102" s="92">
        <f t="shared" si="136"/>
        <v>2.4830533369340014E-3</v>
      </c>
      <c r="H102" s="56">
        <f t="shared" si="123"/>
        <v>1</v>
      </c>
      <c r="I102" s="7">
        <f t="shared" si="130"/>
        <v>-1725113</v>
      </c>
      <c r="J102" s="2">
        <f t="shared" si="131"/>
        <v>0</v>
      </c>
      <c r="K102" s="34">
        <f t="shared" si="132"/>
        <v>1699418</v>
      </c>
      <c r="L102" s="7">
        <f t="shared" si="133"/>
        <v>-203930</v>
      </c>
      <c r="M102" s="2">
        <f t="shared" si="127"/>
        <v>0</v>
      </c>
      <c r="N102" s="34">
        <f t="shared" si="134"/>
        <v>200033</v>
      </c>
      <c r="P102" s="39">
        <f t="shared" si="124"/>
        <v>1.7454930528388643E-5</v>
      </c>
      <c r="Q102" s="38">
        <f t="shared" si="125"/>
        <v>31.124892871381807</v>
      </c>
      <c r="R102" s="38">
        <f t="shared" si="126"/>
        <v>0</v>
      </c>
      <c r="S102" s="12">
        <f t="shared" si="135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128"/>
        <v>6703</v>
      </c>
      <c r="E103" s="3">
        <f t="shared" si="129"/>
        <v>1926138</v>
      </c>
      <c r="F103" s="23">
        <f t="shared" si="110"/>
        <v>285.01590700520035</v>
      </c>
      <c r="G103" s="91">
        <f t="shared" si="136"/>
        <v>2.4830533369340014E-3</v>
      </c>
      <c r="H103" s="55">
        <f t="shared" si="123"/>
        <v>1</v>
      </c>
      <c r="I103" s="8">
        <f t="shared" si="130"/>
        <v>-1956249</v>
      </c>
      <c r="J103" s="3">
        <f t="shared" si="131"/>
        <v>0</v>
      </c>
      <c r="K103" s="37">
        <f t="shared" si="132"/>
        <v>1926138</v>
      </c>
      <c r="L103" s="8">
        <f t="shared" si="133"/>
        <v>-231136</v>
      </c>
      <c r="M103" s="3">
        <f t="shared" si="127"/>
        <v>0</v>
      </c>
      <c r="N103" s="37">
        <f t="shared" si="134"/>
        <v>226720</v>
      </c>
      <c r="P103" s="71">
        <f t="shared" si="124"/>
        <v>1.7454930528388643E-5</v>
      </c>
      <c r="Q103" s="70">
        <f t="shared" si="125"/>
        <v>35.176992960854797</v>
      </c>
      <c r="R103" s="70">
        <f t="shared" si="126"/>
        <v>0</v>
      </c>
      <c r="S103" s="11">
        <f t="shared" si="135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128"/>
        <v>6703</v>
      </c>
      <c r="E104" s="2">
        <f t="shared" si="129"/>
        <v>2183104</v>
      </c>
      <c r="F104" s="24">
        <f t="shared" si="110"/>
        <v>285.01590700520035</v>
      </c>
      <c r="G104" s="92">
        <f t="shared" si="136"/>
        <v>2.4830533369340014E-3</v>
      </c>
      <c r="H104" s="56">
        <f t="shared" ref="H104:H135" si="137">D104/D103</f>
        <v>1</v>
      </c>
      <c r="I104" s="7">
        <f t="shared" si="130"/>
        <v>-2218221</v>
      </c>
      <c r="J104" s="2">
        <f t="shared" si="131"/>
        <v>0</v>
      </c>
      <c r="K104" s="34">
        <f t="shared" si="132"/>
        <v>2183104</v>
      </c>
      <c r="L104" s="7">
        <f t="shared" si="133"/>
        <v>-261972</v>
      </c>
      <c r="M104" s="2">
        <f t="shared" si="127"/>
        <v>0</v>
      </c>
      <c r="N104" s="34">
        <f t="shared" si="134"/>
        <v>256966</v>
      </c>
      <c r="P104" s="39">
        <f t="shared" si="124"/>
        <v>1.7454930528388643E-5</v>
      </c>
      <c r="Q104" s="38">
        <f t="shared" si="125"/>
        <v>39.769679865711879</v>
      </c>
      <c r="R104" s="38">
        <f t="shared" si="126"/>
        <v>0</v>
      </c>
      <c r="S104" s="12">
        <f t="shared" si="135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128"/>
        <v>6703</v>
      </c>
      <c r="E105" s="3">
        <f t="shared" si="129"/>
        <v>2474352</v>
      </c>
      <c r="F105" s="23">
        <f t="shared" si="110"/>
        <v>285.01590700520035</v>
      </c>
      <c r="G105" s="91">
        <f t="shared" si="136"/>
        <v>2.4830533369340014E-3</v>
      </c>
      <c r="H105" s="55">
        <f t="shared" si="137"/>
        <v>1</v>
      </c>
      <c r="I105" s="8">
        <f t="shared" si="130"/>
        <v>-2515142</v>
      </c>
      <c r="J105" s="3">
        <f t="shared" si="131"/>
        <v>0</v>
      </c>
      <c r="K105" s="37">
        <f t="shared" si="132"/>
        <v>2474352</v>
      </c>
      <c r="L105" s="8">
        <f t="shared" si="133"/>
        <v>-296921</v>
      </c>
      <c r="M105" s="3">
        <f t="shared" si="127"/>
        <v>0</v>
      </c>
      <c r="N105" s="37">
        <f t="shared" si="134"/>
        <v>291248</v>
      </c>
      <c r="P105" s="71">
        <f t="shared" si="124"/>
        <v>1.7454930528388643E-5</v>
      </c>
      <c r="Q105" s="70">
        <f t="shared" si="125"/>
        <v>44.975077988992133</v>
      </c>
      <c r="R105" s="70">
        <f t="shared" si="126"/>
        <v>0</v>
      </c>
      <c r="S105" s="11">
        <f t="shared" si="135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128"/>
        <v>6703</v>
      </c>
      <c r="E106" s="2">
        <f t="shared" si="129"/>
        <v>2804456</v>
      </c>
      <c r="F106" s="24">
        <f t="shared" si="110"/>
        <v>285.01590700520035</v>
      </c>
      <c r="G106" s="92">
        <f t="shared" si="136"/>
        <v>2.4830533369340014E-3</v>
      </c>
      <c r="H106" s="56">
        <f t="shared" si="137"/>
        <v>1</v>
      </c>
      <c r="I106" s="7">
        <f t="shared" si="130"/>
        <v>-2851675</v>
      </c>
      <c r="J106" s="2">
        <f t="shared" si="131"/>
        <v>0</v>
      </c>
      <c r="K106" s="34">
        <f t="shared" si="132"/>
        <v>2804456</v>
      </c>
      <c r="L106" s="7">
        <f t="shared" si="133"/>
        <v>-336533</v>
      </c>
      <c r="M106" s="2">
        <f t="shared" si="127"/>
        <v>0</v>
      </c>
      <c r="N106" s="34">
        <f t="shared" si="134"/>
        <v>330104</v>
      </c>
      <c r="P106" s="39">
        <f t="shared" si="124"/>
        <v>1.7454930528388643E-5</v>
      </c>
      <c r="Q106" s="38">
        <f t="shared" si="125"/>
        <v>50.874916671093231</v>
      </c>
      <c r="R106" s="38">
        <f t="shared" si="126"/>
        <v>0</v>
      </c>
      <c r="S106" s="12">
        <f t="shared" si="135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128"/>
        <v>6703</v>
      </c>
      <c r="E107" s="3">
        <f t="shared" si="129"/>
        <v>3178599</v>
      </c>
      <c r="F107" s="23">
        <f t="shared" si="110"/>
        <v>285.01590700520035</v>
      </c>
      <c r="G107" s="91">
        <f t="shared" si="136"/>
        <v>2.4830533369340014E-3</v>
      </c>
      <c r="H107" s="55">
        <f t="shared" si="137"/>
        <v>1</v>
      </c>
      <c r="I107" s="8">
        <f t="shared" si="130"/>
        <v>-3233105</v>
      </c>
      <c r="J107" s="3">
        <f t="shared" si="131"/>
        <v>0</v>
      </c>
      <c r="K107" s="37">
        <f t="shared" si="132"/>
        <v>3178599</v>
      </c>
      <c r="L107" s="8">
        <f t="shared" si="133"/>
        <v>-381430</v>
      </c>
      <c r="M107" s="3">
        <f t="shared" si="127"/>
        <v>0</v>
      </c>
      <c r="N107" s="37">
        <f t="shared" si="134"/>
        <v>374143</v>
      </c>
      <c r="P107" s="71">
        <f t="shared" si="124"/>
        <v>1.7454930528388643E-5</v>
      </c>
      <c r="Q107" s="70">
        <f t="shared" si="125"/>
        <v>57.561850229836196</v>
      </c>
      <c r="R107" s="70">
        <f t="shared" si="126"/>
        <v>0</v>
      </c>
      <c r="S107" s="11">
        <f t="shared" si="135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128"/>
        <v>6703</v>
      </c>
      <c r="E108" s="2">
        <f t="shared" si="129"/>
        <v>3602657</v>
      </c>
      <c r="F108" s="24">
        <f t="shared" ref="F108:F171" si="138">D108*(F$42/D$42)</f>
        <v>285.01590700520035</v>
      </c>
      <c r="G108" s="92">
        <f t="shared" si="136"/>
        <v>2.4830533369340014E-3</v>
      </c>
      <c r="H108" s="56">
        <f t="shared" si="137"/>
        <v>1</v>
      </c>
      <c r="I108" s="7">
        <f t="shared" si="130"/>
        <v>-3665422</v>
      </c>
      <c r="J108" s="2">
        <f t="shared" si="131"/>
        <v>0</v>
      </c>
      <c r="K108" s="34">
        <f t="shared" si="132"/>
        <v>3602657</v>
      </c>
      <c r="L108" s="7">
        <f t="shared" si="133"/>
        <v>-432317</v>
      </c>
      <c r="M108" s="2">
        <f t="shared" si="127"/>
        <v>0</v>
      </c>
      <c r="N108" s="34">
        <f t="shared" si="134"/>
        <v>424058</v>
      </c>
      <c r="P108" s="39">
        <f t="shared" si="124"/>
        <v>1.7454930528388643E-5</v>
      </c>
      <c r="Q108" s="38">
        <f t="shared" si="125"/>
        <v>65.140889500601247</v>
      </c>
      <c r="R108" s="38">
        <f t="shared" si="126"/>
        <v>0</v>
      </c>
      <c r="S108" s="12">
        <f t="shared" si="135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128"/>
        <v>6703</v>
      </c>
      <c r="E109" s="3">
        <f t="shared" si="129"/>
        <v>4083289</v>
      </c>
      <c r="F109" s="23">
        <f t="shared" si="138"/>
        <v>285.01590700520035</v>
      </c>
      <c r="G109" s="91">
        <f t="shared" si="136"/>
        <v>2.4830533369340014E-3</v>
      </c>
      <c r="H109" s="55">
        <f t="shared" si="137"/>
        <v>1</v>
      </c>
      <c r="I109" s="8">
        <f t="shared" si="130"/>
        <v>-4155415</v>
      </c>
      <c r="J109" s="3">
        <f t="shared" si="131"/>
        <v>0</v>
      </c>
      <c r="K109" s="37">
        <f t="shared" si="132"/>
        <v>4083289</v>
      </c>
      <c r="L109" s="8">
        <f t="shared" si="133"/>
        <v>-489993</v>
      </c>
      <c r="M109" s="3">
        <f t="shared" si="127"/>
        <v>0</v>
      </c>
      <c r="N109" s="37">
        <f t="shared" si="134"/>
        <v>480632</v>
      </c>
      <c r="P109" s="71">
        <f t="shared" si="124"/>
        <v>1.7454930528388643E-5</v>
      </c>
      <c r="Q109" s="70">
        <f t="shared" si="125"/>
        <v>73.731057217058705</v>
      </c>
      <c r="R109" s="70">
        <f t="shared" si="126"/>
        <v>0</v>
      </c>
      <c r="S109" s="11">
        <f t="shared" si="135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128"/>
        <v>6703</v>
      </c>
      <c r="E110" s="2">
        <f t="shared" si="129"/>
        <v>4628042</v>
      </c>
      <c r="F110" s="24">
        <f t="shared" si="138"/>
        <v>285.01590700520035</v>
      </c>
      <c r="G110" s="92">
        <f t="shared" si="136"/>
        <v>2.4830533369340014E-3</v>
      </c>
      <c r="H110" s="56">
        <f t="shared" si="137"/>
        <v>1</v>
      </c>
      <c r="I110" s="7">
        <f t="shared" si="130"/>
        <v>-4710778</v>
      </c>
      <c r="J110" s="2">
        <f t="shared" si="131"/>
        <v>0</v>
      </c>
      <c r="K110" s="34">
        <f t="shared" si="132"/>
        <v>4628042</v>
      </c>
      <c r="L110" s="7">
        <f t="shared" si="133"/>
        <v>-555363</v>
      </c>
      <c r="M110" s="2">
        <f t="shared" si="127"/>
        <v>0</v>
      </c>
      <c r="N110" s="34">
        <f t="shared" si="134"/>
        <v>544753</v>
      </c>
      <c r="P110" s="39">
        <f t="shared" si="124"/>
        <v>1.7454930528388643E-5</v>
      </c>
      <c r="Q110" s="38">
        <f t="shared" si="125"/>
        <v>83.467250541724468</v>
      </c>
      <c r="R110" s="38">
        <f t="shared" si="126"/>
        <v>0</v>
      </c>
      <c r="S110" s="12">
        <f t="shared" si="135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128"/>
        <v>6703</v>
      </c>
      <c r="E111" s="3">
        <f t="shared" si="129"/>
        <v>5245471</v>
      </c>
      <c r="F111" s="23">
        <f t="shared" si="138"/>
        <v>285.01590700520035</v>
      </c>
      <c r="G111" s="91">
        <f t="shared" si="136"/>
        <v>2.4830533369340014E-3</v>
      </c>
      <c r="H111" s="55">
        <f t="shared" si="137"/>
        <v>1</v>
      </c>
      <c r="I111" s="8">
        <f t="shared" si="130"/>
        <v>-5340232</v>
      </c>
      <c r="J111" s="3">
        <f t="shared" si="131"/>
        <v>0</v>
      </c>
      <c r="K111" s="37">
        <f t="shared" si="132"/>
        <v>5245471</v>
      </c>
      <c r="L111" s="8">
        <f t="shared" si="133"/>
        <v>-629454</v>
      </c>
      <c r="M111" s="3">
        <f t="shared" si="127"/>
        <v>0</v>
      </c>
      <c r="N111" s="37">
        <f t="shared" si="134"/>
        <v>617429</v>
      </c>
      <c r="P111" s="71">
        <f t="shared" si="124"/>
        <v>1.7454930528388643E-5</v>
      </c>
      <c r="Q111" s="70">
        <f t="shared" si="125"/>
        <v>94.502349737124746</v>
      </c>
      <c r="R111" s="70">
        <f t="shared" si="126"/>
        <v>0</v>
      </c>
      <c r="S111" s="11">
        <f t="shared" si="135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128"/>
        <v>6703</v>
      </c>
      <c r="E112" s="2">
        <f t="shared" si="129"/>
        <v>5945271</v>
      </c>
      <c r="F112" s="24">
        <f t="shared" si="138"/>
        <v>285.01590700520035</v>
      </c>
      <c r="G112" s="92">
        <f t="shared" si="136"/>
        <v>2.4830533369340014E-3</v>
      </c>
      <c r="H112" s="56">
        <f t="shared" si="137"/>
        <v>1</v>
      </c>
      <c r="I112" s="7">
        <f t="shared" si="130"/>
        <v>-6053661</v>
      </c>
      <c r="J112" s="2">
        <f t="shared" si="131"/>
        <v>0</v>
      </c>
      <c r="K112" s="34">
        <f t="shared" si="132"/>
        <v>5945271</v>
      </c>
      <c r="L112" s="7">
        <f t="shared" si="133"/>
        <v>-713429</v>
      </c>
      <c r="M112" s="2">
        <f t="shared" si="127"/>
        <v>0</v>
      </c>
      <c r="N112" s="34">
        <f t="shared" si="134"/>
        <v>699800</v>
      </c>
      <c r="P112" s="39">
        <f t="shared" si="124"/>
        <v>1.7454930528388643E-5</v>
      </c>
      <c r="Q112" s="38">
        <f t="shared" si="125"/>
        <v>107.00964310246106</v>
      </c>
      <c r="R112" s="38">
        <f t="shared" si="126"/>
        <v>0</v>
      </c>
      <c r="S112" s="12">
        <f t="shared" si="135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128"/>
        <v>6703</v>
      </c>
      <c r="E113" s="3">
        <f t="shared" si="129"/>
        <v>6738432</v>
      </c>
      <c r="F113" s="23">
        <f t="shared" si="138"/>
        <v>285.01590700520035</v>
      </c>
      <c r="G113" s="91">
        <f t="shared" si="136"/>
        <v>2.4830533369340014E-3</v>
      </c>
      <c r="H113" s="55">
        <f t="shared" si="137"/>
        <v>1</v>
      </c>
      <c r="I113" s="8">
        <f t="shared" si="130"/>
        <v>-6862269</v>
      </c>
      <c r="J113" s="3">
        <f t="shared" si="131"/>
        <v>0</v>
      </c>
      <c r="K113" s="37">
        <f t="shared" si="132"/>
        <v>6738432</v>
      </c>
      <c r="L113" s="8">
        <f t="shared" si="133"/>
        <v>-808608</v>
      </c>
      <c r="M113" s="3">
        <f t="shared" si="127"/>
        <v>0</v>
      </c>
      <c r="N113" s="37">
        <f t="shared" si="134"/>
        <v>793161</v>
      </c>
      <c r="P113" s="71">
        <f t="shared" ref="P113:P144" si="139">Y$4*((1+W$4-X$4)*(1+W$4+Z$4)-X$4)</f>
        <v>1.7454930528388643E-5</v>
      </c>
      <c r="Q113" s="70">
        <f t="shared" ref="Q113:Q144" si="140">(1+W$4-X$4)*(1+W$4+Z$4)-Y$4*((Z$4*K112)+((I112+J112)*(1+W$4+Z$4)))</f>
        <v>121.18552596014241</v>
      </c>
      <c r="R113" s="70">
        <f t="shared" ref="R113:R144" si="141">-J112*(1+W$4+Z$4)</f>
        <v>0</v>
      </c>
      <c r="S113" s="11">
        <f t="shared" si="135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128"/>
        <v>6703</v>
      </c>
      <c r="E114" s="2">
        <f t="shared" si="129"/>
        <v>7637409</v>
      </c>
      <c r="F114" s="24">
        <f t="shared" si="138"/>
        <v>285.01590700520035</v>
      </c>
      <c r="G114" s="92">
        <f t="shared" si="136"/>
        <v>2.4830533369340014E-3</v>
      </c>
      <c r="H114" s="56">
        <f t="shared" si="137"/>
        <v>1</v>
      </c>
      <c r="I114" s="7">
        <f t="shared" si="130"/>
        <v>-7778754</v>
      </c>
      <c r="J114" s="2">
        <f t="shared" si="131"/>
        <v>0</v>
      </c>
      <c r="K114" s="34">
        <f t="shared" si="132"/>
        <v>7637409</v>
      </c>
      <c r="L114" s="7">
        <f t="shared" si="133"/>
        <v>-916485</v>
      </c>
      <c r="M114" s="2">
        <f t="shared" si="127"/>
        <v>0</v>
      </c>
      <c r="N114" s="34">
        <f t="shared" si="134"/>
        <v>898977</v>
      </c>
      <c r="P114" s="39">
        <f t="shared" si="139"/>
        <v>1.7454930528388643E-5</v>
      </c>
      <c r="Q114" s="38">
        <f t="shared" si="140"/>
        <v>137.25262263909772</v>
      </c>
      <c r="R114" s="38">
        <f t="shared" si="141"/>
        <v>0</v>
      </c>
      <c r="S114" s="12">
        <f t="shared" si="135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128"/>
        <v>6703</v>
      </c>
      <c r="E115" s="3">
        <f t="shared" si="129"/>
        <v>8656319</v>
      </c>
      <c r="F115" s="23">
        <f t="shared" si="138"/>
        <v>285.01590700520035</v>
      </c>
      <c r="G115" s="91">
        <f t="shared" si="136"/>
        <v>2.4830533369340014E-3</v>
      </c>
      <c r="H115" s="55">
        <f t="shared" si="137"/>
        <v>1</v>
      </c>
      <c r="I115" s="8">
        <f t="shared" si="130"/>
        <v>-8817507</v>
      </c>
      <c r="J115" s="3">
        <f t="shared" si="131"/>
        <v>0</v>
      </c>
      <c r="K115" s="37">
        <f t="shared" si="132"/>
        <v>8656319</v>
      </c>
      <c r="L115" s="8">
        <f t="shared" si="133"/>
        <v>-1038753</v>
      </c>
      <c r="M115" s="3">
        <f t="shared" si="127"/>
        <v>0</v>
      </c>
      <c r="N115" s="37">
        <f t="shared" si="134"/>
        <v>1018910</v>
      </c>
      <c r="P115" s="71">
        <f t="shared" si="139"/>
        <v>1.7454930528388643E-5</v>
      </c>
      <c r="Q115" s="70">
        <f t="shared" si="140"/>
        <v>155.46324225481084</v>
      </c>
      <c r="R115" s="70">
        <f t="shared" si="141"/>
        <v>0</v>
      </c>
      <c r="S115" s="11">
        <f t="shared" si="135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128"/>
        <v>6703</v>
      </c>
      <c r="E116" s="2">
        <f t="shared" si="129"/>
        <v>9811162</v>
      </c>
      <c r="F116" s="24">
        <f t="shared" si="138"/>
        <v>285.01590700520035</v>
      </c>
      <c r="G116" s="92">
        <f t="shared" si="136"/>
        <v>2.4830533369340014E-3</v>
      </c>
      <c r="H116" s="56">
        <f t="shared" si="137"/>
        <v>1</v>
      </c>
      <c r="I116" s="7">
        <f t="shared" si="130"/>
        <v>-9994841</v>
      </c>
      <c r="J116" s="2">
        <f t="shared" si="131"/>
        <v>0</v>
      </c>
      <c r="K116" s="34">
        <f t="shared" si="132"/>
        <v>9811162</v>
      </c>
      <c r="L116" s="7">
        <f t="shared" si="133"/>
        <v>-1177334</v>
      </c>
      <c r="M116" s="2">
        <f t="shared" si="127"/>
        <v>0</v>
      </c>
      <c r="N116" s="34">
        <f t="shared" si="134"/>
        <v>1154843</v>
      </c>
      <c r="P116" s="39">
        <f t="shared" si="139"/>
        <v>1.7454930528388643E-5</v>
      </c>
      <c r="Q116" s="38">
        <f t="shared" si="140"/>
        <v>176.10333714860954</v>
      </c>
      <c r="R116" s="38">
        <f t="shared" si="141"/>
        <v>0</v>
      </c>
      <c r="S116" s="12">
        <f t="shared" si="135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128"/>
        <v>6703</v>
      </c>
      <c r="E117" s="3">
        <f t="shared" si="129"/>
        <v>11120073</v>
      </c>
      <c r="F117" s="23">
        <f t="shared" si="138"/>
        <v>285.01590700520035</v>
      </c>
      <c r="G117" s="91">
        <f t="shared" si="136"/>
        <v>2.4830533369340014E-3</v>
      </c>
      <c r="H117" s="55">
        <f t="shared" si="137"/>
        <v>1</v>
      </c>
      <c r="I117" s="8">
        <f t="shared" si="130"/>
        <v>-11329243</v>
      </c>
      <c r="J117" s="3">
        <f t="shared" si="131"/>
        <v>0</v>
      </c>
      <c r="K117" s="37">
        <f t="shared" si="132"/>
        <v>11120073</v>
      </c>
      <c r="L117" s="8">
        <f t="shared" si="133"/>
        <v>-1334402</v>
      </c>
      <c r="M117" s="3">
        <f t="shared" si="127"/>
        <v>0</v>
      </c>
      <c r="N117" s="37">
        <f t="shared" si="134"/>
        <v>1308911</v>
      </c>
      <c r="P117" s="71">
        <f t="shared" si="139"/>
        <v>1.7454930528388643E-5</v>
      </c>
      <c r="Q117" s="70">
        <f t="shared" si="140"/>
        <v>199.49704448913508</v>
      </c>
      <c r="R117" s="70">
        <f t="shared" si="141"/>
        <v>0</v>
      </c>
      <c r="S117" s="11">
        <f t="shared" si="135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128"/>
        <v>6703</v>
      </c>
      <c r="E118" s="2">
        <f t="shared" si="129"/>
        <v>12603606</v>
      </c>
      <c r="F118" s="24">
        <f t="shared" si="138"/>
        <v>285.01590700520035</v>
      </c>
      <c r="G118" s="92">
        <f t="shared" si="136"/>
        <v>2.4830533369340014E-3</v>
      </c>
      <c r="H118" s="56">
        <f t="shared" si="137"/>
        <v>1</v>
      </c>
      <c r="I118" s="7">
        <f t="shared" si="130"/>
        <v>-12841668</v>
      </c>
      <c r="J118" s="2">
        <f t="shared" si="131"/>
        <v>0</v>
      </c>
      <c r="K118" s="34">
        <f t="shared" si="132"/>
        <v>12603606</v>
      </c>
      <c r="L118" s="7">
        <f t="shared" si="133"/>
        <v>-1512425</v>
      </c>
      <c r="M118" s="2">
        <f t="shared" si="127"/>
        <v>0</v>
      </c>
      <c r="N118" s="34">
        <f t="shared" si="134"/>
        <v>1483533</v>
      </c>
      <c r="P118" s="39">
        <f t="shared" si="139"/>
        <v>1.7454930528388643E-5</v>
      </c>
      <c r="Q118" s="38">
        <f t="shared" si="140"/>
        <v>226.01170500820285</v>
      </c>
      <c r="R118" s="38">
        <f t="shared" si="141"/>
        <v>0</v>
      </c>
      <c r="S118" s="12">
        <f t="shared" si="135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128"/>
        <v>6703</v>
      </c>
      <c r="E119" s="3">
        <f t="shared" si="129"/>
        <v>14285058</v>
      </c>
      <c r="F119" s="23">
        <f t="shared" si="138"/>
        <v>285.01590700520035</v>
      </c>
      <c r="G119" s="91">
        <f t="shared" si="136"/>
        <v>2.4830533369340014E-3</v>
      </c>
      <c r="H119" s="55">
        <f t="shared" si="137"/>
        <v>1</v>
      </c>
      <c r="I119" s="8">
        <f t="shared" si="130"/>
        <v>-14555866</v>
      </c>
      <c r="J119" s="3">
        <f t="shared" si="131"/>
        <v>0</v>
      </c>
      <c r="K119" s="37">
        <f t="shared" si="132"/>
        <v>14285058</v>
      </c>
      <c r="L119" s="8">
        <f t="shared" si="133"/>
        <v>-1714198</v>
      </c>
      <c r="M119" s="3">
        <f t="shared" si="127"/>
        <v>0</v>
      </c>
      <c r="N119" s="37">
        <f t="shared" si="134"/>
        <v>1681452</v>
      </c>
      <c r="P119" s="71">
        <f t="shared" si="139"/>
        <v>1.7454930528388643E-5</v>
      </c>
      <c r="Q119" s="70">
        <f t="shared" si="140"/>
        <v>256.06369434868236</v>
      </c>
      <c r="R119" s="70">
        <f t="shared" si="141"/>
        <v>0</v>
      </c>
      <c r="S119" s="11">
        <f t="shared" si="135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128"/>
        <v>6703</v>
      </c>
      <c r="E120" s="2">
        <f t="shared" si="129"/>
        <v>16190833</v>
      </c>
      <c r="F120" s="24">
        <f t="shared" si="138"/>
        <v>285.01590700520035</v>
      </c>
      <c r="G120" s="92">
        <f t="shared" si="136"/>
        <v>2.4830533369340014E-3</v>
      </c>
      <c r="H120" s="56">
        <f t="shared" si="137"/>
        <v>1</v>
      </c>
      <c r="I120" s="7">
        <f t="shared" si="130"/>
        <v>-16498756</v>
      </c>
      <c r="J120" s="2">
        <f t="shared" si="131"/>
        <v>0</v>
      </c>
      <c r="K120" s="34">
        <f t="shared" si="132"/>
        <v>16190833</v>
      </c>
      <c r="L120" s="7">
        <f t="shared" si="133"/>
        <v>-1942890</v>
      </c>
      <c r="M120" s="2">
        <f t="shared" si="127"/>
        <v>0</v>
      </c>
      <c r="N120" s="34">
        <f t="shared" si="134"/>
        <v>1905775</v>
      </c>
      <c r="P120" s="39">
        <f t="shared" si="139"/>
        <v>1.7454930528388643E-5</v>
      </c>
      <c r="Q120" s="38">
        <f t="shared" si="140"/>
        <v>290.12492831855815</v>
      </c>
      <c r="R120" s="38">
        <f t="shared" si="141"/>
        <v>0</v>
      </c>
      <c r="S120" s="12">
        <f t="shared" si="135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128"/>
        <v>6703</v>
      </c>
      <c r="E121" s="3">
        <f t="shared" si="129"/>
        <v>18350859</v>
      </c>
      <c r="F121" s="23">
        <f t="shared" si="138"/>
        <v>285.01590700520035</v>
      </c>
      <c r="G121" s="91">
        <f t="shared" si="136"/>
        <v>2.4830533369340014E-3</v>
      </c>
      <c r="H121" s="55">
        <f t="shared" si="137"/>
        <v>1</v>
      </c>
      <c r="I121" s="8">
        <f t="shared" si="130"/>
        <v>-18700848</v>
      </c>
      <c r="J121" s="3">
        <f t="shared" si="131"/>
        <v>0</v>
      </c>
      <c r="K121" s="37">
        <f t="shared" si="132"/>
        <v>18350859</v>
      </c>
      <c r="L121" s="8">
        <f t="shared" si="133"/>
        <v>-2202092</v>
      </c>
      <c r="M121" s="3">
        <f t="shared" ref="M121:M152" si="142">J121-J120</f>
        <v>0</v>
      </c>
      <c r="N121" s="37">
        <f t="shared" si="134"/>
        <v>2160026</v>
      </c>
      <c r="P121" s="71">
        <f t="shared" si="139"/>
        <v>1.7454930528388643E-5</v>
      </c>
      <c r="Q121" s="70">
        <f t="shared" si="140"/>
        <v>328.73028748828915</v>
      </c>
      <c r="R121" s="70">
        <f t="shared" si="141"/>
        <v>0</v>
      </c>
      <c r="S121" s="11">
        <f t="shared" si="135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128"/>
        <v>6703</v>
      </c>
      <c r="E122" s="2">
        <f t="shared" si="129"/>
        <v>20799055</v>
      </c>
      <c r="F122" s="24">
        <f t="shared" si="138"/>
        <v>285.01590700520035</v>
      </c>
      <c r="G122" s="92">
        <f t="shared" si="136"/>
        <v>2.4830533369340014E-3</v>
      </c>
      <c r="H122" s="56">
        <f t="shared" si="137"/>
        <v>1</v>
      </c>
      <c r="I122" s="7">
        <f t="shared" si="130"/>
        <v>-21196722</v>
      </c>
      <c r="J122" s="2">
        <f t="shared" si="131"/>
        <v>0</v>
      </c>
      <c r="K122" s="34">
        <f t="shared" si="132"/>
        <v>20799055</v>
      </c>
      <c r="L122" s="7">
        <f t="shared" si="133"/>
        <v>-2495874</v>
      </c>
      <c r="M122" s="2">
        <f t="shared" si="142"/>
        <v>0</v>
      </c>
      <c r="N122" s="34">
        <f t="shared" si="134"/>
        <v>2448196</v>
      </c>
      <c r="P122" s="39">
        <f t="shared" si="139"/>
        <v>1.7454930528388643E-5</v>
      </c>
      <c r="Q122" s="38">
        <f t="shared" si="140"/>
        <v>372.48600965983513</v>
      </c>
      <c r="R122" s="38">
        <f t="shared" si="141"/>
        <v>0</v>
      </c>
      <c r="S122" s="12">
        <f t="shared" si="135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43">D122+IF(M123&gt;0,M123,0)</f>
        <v>6703</v>
      </c>
      <c r="E123" s="3">
        <f t="shared" ref="E123:E154" si="144">E122+IF(N123&gt;0,N123,0)</f>
        <v>23573866</v>
      </c>
      <c r="F123" s="23">
        <f t="shared" si="138"/>
        <v>285.01590700520035</v>
      </c>
      <c r="G123" s="91">
        <f t="shared" si="136"/>
        <v>2.4830533369340014E-3</v>
      </c>
      <c r="H123" s="55">
        <f t="shared" si="137"/>
        <v>1</v>
      </c>
      <c r="I123" s="8">
        <f t="shared" ref="I123:I154" si="145">INT((Z$4*K123+I122)/(1+Y$4*J123))</f>
        <v>-24025571</v>
      </c>
      <c r="J123" s="3">
        <f t="shared" ref="J123:J154" si="146">S123</f>
        <v>0</v>
      </c>
      <c r="K123" s="37">
        <f t="shared" ref="K123:K154" si="147">INT((X$4*J123+K122)/(1+W$4+Z$4))</f>
        <v>23573866</v>
      </c>
      <c r="L123" s="8">
        <f t="shared" ref="L123:L154" si="148">I123-I122</f>
        <v>-2828849</v>
      </c>
      <c r="M123" s="3">
        <f t="shared" si="142"/>
        <v>0</v>
      </c>
      <c r="N123" s="37">
        <f t="shared" ref="N123:N154" si="149">K123-K122</f>
        <v>2774811</v>
      </c>
      <c r="P123" s="71">
        <f t="shared" si="139"/>
        <v>1.7454930528388643E-5</v>
      </c>
      <c r="Q123" s="70">
        <f t="shared" si="140"/>
        <v>422.07920083516683</v>
      </c>
      <c r="R123" s="70">
        <f t="shared" si="141"/>
        <v>0</v>
      </c>
      <c r="S123" s="11">
        <f t="shared" si="135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43"/>
        <v>6703</v>
      </c>
      <c r="E124" s="2">
        <f t="shared" si="144"/>
        <v>26718866</v>
      </c>
      <c r="F124" s="24">
        <f t="shared" si="138"/>
        <v>285.01590700520035</v>
      </c>
      <c r="G124" s="92">
        <f t="shared" si="136"/>
        <v>2.4830533369340014E-3</v>
      </c>
      <c r="H124" s="56">
        <f t="shared" si="137"/>
        <v>1</v>
      </c>
      <c r="I124" s="7">
        <f t="shared" si="145"/>
        <v>-27231818</v>
      </c>
      <c r="J124" s="2">
        <f t="shared" si="146"/>
        <v>0</v>
      </c>
      <c r="K124" s="34">
        <f t="shared" si="147"/>
        <v>26718866</v>
      </c>
      <c r="L124" s="7">
        <f t="shared" si="148"/>
        <v>-3206247</v>
      </c>
      <c r="M124" s="2">
        <f t="shared" si="142"/>
        <v>0</v>
      </c>
      <c r="N124" s="34">
        <f t="shared" si="149"/>
        <v>3145000</v>
      </c>
      <c r="P124" s="39">
        <f t="shared" si="139"/>
        <v>1.7454930528388643E-5</v>
      </c>
      <c r="Q124" s="38">
        <f t="shared" si="140"/>
        <v>478.28863032194243</v>
      </c>
      <c r="R124" s="38">
        <f t="shared" si="141"/>
        <v>0</v>
      </c>
      <c r="S124" s="12">
        <f t="shared" si="135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43"/>
        <v>6703</v>
      </c>
      <c r="E125" s="3">
        <f t="shared" si="144"/>
        <v>30283441</v>
      </c>
      <c r="F125" s="23">
        <f t="shared" si="138"/>
        <v>285.01590700520035</v>
      </c>
      <c r="G125" s="91">
        <f t="shared" si="136"/>
        <v>2.4830533369340014E-3</v>
      </c>
      <c r="H125" s="55">
        <f t="shared" si="137"/>
        <v>1</v>
      </c>
      <c r="I125" s="8">
        <f t="shared" si="145"/>
        <v>-30865812</v>
      </c>
      <c r="J125" s="3">
        <f t="shared" si="146"/>
        <v>0</v>
      </c>
      <c r="K125" s="37">
        <f t="shared" si="147"/>
        <v>30283441</v>
      </c>
      <c r="L125" s="8">
        <f t="shared" si="148"/>
        <v>-3633994</v>
      </c>
      <c r="M125" s="3">
        <f t="shared" si="142"/>
        <v>0</v>
      </c>
      <c r="N125" s="37">
        <f t="shared" si="149"/>
        <v>3564575</v>
      </c>
      <c r="P125" s="71">
        <f t="shared" si="139"/>
        <v>1.7454930528388643E-5</v>
      </c>
      <c r="Q125" s="70">
        <f t="shared" si="140"/>
        <v>541.99698528857925</v>
      </c>
      <c r="R125" s="70">
        <f t="shared" si="141"/>
        <v>0</v>
      </c>
      <c r="S125" s="11">
        <f t="shared" si="135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43"/>
        <v>6703</v>
      </c>
      <c r="E126" s="2">
        <f t="shared" si="144"/>
        <v>34323568</v>
      </c>
      <c r="F126" s="24">
        <f t="shared" si="138"/>
        <v>285.01590700520035</v>
      </c>
      <c r="G126" s="92">
        <f t="shared" si="136"/>
        <v>2.4830533369340014E-3</v>
      </c>
      <c r="H126" s="56">
        <f t="shared" si="137"/>
        <v>1</v>
      </c>
      <c r="I126" s="7">
        <f t="shared" si="145"/>
        <v>-34984619</v>
      </c>
      <c r="J126" s="2">
        <f t="shared" si="146"/>
        <v>0</v>
      </c>
      <c r="K126" s="34">
        <f t="shared" si="147"/>
        <v>34323568</v>
      </c>
      <c r="L126" s="7">
        <f t="shared" si="148"/>
        <v>-4118807</v>
      </c>
      <c r="M126" s="2">
        <f t="shared" si="142"/>
        <v>0</v>
      </c>
      <c r="N126" s="34">
        <f t="shared" si="149"/>
        <v>4040127</v>
      </c>
      <c r="P126" s="39">
        <f t="shared" si="139"/>
        <v>1.7454930528388643E-5</v>
      </c>
      <c r="Q126" s="38">
        <f t="shared" si="140"/>
        <v>614.204701037581</v>
      </c>
      <c r="R126" s="38">
        <f t="shared" si="141"/>
        <v>0</v>
      </c>
      <c r="S126" s="12">
        <f t="shared" si="135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43"/>
        <v>6703</v>
      </c>
      <c r="E127" s="3">
        <f t="shared" si="144"/>
        <v>38902690</v>
      </c>
      <c r="F127" s="23">
        <f t="shared" si="138"/>
        <v>285.01590700520035</v>
      </c>
      <c r="G127" s="91">
        <f t="shared" si="136"/>
        <v>2.4830533369340014E-3</v>
      </c>
      <c r="H127" s="55">
        <f t="shared" si="137"/>
        <v>1</v>
      </c>
      <c r="I127" s="8">
        <f t="shared" si="145"/>
        <v>-39652917</v>
      </c>
      <c r="J127" s="3">
        <f t="shared" si="146"/>
        <v>0</v>
      </c>
      <c r="K127" s="37">
        <f t="shared" si="147"/>
        <v>38902690</v>
      </c>
      <c r="L127" s="8">
        <f t="shared" si="148"/>
        <v>-4668298</v>
      </c>
      <c r="M127" s="3">
        <f t="shared" si="142"/>
        <v>0</v>
      </c>
      <c r="N127" s="37">
        <f t="shared" si="149"/>
        <v>4579122</v>
      </c>
      <c r="P127" s="71">
        <f t="shared" si="139"/>
        <v>1.7454930528388643E-5</v>
      </c>
      <c r="Q127" s="70">
        <f t="shared" si="140"/>
        <v>696.04568564701879</v>
      </c>
      <c r="R127" s="70">
        <f t="shared" si="141"/>
        <v>0</v>
      </c>
      <c r="S127" s="11">
        <f t="shared" si="135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43"/>
        <v>6703</v>
      </c>
      <c r="E128" s="2">
        <f t="shared" si="144"/>
        <v>44092715</v>
      </c>
      <c r="F128" s="24">
        <f t="shared" si="138"/>
        <v>285.01590700520035</v>
      </c>
      <c r="G128" s="92">
        <f t="shared" si="136"/>
        <v>2.4830533369340014E-3</v>
      </c>
      <c r="H128" s="56">
        <f t="shared" si="137"/>
        <v>1</v>
      </c>
      <c r="I128" s="7">
        <f t="shared" si="145"/>
        <v>-44944015</v>
      </c>
      <c r="J128" s="2">
        <f t="shared" si="146"/>
        <v>0</v>
      </c>
      <c r="K128" s="34">
        <f t="shared" si="147"/>
        <v>44092715</v>
      </c>
      <c r="L128" s="7">
        <f t="shared" si="148"/>
        <v>-5291098</v>
      </c>
      <c r="M128" s="2">
        <f t="shared" si="142"/>
        <v>0</v>
      </c>
      <c r="N128" s="34">
        <f t="shared" si="149"/>
        <v>5190025</v>
      </c>
      <c r="P128" s="39">
        <f t="shared" si="139"/>
        <v>1.7454930528388643E-5</v>
      </c>
      <c r="Q128" s="38">
        <f t="shared" si="140"/>
        <v>788.80509676116912</v>
      </c>
      <c r="R128" s="38">
        <f t="shared" si="141"/>
        <v>0</v>
      </c>
      <c r="S128" s="12">
        <f t="shared" si="135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43"/>
        <v>6703</v>
      </c>
      <c r="E129" s="3">
        <f t="shared" si="144"/>
        <v>49975143</v>
      </c>
      <c r="F129" s="23">
        <f t="shared" si="138"/>
        <v>285.01590700520035</v>
      </c>
      <c r="G129" s="91">
        <f t="shared" si="136"/>
        <v>2.4830533369340014E-3</v>
      </c>
      <c r="H129" s="55">
        <f t="shared" si="137"/>
        <v>1</v>
      </c>
      <c r="I129" s="8">
        <f t="shared" si="145"/>
        <v>-50941000</v>
      </c>
      <c r="J129" s="3">
        <f t="shared" si="146"/>
        <v>0</v>
      </c>
      <c r="K129" s="37">
        <f t="shared" si="147"/>
        <v>49975143</v>
      </c>
      <c r="L129" s="8">
        <f t="shared" si="148"/>
        <v>-5996985</v>
      </c>
      <c r="M129" s="3">
        <f t="shared" si="142"/>
        <v>0</v>
      </c>
      <c r="N129" s="37">
        <f t="shared" si="149"/>
        <v>5882428</v>
      </c>
      <c r="P129" s="71">
        <f t="shared" si="139"/>
        <v>1.7454930528388643E-5</v>
      </c>
      <c r="Q129" s="70">
        <f t="shared" si="140"/>
        <v>893.93958791784519</v>
      </c>
      <c r="R129" s="70">
        <f t="shared" si="141"/>
        <v>0</v>
      </c>
      <c r="S129" s="11">
        <f t="shared" si="135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43"/>
        <v>6703</v>
      </c>
      <c r="E130" s="2">
        <f t="shared" si="144"/>
        <v>56642349</v>
      </c>
      <c r="F130" s="24">
        <f t="shared" si="138"/>
        <v>285.01590700520035</v>
      </c>
      <c r="G130" s="92">
        <f t="shared" si="136"/>
        <v>2.4830533369340014E-3</v>
      </c>
      <c r="H130" s="56">
        <f t="shared" si="137"/>
        <v>1</v>
      </c>
      <c r="I130" s="7">
        <f t="shared" si="145"/>
        <v>-57738046</v>
      </c>
      <c r="J130" s="2">
        <f t="shared" si="146"/>
        <v>0</v>
      </c>
      <c r="K130" s="34">
        <f t="shared" si="147"/>
        <v>56642349</v>
      </c>
      <c r="L130" s="7">
        <f t="shared" si="148"/>
        <v>-6797046</v>
      </c>
      <c r="M130" s="2">
        <f t="shared" si="142"/>
        <v>0</v>
      </c>
      <c r="N130" s="34">
        <f t="shared" si="149"/>
        <v>6667206</v>
      </c>
      <c r="P130" s="39">
        <f t="shared" si="139"/>
        <v>1.7454930528388643E-5</v>
      </c>
      <c r="Q130" s="38">
        <f t="shared" si="140"/>
        <v>1013.1001040748959</v>
      </c>
      <c r="R130" s="38">
        <f t="shared" si="141"/>
        <v>0</v>
      </c>
      <c r="S130" s="12">
        <f t="shared" si="135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43"/>
        <v>6703</v>
      </c>
      <c r="E131" s="3">
        <f t="shared" si="144"/>
        <v>64199030</v>
      </c>
      <c r="F131" s="23">
        <f t="shared" si="138"/>
        <v>285.01590700520035</v>
      </c>
      <c r="G131" s="91">
        <f t="shared" si="136"/>
        <v>2.4830533369340014E-3</v>
      </c>
      <c r="H131" s="55">
        <f t="shared" si="137"/>
        <v>1</v>
      </c>
      <c r="I131" s="8">
        <f t="shared" si="145"/>
        <v>-65441889</v>
      </c>
      <c r="J131" s="3">
        <f t="shared" si="146"/>
        <v>0</v>
      </c>
      <c r="K131" s="37">
        <f t="shared" si="147"/>
        <v>64199030</v>
      </c>
      <c r="L131" s="8">
        <f t="shared" si="148"/>
        <v>-7703843</v>
      </c>
      <c r="M131" s="3">
        <f t="shared" si="142"/>
        <v>0</v>
      </c>
      <c r="N131" s="37">
        <f t="shared" si="149"/>
        <v>7556681</v>
      </c>
      <c r="P131" s="71">
        <f t="shared" si="139"/>
        <v>1.7454930528388643E-5</v>
      </c>
      <c r="Q131" s="70">
        <f t="shared" si="140"/>
        <v>1148.1578891605272</v>
      </c>
      <c r="R131" s="70">
        <f t="shared" si="141"/>
        <v>0</v>
      </c>
      <c r="S131" s="11">
        <f t="shared" si="135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43"/>
        <v>6703</v>
      </c>
      <c r="E132" s="2">
        <f t="shared" si="144"/>
        <v>72763851</v>
      </c>
      <c r="F132" s="24">
        <f t="shared" si="138"/>
        <v>285.01590700520035</v>
      </c>
      <c r="G132" s="92">
        <f t="shared" ref="G132:G163" si="150">D132/U$3</f>
        <v>2.4830533369340014E-3</v>
      </c>
      <c r="H132" s="56">
        <f t="shared" si="137"/>
        <v>1</v>
      </c>
      <c r="I132" s="7">
        <f t="shared" si="145"/>
        <v>-74173505</v>
      </c>
      <c r="J132" s="2">
        <f t="shared" si="146"/>
        <v>0</v>
      </c>
      <c r="K132" s="34">
        <f t="shared" si="147"/>
        <v>72763851</v>
      </c>
      <c r="L132" s="7">
        <f t="shared" si="148"/>
        <v>-8731616</v>
      </c>
      <c r="M132" s="2">
        <f t="shared" si="142"/>
        <v>0</v>
      </c>
      <c r="N132" s="34">
        <f t="shared" si="149"/>
        <v>8564821</v>
      </c>
      <c r="P132" s="39">
        <f t="shared" si="139"/>
        <v>1.7454930528388643E-5</v>
      </c>
      <c r="Q132" s="38">
        <f t="shared" si="140"/>
        <v>1301.2337948475003</v>
      </c>
      <c r="R132" s="38">
        <f t="shared" si="141"/>
        <v>0</v>
      </c>
      <c r="S132" s="12">
        <f t="shared" si="135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43"/>
        <v>6703</v>
      </c>
      <c r="E133" s="3">
        <f t="shared" si="144"/>
        <v>82471308</v>
      </c>
      <c r="F133" s="23">
        <f t="shared" si="138"/>
        <v>285.01590700520035</v>
      </c>
      <c r="G133" s="91">
        <f t="shared" si="150"/>
        <v>2.4830533369340014E-3</v>
      </c>
      <c r="H133" s="55">
        <f t="shared" si="137"/>
        <v>1</v>
      </c>
      <c r="I133" s="8">
        <f t="shared" si="145"/>
        <v>-84070009</v>
      </c>
      <c r="J133" s="3">
        <f t="shared" si="146"/>
        <v>0</v>
      </c>
      <c r="K133" s="37">
        <f t="shared" si="147"/>
        <v>82471308</v>
      </c>
      <c r="L133" s="8">
        <f t="shared" si="148"/>
        <v>-9896504</v>
      </c>
      <c r="M133" s="3">
        <f t="shared" si="142"/>
        <v>0</v>
      </c>
      <c r="N133" s="37">
        <f t="shared" si="149"/>
        <v>9707457</v>
      </c>
      <c r="P133" s="71">
        <f t="shared" si="139"/>
        <v>1.7454930528388643E-5</v>
      </c>
      <c r="Q133" s="70">
        <f t="shared" si="140"/>
        <v>1474.7316226603032</v>
      </c>
      <c r="R133" s="70">
        <f t="shared" si="141"/>
        <v>0</v>
      </c>
      <c r="S133" s="11">
        <f t="shared" si="135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43"/>
        <v>6703</v>
      </c>
      <c r="E134" s="2">
        <f t="shared" si="144"/>
        <v>93473842</v>
      </c>
      <c r="F134" s="24">
        <f t="shared" si="138"/>
        <v>285.01590700520035</v>
      </c>
      <c r="G134" s="92">
        <f t="shared" si="150"/>
        <v>2.4830533369340014E-3</v>
      </c>
      <c r="H134" s="56">
        <f t="shared" si="137"/>
        <v>1</v>
      </c>
      <c r="I134" s="7">
        <f t="shared" si="145"/>
        <v>-95286810</v>
      </c>
      <c r="J134" s="2">
        <f t="shared" si="146"/>
        <v>0</v>
      </c>
      <c r="K134" s="34">
        <f t="shared" si="147"/>
        <v>93473842</v>
      </c>
      <c r="L134" s="7">
        <f t="shared" si="148"/>
        <v>-11216801</v>
      </c>
      <c r="M134" s="2">
        <f t="shared" si="142"/>
        <v>0</v>
      </c>
      <c r="N134" s="34">
        <f t="shared" si="149"/>
        <v>11002534</v>
      </c>
      <c r="P134" s="39">
        <f t="shared" si="139"/>
        <v>1.7454930528388643E-5</v>
      </c>
      <c r="Q134" s="38">
        <f t="shared" si="140"/>
        <v>1671.3758578964257</v>
      </c>
      <c r="R134" s="38">
        <f t="shared" si="141"/>
        <v>0</v>
      </c>
      <c r="S134" s="12">
        <f t="shared" si="135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43"/>
        <v>6703</v>
      </c>
      <c r="E135" s="3">
        <f t="shared" si="144"/>
        <v>105944229</v>
      </c>
      <c r="F135" s="23">
        <f t="shared" si="138"/>
        <v>285.01590700520035</v>
      </c>
      <c r="G135" s="91">
        <f t="shared" si="150"/>
        <v>2.4830533369340014E-3</v>
      </c>
      <c r="H135" s="55">
        <f t="shared" si="137"/>
        <v>1</v>
      </c>
      <c r="I135" s="8">
        <f t="shared" si="145"/>
        <v>-108000050</v>
      </c>
      <c r="J135" s="3">
        <f t="shared" si="146"/>
        <v>0</v>
      </c>
      <c r="K135" s="37">
        <f t="shared" si="147"/>
        <v>105944229</v>
      </c>
      <c r="L135" s="8">
        <f t="shared" si="148"/>
        <v>-12713240</v>
      </c>
      <c r="M135" s="3">
        <f t="shared" si="142"/>
        <v>0</v>
      </c>
      <c r="N135" s="37">
        <f t="shared" si="149"/>
        <v>12470387</v>
      </c>
      <c r="P135" s="71">
        <f t="shared" si="139"/>
        <v>1.7454930528388643E-5</v>
      </c>
      <c r="Q135" s="70">
        <f t="shared" si="140"/>
        <v>1894.25449002399</v>
      </c>
      <c r="R135" s="70">
        <f t="shared" si="141"/>
        <v>0</v>
      </c>
      <c r="S135" s="11">
        <f t="shared" si="135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43"/>
        <v>6703</v>
      </c>
      <c r="E136" s="2">
        <f t="shared" si="144"/>
        <v>120078296</v>
      </c>
      <c r="F136" s="24">
        <f t="shared" si="138"/>
        <v>285.01590700520035</v>
      </c>
      <c r="G136" s="92">
        <f t="shared" si="150"/>
        <v>2.4830533369340014E-3</v>
      </c>
      <c r="H136" s="56">
        <f t="shared" ref="H136:H167" si="151">D136/D135</f>
        <v>1</v>
      </c>
      <c r="I136" s="7">
        <f t="shared" si="145"/>
        <v>-122409369</v>
      </c>
      <c r="J136" s="2">
        <f t="shared" si="146"/>
        <v>0</v>
      </c>
      <c r="K136" s="34">
        <f t="shared" si="147"/>
        <v>120078296</v>
      </c>
      <c r="L136" s="7">
        <f t="shared" si="148"/>
        <v>-14409319</v>
      </c>
      <c r="M136" s="2">
        <f t="shared" si="142"/>
        <v>0</v>
      </c>
      <c r="N136" s="34">
        <f t="shared" si="149"/>
        <v>14134067</v>
      </c>
      <c r="P136" s="39">
        <f t="shared" si="139"/>
        <v>1.7454930528388643E-5</v>
      </c>
      <c r="Q136" s="38">
        <f t="shared" si="140"/>
        <v>2146.8674700398706</v>
      </c>
      <c r="R136" s="38">
        <f t="shared" si="141"/>
        <v>0</v>
      </c>
      <c r="S136" s="12">
        <f t="shared" si="135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43"/>
        <v>6703</v>
      </c>
      <c r="E137" s="3">
        <f t="shared" si="144"/>
        <v>136097995</v>
      </c>
      <c r="F137" s="23">
        <f t="shared" si="138"/>
        <v>285.01590700520035</v>
      </c>
      <c r="G137" s="91">
        <f t="shared" si="150"/>
        <v>2.4830533369340014E-3</v>
      </c>
      <c r="H137" s="55">
        <f t="shared" si="151"/>
        <v>1</v>
      </c>
      <c r="I137" s="8">
        <f t="shared" si="145"/>
        <v>-138741041</v>
      </c>
      <c r="J137" s="3">
        <f t="shared" si="146"/>
        <v>0</v>
      </c>
      <c r="K137" s="37">
        <f t="shared" si="147"/>
        <v>136097995</v>
      </c>
      <c r="L137" s="8">
        <f t="shared" si="148"/>
        <v>-16331672</v>
      </c>
      <c r="M137" s="3">
        <f t="shared" si="142"/>
        <v>0</v>
      </c>
      <c r="N137" s="37">
        <f t="shared" si="149"/>
        <v>16019699</v>
      </c>
      <c r="P137" s="71">
        <f t="shared" si="139"/>
        <v>1.7454930528388643E-5</v>
      </c>
      <c r="Q137" s="70">
        <f t="shared" si="140"/>
        <v>2433.1816603194393</v>
      </c>
      <c r="R137" s="70">
        <f t="shared" si="141"/>
        <v>0</v>
      </c>
      <c r="S137" s="11">
        <f t="shared" si="135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43"/>
        <v>6703</v>
      </c>
      <c r="E138" s="2">
        <f t="shared" si="144"/>
        <v>154254889</v>
      </c>
      <c r="F138" s="24">
        <f t="shared" si="138"/>
        <v>285.01590700520035</v>
      </c>
      <c r="G138" s="92">
        <f t="shared" si="150"/>
        <v>2.4830533369340014E-3</v>
      </c>
      <c r="H138" s="56">
        <f t="shared" si="151"/>
        <v>1</v>
      </c>
      <c r="I138" s="7">
        <f t="shared" si="145"/>
        <v>-157251529</v>
      </c>
      <c r="J138" s="2">
        <f t="shared" si="146"/>
        <v>0</v>
      </c>
      <c r="K138" s="34">
        <f t="shared" si="147"/>
        <v>154254889</v>
      </c>
      <c r="L138" s="7">
        <f t="shared" si="148"/>
        <v>-18510488</v>
      </c>
      <c r="M138" s="2">
        <f t="shared" si="142"/>
        <v>0</v>
      </c>
      <c r="N138" s="34">
        <f t="shared" si="149"/>
        <v>18156894</v>
      </c>
      <c r="P138" s="39">
        <f t="shared" si="139"/>
        <v>1.7454930528388643E-5</v>
      </c>
      <c r="Q138" s="38">
        <f t="shared" si="140"/>
        <v>2757.6931421636295</v>
      </c>
      <c r="R138" s="38">
        <f t="shared" si="141"/>
        <v>0</v>
      </c>
      <c r="S138" s="12">
        <f t="shared" si="135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43"/>
        <v>6703</v>
      </c>
      <c r="E139" s="3">
        <f t="shared" si="144"/>
        <v>174834102</v>
      </c>
      <c r="F139" s="23">
        <f t="shared" si="138"/>
        <v>285.01590700520035</v>
      </c>
      <c r="G139" s="91">
        <f t="shared" si="150"/>
        <v>2.4830533369340014E-3</v>
      </c>
      <c r="H139" s="55">
        <f t="shared" si="151"/>
        <v>1</v>
      </c>
      <c r="I139" s="8">
        <f t="shared" si="145"/>
        <v>-178231509</v>
      </c>
      <c r="J139" s="3">
        <f t="shared" si="146"/>
        <v>0</v>
      </c>
      <c r="K139" s="37">
        <f t="shared" si="147"/>
        <v>174834102</v>
      </c>
      <c r="L139" s="8">
        <f t="shared" si="148"/>
        <v>-20979980</v>
      </c>
      <c r="M139" s="3">
        <f t="shared" si="142"/>
        <v>0</v>
      </c>
      <c r="N139" s="37">
        <f t="shared" si="149"/>
        <v>20579213</v>
      </c>
      <c r="P139" s="71">
        <f t="shared" si="139"/>
        <v>1.7454930528388643E-5</v>
      </c>
      <c r="Q139" s="70">
        <f t="shared" si="140"/>
        <v>3125.4978512993821</v>
      </c>
      <c r="R139" s="70">
        <f t="shared" si="141"/>
        <v>0</v>
      </c>
      <c r="S139" s="11">
        <f t="shared" si="135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43"/>
        <v>6703</v>
      </c>
      <c r="E140" s="2">
        <f t="shared" si="144"/>
        <v>198158797</v>
      </c>
      <c r="F140" s="24">
        <f t="shared" si="138"/>
        <v>285.01590700520035</v>
      </c>
      <c r="G140" s="92">
        <f t="shared" si="150"/>
        <v>2.4830533369340014E-3</v>
      </c>
      <c r="H140" s="56">
        <f t="shared" si="151"/>
        <v>1</v>
      </c>
      <c r="I140" s="7">
        <f t="shared" si="145"/>
        <v>-202010438</v>
      </c>
      <c r="J140" s="2">
        <f t="shared" si="146"/>
        <v>0</v>
      </c>
      <c r="K140" s="34">
        <f t="shared" si="147"/>
        <v>198158797</v>
      </c>
      <c r="L140" s="7">
        <f t="shared" si="148"/>
        <v>-23778929</v>
      </c>
      <c r="M140" s="2">
        <f t="shared" si="142"/>
        <v>0</v>
      </c>
      <c r="N140" s="34">
        <f t="shared" si="149"/>
        <v>23324695</v>
      </c>
      <c r="P140" s="39">
        <f t="shared" si="139"/>
        <v>1.7454930528388643E-5</v>
      </c>
      <c r="Q140" s="38">
        <f t="shared" si="140"/>
        <v>3542.3715418831816</v>
      </c>
      <c r="R140" s="38">
        <f t="shared" si="141"/>
        <v>0</v>
      </c>
      <c r="S140" s="12">
        <f t="shared" si="135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43"/>
        <v>6703</v>
      </c>
      <c r="E141" s="3">
        <f t="shared" si="144"/>
        <v>224595250</v>
      </c>
      <c r="F141" s="23">
        <f t="shared" si="138"/>
        <v>285.01590700520035</v>
      </c>
      <c r="G141" s="91">
        <f t="shared" si="150"/>
        <v>2.4830533369340014E-3</v>
      </c>
      <c r="H141" s="55">
        <f t="shared" si="151"/>
        <v>1</v>
      </c>
      <c r="I141" s="8">
        <f t="shared" si="145"/>
        <v>-228961724</v>
      </c>
      <c r="J141" s="3">
        <f t="shared" si="146"/>
        <v>0</v>
      </c>
      <c r="K141" s="37">
        <f t="shared" si="147"/>
        <v>224595250</v>
      </c>
      <c r="L141" s="8">
        <f t="shared" si="148"/>
        <v>-26951286</v>
      </c>
      <c r="M141" s="3">
        <f t="shared" si="142"/>
        <v>0</v>
      </c>
      <c r="N141" s="37">
        <f t="shared" si="149"/>
        <v>26436453</v>
      </c>
      <c r="P141" s="71">
        <f t="shared" si="139"/>
        <v>1.7454930528388643E-5</v>
      </c>
      <c r="Q141" s="70">
        <f t="shared" si="140"/>
        <v>4014.8605464507255</v>
      </c>
      <c r="R141" s="70">
        <f t="shared" si="141"/>
        <v>0</v>
      </c>
      <c r="S141" s="11">
        <f t="shared" si="135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43"/>
        <v>6703</v>
      </c>
      <c r="E142" s="2">
        <f t="shared" si="144"/>
        <v>254558603</v>
      </c>
      <c r="F142" s="24">
        <f t="shared" si="138"/>
        <v>285.01590700520035</v>
      </c>
      <c r="G142" s="92">
        <f t="shared" si="150"/>
        <v>2.4830533369340014E-3</v>
      </c>
      <c r="H142" s="56">
        <f t="shared" si="151"/>
        <v>1</v>
      </c>
      <c r="I142" s="7">
        <f t="shared" si="145"/>
        <v>-259508593</v>
      </c>
      <c r="J142" s="2">
        <f t="shared" si="146"/>
        <v>0</v>
      </c>
      <c r="K142" s="34">
        <f t="shared" si="147"/>
        <v>254558603</v>
      </c>
      <c r="L142" s="7">
        <f t="shared" si="148"/>
        <v>-30546869</v>
      </c>
      <c r="M142" s="2">
        <f t="shared" si="142"/>
        <v>0</v>
      </c>
      <c r="N142" s="34">
        <f t="shared" si="149"/>
        <v>29963353</v>
      </c>
      <c r="P142" s="39">
        <f t="shared" si="139"/>
        <v>1.7454930528388643E-5</v>
      </c>
      <c r="Q142" s="38">
        <f t="shared" si="140"/>
        <v>4550.3845107625539</v>
      </c>
      <c r="R142" s="38">
        <f t="shared" si="141"/>
        <v>0</v>
      </c>
      <c r="S142" s="12">
        <f t="shared" si="135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43"/>
        <v>6703</v>
      </c>
      <c r="E143" s="3">
        <f t="shared" si="144"/>
        <v>288519380</v>
      </c>
      <c r="F143" s="23">
        <f t="shared" si="138"/>
        <v>285.01590700520035</v>
      </c>
      <c r="G143" s="91">
        <f t="shared" si="150"/>
        <v>2.4830533369340014E-3</v>
      </c>
      <c r="H143" s="55">
        <f t="shared" si="151"/>
        <v>1</v>
      </c>
      <c r="I143" s="8">
        <f t="shared" si="145"/>
        <v>-294130733</v>
      </c>
      <c r="J143" s="3">
        <f t="shared" si="146"/>
        <v>0</v>
      </c>
      <c r="K143" s="37">
        <f t="shared" si="147"/>
        <v>288519380</v>
      </c>
      <c r="L143" s="8">
        <f t="shared" si="148"/>
        <v>-34622140</v>
      </c>
      <c r="M143" s="3">
        <f t="shared" si="142"/>
        <v>0</v>
      </c>
      <c r="N143" s="37">
        <f t="shared" si="149"/>
        <v>33960777</v>
      </c>
      <c r="P143" s="71">
        <f t="shared" si="139"/>
        <v>1.7454930528388643E-5</v>
      </c>
      <c r="Q143" s="70">
        <f t="shared" si="140"/>
        <v>5157.3529669166392</v>
      </c>
      <c r="R143" s="70">
        <f t="shared" si="141"/>
        <v>0</v>
      </c>
      <c r="S143" s="11">
        <f t="shared" si="135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43"/>
        <v>6703</v>
      </c>
      <c r="E144" s="2">
        <f t="shared" si="144"/>
        <v>327010879</v>
      </c>
      <c r="F144" s="24">
        <f t="shared" si="138"/>
        <v>285.01590700520035</v>
      </c>
      <c r="G144" s="92">
        <f t="shared" si="150"/>
        <v>2.4830533369340014E-3</v>
      </c>
      <c r="H144" s="56">
        <f t="shared" si="151"/>
        <v>1</v>
      </c>
      <c r="I144" s="7">
        <f t="shared" si="145"/>
        <v>-333371828</v>
      </c>
      <c r="J144" s="2">
        <f t="shared" si="146"/>
        <v>0</v>
      </c>
      <c r="K144" s="34">
        <f t="shared" si="147"/>
        <v>327010879</v>
      </c>
      <c r="L144" s="7">
        <f t="shared" si="148"/>
        <v>-39241095</v>
      </c>
      <c r="M144" s="2">
        <f t="shared" si="142"/>
        <v>0</v>
      </c>
      <c r="N144" s="34">
        <f t="shared" si="149"/>
        <v>38491499</v>
      </c>
      <c r="P144" s="39">
        <f t="shared" si="139"/>
        <v>1.7454930528388643E-5</v>
      </c>
      <c r="Q144" s="38">
        <f t="shared" si="140"/>
        <v>5845.2973475150166</v>
      </c>
      <c r="R144" s="38">
        <f t="shared" si="141"/>
        <v>0</v>
      </c>
      <c r="S144" s="12">
        <f t="shared" si="135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43"/>
        <v>6703</v>
      </c>
      <c r="E145" s="3">
        <f t="shared" si="144"/>
        <v>370637547</v>
      </c>
      <c r="F145" s="23">
        <f t="shared" si="138"/>
        <v>285.01590700520035</v>
      </c>
      <c r="G145" s="91">
        <f t="shared" si="150"/>
        <v>2.4830533369340014E-3</v>
      </c>
      <c r="H145" s="55">
        <f t="shared" si="151"/>
        <v>1</v>
      </c>
      <c r="I145" s="8">
        <f t="shared" si="145"/>
        <v>-377848095</v>
      </c>
      <c r="J145" s="3">
        <f t="shared" si="146"/>
        <v>0</v>
      </c>
      <c r="K145" s="37">
        <f t="shared" si="147"/>
        <v>370637547</v>
      </c>
      <c r="L145" s="8">
        <f t="shared" si="148"/>
        <v>-44476267</v>
      </c>
      <c r="M145" s="3">
        <f t="shared" si="142"/>
        <v>0</v>
      </c>
      <c r="N145" s="37">
        <f t="shared" si="149"/>
        <v>43626668</v>
      </c>
      <c r="P145" s="71">
        <f t="shared" ref="P145:P176" si="152">Y$4*((1+W$4-X$4)*(1+W$4+Z$4)-X$4)</f>
        <v>1.7454930528388643E-5</v>
      </c>
      <c r="Q145" s="70">
        <f t="shared" ref="Q145:Q176" si="153">(1+W$4-X$4)*(1+W$4+Z$4)-Y$4*((Z$4*K144)+((I144+J144)*(1+W$4+Z$4)))</f>
        <v>6625.0206913493339</v>
      </c>
      <c r="R145" s="70">
        <f t="shared" ref="R145:R176" si="154">-J144*(1+W$4+Z$4)</f>
        <v>0</v>
      </c>
      <c r="S145" s="11">
        <f t="shared" si="135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43"/>
        <v>6703</v>
      </c>
      <c r="E146" s="2">
        <f t="shared" si="144"/>
        <v>420084468</v>
      </c>
      <c r="F146" s="24">
        <f t="shared" si="138"/>
        <v>285.01590700520035</v>
      </c>
      <c r="G146" s="92">
        <f t="shared" si="150"/>
        <v>2.4830533369340014E-3</v>
      </c>
      <c r="H146" s="56">
        <f t="shared" si="151"/>
        <v>1</v>
      </c>
      <c r="I146" s="7">
        <f t="shared" si="145"/>
        <v>-428257961</v>
      </c>
      <c r="J146" s="2">
        <f t="shared" si="146"/>
        <v>0</v>
      </c>
      <c r="K146" s="34">
        <f t="shared" si="147"/>
        <v>420084468</v>
      </c>
      <c r="L146" s="7">
        <f t="shared" si="148"/>
        <v>-50409866</v>
      </c>
      <c r="M146" s="2">
        <f t="shared" si="142"/>
        <v>0</v>
      </c>
      <c r="N146" s="34">
        <f t="shared" si="149"/>
        <v>49446921</v>
      </c>
      <c r="P146" s="39">
        <f t="shared" si="152"/>
        <v>1.7454930528388643E-5</v>
      </c>
      <c r="Q146" s="38">
        <f t="shared" si="153"/>
        <v>7508.7672767638205</v>
      </c>
      <c r="R146" s="38">
        <f t="shared" si="154"/>
        <v>0</v>
      </c>
      <c r="S146" s="12">
        <f t="shared" si="135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43"/>
        <v>6703</v>
      </c>
      <c r="E147" s="3">
        <f t="shared" si="144"/>
        <v>476128125</v>
      </c>
      <c r="F147" s="23">
        <f t="shared" si="138"/>
        <v>285.01590700520035</v>
      </c>
      <c r="G147" s="91">
        <f t="shared" si="150"/>
        <v>2.4830533369340014E-3</v>
      </c>
      <c r="H147" s="55">
        <f t="shared" si="151"/>
        <v>1</v>
      </c>
      <c r="I147" s="8">
        <f t="shared" si="145"/>
        <v>-485393030</v>
      </c>
      <c r="J147" s="3">
        <f t="shared" si="146"/>
        <v>0</v>
      </c>
      <c r="K147" s="37">
        <f t="shared" si="147"/>
        <v>476128125</v>
      </c>
      <c r="L147" s="8">
        <f t="shared" si="148"/>
        <v>-57135069</v>
      </c>
      <c r="M147" s="3">
        <f t="shared" si="142"/>
        <v>0</v>
      </c>
      <c r="N147" s="37">
        <f t="shared" si="149"/>
        <v>56043657</v>
      </c>
      <c r="P147" s="71">
        <f t="shared" si="152"/>
        <v>1.7454930528388643E-5</v>
      </c>
      <c r="Q147" s="70">
        <f t="shared" si="153"/>
        <v>8510.4148944446788</v>
      </c>
      <c r="R147" s="70">
        <f t="shared" si="154"/>
        <v>0</v>
      </c>
      <c r="S147" s="11">
        <f t="shared" si="135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43"/>
        <v>6703</v>
      </c>
      <c r="E148" s="2">
        <f t="shared" si="144"/>
        <v>539648591</v>
      </c>
      <c r="F148" s="24">
        <f t="shared" si="138"/>
        <v>285.01590700520035</v>
      </c>
      <c r="G148" s="92">
        <f t="shared" si="150"/>
        <v>2.4830533369340014E-3</v>
      </c>
      <c r="H148" s="56">
        <f t="shared" si="151"/>
        <v>1</v>
      </c>
      <c r="I148" s="7">
        <f t="shared" si="145"/>
        <v>-550150514</v>
      </c>
      <c r="J148" s="2">
        <f t="shared" si="146"/>
        <v>0</v>
      </c>
      <c r="K148" s="34">
        <f t="shared" si="147"/>
        <v>539648591</v>
      </c>
      <c r="L148" s="7">
        <f t="shared" si="148"/>
        <v>-64757484</v>
      </c>
      <c r="M148" s="2">
        <f t="shared" si="142"/>
        <v>0</v>
      </c>
      <c r="N148" s="34">
        <f t="shared" si="149"/>
        <v>63520466</v>
      </c>
      <c r="P148" s="39">
        <f t="shared" si="152"/>
        <v>1.7454930528388643E-5</v>
      </c>
      <c r="Q148" s="38">
        <f t="shared" si="153"/>
        <v>9645.6927732069889</v>
      </c>
      <c r="R148" s="38">
        <f t="shared" si="154"/>
        <v>0</v>
      </c>
      <c r="S148" s="12">
        <f t="shared" si="135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43"/>
        <v>6703</v>
      </c>
      <c r="E149" s="3">
        <f t="shared" si="144"/>
        <v>611643351</v>
      </c>
      <c r="F149" s="23">
        <f t="shared" si="138"/>
        <v>285.01590700520035</v>
      </c>
      <c r="G149" s="91">
        <f t="shared" si="150"/>
        <v>2.4830533369340014E-3</v>
      </c>
      <c r="H149" s="55">
        <f t="shared" si="151"/>
        <v>1</v>
      </c>
      <c r="I149" s="8">
        <f t="shared" si="145"/>
        <v>-623547323</v>
      </c>
      <c r="J149" s="3">
        <f t="shared" si="146"/>
        <v>0</v>
      </c>
      <c r="K149" s="37">
        <f t="shared" si="147"/>
        <v>611643351</v>
      </c>
      <c r="L149" s="8">
        <f t="shared" si="148"/>
        <v>-73396809</v>
      </c>
      <c r="M149" s="3">
        <f t="shared" si="142"/>
        <v>0</v>
      </c>
      <c r="N149" s="37">
        <f t="shared" si="149"/>
        <v>71994760</v>
      </c>
      <c r="P149" s="71">
        <f t="shared" si="152"/>
        <v>1.7454930528388643E-5</v>
      </c>
      <c r="Q149" s="70">
        <f t="shared" si="153"/>
        <v>10932.428578793237</v>
      </c>
      <c r="R149" s="70">
        <f t="shared" si="154"/>
        <v>0</v>
      </c>
      <c r="S149" s="11">
        <f t="shared" si="135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43"/>
        <v>6703</v>
      </c>
      <c r="E150" s="2">
        <f t="shared" si="144"/>
        <v>693242964</v>
      </c>
      <c r="F150" s="24">
        <f t="shared" si="138"/>
        <v>285.01590700520035</v>
      </c>
      <c r="G150" s="92">
        <f t="shared" si="150"/>
        <v>2.4830533369340014E-3</v>
      </c>
      <c r="H150" s="56">
        <f t="shared" si="151"/>
        <v>1</v>
      </c>
      <c r="I150" s="7">
        <f t="shared" si="145"/>
        <v>-706736033</v>
      </c>
      <c r="J150" s="2">
        <f t="shared" si="146"/>
        <v>0</v>
      </c>
      <c r="K150" s="34">
        <f t="shared" si="147"/>
        <v>693242964</v>
      </c>
      <c r="L150" s="7">
        <f t="shared" si="148"/>
        <v>-83188710</v>
      </c>
      <c r="M150" s="2">
        <f t="shared" si="142"/>
        <v>0</v>
      </c>
      <c r="N150" s="34">
        <f t="shared" si="149"/>
        <v>81599613</v>
      </c>
      <c r="P150" s="39">
        <f t="shared" si="152"/>
        <v>1.7454930528388643E-5</v>
      </c>
      <c r="Q150" s="38">
        <f t="shared" si="153"/>
        <v>12390.828385919858</v>
      </c>
      <c r="R150" s="38">
        <f t="shared" si="154"/>
        <v>0</v>
      </c>
      <c r="S150" s="12">
        <f t="shared" si="135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43"/>
        <v>6703</v>
      </c>
      <c r="E151" s="3">
        <f t="shared" si="144"/>
        <v>785728818</v>
      </c>
      <c r="F151" s="23">
        <f t="shared" si="138"/>
        <v>285.01590700520035</v>
      </c>
      <c r="G151" s="91">
        <f t="shared" si="150"/>
        <v>2.4830533369340014E-3</v>
      </c>
      <c r="H151" s="55">
        <f t="shared" si="151"/>
        <v>1</v>
      </c>
      <c r="I151" s="8">
        <f t="shared" si="145"/>
        <v>-801022986</v>
      </c>
      <c r="J151" s="3">
        <f t="shared" si="146"/>
        <v>0</v>
      </c>
      <c r="K151" s="37">
        <f t="shared" si="147"/>
        <v>785728818</v>
      </c>
      <c r="L151" s="8">
        <f t="shared" si="148"/>
        <v>-94286953</v>
      </c>
      <c r="M151" s="3">
        <f t="shared" si="142"/>
        <v>0</v>
      </c>
      <c r="N151" s="37">
        <f t="shared" si="149"/>
        <v>92485854</v>
      </c>
      <c r="P151" s="71">
        <f t="shared" si="152"/>
        <v>1.7454930528388643E-5</v>
      </c>
      <c r="Q151" s="70">
        <f t="shared" si="153"/>
        <v>14043.793961248262</v>
      </c>
      <c r="R151" s="70">
        <f t="shared" si="154"/>
        <v>0</v>
      </c>
      <c r="S151" s="11">
        <f t="shared" si="135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43"/>
        <v>6703</v>
      </c>
      <c r="E152" s="2">
        <f t="shared" si="144"/>
        <v>890553252</v>
      </c>
      <c r="F152" s="24">
        <f t="shared" si="138"/>
        <v>285.01590700520035</v>
      </c>
      <c r="G152" s="92">
        <f t="shared" si="150"/>
        <v>2.4830533369340014E-3</v>
      </c>
      <c r="H152" s="56">
        <f t="shared" si="151"/>
        <v>1</v>
      </c>
      <c r="I152" s="7">
        <f t="shared" si="145"/>
        <v>-907888803</v>
      </c>
      <c r="J152" s="2">
        <f t="shared" si="146"/>
        <v>0</v>
      </c>
      <c r="K152" s="34">
        <f t="shared" si="147"/>
        <v>890553252</v>
      </c>
      <c r="L152" s="7">
        <f t="shared" si="148"/>
        <v>-106865817</v>
      </c>
      <c r="M152" s="2">
        <f t="shared" si="142"/>
        <v>0</v>
      </c>
      <c r="N152" s="34">
        <f t="shared" si="149"/>
        <v>104824434</v>
      </c>
      <c r="P152" s="39">
        <f t="shared" si="152"/>
        <v>1.7454930528388643E-5</v>
      </c>
      <c r="Q152" s="38">
        <f t="shared" si="153"/>
        <v>15917.282413463055</v>
      </c>
      <c r="R152" s="38">
        <f t="shared" si="154"/>
        <v>0</v>
      </c>
      <c r="S152" s="12">
        <f t="shared" si="135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43"/>
        <v>6703</v>
      </c>
      <c r="E153" s="3">
        <f t="shared" si="144"/>
        <v>1009362360</v>
      </c>
      <c r="F153" s="23">
        <f t="shared" si="138"/>
        <v>285.01590700520035</v>
      </c>
      <c r="G153" s="91">
        <f t="shared" si="150"/>
        <v>2.4830533369340014E-3</v>
      </c>
      <c r="H153" s="55">
        <f t="shared" si="151"/>
        <v>1</v>
      </c>
      <c r="I153" s="8">
        <f t="shared" si="145"/>
        <v>-1029011637</v>
      </c>
      <c r="J153" s="3">
        <f t="shared" si="146"/>
        <v>0</v>
      </c>
      <c r="K153" s="37">
        <f t="shared" si="147"/>
        <v>1009362360</v>
      </c>
      <c r="L153" s="8">
        <f t="shared" si="148"/>
        <v>-121122834</v>
      </c>
      <c r="M153" s="3">
        <f t="shared" ref="M153:M184" si="155">J153-J152</f>
        <v>0</v>
      </c>
      <c r="N153" s="37">
        <f t="shared" si="149"/>
        <v>118809108</v>
      </c>
      <c r="P153" s="71">
        <f t="shared" si="152"/>
        <v>1.7454930528388643E-5</v>
      </c>
      <c r="Q153" s="70">
        <f t="shared" si="153"/>
        <v>18040.713790055514</v>
      </c>
      <c r="R153" s="70">
        <f t="shared" si="154"/>
        <v>0</v>
      </c>
      <c r="S153" s="11">
        <f t="shared" si="135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43"/>
        <v>6703</v>
      </c>
      <c r="E154" s="2">
        <f t="shared" si="144"/>
        <v>1144021845</v>
      </c>
      <c r="F154" s="24">
        <f t="shared" si="138"/>
        <v>285.01590700520035</v>
      </c>
      <c r="G154" s="92">
        <f t="shared" si="150"/>
        <v>2.4830533369340014E-3</v>
      </c>
      <c r="H154" s="56">
        <f t="shared" si="151"/>
        <v>1</v>
      </c>
      <c r="I154" s="7">
        <f t="shared" si="145"/>
        <v>-1166293522</v>
      </c>
      <c r="J154" s="2">
        <f t="shared" si="146"/>
        <v>0</v>
      </c>
      <c r="K154" s="34">
        <f t="shared" si="147"/>
        <v>1144021845</v>
      </c>
      <c r="L154" s="7">
        <f t="shared" si="148"/>
        <v>-137281885</v>
      </c>
      <c r="M154" s="2">
        <f t="shared" si="155"/>
        <v>0</v>
      </c>
      <c r="N154" s="34">
        <f t="shared" si="149"/>
        <v>134659485</v>
      </c>
      <c r="P154" s="39">
        <f t="shared" si="152"/>
        <v>1.7454930528388643E-5</v>
      </c>
      <c r="Q154" s="38">
        <f t="shared" si="153"/>
        <v>20447.433104606731</v>
      </c>
      <c r="R154" s="38">
        <f t="shared" si="154"/>
        <v>0</v>
      </c>
      <c r="S154" s="12">
        <f t="shared" si="135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56">D154+IF(M155&gt;0,M155,0)</f>
        <v>6703</v>
      </c>
      <c r="E155" s="3">
        <f t="shared" ref="E155:E186" si="157">E154+IF(N155&gt;0,N155,0)</f>
        <v>1296646312</v>
      </c>
      <c r="F155" s="23">
        <f t="shared" si="138"/>
        <v>285.01590700520035</v>
      </c>
      <c r="G155" s="91">
        <f t="shared" si="150"/>
        <v>2.4830533369340014E-3</v>
      </c>
      <c r="H155" s="55">
        <f t="shared" si="151"/>
        <v>1</v>
      </c>
      <c r="I155" s="8">
        <f t="shared" ref="I155:I186" si="158">INT((Z$4*K155+I154)/(1+Y$4*J155))</f>
        <v>-1321890245</v>
      </c>
      <c r="J155" s="3">
        <f t="shared" ref="J155:J186" si="159">S155</f>
        <v>0</v>
      </c>
      <c r="K155" s="37">
        <f t="shared" ref="K155:K186" si="160">INT((X$4*J155+K154)/(1+W$4+Z$4))</f>
        <v>1296646312</v>
      </c>
      <c r="L155" s="8">
        <f t="shared" ref="L155:L186" si="161">I155-I154</f>
        <v>-155596723</v>
      </c>
      <c r="M155" s="3">
        <f t="shared" si="155"/>
        <v>0</v>
      </c>
      <c r="N155" s="37">
        <f t="shared" ref="N155:N186" si="162">K155-K154</f>
        <v>152624467</v>
      </c>
      <c r="P155" s="71">
        <f t="shared" si="152"/>
        <v>1.7454930528388643E-5</v>
      </c>
      <c r="Q155" s="70">
        <f t="shared" si="153"/>
        <v>23175.233913143471</v>
      </c>
      <c r="R155" s="70">
        <f t="shared" si="154"/>
        <v>0</v>
      </c>
      <c r="S155" s="11">
        <f t="shared" si="135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56"/>
        <v>6703</v>
      </c>
      <c r="E156" s="2">
        <f t="shared" si="157"/>
        <v>1469632478</v>
      </c>
      <c r="F156" s="24">
        <f t="shared" si="138"/>
        <v>285.01590700520035</v>
      </c>
      <c r="G156" s="92">
        <f t="shared" si="150"/>
        <v>2.4830533369340014E-3</v>
      </c>
      <c r="H156" s="56">
        <f t="shared" si="151"/>
        <v>1</v>
      </c>
      <c r="I156" s="7">
        <f t="shared" si="158"/>
        <v>-1498245197</v>
      </c>
      <c r="J156" s="2">
        <f t="shared" si="159"/>
        <v>0</v>
      </c>
      <c r="K156" s="34">
        <f t="shared" si="160"/>
        <v>1469632478</v>
      </c>
      <c r="L156" s="7">
        <f t="shared" si="161"/>
        <v>-176354952</v>
      </c>
      <c r="M156" s="2">
        <f t="shared" si="155"/>
        <v>0</v>
      </c>
      <c r="N156" s="34">
        <f t="shared" si="162"/>
        <v>172986166</v>
      </c>
      <c r="P156" s="39">
        <f t="shared" si="152"/>
        <v>1.7454930528388643E-5</v>
      </c>
      <c r="Q156" s="38">
        <f t="shared" si="153"/>
        <v>26266.951852928705</v>
      </c>
      <c r="R156" s="38">
        <f t="shared" si="154"/>
        <v>0</v>
      </c>
      <c r="S156" s="12">
        <f t="shared" ref="S156:S198" si="163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56"/>
        <v>6703</v>
      </c>
      <c r="E157" s="3">
        <f t="shared" si="157"/>
        <v>1665696806</v>
      </c>
      <c r="F157" s="23">
        <f t="shared" si="138"/>
        <v>285.01590700520035</v>
      </c>
      <c r="G157" s="91">
        <f t="shared" si="150"/>
        <v>2.4830533369340014E-3</v>
      </c>
      <c r="H157" s="55">
        <f t="shared" si="151"/>
        <v>1</v>
      </c>
      <c r="I157" s="8">
        <f t="shared" si="158"/>
        <v>-1698127742</v>
      </c>
      <c r="J157" s="3">
        <f t="shared" si="159"/>
        <v>0</v>
      </c>
      <c r="K157" s="37">
        <f t="shared" si="160"/>
        <v>1665696806</v>
      </c>
      <c r="L157" s="8">
        <f t="shared" si="161"/>
        <v>-199882545</v>
      </c>
      <c r="M157" s="3">
        <f t="shared" si="155"/>
        <v>0</v>
      </c>
      <c r="N157" s="37">
        <f t="shared" si="162"/>
        <v>196064328</v>
      </c>
      <c r="P157" s="71">
        <f t="shared" si="152"/>
        <v>1.7454930528388643E-5</v>
      </c>
      <c r="Q157" s="70">
        <f t="shared" si="153"/>
        <v>29771.137277665621</v>
      </c>
      <c r="R157" s="70">
        <f t="shared" si="154"/>
        <v>0</v>
      </c>
      <c r="S157" s="11">
        <f t="shared" si="163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56"/>
        <v>6703</v>
      </c>
      <c r="E158" s="2">
        <f t="shared" si="157"/>
        <v>1887918163</v>
      </c>
      <c r="F158" s="24">
        <f t="shared" si="138"/>
        <v>285.01590700520035</v>
      </c>
      <c r="G158" s="92">
        <f t="shared" si="150"/>
        <v>2.4830533369340014E-3</v>
      </c>
      <c r="H158" s="56">
        <f t="shared" si="151"/>
        <v>1</v>
      </c>
      <c r="I158" s="7">
        <f t="shared" si="158"/>
        <v>-1924676706</v>
      </c>
      <c r="J158" s="2">
        <f t="shared" si="159"/>
        <v>0</v>
      </c>
      <c r="K158" s="34">
        <f t="shared" si="160"/>
        <v>1887918163</v>
      </c>
      <c r="L158" s="7">
        <f t="shared" si="161"/>
        <v>-226548964</v>
      </c>
      <c r="M158" s="2">
        <f t="shared" si="155"/>
        <v>0</v>
      </c>
      <c r="N158" s="34">
        <f t="shared" si="162"/>
        <v>222221357</v>
      </c>
      <c r="P158" s="39">
        <f t="shared" si="152"/>
        <v>1.7454930528388643E-5</v>
      </c>
      <c r="Q158" s="38">
        <f t="shared" si="153"/>
        <v>33742.817647332769</v>
      </c>
      <c r="R158" s="38">
        <f t="shared" si="154"/>
        <v>0</v>
      </c>
      <c r="S158" s="12">
        <f t="shared" si="163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56"/>
        <v>6703</v>
      </c>
      <c r="E159" s="3">
        <f t="shared" si="157"/>
        <v>2139786171</v>
      </c>
      <c r="F159" s="23">
        <f t="shared" si="138"/>
        <v>285.01590700520035</v>
      </c>
      <c r="G159" s="91">
        <f t="shared" si="150"/>
        <v>2.4830533369340014E-3</v>
      </c>
      <c r="H159" s="55">
        <f t="shared" si="151"/>
        <v>1</v>
      </c>
      <c r="I159" s="8">
        <f t="shared" si="158"/>
        <v>-2181449669</v>
      </c>
      <c r="J159" s="3">
        <f t="shared" si="159"/>
        <v>0</v>
      </c>
      <c r="K159" s="37">
        <f t="shared" si="160"/>
        <v>2139786171</v>
      </c>
      <c r="L159" s="8">
        <f t="shared" si="161"/>
        <v>-256772963</v>
      </c>
      <c r="M159" s="3">
        <f t="shared" si="155"/>
        <v>0</v>
      </c>
      <c r="N159" s="37">
        <f t="shared" si="162"/>
        <v>251868008</v>
      </c>
      <c r="P159" s="71">
        <f t="shared" si="152"/>
        <v>1.7454930528388643E-5</v>
      </c>
      <c r="Q159" s="70">
        <f t="shared" si="153"/>
        <v>38244.361657083973</v>
      </c>
      <c r="R159" s="70">
        <f t="shared" si="154"/>
        <v>0</v>
      </c>
      <c r="S159" s="11">
        <f t="shared" si="163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56"/>
        <v>6703</v>
      </c>
      <c r="E160" s="2">
        <f t="shared" si="157"/>
        <v>2425256003</v>
      </c>
      <c r="F160" s="24">
        <f t="shared" si="138"/>
        <v>285.01590700520035</v>
      </c>
      <c r="G160" s="92">
        <f t="shared" si="150"/>
        <v>2.4830533369340014E-3</v>
      </c>
      <c r="H160" s="56">
        <f t="shared" si="151"/>
        <v>1</v>
      </c>
      <c r="I160" s="7">
        <f t="shared" si="158"/>
        <v>-2472478828</v>
      </c>
      <c r="J160" s="2">
        <f t="shared" si="159"/>
        <v>0</v>
      </c>
      <c r="K160" s="34">
        <f t="shared" si="160"/>
        <v>2425256003</v>
      </c>
      <c r="L160" s="7">
        <f t="shared" si="161"/>
        <v>-291029159</v>
      </c>
      <c r="M160" s="2">
        <f t="shared" si="155"/>
        <v>0</v>
      </c>
      <c r="N160" s="34">
        <f t="shared" si="162"/>
        <v>285469832</v>
      </c>
      <c r="P160" s="39">
        <f t="shared" si="152"/>
        <v>1.7454930528388643E-5</v>
      </c>
      <c r="Q160" s="38">
        <f t="shared" si="153"/>
        <v>43346.458674198722</v>
      </c>
      <c r="R160" s="38">
        <f t="shared" si="154"/>
        <v>0</v>
      </c>
      <c r="S160" s="12">
        <f t="shared" si="163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56"/>
        <v>6703</v>
      </c>
      <c r="E161" s="3">
        <f t="shared" si="157"/>
        <v>2748810494</v>
      </c>
      <c r="F161" s="23">
        <f t="shared" si="138"/>
        <v>285.01590700520035</v>
      </c>
      <c r="G161" s="91">
        <f t="shared" si="150"/>
        <v>2.4830533369340014E-3</v>
      </c>
      <c r="H161" s="55">
        <f t="shared" si="151"/>
        <v>1</v>
      </c>
      <c r="I161" s="8">
        <f t="shared" si="158"/>
        <v>-2802334318</v>
      </c>
      <c r="J161" s="3">
        <f t="shared" si="159"/>
        <v>0</v>
      </c>
      <c r="K161" s="37">
        <f t="shared" si="160"/>
        <v>2748810494</v>
      </c>
      <c r="L161" s="8">
        <f t="shared" si="161"/>
        <v>-329855490</v>
      </c>
      <c r="M161" s="3">
        <f t="shared" si="155"/>
        <v>0</v>
      </c>
      <c r="N161" s="37">
        <f t="shared" si="162"/>
        <v>323554491</v>
      </c>
      <c r="P161" s="71">
        <f t="shared" si="152"/>
        <v>1.7454930528388643E-5</v>
      </c>
      <c r="Q161" s="70">
        <f t="shared" si="153"/>
        <v>49129.228740127961</v>
      </c>
      <c r="R161" s="70">
        <f t="shared" si="154"/>
        <v>0</v>
      </c>
      <c r="S161" s="11">
        <f t="shared" si="163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56"/>
        <v>6703</v>
      </c>
      <c r="E162" s="2">
        <f t="shared" si="157"/>
        <v>3115530534</v>
      </c>
      <c r="F162" s="24">
        <f t="shared" si="138"/>
        <v>285.01590700520035</v>
      </c>
      <c r="G162" s="92">
        <f t="shared" si="150"/>
        <v>2.4830533369340014E-3</v>
      </c>
      <c r="H162" s="56">
        <f t="shared" si="151"/>
        <v>1</v>
      </c>
      <c r="I162" s="7">
        <f t="shared" si="158"/>
        <v>-3176195977</v>
      </c>
      <c r="J162" s="2">
        <f t="shared" si="159"/>
        <v>0</v>
      </c>
      <c r="K162" s="34">
        <f t="shared" si="160"/>
        <v>3115530534</v>
      </c>
      <c r="L162" s="7">
        <f t="shared" si="161"/>
        <v>-373861659</v>
      </c>
      <c r="M162" s="2">
        <f t="shared" si="155"/>
        <v>0</v>
      </c>
      <c r="N162" s="34">
        <f t="shared" si="162"/>
        <v>366720040</v>
      </c>
      <c r="P162" s="39">
        <f t="shared" si="152"/>
        <v>1.7454930528388643E-5</v>
      </c>
      <c r="Q162" s="38">
        <f t="shared" si="153"/>
        <v>55683.480762253923</v>
      </c>
      <c r="R162" s="38">
        <f t="shared" si="154"/>
        <v>0</v>
      </c>
      <c r="S162" s="12">
        <f t="shared" si="163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56"/>
        <v>6703</v>
      </c>
      <c r="E163" s="3">
        <f t="shared" si="157"/>
        <v>3531174859</v>
      </c>
      <c r="F163" s="23">
        <f t="shared" si="138"/>
        <v>285.01590700520035</v>
      </c>
      <c r="G163" s="91">
        <f t="shared" si="150"/>
        <v>2.4830533369340014E-3</v>
      </c>
      <c r="H163" s="55">
        <f t="shared" si="151"/>
        <v>1</v>
      </c>
      <c r="I163" s="8">
        <f t="shared" si="158"/>
        <v>-3599934687</v>
      </c>
      <c r="J163" s="3">
        <f t="shared" si="159"/>
        <v>0</v>
      </c>
      <c r="K163" s="37">
        <f t="shared" si="160"/>
        <v>3531174859</v>
      </c>
      <c r="L163" s="8">
        <f t="shared" si="161"/>
        <v>-423738710</v>
      </c>
      <c r="M163" s="3">
        <f t="shared" si="155"/>
        <v>0</v>
      </c>
      <c r="N163" s="37">
        <f t="shared" si="162"/>
        <v>415644325</v>
      </c>
      <c r="P163" s="71">
        <f t="shared" si="152"/>
        <v>1.7454930528388643E-5</v>
      </c>
      <c r="Q163" s="70">
        <f t="shared" si="153"/>
        <v>63112.138486860502</v>
      </c>
      <c r="R163" s="70">
        <f t="shared" si="154"/>
        <v>0</v>
      </c>
      <c r="S163" s="11">
        <f t="shared" si="163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56"/>
        <v>6703</v>
      </c>
      <c r="E164" s="2">
        <f t="shared" si="157"/>
        <v>4002270480</v>
      </c>
      <c r="F164" s="24">
        <f t="shared" si="138"/>
        <v>285.01590700520035</v>
      </c>
      <c r="G164" s="92">
        <f t="shared" ref="G164:G198" si="164">D164/U$3</f>
        <v>2.4830533369340014E-3</v>
      </c>
      <c r="H164" s="56">
        <f t="shared" si="151"/>
        <v>1</v>
      </c>
      <c r="I164" s="7">
        <f t="shared" si="158"/>
        <v>-4080204568</v>
      </c>
      <c r="J164" s="2">
        <f t="shared" si="159"/>
        <v>0</v>
      </c>
      <c r="K164" s="34">
        <f t="shared" si="160"/>
        <v>4002270480</v>
      </c>
      <c r="L164" s="7">
        <f t="shared" si="161"/>
        <v>-480269881</v>
      </c>
      <c r="M164" s="2">
        <f t="shared" si="155"/>
        <v>0</v>
      </c>
      <c r="N164" s="34">
        <f t="shared" si="162"/>
        <v>471095621</v>
      </c>
      <c r="P164" s="39">
        <f t="shared" si="152"/>
        <v>1.7454930528388643E-5</v>
      </c>
      <c r="Q164" s="38">
        <f t="shared" si="153"/>
        <v>71531.856759643779</v>
      </c>
      <c r="R164" s="38">
        <f t="shared" si="154"/>
        <v>0</v>
      </c>
      <c r="S164" s="12">
        <f t="shared" si="163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56"/>
        <v>6703</v>
      </c>
      <c r="E165" s="3">
        <f t="shared" si="157"/>
        <v>4536215179</v>
      </c>
      <c r="F165" s="23">
        <f t="shared" si="138"/>
        <v>285.01590700520035</v>
      </c>
      <c r="G165" s="91">
        <f t="shared" si="164"/>
        <v>2.4830533369340014E-3</v>
      </c>
      <c r="H165" s="55">
        <f t="shared" si="151"/>
        <v>1</v>
      </c>
      <c r="I165" s="8">
        <f t="shared" si="158"/>
        <v>-4624547469</v>
      </c>
      <c r="J165" s="3">
        <f t="shared" si="159"/>
        <v>0</v>
      </c>
      <c r="K165" s="37">
        <f t="shared" si="160"/>
        <v>4536215179</v>
      </c>
      <c r="L165" s="8">
        <f t="shared" si="161"/>
        <v>-544342901</v>
      </c>
      <c r="M165" s="3">
        <f t="shared" si="155"/>
        <v>0</v>
      </c>
      <c r="N165" s="37">
        <f t="shared" si="162"/>
        <v>533944699</v>
      </c>
      <c r="P165" s="71">
        <f t="shared" si="152"/>
        <v>1.7454930528388643E-5</v>
      </c>
      <c r="Q165" s="70">
        <f t="shared" si="153"/>
        <v>81074.853417785183</v>
      </c>
      <c r="R165" s="70">
        <f t="shared" si="154"/>
        <v>0</v>
      </c>
      <c r="S165" s="11">
        <f t="shared" si="163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56"/>
        <v>6703</v>
      </c>
      <c r="E166" s="2">
        <f t="shared" si="157"/>
        <v>5141393680</v>
      </c>
      <c r="F166" s="24">
        <f t="shared" si="138"/>
        <v>285.01590700520035</v>
      </c>
      <c r="G166" s="92">
        <f t="shared" si="164"/>
        <v>2.4830533369340014E-3</v>
      </c>
      <c r="H166" s="56">
        <f t="shared" si="151"/>
        <v>1</v>
      </c>
      <c r="I166" s="7">
        <f t="shared" si="158"/>
        <v>-5241511401</v>
      </c>
      <c r="J166" s="2">
        <f t="shared" si="159"/>
        <v>0</v>
      </c>
      <c r="K166" s="34">
        <f t="shared" si="160"/>
        <v>5141393680</v>
      </c>
      <c r="L166" s="7">
        <f t="shared" si="161"/>
        <v>-616963932</v>
      </c>
      <c r="M166" s="2">
        <f t="shared" si="155"/>
        <v>0</v>
      </c>
      <c r="N166" s="34">
        <f t="shared" si="162"/>
        <v>605178501</v>
      </c>
      <c r="P166" s="39">
        <f t="shared" si="152"/>
        <v>1.7454930528388643E-5</v>
      </c>
      <c r="Q166" s="38">
        <f t="shared" si="153"/>
        <v>91890.985535974018</v>
      </c>
      <c r="R166" s="38">
        <f t="shared" si="154"/>
        <v>0</v>
      </c>
      <c r="S166" s="12">
        <f t="shared" si="163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56"/>
        <v>6703</v>
      </c>
      <c r="E167" s="3">
        <f t="shared" si="157"/>
        <v>5827309316</v>
      </c>
      <c r="F167" s="23">
        <f t="shared" si="138"/>
        <v>285.01590700520035</v>
      </c>
      <c r="G167" s="91">
        <f t="shared" si="164"/>
        <v>2.4830533369340014E-3</v>
      </c>
      <c r="H167" s="55">
        <f t="shared" si="151"/>
        <v>1</v>
      </c>
      <c r="I167" s="8">
        <f t="shared" si="158"/>
        <v>-5940784767</v>
      </c>
      <c r="J167" s="3">
        <f t="shared" si="159"/>
        <v>0</v>
      </c>
      <c r="K167" s="37">
        <f t="shared" si="160"/>
        <v>5827309316</v>
      </c>
      <c r="L167" s="8">
        <f t="shared" si="161"/>
        <v>-699273366</v>
      </c>
      <c r="M167" s="3">
        <f t="shared" si="155"/>
        <v>0</v>
      </c>
      <c r="N167" s="37">
        <f t="shared" si="162"/>
        <v>685915636</v>
      </c>
      <c r="P167" s="71">
        <f t="shared" si="152"/>
        <v>1.7454930528388643E-5</v>
      </c>
      <c r="Q167" s="70">
        <f t="shared" si="153"/>
        <v>104150.10269934956</v>
      </c>
      <c r="R167" s="70">
        <f t="shared" si="154"/>
        <v>0</v>
      </c>
      <c r="S167" s="11">
        <f t="shared" si="163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56"/>
        <v>6703</v>
      </c>
      <c r="E168" s="2">
        <f t="shared" si="157"/>
        <v>6604733265</v>
      </c>
      <c r="F168" s="24">
        <f t="shared" si="138"/>
        <v>285.01590700520035</v>
      </c>
      <c r="G168" s="92">
        <f t="shared" si="164"/>
        <v>2.4830533369340014E-3</v>
      </c>
      <c r="H168" s="56">
        <f t="shared" ref="H168:H190" si="165">D168/D167</f>
        <v>1</v>
      </c>
      <c r="I168" s="7">
        <f t="shared" si="158"/>
        <v>-6733348507</v>
      </c>
      <c r="J168" s="2">
        <f t="shared" si="159"/>
        <v>0</v>
      </c>
      <c r="K168" s="34">
        <f t="shared" si="160"/>
        <v>6604733265</v>
      </c>
      <c r="L168" s="7">
        <f t="shared" si="161"/>
        <v>-792563740</v>
      </c>
      <c r="M168" s="2">
        <f t="shared" si="155"/>
        <v>0</v>
      </c>
      <c r="N168" s="34">
        <f t="shared" si="162"/>
        <v>777423949</v>
      </c>
      <c r="P168" s="39">
        <f t="shared" si="152"/>
        <v>1.7454930528388643E-5</v>
      </c>
      <c r="Q168" s="38">
        <f t="shared" si="153"/>
        <v>118044.7141657654</v>
      </c>
      <c r="R168" s="38">
        <f t="shared" si="154"/>
        <v>0</v>
      </c>
      <c r="S168" s="12">
        <f t="shared" si="163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56"/>
        <v>6703</v>
      </c>
      <c r="E169" s="3">
        <f t="shared" si="157"/>
        <v>7485873692</v>
      </c>
      <c r="F169" s="23">
        <f t="shared" si="138"/>
        <v>285.01590700520035</v>
      </c>
      <c r="G169" s="91">
        <f t="shared" si="164"/>
        <v>2.4830533369340014E-3</v>
      </c>
      <c r="H169" s="55">
        <f t="shared" si="165"/>
        <v>1</v>
      </c>
      <c r="I169" s="8">
        <f t="shared" si="158"/>
        <v>-7631648530</v>
      </c>
      <c r="J169" s="3">
        <f t="shared" si="159"/>
        <v>0</v>
      </c>
      <c r="K169" s="37">
        <f t="shared" si="160"/>
        <v>7485873692</v>
      </c>
      <c r="L169" s="8">
        <f t="shared" si="161"/>
        <v>-898300023</v>
      </c>
      <c r="M169" s="3">
        <f t="shared" si="155"/>
        <v>0</v>
      </c>
      <c r="N169" s="37">
        <f t="shared" si="162"/>
        <v>881140427</v>
      </c>
      <c r="P169" s="71">
        <f t="shared" si="152"/>
        <v>1.7454930528388643E-5</v>
      </c>
      <c r="Q169" s="70">
        <f t="shared" si="153"/>
        <v>133793.0119913581</v>
      </c>
      <c r="R169" s="70">
        <f t="shared" si="154"/>
        <v>0</v>
      </c>
      <c r="S169" s="11">
        <f t="shared" si="163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56"/>
        <v>6703</v>
      </c>
      <c r="E170" s="2">
        <f t="shared" si="157"/>
        <v>8484567458</v>
      </c>
      <c r="F170" s="24">
        <f t="shared" si="138"/>
        <v>285.01590700520035</v>
      </c>
      <c r="G170" s="92">
        <f t="shared" si="164"/>
        <v>2.4830533369340014E-3</v>
      </c>
      <c r="H170" s="56">
        <f t="shared" si="165"/>
        <v>1</v>
      </c>
      <c r="I170" s="7">
        <f t="shared" si="158"/>
        <v>-8649791162</v>
      </c>
      <c r="J170" s="2">
        <f t="shared" si="159"/>
        <v>0</v>
      </c>
      <c r="K170" s="34">
        <f t="shared" si="160"/>
        <v>8484567458</v>
      </c>
      <c r="L170" s="7">
        <f t="shared" si="161"/>
        <v>-1018142632</v>
      </c>
      <c r="M170" s="2">
        <f t="shared" si="155"/>
        <v>0</v>
      </c>
      <c r="N170" s="34">
        <f t="shared" si="162"/>
        <v>998693766</v>
      </c>
      <c r="P170" s="39">
        <f t="shared" si="152"/>
        <v>1.7454930528388643E-5</v>
      </c>
      <c r="Q170" s="38">
        <f t="shared" si="153"/>
        <v>151642.29727581341</v>
      </c>
      <c r="R170" s="38">
        <f t="shared" si="154"/>
        <v>0</v>
      </c>
      <c r="S170" s="12">
        <f t="shared" si="163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56"/>
        <v>6703</v>
      </c>
      <c r="E171" s="3">
        <f t="shared" si="157"/>
        <v>9616497407</v>
      </c>
      <c r="F171" s="23">
        <f t="shared" si="138"/>
        <v>285.01590700520035</v>
      </c>
      <c r="G171" s="91">
        <f t="shared" si="164"/>
        <v>2.4830533369340014E-3</v>
      </c>
      <c r="H171" s="55">
        <f t="shared" si="165"/>
        <v>1</v>
      </c>
      <c r="I171" s="8">
        <f t="shared" si="158"/>
        <v>-9803764659</v>
      </c>
      <c r="J171" s="3">
        <f t="shared" si="159"/>
        <v>0</v>
      </c>
      <c r="K171" s="37">
        <f t="shared" si="160"/>
        <v>9616497407</v>
      </c>
      <c r="L171" s="8">
        <f t="shared" si="161"/>
        <v>-1153973497</v>
      </c>
      <c r="M171" s="3">
        <f t="shared" si="155"/>
        <v>0</v>
      </c>
      <c r="N171" s="37">
        <f t="shared" si="162"/>
        <v>1131929949</v>
      </c>
      <c r="P171" s="71">
        <f t="shared" si="152"/>
        <v>1.7454930528388643E-5</v>
      </c>
      <c r="Q171" s="70">
        <f t="shared" si="153"/>
        <v>171872.86371491454</v>
      </c>
      <c r="R171" s="70">
        <f t="shared" si="154"/>
        <v>0</v>
      </c>
      <c r="S171" s="11">
        <f t="shared" si="163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56"/>
        <v>6703</v>
      </c>
      <c r="E172" s="2">
        <f t="shared" si="157"/>
        <v>10899438639</v>
      </c>
      <c r="F172" s="24">
        <f t="shared" ref="F172:F204" si="166">D172*(F$42/D$42)</f>
        <v>285.01590700520035</v>
      </c>
      <c r="G172" s="92">
        <f t="shared" si="164"/>
        <v>2.4830533369340014E-3</v>
      </c>
      <c r="H172" s="56">
        <f t="shared" si="165"/>
        <v>1</v>
      </c>
      <c r="I172" s="7">
        <f t="shared" si="158"/>
        <v>-11111690278</v>
      </c>
      <c r="J172" s="2">
        <f t="shared" si="159"/>
        <v>0</v>
      </c>
      <c r="K172" s="34">
        <f t="shared" si="160"/>
        <v>10899438639</v>
      </c>
      <c r="L172" s="7">
        <f t="shared" si="161"/>
        <v>-1307925619</v>
      </c>
      <c r="M172" s="2">
        <f t="shared" si="155"/>
        <v>0</v>
      </c>
      <c r="N172" s="34">
        <f t="shared" si="162"/>
        <v>1282941232</v>
      </c>
      <c r="P172" s="39">
        <f t="shared" si="152"/>
        <v>1.7454930528388643E-5</v>
      </c>
      <c r="Q172" s="38">
        <f t="shared" si="153"/>
        <v>194802.39909248499</v>
      </c>
      <c r="R172" s="38">
        <f t="shared" si="154"/>
        <v>0</v>
      </c>
      <c r="S172" s="12">
        <f t="shared" si="163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56"/>
        <v>6703</v>
      </c>
      <c r="E173" s="3">
        <f t="shared" si="157"/>
        <v>12353537636</v>
      </c>
      <c r="F173" s="23">
        <f t="shared" si="166"/>
        <v>285.01590700520035</v>
      </c>
      <c r="G173" s="91">
        <f t="shared" si="164"/>
        <v>2.4830533369340014E-3</v>
      </c>
      <c r="H173" s="55">
        <f t="shared" si="165"/>
        <v>1</v>
      </c>
      <c r="I173" s="8">
        <f t="shared" si="158"/>
        <v>-12594106840</v>
      </c>
      <c r="J173" s="3">
        <f t="shared" si="159"/>
        <v>0</v>
      </c>
      <c r="K173" s="37">
        <f t="shared" si="160"/>
        <v>12353537636</v>
      </c>
      <c r="L173" s="8">
        <f t="shared" si="161"/>
        <v>-1482416562</v>
      </c>
      <c r="M173" s="3">
        <f t="shared" si="155"/>
        <v>0</v>
      </c>
      <c r="N173" s="37">
        <f t="shared" si="162"/>
        <v>1454098997</v>
      </c>
      <c r="P173" s="71">
        <f t="shared" si="152"/>
        <v>1.7454930528388643E-5</v>
      </c>
      <c r="Q173" s="70">
        <f t="shared" si="153"/>
        <v>220790.97407430928</v>
      </c>
      <c r="R173" s="70">
        <f t="shared" si="154"/>
        <v>0</v>
      </c>
      <c r="S173" s="11">
        <f t="shared" si="163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56"/>
        <v>6703</v>
      </c>
      <c r="E174" s="2">
        <f t="shared" si="157"/>
        <v>14001628632</v>
      </c>
      <c r="F174" s="24">
        <f t="shared" si="166"/>
        <v>285.01590700520035</v>
      </c>
      <c r="G174" s="92">
        <f t="shared" si="164"/>
        <v>2.4830533369340014E-3</v>
      </c>
      <c r="H174" s="56">
        <f t="shared" si="165"/>
        <v>1</v>
      </c>
      <c r="I174" s="7">
        <f t="shared" si="158"/>
        <v>-14274293261</v>
      </c>
      <c r="J174" s="2">
        <f t="shared" si="159"/>
        <v>0</v>
      </c>
      <c r="K174" s="34">
        <f t="shared" si="160"/>
        <v>14001628632</v>
      </c>
      <c r="L174" s="7">
        <f t="shared" si="161"/>
        <v>-1680186421</v>
      </c>
      <c r="M174" s="2">
        <f t="shared" si="155"/>
        <v>0</v>
      </c>
      <c r="N174" s="34">
        <f t="shared" si="162"/>
        <v>1648090996</v>
      </c>
      <c r="P174" s="39">
        <f t="shared" si="152"/>
        <v>1.7454930528388643E-5</v>
      </c>
      <c r="Q174" s="38">
        <f t="shared" si="153"/>
        <v>250246.69649231882</v>
      </c>
      <c r="R174" s="38">
        <f t="shared" si="154"/>
        <v>0</v>
      </c>
      <c r="S174" s="12">
        <f t="shared" si="163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56"/>
        <v>6703</v>
      </c>
      <c r="E175" s="3">
        <f t="shared" si="157"/>
        <v>15869592187</v>
      </c>
      <c r="F175" s="23">
        <f t="shared" si="166"/>
        <v>285.01590700520035</v>
      </c>
      <c r="G175" s="91">
        <f t="shared" si="164"/>
        <v>2.4830533369340014E-3</v>
      </c>
      <c r="H175" s="55">
        <f t="shared" si="165"/>
        <v>1</v>
      </c>
      <c r="I175" s="8">
        <f t="shared" si="158"/>
        <v>-16178634106</v>
      </c>
      <c r="J175" s="3">
        <f t="shared" si="159"/>
        <v>0</v>
      </c>
      <c r="K175" s="37">
        <f t="shared" si="160"/>
        <v>15869592187</v>
      </c>
      <c r="L175" s="8">
        <f t="shared" si="161"/>
        <v>-1904340845</v>
      </c>
      <c r="M175" s="3">
        <f t="shared" si="155"/>
        <v>0</v>
      </c>
      <c r="N175" s="37">
        <f t="shared" si="162"/>
        <v>1867963555</v>
      </c>
      <c r="P175" s="71">
        <f t="shared" si="152"/>
        <v>1.7454930528388643E-5</v>
      </c>
      <c r="Q175" s="70">
        <f t="shared" si="153"/>
        <v>283632.12005867885</v>
      </c>
      <c r="R175" s="70">
        <f t="shared" si="154"/>
        <v>0</v>
      </c>
      <c r="S175" s="11">
        <f t="shared" si="163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56"/>
        <v>6703</v>
      </c>
      <c r="E176" s="2">
        <f t="shared" si="157"/>
        <v>17986761598</v>
      </c>
      <c r="F176" s="24">
        <f t="shared" si="166"/>
        <v>285.01590700520035</v>
      </c>
      <c r="G176" s="92">
        <f t="shared" si="164"/>
        <v>2.4830533369340014E-3</v>
      </c>
      <c r="H176" s="56">
        <f t="shared" si="165"/>
        <v>1</v>
      </c>
      <c r="I176" s="7">
        <f t="shared" si="158"/>
        <v>-18337033917</v>
      </c>
      <c r="J176" s="2">
        <f t="shared" si="159"/>
        <v>0</v>
      </c>
      <c r="K176" s="34">
        <f t="shared" si="160"/>
        <v>17986761598</v>
      </c>
      <c r="L176" s="7">
        <f t="shared" si="161"/>
        <v>-2158399811</v>
      </c>
      <c r="M176" s="2">
        <f t="shared" si="155"/>
        <v>0</v>
      </c>
      <c r="N176" s="34">
        <f t="shared" si="162"/>
        <v>2117169411</v>
      </c>
      <c r="P176" s="39">
        <f t="shared" si="152"/>
        <v>1.7454930528388643E-5</v>
      </c>
      <c r="Q176" s="38">
        <f t="shared" si="153"/>
        <v>321471.50795670913</v>
      </c>
      <c r="R176" s="38">
        <f t="shared" si="154"/>
        <v>0</v>
      </c>
      <c r="S176" s="12">
        <f t="shared" si="163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56"/>
        <v>6703</v>
      </c>
      <c r="E177" s="3">
        <f t="shared" si="157"/>
        <v>20386383529</v>
      </c>
      <c r="F177" s="23">
        <f t="shared" si="166"/>
        <v>285.01590700520035</v>
      </c>
      <c r="G177" s="91">
        <f t="shared" si="164"/>
        <v>2.4830533369340014E-3</v>
      </c>
      <c r="H177" s="55">
        <f t="shared" si="165"/>
        <v>1</v>
      </c>
      <c r="I177" s="8">
        <f t="shared" si="158"/>
        <v>-20783386814</v>
      </c>
      <c r="J177" s="3">
        <f t="shared" si="159"/>
        <v>0</v>
      </c>
      <c r="K177" s="37">
        <f t="shared" si="160"/>
        <v>20386383529</v>
      </c>
      <c r="L177" s="8">
        <f t="shared" si="161"/>
        <v>-2446352897</v>
      </c>
      <c r="M177" s="3">
        <f t="shared" si="155"/>
        <v>0</v>
      </c>
      <c r="N177" s="37">
        <f t="shared" si="162"/>
        <v>2399621931</v>
      </c>
      <c r="P177" s="71">
        <f t="shared" ref="P177:P204" si="167">Y$4*((1+W$4-X$4)*(1+W$4+Z$4)-X$4)</f>
        <v>1.7454930528388643E-5</v>
      </c>
      <c r="Q177" s="70">
        <f t="shared" ref="Q177:Q204" si="168">(1+W$4-X$4)*(1+W$4+Z$4)-Y$4*((Z$4*K176)+((I176+J176)*(1+W$4+Z$4)))</f>
        <v>364359.06556200294</v>
      </c>
      <c r="R177" s="70">
        <f t="shared" ref="R177:R204" si="169">-J176*(1+W$4+Z$4)</f>
        <v>0</v>
      </c>
      <c r="S177" s="11">
        <f t="shared" si="163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56"/>
        <v>6703</v>
      </c>
      <c r="E178" s="2">
        <f t="shared" si="157"/>
        <v>23106140098</v>
      </c>
      <c r="F178" s="24">
        <f t="shared" si="166"/>
        <v>285.01590700520035</v>
      </c>
      <c r="G178" s="92">
        <f t="shared" si="164"/>
        <v>2.4830533369340014E-3</v>
      </c>
      <c r="H178" s="56">
        <f t="shared" si="165"/>
        <v>1</v>
      </c>
      <c r="I178" s="7">
        <f t="shared" si="158"/>
        <v>-23556108748</v>
      </c>
      <c r="J178" s="2">
        <f t="shared" si="159"/>
        <v>0</v>
      </c>
      <c r="K178" s="34">
        <f t="shared" si="160"/>
        <v>23106140098</v>
      </c>
      <c r="L178" s="7">
        <f t="shared" si="161"/>
        <v>-2772721934</v>
      </c>
      <c r="M178" s="2">
        <f t="shared" si="155"/>
        <v>0</v>
      </c>
      <c r="N178" s="34">
        <f t="shared" si="162"/>
        <v>2719756569</v>
      </c>
      <c r="P178" s="39">
        <f t="shared" si="167"/>
        <v>1.7454930528388643E-5</v>
      </c>
      <c r="Q178" s="38">
        <f t="shared" si="168"/>
        <v>412968.27144637355</v>
      </c>
      <c r="R178" s="38">
        <f t="shared" si="169"/>
        <v>0</v>
      </c>
      <c r="S178" s="12">
        <f t="shared" si="163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56"/>
        <v>6703</v>
      </c>
      <c r="E179" s="3">
        <f t="shared" si="157"/>
        <v>26188740611</v>
      </c>
      <c r="F179" s="23">
        <f t="shared" si="166"/>
        <v>285.01590700520035</v>
      </c>
      <c r="G179" s="91">
        <f t="shared" si="164"/>
        <v>2.4830533369340014E-3</v>
      </c>
      <c r="H179" s="55">
        <f t="shared" si="165"/>
        <v>1</v>
      </c>
      <c r="I179" s="8">
        <f t="shared" si="158"/>
        <v>-26698740759</v>
      </c>
      <c r="J179" s="3">
        <f t="shared" si="159"/>
        <v>0</v>
      </c>
      <c r="K179" s="37">
        <f t="shared" si="160"/>
        <v>26188740611</v>
      </c>
      <c r="L179" s="8">
        <f t="shared" si="161"/>
        <v>-3142632011</v>
      </c>
      <c r="M179" s="3">
        <f t="shared" si="155"/>
        <v>0</v>
      </c>
      <c r="N179" s="37">
        <f t="shared" si="162"/>
        <v>3082600513</v>
      </c>
      <c r="P179" s="71">
        <f t="shared" si="167"/>
        <v>1.7454930528388643E-5</v>
      </c>
      <c r="Q179" s="70">
        <f t="shared" si="168"/>
        <v>468062.45328577782</v>
      </c>
      <c r="R179" s="70">
        <f t="shared" si="169"/>
        <v>0</v>
      </c>
      <c r="S179" s="11">
        <f t="shared" si="163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56"/>
        <v>6703</v>
      </c>
      <c r="E180" s="2">
        <f t="shared" si="157"/>
        <v>29682592241</v>
      </c>
      <c r="F180" s="24">
        <f t="shared" si="166"/>
        <v>285.01590700520035</v>
      </c>
      <c r="G180" s="92">
        <f t="shared" si="164"/>
        <v>2.4830533369340014E-3</v>
      </c>
      <c r="H180" s="56">
        <f t="shared" si="165"/>
        <v>1</v>
      </c>
      <c r="I180" s="7">
        <f t="shared" si="158"/>
        <v>-30260632716</v>
      </c>
      <c r="J180" s="2">
        <f t="shared" si="159"/>
        <v>0</v>
      </c>
      <c r="K180" s="34">
        <f t="shared" si="160"/>
        <v>29682592241</v>
      </c>
      <c r="L180" s="7">
        <f t="shared" si="161"/>
        <v>-3561891957</v>
      </c>
      <c r="M180" s="2">
        <f t="shared" si="155"/>
        <v>0</v>
      </c>
      <c r="N180" s="34">
        <f t="shared" si="162"/>
        <v>3493851630</v>
      </c>
      <c r="P180" s="39">
        <f t="shared" si="167"/>
        <v>1.7454930528388643E-5</v>
      </c>
      <c r="Q180" s="38">
        <f t="shared" si="168"/>
        <v>530506.77463872207</v>
      </c>
      <c r="R180" s="38">
        <f t="shared" si="169"/>
        <v>0</v>
      </c>
      <c r="S180" s="12">
        <f t="shared" si="163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56"/>
        <v>6703</v>
      </c>
      <c r="E181" s="3">
        <f t="shared" si="157"/>
        <v>33642560184</v>
      </c>
      <c r="F181" s="23">
        <f t="shared" si="166"/>
        <v>285.01590700520035</v>
      </c>
      <c r="G181" s="91">
        <f t="shared" si="164"/>
        <v>2.4830533369340014E-3</v>
      </c>
      <c r="H181" s="55">
        <f t="shared" si="165"/>
        <v>1</v>
      </c>
      <c r="I181" s="8">
        <f t="shared" si="158"/>
        <v>-34297718276</v>
      </c>
      <c r="J181" s="3">
        <f t="shared" si="159"/>
        <v>0</v>
      </c>
      <c r="K181" s="37">
        <f t="shared" si="160"/>
        <v>33642560184</v>
      </c>
      <c r="L181" s="8">
        <f t="shared" si="161"/>
        <v>-4037085560</v>
      </c>
      <c r="M181" s="3">
        <f t="shared" si="155"/>
        <v>0</v>
      </c>
      <c r="N181" s="37">
        <f t="shared" si="162"/>
        <v>3959967943</v>
      </c>
      <c r="P181" s="71">
        <f t="shared" si="167"/>
        <v>1.7454930528388643E-5</v>
      </c>
      <c r="Q181" s="70">
        <f t="shared" si="168"/>
        <v>601281.82090865867</v>
      </c>
      <c r="R181" s="70">
        <f t="shared" si="169"/>
        <v>0</v>
      </c>
      <c r="S181" s="11">
        <f t="shared" si="163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56"/>
        <v>6703</v>
      </c>
      <c r="E182" s="2">
        <f t="shared" si="157"/>
        <v>38130829226</v>
      </c>
      <c r="F182" s="24">
        <f t="shared" si="166"/>
        <v>285.01590700520035</v>
      </c>
      <c r="G182" s="92">
        <f t="shared" si="164"/>
        <v>2.4830533369340014E-3</v>
      </c>
      <c r="H182" s="56">
        <f t="shared" si="165"/>
        <v>1</v>
      </c>
      <c r="I182" s="7">
        <f t="shared" si="158"/>
        <v>-38873393231</v>
      </c>
      <c r="J182" s="2">
        <f t="shared" si="159"/>
        <v>0</v>
      </c>
      <c r="K182" s="34">
        <f t="shared" si="160"/>
        <v>38130829226</v>
      </c>
      <c r="L182" s="7">
        <f t="shared" si="161"/>
        <v>-4575674955</v>
      </c>
      <c r="M182" s="2">
        <f t="shared" si="155"/>
        <v>0</v>
      </c>
      <c r="N182" s="34">
        <f t="shared" si="162"/>
        <v>4488269042</v>
      </c>
      <c r="P182" s="39">
        <f t="shared" si="167"/>
        <v>1.7454930528388643E-5</v>
      </c>
      <c r="Q182" s="38">
        <f t="shared" si="168"/>
        <v>681498.99783556932</v>
      </c>
      <c r="R182" s="38">
        <f t="shared" si="169"/>
        <v>0</v>
      </c>
      <c r="S182" s="12">
        <f t="shared" si="163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56"/>
        <v>6703</v>
      </c>
      <c r="E183" s="3">
        <f t="shared" si="157"/>
        <v>43217880254</v>
      </c>
      <c r="F183" s="23">
        <f t="shared" si="166"/>
        <v>285.01590700520035</v>
      </c>
      <c r="G183" s="91">
        <f t="shared" si="164"/>
        <v>2.4830533369340014E-3</v>
      </c>
      <c r="H183" s="55">
        <f t="shared" si="165"/>
        <v>1</v>
      </c>
      <c r="I183" s="8">
        <f t="shared" si="158"/>
        <v>-44059511034</v>
      </c>
      <c r="J183" s="3">
        <f t="shared" si="159"/>
        <v>0</v>
      </c>
      <c r="K183" s="37">
        <f t="shared" si="160"/>
        <v>43217880254</v>
      </c>
      <c r="L183" s="8">
        <f t="shared" si="161"/>
        <v>-5186117803</v>
      </c>
      <c r="M183" s="3">
        <f t="shared" si="155"/>
        <v>0</v>
      </c>
      <c r="N183" s="37">
        <f t="shared" si="162"/>
        <v>5087051028</v>
      </c>
      <c r="P183" s="71">
        <f t="shared" si="167"/>
        <v>1.7454930528388643E-5</v>
      </c>
      <c r="Q183" s="70">
        <f t="shared" si="168"/>
        <v>772417.98430956283</v>
      </c>
      <c r="R183" s="70">
        <f t="shared" si="169"/>
        <v>0</v>
      </c>
      <c r="S183" s="11">
        <f t="shared" si="163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56"/>
        <v>6703</v>
      </c>
      <c r="E184" s="2">
        <f t="shared" si="157"/>
        <v>48983597041</v>
      </c>
      <c r="F184" s="24">
        <f t="shared" si="166"/>
        <v>285.01590700520035</v>
      </c>
      <c r="G184" s="92">
        <f t="shared" si="164"/>
        <v>2.4830533369340014E-3</v>
      </c>
      <c r="H184" s="56">
        <f t="shared" si="165"/>
        <v>1</v>
      </c>
      <c r="I184" s="7">
        <f t="shared" si="158"/>
        <v>-49937511139</v>
      </c>
      <c r="J184" s="2">
        <f t="shared" si="159"/>
        <v>0</v>
      </c>
      <c r="K184" s="34">
        <f t="shared" si="160"/>
        <v>48983597041</v>
      </c>
      <c r="L184" s="7">
        <f t="shared" si="161"/>
        <v>-5878000105</v>
      </c>
      <c r="M184" s="2">
        <f t="shared" si="155"/>
        <v>0</v>
      </c>
      <c r="N184" s="34">
        <f t="shared" si="162"/>
        <v>5765716787</v>
      </c>
      <c r="P184" s="39">
        <f t="shared" si="167"/>
        <v>1.7454930528388643E-5</v>
      </c>
      <c r="Q184" s="38">
        <f t="shared" si="168"/>
        <v>875466.51354760723</v>
      </c>
      <c r="R184" s="38">
        <f t="shared" si="169"/>
        <v>0</v>
      </c>
      <c r="S184" s="12">
        <f t="shared" si="163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56"/>
        <v>6703</v>
      </c>
      <c r="E185" s="3">
        <f t="shared" si="157"/>
        <v>55518520691</v>
      </c>
      <c r="F185" s="23">
        <f t="shared" si="166"/>
        <v>285.01590700520035</v>
      </c>
      <c r="G185" s="91">
        <f t="shared" si="164"/>
        <v>2.4830533369340014E-3</v>
      </c>
      <c r="H185" s="55">
        <f t="shared" si="165"/>
        <v>1</v>
      </c>
      <c r="I185" s="8">
        <f t="shared" si="158"/>
        <v>-56599697874</v>
      </c>
      <c r="J185" s="3">
        <f t="shared" si="159"/>
        <v>0</v>
      </c>
      <c r="K185" s="37">
        <f t="shared" si="160"/>
        <v>55518520691</v>
      </c>
      <c r="L185" s="8">
        <f t="shared" si="161"/>
        <v>-6662186735</v>
      </c>
      <c r="M185" s="3">
        <f t="shared" ref="M185:M198" si="170">J185-J184</f>
        <v>0</v>
      </c>
      <c r="N185" s="37">
        <f t="shared" si="162"/>
        <v>6534923650</v>
      </c>
      <c r="P185" s="71">
        <f t="shared" si="167"/>
        <v>1.7454930528388643E-5</v>
      </c>
      <c r="Q185" s="70">
        <f t="shared" si="168"/>
        <v>992262.79328685312</v>
      </c>
      <c r="R185" s="70">
        <f t="shared" si="169"/>
        <v>0</v>
      </c>
      <c r="S185" s="11">
        <f t="shared" si="163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56"/>
        <v>6703</v>
      </c>
      <c r="E186" s="2">
        <f t="shared" si="157"/>
        <v>62925271436</v>
      </c>
      <c r="F186" s="24">
        <f t="shared" si="166"/>
        <v>285.01590700520035</v>
      </c>
      <c r="G186" s="92">
        <f t="shared" si="164"/>
        <v>2.4830533369340014E-3</v>
      </c>
      <c r="H186" s="56">
        <f t="shared" si="165"/>
        <v>1</v>
      </c>
      <c r="I186" s="7">
        <f t="shared" si="158"/>
        <v>-64150689930</v>
      </c>
      <c r="J186" s="2">
        <f t="shared" si="159"/>
        <v>0</v>
      </c>
      <c r="K186" s="34">
        <f t="shared" si="160"/>
        <v>62925271436</v>
      </c>
      <c r="L186" s="7">
        <f t="shared" si="161"/>
        <v>-7550992056</v>
      </c>
      <c r="M186" s="2">
        <f t="shared" si="170"/>
        <v>0</v>
      </c>
      <c r="N186" s="34">
        <f t="shared" si="162"/>
        <v>7406750745</v>
      </c>
      <c r="P186" s="39">
        <f t="shared" si="167"/>
        <v>1.7454930528388643E-5</v>
      </c>
      <c r="Q186" s="38">
        <f t="shared" si="168"/>
        <v>1124640.9170853856</v>
      </c>
      <c r="R186" s="38">
        <f t="shared" si="169"/>
        <v>0</v>
      </c>
      <c r="S186" s="12">
        <f t="shared" si="163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71">D186+IF(M187&gt;0,M187,0)</f>
        <v>6703</v>
      </c>
      <c r="E187" s="3">
        <f t="shared" ref="E187:E198" si="172">E186+IF(N187&gt;0,N187,0)</f>
        <v>71320160120</v>
      </c>
      <c r="F187" s="23">
        <f t="shared" si="166"/>
        <v>285.01590700520035</v>
      </c>
      <c r="G187" s="91">
        <f t="shared" si="164"/>
        <v>2.4830533369340014E-3</v>
      </c>
      <c r="H187" s="55">
        <f t="shared" si="165"/>
        <v>1</v>
      </c>
      <c r="I187" s="8">
        <f t="shared" ref="I187:I204" si="173">INT((Z$4*K187+I186)/(1+Y$4*J187))</f>
        <v>-72709063222</v>
      </c>
      <c r="J187" s="3">
        <f t="shared" ref="J187:J198" si="174">S187</f>
        <v>0</v>
      </c>
      <c r="K187" s="37">
        <f t="shared" ref="K187:K204" si="175">INT((X$4*J187+K186)/(1+W$4+Z$4))</f>
        <v>71320160120</v>
      </c>
      <c r="L187" s="8">
        <f t="shared" ref="L187:L198" si="176">I187-I186</f>
        <v>-8558373292</v>
      </c>
      <c r="M187" s="3">
        <f t="shared" si="170"/>
        <v>0</v>
      </c>
      <c r="N187" s="37">
        <f t="shared" ref="N187:N198" si="177">K187-K186</f>
        <v>8394888684</v>
      </c>
      <c r="P187" s="71">
        <f t="shared" si="167"/>
        <v>1.7454930528388643E-5</v>
      </c>
      <c r="Q187" s="70">
        <f t="shared" si="168"/>
        <v>1274679.6657634738</v>
      </c>
      <c r="R187" s="70">
        <f t="shared" si="169"/>
        <v>0</v>
      </c>
      <c r="S187" s="11">
        <f t="shared" si="163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71"/>
        <v>6703</v>
      </c>
      <c r="E188" s="2">
        <f t="shared" si="172"/>
        <v>80835014668</v>
      </c>
      <c r="F188" s="24">
        <f t="shared" si="166"/>
        <v>285.01590700520035</v>
      </c>
      <c r="G188" s="92">
        <f t="shared" si="164"/>
        <v>2.4830533369340014E-3</v>
      </c>
      <c r="H188" s="56">
        <f t="shared" si="165"/>
        <v>1</v>
      </c>
      <c r="I188" s="7">
        <f t="shared" si="173"/>
        <v>-82409212933</v>
      </c>
      <c r="J188" s="2">
        <f t="shared" si="174"/>
        <v>0</v>
      </c>
      <c r="K188" s="34">
        <f t="shared" si="175"/>
        <v>80835014668</v>
      </c>
      <c r="L188" s="7">
        <f t="shared" si="176"/>
        <v>-9700149711</v>
      </c>
      <c r="M188" s="2">
        <f t="shared" si="170"/>
        <v>0</v>
      </c>
      <c r="N188" s="34">
        <f t="shared" si="177"/>
        <v>9514854548</v>
      </c>
      <c r="P188" s="39">
        <f t="shared" si="167"/>
        <v>1.7454930528388643E-5</v>
      </c>
      <c r="Q188" s="38">
        <f t="shared" si="168"/>
        <v>1444735.151181302</v>
      </c>
      <c r="R188" s="38">
        <f t="shared" si="169"/>
        <v>0</v>
      </c>
      <c r="S188" s="12">
        <f t="shared" si="163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71"/>
        <v>6703</v>
      </c>
      <c r="E189" s="3">
        <f t="shared" si="172"/>
        <v>91619250229</v>
      </c>
      <c r="F189" s="23">
        <f t="shared" si="166"/>
        <v>285.01590700520035</v>
      </c>
      <c r="G189" s="91">
        <f t="shared" si="164"/>
        <v>2.4830533369340014E-3</v>
      </c>
      <c r="H189" s="55">
        <f t="shared" si="165"/>
        <v>1</v>
      </c>
      <c r="I189" s="8">
        <f t="shared" si="173"/>
        <v>-93403463968</v>
      </c>
      <c r="J189" s="3">
        <f t="shared" si="174"/>
        <v>0</v>
      </c>
      <c r="K189" s="37">
        <f t="shared" si="175"/>
        <v>91619250229</v>
      </c>
      <c r="L189" s="8">
        <f t="shared" si="176"/>
        <v>-10994251035</v>
      </c>
      <c r="M189" s="3">
        <f t="shared" si="170"/>
        <v>0</v>
      </c>
      <c r="N189" s="37">
        <f t="shared" si="177"/>
        <v>10784235561</v>
      </c>
      <c r="P189" s="71">
        <f t="shared" si="167"/>
        <v>1.7454930528388643E-5</v>
      </c>
      <c r="Q189" s="70">
        <f t="shared" si="168"/>
        <v>1637477.8151720164</v>
      </c>
      <c r="R189" s="70">
        <f t="shared" si="169"/>
        <v>0</v>
      </c>
      <c r="S189" s="11">
        <f t="shared" si="163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71"/>
        <v>6703</v>
      </c>
      <c r="E190" s="2">
        <f t="shared" si="172"/>
        <v>103842215492</v>
      </c>
      <c r="F190" s="24">
        <f t="shared" si="166"/>
        <v>285.01590700520035</v>
      </c>
      <c r="G190" s="92">
        <f t="shared" si="164"/>
        <v>2.4830533369340014E-3</v>
      </c>
      <c r="H190" s="56">
        <f t="shared" si="165"/>
        <v>1</v>
      </c>
      <c r="I190" s="7">
        <f t="shared" si="173"/>
        <v>-105864462964</v>
      </c>
      <c r="J190" s="2">
        <f t="shared" si="174"/>
        <v>0</v>
      </c>
      <c r="K190" s="34">
        <f t="shared" si="175"/>
        <v>103842215492</v>
      </c>
      <c r="L190" s="7">
        <f t="shared" si="176"/>
        <v>-12460998996</v>
      </c>
      <c r="M190" s="2">
        <f t="shared" si="170"/>
        <v>0</v>
      </c>
      <c r="N190" s="34">
        <f t="shared" si="177"/>
        <v>12222965263</v>
      </c>
      <c r="P190" s="39">
        <f t="shared" si="167"/>
        <v>1.7454930528388643E-5</v>
      </c>
      <c r="Q190" s="38">
        <f t="shared" si="168"/>
        <v>1855934.3644210629</v>
      </c>
      <c r="R190" s="38">
        <f t="shared" si="169"/>
        <v>0</v>
      </c>
      <c r="S190" s="12">
        <f t="shared" si="163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71"/>
        <v>6703</v>
      </c>
      <c r="E191" s="3">
        <f t="shared" si="172"/>
        <v>117695852033</v>
      </c>
      <c r="F191" s="23">
        <f t="shared" si="166"/>
        <v>285.01590700520035</v>
      </c>
      <c r="G191" s="91">
        <f t="shared" si="164"/>
        <v>2.4830533369340014E-3</v>
      </c>
      <c r="H191" s="55">
        <f t="shared" ref="H191:H198" si="178">D191/D190</f>
        <v>1</v>
      </c>
      <c r="I191" s="8">
        <f t="shared" si="173"/>
        <v>-119987889425</v>
      </c>
      <c r="J191" s="3">
        <f t="shared" si="174"/>
        <v>0</v>
      </c>
      <c r="K191" s="37">
        <f t="shared" si="175"/>
        <v>117695852033</v>
      </c>
      <c r="L191" s="8">
        <f t="shared" si="176"/>
        <v>-14123426461</v>
      </c>
      <c r="M191" s="3">
        <f t="shared" si="170"/>
        <v>0</v>
      </c>
      <c r="N191" s="37">
        <f t="shared" si="177"/>
        <v>13853636541</v>
      </c>
      <c r="P191" s="71">
        <f t="shared" si="167"/>
        <v>1.7454930528388643E-5</v>
      </c>
      <c r="Q191" s="70">
        <f t="shared" si="168"/>
        <v>2103535.2998722056</v>
      </c>
      <c r="R191" s="70">
        <f t="shared" si="169"/>
        <v>0</v>
      </c>
      <c r="S191" s="11">
        <f t="shared" si="163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71"/>
        <v>6703</v>
      </c>
      <c r="E192" s="2">
        <f t="shared" si="172"/>
        <v>133397708438</v>
      </c>
      <c r="F192" s="24">
        <f t="shared" si="166"/>
        <v>285.01590700520035</v>
      </c>
      <c r="G192" s="92">
        <f t="shared" si="164"/>
        <v>2.4830533369340014E-3</v>
      </c>
      <c r="H192" s="56">
        <f t="shared" si="178"/>
        <v>1</v>
      </c>
      <c r="I192" s="7">
        <f t="shared" si="173"/>
        <v>-135995528544</v>
      </c>
      <c r="J192" s="2">
        <f t="shared" si="174"/>
        <v>0</v>
      </c>
      <c r="K192" s="34">
        <f t="shared" si="175"/>
        <v>133397708438</v>
      </c>
      <c r="L192" s="7">
        <f t="shared" si="176"/>
        <v>-16007639119</v>
      </c>
      <c r="M192" s="2">
        <f t="shared" si="170"/>
        <v>0</v>
      </c>
      <c r="N192" s="34">
        <f t="shared" si="177"/>
        <v>15701856405</v>
      </c>
      <c r="P192" s="39">
        <f t="shared" si="167"/>
        <v>1.7454930528388643E-5</v>
      </c>
      <c r="Q192" s="38">
        <f t="shared" si="168"/>
        <v>2384168.7871747855</v>
      </c>
      <c r="R192" s="38">
        <f t="shared" si="169"/>
        <v>0</v>
      </c>
      <c r="S192" s="12">
        <f t="shared" si="163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71"/>
        <v>6703</v>
      </c>
      <c r="E193" s="3">
        <f t="shared" si="172"/>
        <v>151194356549</v>
      </c>
      <c r="F193" s="23">
        <f t="shared" si="166"/>
        <v>285.01590700520035</v>
      </c>
      <c r="G193" s="91">
        <f t="shared" si="164"/>
        <v>2.4830533369340014E-3</v>
      </c>
      <c r="H193" s="55">
        <f t="shared" si="178"/>
        <v>1</v>
      </c>
      <c r="I193" s="8">
        <f t="shared" si="173"/>
        <v>-154138753977</v>
      </c>
      <c r="J193" s="3">
        <f t="shared" si="174"/>
        <v>0</v>
      </c>
      <c r="K193" s="37">
        <f t="shared" si="175"/>
        <v>151194356549</v>
      </c>
      <c r="L193" s="8">
        <f t="shared" si="176"/>
        <v>-18143225433</v>
      </c>
      <c r="M193" s="3">
        <f t="shared" si="170"/>
        <v>0</v>
      </c>
      <c r="N193" s="37">
        <f t="shared" si="177"/>
        <v>17796648111</v>
      </c>
      <c r="P193" s="71">
        <f t="shared" si="167"/>
        <v>1.7454930528388643E-5</v>
      </c>
      <c r="Q193" s="70">
        <f t="shared" si="168"/>
        <v>2702241.7138727335</v>
      </c>
      <c r="R193" s="70">
        <f t="shared" si="169"/>
        <v>0</v>
      </c>
      <c r="S193" s="11">
        <f t="shared" si="163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71"/>
        <v>6703</v>
      </c>
      <c r="E194" s="2">
        <f t="shared" si="172"/>
        <v>171365263466</v>
      </c>
      <c r="F194" s="24">
        <f t="shared" si="166"/>
        <v>285.01590700520035</v>
      </c>
      <c r="G194" s="92">
        <f t="shared" si="164"/>
        <v>2.4830533369340014E-3</v>
      </c>
      <c r="H194" s="56">
        <f t="shared" si="178"/>
        <v>1</v>
      </c>
      <c r="I194" s="7">
        <f t="shared" si="173"/>
        <v>-174702475252</v>
      </c>
      <c r="J194" s="2">
        <f t="shared" si="174"/>
        <v>0</v>
      </c>
      <c r="K194" s="34">
        <f t="shared" si="175"/>
        <v>171365263466</v>
      </c>
      <c r="L194" s="7">
        <f t="shared" si="176"/>
        <v>-20563721275</v>
      </c>
      <c r="M194" s="2">
        <f t="shared" si="170"/>
        <v>0</v>
      </c>
      <c r="N194" s="34">
        <f t="shared" si="177"/>
        <v>20170906917</v>
      </c>
      <c r="P194" s="39">
        <f t="shared" si="167"/>
        <v>1.7454930528388643E-5</v>
      </c>
      <c r="Q194" s="38">
        <f t="shared" si="168"/>
        <v>3062748.8923737761</v>
      </c>
      <c r="R194" s="38">
        <f t="shared" si="169"/>
        <v>0</v>
      </c>
      <c r="S194" s="12">
        <f t="shared" si="163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71"/>
        <v>6703</v>
      </c>
      <c r="E195" s="3">
        <f t="shared" si="172"/>
        <v>194227180121</v>
      </c>
      <c r="F195" s="23">
        <f t="shared" si="166"/>
        <v>285.01590700520035</v>
      </c>
      <c r="G195" s="91">
        <f t="shared" si="164"/>
        <v>2.4830533369340014E-3</v>
      </c>
      <c r="H195" s="55">
        <f t="shared" si="178"/>
        <v>1</v>
      </c>
      <c r="I195" s="8">
        <f t="shared" si="173"/>
        <v>-198009611805</v>
      </c>
      <c r="J195" s="3">
        <f t="shared" si="174"/>
        <v>0</v>
      </c>
      <c r="K195" s="37">
        <f t="shared" si="175"/>
        <v>194227180121</v>
      </c>
      <c r="L195" s="8">
        <f t="shared" si="176"/>
        <v>-23307136553</v>
      </c>
      <c r="M195" s="3">
        <f t="shared" si="170"/>
        <v>0</v>
      </c>
      <c r="N195" s="37">
        <f t="shared" si="177"/>
        <v>22861916655</v>
      </c>
      <c r="P195" s="71">
        <f t="shared" si="167"/>
        <v>1.7454930528388643E-5</v>
      </c>
      <c r="Q195" s="70">
        <f t="shared" si="168"/>
        <v>3471351.4952409957</v>
      </c>
      <c r="R195" s="70">
        <f t="shared" si="169"/>
        <v>0</v>
      </c>
      <c r="S195" s="11">
        <f t="shared" si="163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71"/>
        <v>6703</v>
      </c>
      <c r="E196" s="2">
        <f t="shared" si="172"/>
        <v>220139115331</v>
      </c>
      <c r="F196" s="24">
        <f t="shared" si="166"/>
        <v>285.01590700520035</v>
      </c>
      <c r="G196" s="92">
        <f t="shared" si="164"/>
        <v>2.4830533369340014E-3</v>
      </c>
      <c r="H196" s="56">
        <f t="shared" si="178"/>
        <v>1</v>
      </c>
      <c r="I196" s="7">
        <f t="shared" si="173"/>
        <v>-224426163899</v>
      </c>
      <c r="J196" s="2">
        <f t="shared" si="174"/>
        <v>0</v>
      </c>
      <c r="K196" s="34">
        <f t="shared" si="175"/>
        <v>220139115331</v>
      </c>
      <c r="L196" s="7">
        <f t="shared" si="176"/>
        <v>-26416552094</v>
      </c>
      <c r="M196" s="2">
        <f t="shared" si="170"/>
        <v>0</v>
      </c>
      <c r="N196" s="34">
        <f t="shared" si="177"/>
        <v>25911935210</v>
      </c>
      <c r="P196" s="39">
        <f t="shared" si="167"/>
        <v>1.7454930528388643E-5</v>
      </c>
      <c r="Q196" s="38">
        <f t="shared" si="168"/>
        <v>3934465.9546117056</v>
      </c>
      <c r="R196" s="38">
        <f t="shared" si="169"/>
        <v>0</v>
      </c>
      <c r="S196" s="12">
        <f t="shared" si="163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71"/>
        <v>6703</v>
      </c>
      <c r="E197" s="3">
        <f t="shared" si="172"/>
        <v>249507973438</v>
      </c>
      <c r="F197" s="23">
        <f t="shared" si="166"/>
        <v>285.01590700520035</v>
      </c>
      <c r="G197" s="91">
        <f t="shared" si="164"/>
        <v>2.4830533369340014E-3</v>
      </c>
      <c r="H197" s="55">
        <f t="shared" si="178"/>
        <v>1</v>
      </c>
      <c r="I197" s="8">
        <f t="shared" si="173"/>
        <v>-254366960055</v>
      </c>
      <c r="J197" s="3">
        <f t="shared" si="174"/>
        <v>0</v>
      </c>
      <c r="K197" s="37">
        <f t="shared" si="175"/>
        <v>249507973438</v>
      </c>
      <c r="L197" s="8">
        <f t="shared" si="176"/>
        <v>-29940796156</v>
      </c>
      <c r="M197" s="3">
        <f t="shared" si="170"/>
        <v>0</v>
      </c>
      <c r="N197" s="37">
        <f t="shared" si="177"/>
        <v>29368858107</v>
      </c>
      <c r="P197" s="71">
        <f t="shared" si="167"/>
        <v>1.7454930528388643E-5</v>
      </c>
      <c r="Q197" s="70">
        <f t="shared" si="168"/>
        <v>4459364.7217188012</v>
      </c>
      <c r="R197" s="70">
        <f t="shared" si="169"/>
        <v>0</v>
      </c>
      <c r="S197" s="11">
        <f t="shared" si="163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71"/>
        <v>6703</v>
      </c>
      <c r="E198" s="47">
        <f t="shared" si="172"/>
        <v>282794944077</v>
      </c>
      <c r="F198" s="94">
        <f t="shared" si="166"/>
        <v>285.01590700520035</v>
      </c>
      <c r="G198" s="93">
        <f t="shared" si="164"/>
        <v>2.4830533369340014E-3</v>
      </c>
      <c r="H198" s="57">
        <f t="shared" si="178"/>
        <v>1</v>
      </c>
      <c r="I198" s="30">
        <f t="shared" si="173"/>
        <v>-288302171255</v>
      </c>
      <c r="J198" s="47">
        <f t="shared" si="174"/>
        <v>0</v>
      </c>
      <c r="K198" s="88">
        <f t="shared" si="175"/>
        <v>282794944077</v>
      </c>
      <c r="L198" s="30">
        <f t="shared" si="176"/>
        <v>-33935211200</v>
      </c>
      <c r="M198" s="47">
        <f t="shared" si="170"/>
        <v>0</v>
      </c>
      <c r="N198" s="88">
        <f t="shared" si="177"/>
        <v>33286970639</v>
      </c>
      <c r="P198" s="39">
        <f t="shared" si="167"/>
        <v>1.7454930528388643E-5</v>
      </c>
      <c r="Q198" s="38">
        <f t="shared" si="168"/>
        <v>5054290.4687486859</v>
      </c>
      <c r="R198" s="38">
        <f t="shared" si="169"/>
        <v>0</v>
      </c>
      <c r="S198" s="12">
        <f t="shared" si="163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79">D198+IF(M199&gt;0,M199,0)</f>
        <v>6703</v>
      </c>
      <c r="E199" s="3">
        <f t="shared" ref="E199:E202" si="180">E198+IF(N199&gt;0,N199,0)</f>
        <v>320522744398</v>
      </c>
      <c r="F199" s="23">
        <f t="shared" si="166"/>
        <v>285.01590700520035</v>
      </c>
      <c r="G199" s="91">
        <f t="shared" ref="G199:G202" si="181">D199/U$3</f>
        <v>2.4830533369340014E-3</v>
      </c>
      <c r="H199" s="55">
        <f t="shared" ref="H199:H203" si="182">D199/D198</f>
        <v>1</v>
      </c>
      <c r="I199" s="8">
        <f t="shared" si="173"/>
        <v>-326764694201</v>
      </c>
      <c r="J199" s="3">
        <f t="shared" ref="J199:J202" si="183">S199</f>
        <v>0</v>
      </c>
      <c r="K199" s="37">
        <f t="shared" si="175"/>
        <v>320522744398</v>
      </c>
      <c r="L199" s="8">
        <f t="shared" ref="L199:L202" si="184">I199-I198</f>
        <v>-38462522946</v>
      </c>
      <c r="M199" s="3">
        <f t="shared" ref="M199:M202" si="185">J199-J198</f>
        <v>0</v>
      </c>
      <c r="N199" s="37">
        <f t="shared" ref="N199:N202" si="186">K199-K198</f>
        <v>37727800321</v>
      </c>
      <c r="P199" s="71">
        <f t="shared" si="167"/>
        <v>1.7454930528388643E-5</v>
      </c>
      <c r="Q199" s="70">
        <f t="shared" si="168"/>
        <v>5728585.5265207319</v>
      </c>
      <c r="R199" s="70">
        <f t="shared" si="169"/>
        <v>0</v>
      </c>
      <c r="S199" s="11">
        <f t="shared" ref="S199:S203" si="187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79"/>
        <v>6703</v>
      </c>
      <c r="E200" s="2">
        <f t="shared" si="180"/>
        <v>363283827481</v>
      </c>
      <c r="F200" s="24">
        <f t="shared" si="166"/>
        <v>285.01590700520035</v>
      </c>
      <c r="G200" s="92">
        <f t="shared" si="181"/>
        <v>2.4830533369340014E-3</v>
      </c>
      <c r="H200" s="56">
        <f t="shared" si="182"/>
        <v>1</v>
      </c>
      <c r="I200" s="7">
        <f t="shared" si="173"/>
        <v>-370358519583</v>
      </c>
      <c r="J200" s="2">
        <f t="shared" si="183"/>
        <v>0</v>
      </c>
      <c r="K200" s="34">
        <f t="shared" si="175"/>
        <v>363283827481</v>
      </c>
      <c r="L200" s="7">
        <f t="shared" si="184"/>
        <v>-43593825382</v>
      </c>
      <c r="M200" s="2">
        <f t="shared" si="185"/>
        <v>0</v>
      </c>
      <c r="N200" s="34">
        <f t="shared" si="186"/>
        <v>42761083083</v>
      </c>
      <c r="P200" s="39">
        <f t="shared" si="167"/>
        <v>1.7454930528388643E-5</v>
      </c>
      <c r="Q200" s="38">
        <f t="shared" si="168"/>
        <v>6492838.590368757</v>
      </c>
      <c r="R200" s="38">
        <f t="shared" si="169"/>
        <v>0</v>
      </c>
      <c r="S200" s="12">
        <f t="shared" si="187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79"/>
        <v>6703</v>
      </c>
      <c r="E201" s="3">
        <f t="shared" si="180"/>
        <v>411749685836</v>
      </c>
      <c r="F201" s="23">
        <f t="shared" si="166"/>
        <v>285.01590700520035</v>
      </c>
      <c r="G201" s="91">
        <f t="shared" si="181"/>
        <v>2.4830533369340014E-3</v>
      </c>
      <c r="H201" s="55">
        <f t="shared" si="182"/>
        <v>1</v>
      </c>
      <c r="I201" s="8">
        <f t="shared" si="173"/>
        <v>-419768216761</v>
      </c>
      <c r="J201" s="3">
        <f t="shared" si="183"/>
        <v>0</v>
      </c>
      <c r="K201" s="37">
        <f t="shared" si="175"/>
        <v>411749685836</v>
      </c>
      <c r="L201" s="8">
        <f t="shared" si="184"/>
        <v>-49409697178</v>
      </c>
      <c r="M201" s="3">
        <f t="shared" si="185"/>
        <v>0</v>
      </c>
      <c r="N201" s="37">
        <f t="shared" si="186"/>
        <v>48465858355</v>
      </c>
      <c r="P201" s="71">
        <f t="shared" si="167"/>
        <v>1.7454930528388643E-5</v>
      </c>
      <c r="Q201" s="70">
        <f t="shared" si="168"/>
        <v>7359050.998221159</v>
      </c>
      <c r="R201" s="70">
        <f t="shared" si="169"/>
        <v>0</v>
      </c>
      <c r="S201" s="11">
        <f t="shared" si="187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79"/>
        <v>6703</v>
      </c>
      <c r="E202" s="2">
        <f t="shared" si="180"/>
        <v>466681396091</v>
      </c>
      <c r="F202" s="24">
        <f t="shared" si="166"/>
        <v>285.01590700520035</v>
      </c>
      <c r="G202" s="92">
        <f t="shared" si="181"/>
        <v>2.4830533369340014E-3</v>
      </c>
      <c r="H202" s="56">
        <f t="shared" si="182"/>
        <v>1</v>
      </c>
      <c r="I202" s="7">
        <f t="shared" si="173"/>
        <v>-475769683799</v>
      </c>
      <c r="J202" s="2">
        <f t="shared" si="183"/>
        <v>0</v>
      </c>
      <c r="K202" s="34">
        <f t="shared" si="175"/>
        <v>466681396091</v>
      </c>
      <c r="L202" s="7">
        <f t="shared" si="184"/>
        <v>-56001467038</v>
      </c>
      <c r="M202" s="2">
        <f t="shared" si="185"/>
        <v>0</v>
      </c>
      <c r="N202" s="34">
        <f t="shared" si="186"/>
        <v>54931710255</v>
      </c>
      <c r="P202" s="39">
        <f t="shared" si="167"/>
        <v>1.7454930528388643E-5</v>
      </c>
      <c r="Q202" s="38">
        <f t="shared" si="168"/>
        <v>8340825.1918995837</v>
      </c>
      <c r="R202" s="38">
        <f t="shared" si="169"/>
        <v>0</v>
      </c>
      <c r="S202" s="12">
        <f t="shared" si="187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6703</v>
      </c>
      <c r="E203" s="3">
        <f>E202+IF(N203&gt;0,N203,0)</f>
        <v>528941570448</v>
      </c>
      <c r="F203" s="23">
        <f t="shared" si="166"/>
        <v>285.01590700520035</v>
      </c>
      <c r="G203" s="91">
        <f>D203/U$3</f>
        <v>2.4830533369340014E-3</v>
      </c>
      <c r="H203" s="55">
        <f t="shared" si="182"/>
        <v>1</v>
      </c>
      <c r="I203" s="8">
        <f t="shared" si="173"/>
        <v>-539242331671</v>
      </c>
      <c r="J203" s="3">
        <f>S203</f>
        <v>0</v>
      </c>
      <c r="K203" s="37">
        <f t="shared" si="175"/>
        <v>528941570448</v>
      </c>
      <c r="L203" s="8">
        <f>I203-I202</f>
        <v>-63472647872</v>
      </c>
      <c r="M203" s="3">
        <f>J203-J202</f>
        <v>0</v>
      </c>
      <c r="N203" s="37">
        <f>K203-K202</f>
        <v>62260174357</v>
      </c>
      <c r="P203" s="71">
        <f t="shared" si="167"/>
        <v>1.7454930528388643E-5</v>
      </c>
      <c r="Q203" s="70">
        <f t="shared" si="168"/>
        <v>9453578.3210687563</v>
      </c>
      <c r="R203" s="70">
        <f t="shared" si="169"/>
        <v>0</v>
      </c>
      <c r="S203" s="11">
        <f t="shared" si="187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88">D203+IF(M204&gt;0,M204,0)</f>
        <v>6703</v>
      </c>
      <c r="E204" s="61">
        <f t="shared" ref="E204" si="189">E203+IF(N204&gt;0,N204,0)</f>
        <v>599507902589</v>
      </c>
      <c r="F204" s="120">
        <f t="shared" si="166"/>
        <v>285.01590700520035</v>
      </c>
      <c r="G204" s="121">
        <f t="shared" ref="G204" si="190">D204/U$3</f>
        <v>2.4830533369340014E-3</v>
      </c>
      <c r="H204" s="122">
        <f t="shared" ref="H204" si="191">D204/D203</f>
        <v>1</v>
      </c>
      <c r="I204" s="53">
        <f t="shared" si="173"/>
        <v>-611182893962</v>
      </c>
      <c r="J204" s="61">
        <f t="shared" ref="J204" si="192">S204</f>
        <v>0</v>
      </c>
      <c r="K204" s="62">
        <f t="shared" si="175"/>
        <v>599507902589</v>
      </c>
      <c r="L204" s="53">
        <f t="shared" ref="L204" si="193">I204-I203</f>
        <v>-71940562291</v>
      </c>
      <c r="M204" s="61">
        <f t="shared" ref="M204" si="194">J204-J203</f>
        <v>0</v>
      </c>
      <c r="N204" s="62">
        <f t="shared" ref="N204" si="195">K204-K203</f>
        <v>70566332141</v>
      </c>
      <c r="P204" s="123">
        <f t="shared" si="167"/>
        <v>1.7454930528388643E-5</v>
      </c>
      <c r="Q204" s="124">
        <f t="shared" si="168"/>
        <v>10714784.344266724</v>
      </c>
      <c r="R204" s="124">
        <f t="shared" si="169"/>
        <v>0</v>
      </c>
      <c r="S204" s="130">
        <f t="shared" ref="S204" si="196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2020-04-10T19:11:00Z</dcterms:modified>
</cp:coreProperties>
</file>