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elink\Desktop\MBA 591.1 Financial Statement Analysis\"/>
    </mc:Choice>
  </mc:AlternateContent>
  <bookViews>
    <workbookView xWindow="0" yWindow="0" windowWidth="15360" windowHeight="7050" activeTab="2"/>
  </bookViews>
  <sheets>
    <sheet name="Vertical Analysis Income stat" sheetId="1" r:id="rId1"/>
    <sheet name="Vertical Analysis Balance sheet" sheetId="3" r:id="rId2"/>
    <sheet name="Horizontal Analysi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8" i="3"/>
  <c r="L9" i="2"/>
  <c r="L10" i="2"/>
  <c r="L11" i="2"/>
  <c r="L12" i="2"/>
  <c r="L14" i="2"/>
  <c r="L15" i="2"/>
  <c r="L16" i="2"/>
  <c r="L17" i="2"/>
  <c r="L18" i="2"/>
  <c r="L19" i="2"/>
  <c r="L21" i="2"/>
  <c r="L23" i="2"/>
  <c r="L24" i="2"/>
  <c r="L25" i="2"/>
  <c r="L26" i="2"/>
  <c r="L27" i="2"/>
  <c r="L28" i="2"/>
  <c r="L29" i="2"/>
  <c r="K9" i="2"/>
  <c r="K10" i="2"/>
  <c r="K11" i="2"/>
  <c r="K12" i="2"/>
  <c r="K14" i="2"/>
  <c r="K15" i="2"/>
  <c r="K16" i="2"/>
  <c r="K17" i="2"/>
  <c r="K18" i="2"/>
  <c r="K19" i="2"/>
  <c r="K21" i="2"/>
  <c r="K23" i="2"/>
  <c r="K24" i="2"/>
  <c r="K25" i="2"/>
  <c r="K26" i="2"/>
  <c r="K27" i="2"/>
  <c r="K28" i="2"/>
  <c r="K29" i="2"/>
  <c r="L8" i="2"/>
  <c r="K8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9" i="2"/>
  <c r="J10" i="2"/>
  <c r="J11" i="2"/>
  <c r="J12" i="2"/>
  <c r="J13" i="2"/>
  <c r="J14" i="2"/>
  <c r="J15" i="2"/>
  <c r="J1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J8" i="2"/>
  <c r="I8" i="2"/>
  <c r="I28" i="1" l="1"/>
  <c r="I2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8" i="1"/>
</calcChain>
</file>

<file path=xl/sharedStrings.xml><?xml version="1.0" encoding="utf-8"?>
<sst xmlns="http://schemas.openxmlformats.org/spreadsheetml/2006/main" count="91" uniqueCount="64">
  <si>
    <t>Revenue</t>
  </si>
  <si>
    <t>Cost of Goods Sold</t>
  </si>
  <si>
    <t>Gross Profit</t>
  </si>
  <si>
    <t>Research and Development Expenses</t>
  </si>
  <si>
    <t>SG&amp;A Expenses</t>
  </si>
  <si>
    <t>Other Operating Income Or Expenses</t>
  </si>
  <si>
    <t>Operating Expenses</t>
  </si>
  <si>
    <t>Operating Incomes</t>
  </si>
  <si>
    <t>Income Taxes</t>
  </si>
  <si>
    <t>Income After Taxes</t>
  </si>
  <si>
    <t>Other Income</t>
  </si>
  <si>
    <t>Income From Continous Operations</t>
  </si>
  <si>
    <t>Income From Discontinous Operations</t>
  </si>
  <si>
    <t>Net Income</t>
  </si>
  <si>
    <t>EBITDA</t>
  </si>
  <si>
    <t>EBIT</t>
  </si>
  <si>
    <t>Basic Shares Outstanding</t>
  </si>
  <si>
    <t>Shares Outstanding</t>
  </si>
  <si>
    <t>Basic EPS</t>
  </si>
  <si>
    <t>EPS - Earnings Per Share</t>
  </si>
  <si>
    <t>Total Non - Operating Incomes/Expenses</t>
  </si>
  <si>
    <t>Pre - Tax Income</t>
  </si>
  <si>
    <t>Annual Data in Millions of US Dollas($) except per share data</t>
  </si>
  <si>
    <t>COMMON SIZE - VERTICAL ANALYSIS</t>
  </si>
  <si>
    <t>APPLE FINANCIALS</t>
  </si>
  <si>
    <t>DELL FINANCIALS</t>
  </si>
  <si>
    <t>AAPL % Of Revenue</t>
  </si>
  <si>
    <t>DELL % Of Revenue</t>
  </si>
  <si>
    <t xml:space="preserve"> INCOME STATEMENT Annual Financial Data</t>
  </si>
  <si>
    <t>Period Ending 30/09/2020 for AAPL and 31/01/2020 for DELL</t>
  </si>
  <si>
    <t>TREND - HORIZONTAL ANALYSIS</t>
  </si>
  <si>
    <t xml:space="preserve">Period Ending 30/09/2020 for AAPL </t>
  </si>
  <si>
    <t>Quantity Change 2019 - 2020</t>
  </si>
  <si>
    <t>Quantity Change 2018 - 2019</t>
  </si>
  <si>
    <t>% Change 2019 - 2020</t>
  </si>
  <si>
    <t>% Change 2018 - 2019</t>
  </si>
  <si>
    <t xml:space="preserve"> BALANCE SHEET Annual Financial Data</t>
  </si>
  <si>
    <t>Cash On Hand</t>
  </si>
  <si>
    <t>Receivables</t>
  </si>
  <si>
    <t>Inventory</t>
  </si>
  <si>
    <t>Pre-Paid Rxpenses</t>
  </si>
  <si>
    <t>Other Current Assets</t>
  </si>
  <si>
    <t>Total Current Assets</t>
  </si>
  <si>
    <t>Property, Plant, And Equipment</t>
  </si>
  <si>
    <t>Long-Term Investments</t>
  </si>
  <si>
    <t>Goodwill And Intangible Assets</t>
  </si>
  <si>
    <t>Other Long-Term Assets</t>
  </si>
  <si>
    <t>Total Assets</t>
  </si>
  <si>
    <t>Total Current Liabilities</t>
  </si>
  <si>
    <t>Long Term Debt</t>
  </si>
  <si>
    <t>Other Net-Current Liabilities</t>
  </si>
  <si>
    <t>Total Long Term Liabilities</t>
  </si>
  <si>
    <t>Total Liabilities</t>
  </si>
  <si>
    <t>Total Long Term Assets</t>
  </si>
  <si>
    <t>Common Stock Net</t>
  </si>
  <si>
    <t>Retained Earnings (Accumulated Deficit)</t>
  </si>
  <si>
    <t>Comprehensive Income</t>
  </si>
  <si>
    <t>Other Share Holders Equity</t>
  </si>
  <si>
    <t>Share Holder Equity</t>
  </si>
  <si>
    <t>Total Liabilities And Share Holders Equity</t>
  </si>
  <si>
    <t>APPLE FINANCIALS 2020-09-30</t>
  </si>
  <si>
    <t>DELL FINANCIALS 2020-09-30</t>
  </si>
  <si>
    <t>AAPL % Of Total Assts</t>
  </si>
  <si>
    <t>DELL % Of Total Assts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</si>
</sst>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2"/>
      <color rgb="FF00B0F0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6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i/>
      <sz val="9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B8E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1" applyFont="1"/>
    <xf numFmtId="0" fontId="4" fillId="0" borderId="0" xfId="0" applyFont="1"/>
    <xf numFmtId="0" fontId="5" fillId="2" borderId="0" xfId="0" applyFont="1" applyFill="1"/>
    <xf numFmtId="43" fontId="5" fillId="2" borderId="0" xfId="1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43" fontId="0" fillId="0" borderId="1" xfId="1" applyFont="1" applyBorder="1"/>
    <xf numFmtId="164" fontId="0" fillId="0" borderId="1" xfId="0" applyNumberFormat="1" applyBorder="1"/>
    <xf numFmtId="2" fontId="0" fillId="0" borderId="1" xfId="1" applyNumberFormat="1" applyFont="1" applyBorder="1"/>
    <xf numFmtId="165" fontId="0" fillId="0" borderId="1" xfId="0" applyNumberFormat="1" applyBorder="1"/>
    <xf numFmtId="2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4" borderId="1" xfId="0" applyFont="1" applyFill="1" applyBorder="1" applyAlignment="1">
      <alignment horizontal="center" wrapText="1"/>
    </xf>
    <xf numFmtId="0" fontId="2" fillId="4" borderId="1" xfId="1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5" fillId="3" borderId="0" xfId="0" applyFont="1" applyFill="1"/>
    <xf numFmtId="0" fontId="6" fillId="3" borderId="0" xfId="0" applyFont="1" applyFill="1"/>
    <xf numFmtId="43" fontId="5" fillId="3" borderId="0" xfId="1" applyFont="1" applyFill="1"/>
    <xf numFmtId="43" fontId="0" fillId="0" borderId="1" xfId="0" applyNumberFormat="1" applyBorder="1"/>
    <xf numFmtId="0" fontId="12" fillId="4" borderId="1" xfId="1" applyNumberFormat="1" applyFont="1" applyFill="1" applyBorder="1" applyAlignment="1">
      <alignment horizontal="center" wrapText="1"/>
    </xf>
    <xf numFmtId="0" fontId="0" fillId="0" borderId="2" xfId="0" applyBorder="1"/>
    <xf numFmtId="0" fontId="2" fillId="0" borderId="7" xfId="0" applyFont="1" applyBorder="1"/>
    <xf numFmtId="0" fontId="12" fillId="5" borderId="1" xfId="1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3" fillId="5" borderId="1" xfId="1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BB8E0"/>
      <color rgb="FFECAA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3" zoomScale="120" zoomScaleNormal="120" workbookViewId="0">
      <selection activeCell="C5" sqref="C5"/>
    </sheetView>
  </sheetViews>
  <sheetFormatPr defaultRowHeight="14.5" x14ac:dyDescent="0.35"/>
  <cols>
    <col min="6" max="6" width="14.08984375" style="2" customWidth="1"/>
    <col min="7" max="7" width="13.54296875" style="2" customWidth="1"/>
    <col min="8" max="8" width="9.54296875" customWidth="1"/>
    <col min="9" max="9" width="9.81640625" customWidth="1"/>
  </cols>
  <sheetData>
    <row r="1" spans="1:9" ht="21" x14ac:dyDescent="0.5">
      <c r="A1" s="29"/>
      <c r="B1" s="29"/>
      <c r="C1" s="30" t="s">
        <v>23</v>
      </c>
      <c r="D1" s="29"/>
      <c r="E1" s="29"/>
      <c r="F1" s="31"/>
      <c r="G1" s="31"/>
      <c r="H1" s="29"/>
      <c r="I1" s="29"/>
    </row>
    <row r="2" spans="1:9" ht="15.5" x14ac:dyDescent="0.35">
      <c r="C2" s="4"/>
    </row>
    <row r="3" spans="1:9" ht="15.5" x14ac:dyDescent="0.35">
      <c r="C3" s="4"/>
    </row>
    <row r="4" spans="1:9" s="1" customFormat="1" ht="15.5" x14ac:dyDescent="0.35">
      <c r="C4" s="8" t="s">
        <v>28</v>
      </c>
      <c r="F4" s="3"/>
      <c r="G4" s="3"/>
    </row>
    <row r="5" spans="1:9" s="1" customFormat="1" x14ac:dyDescent="0.35">
      <c r="C5" s="10" t="s">
        <v>29</v>
      </c>
      <c r="F5" s="3"/>
      <c r="G5" s="3"/>
    </row>
    <row r="6" spans="1:9" ht="21" customHeight="1" x14ac:dyDescent="0.35">
      <c r="A6" t="s">
        <v>22</v>
      </c>
    </row>
    <row r="7" spans="1:9" ht="29" x14ac:dyDescent="0.35">
      <c r="F7" s="27" t="s">
        <v>24</v>
      </c>
      <c r="G7" s="27" t="s">
        <v>25</v>
      </c>
      <c r="H7" s="28" t="s">
        <v>26</v>
      </c>
      <c r="I7" s="28" t="s">
        <v>27</v>
      </c>
    </row>
    <row r="8" spans="1:9" x14ac:dyDescent="0.35">
      <c r="A8" s="16" t="s">
        <v>0</v>
      </c>
      <c r="B8" s="17"/>
      <c r="C8" s="17"/>
      <c r="D8" s="17"/>
      <c r="E8" s="18"/>
      <c r="F8" s="11">
        <v>274515</v>
      </c>
      <c r="G8" s="11">
        <v>92154</v>
      </c>
      <c r="H8" s="12">
        <f t="shared" ref="H8:H29" si="0">F8/$F$8*100</f>
        <v>100</v>
      </c>
      <c r="I8" s="12">
        <f t="shared" ref="I8:I29" si="1">G8/$G$8*100</f>
        <v>100</v>
      </c>
    </row>
    <row r="9" spans="1:9" x14ac:dyDescent="0.35">
      <c r="A9" s="19" t="s">
        <v>1</v>
      </c>
      <c r="B9" s="20"/>
      <c r="C9" s="20"/>
      <c r="D9" s="20"/>
      <c r="E9" s="21"/>
      <c r="F9" s="11">
        <v>169559</v>
      </c>
      <c r="G9" s="11">
        <v>63221</v>
      </c>
      <c r="H9" s="12">
        <f t="shared" si="0"/>
        <v>61.76675227218913</v>
      </c>
      <c r="I9" s="12">
        <f t="shared" si="1"/>
        <v>68.603641730147359</v>
      </c>
    </row>
    <row r="10" spans="1:9" x14ac:dyDescent="0.35">
      <c r="A10" s="22" t="s">
        <v>2</v>
      </c>
      <c r="B10" s="20"/>
      <c r="C10" s="20"/>
      <c r="D10" s="20"/>
      <c r="E10" s="21"/>
      <c r="F10" s="11">
        <v>104956</v>
      </c>
      <c r="G10" s="11">
        <v>28933</v>
      </c>
      <c r="H10" s="12">
        <f t="shared" si="0"/>
        <v>38.233247727810863</v>
      </c>
      <c r="I10" s="12">
        <f t="shared" si="1"/>
        <v>31.396358269852637</v>
      </c>
    </row>
    <row r="11" spans="1:9" x14ac:dyDescent="0.35">
      <c r="A11" s="19"/>
      <c r="B11" s="20" t="s">
        <v>3</v>
      </c>
      <c r="C11" s="20"/>
      <c r="D11" s="20"/>
      <c r="E11" s="21"/>
      <c r="F11" s="11">
        <v>18752</v>
      </c>
      <c r="G11" s="11">
        <v>4992</v>
      </c>
      <c r="H11" s="12">
        <f t="shared" si="0"/>
        <v>6.8309564140393064</v>
      </c>
      <c r="I11" s="12">
        <f t="shared" si="1"/>
        <v>5.4170193371964315</v>
      </c>
    </row>
    <row r="12" spans="1:9" x14ac:dyDescent="0.35">
      <c r="A12" s="19"/>
      <c r="B12" s="20" t="s">
        <v>4</v>
      </c>
      <c r="C12" s="20"/>
      <c r="D12" s="20"/>
      <c r="E12" s="21"/>
      <c r="F12" s="11">
        <v>19916</v>
      </c>
      <c r="G12" s="11">
        <v>21319</v>
      </c>
      <c r="H12" s="12">
        <f t="shared" si="0"/>
        <v>7.254976959364698</v>
      </c>
      <c r="I12" s="12">
        <f t="shared" si="1"/>
        <v>23.134101612518176</v>
      </c>
    </row>
    <row r="13" spans="1:9" x14ac:dyDescent="0.35">
      <c r="A13" s="19"/>
      <c r="B13" s="20" t="s">
        <v>5</v>
      </c>
      <c r="C13" s="20"/>
      <c r="D13" s="20"/>
      <c r="E13" s="21"/>
      <c r="F13" s="11"/>
      <c r="G13" s="11"/>
      <c r="H13" s="12">
        <f t="shared" si="0"/>
        <v>0</v>
      </c>
      <c r="I13" s="12">
        <f t="shared" si="1"/>
        <v>0</v>
      </c>
    </row>
    <row r="14" spans="1:9" x14ac:dyDescent="0.35">
      <c r="A14" s="19" t="s">
        <v>6</v>
      </c>
      <c r="B14" s="20"/>
      <c r="C14" s="20"/>
      <c r="D14" s="20"/>
      <c r="E14" s="21"/>
      <c r="F14" s="11">
        <v>208227</v>
      </c>
      <c r="G14" s="11">
        <v>89532</v>
      </c>
      <c r="H14" s="12">
        <f t="shared" si="0"/>
        <v>75.852685645593127</v>
      </c>
      <c r="I14" s="12">
        <f t="shared" si="1"/>
        <v>97.154762679861975</v>
      </c>
    </row>
    <row r="15" spans="1:9" x14ac:dyDescent="0.35">
      <c r="A15" s="19" t="s">
        <v>7</v>
      </c>
      <c r="B15" s="20"/>
      <c r="C15" s="20"/>
      <c r="D15" s="20"/>
      <c r="E15" s="21"/>
      <c r="F15" s="11">
        <v>66288</v>
      </c>
      <c r="G15" s="11">
        <v>2622</v>
      </c>
      <c r="H15" s="12">
        <f t="shared" si="0"/>
        <v>24.147314354406863</v>
      </c>
      <c r="I15" s="12">
        <f t="shared" si="1"/>
        <v>2.8452373201380299</v>
      </c>
    </row>
    <row r="16" spans="1:9" x14ac:dyDescent="0.35">
      <c r="A16" s="19" t="s">
        <v>20</v>
      </c>
      <c r="B16" s="20"/>
      <c r="C16" s="20"/>
      <c r="D16" s="20"/>
      <c r="E16" s="21"/>
      <c r="F16" s="11">
        <v>803</v>
      </c>
      <c r="G16" s="11">
        <v>-2626</v>
      </c>
      <c r="H16" s="12">
        <f t="shared" si="0"/>
        <v>0.29251589166347919</v>
      </c>
      <c r="I16" s="12">
        <f t="shared" si="1"/>
        <v>-2.8495778805043734</v>
      </c>
    </row>
    <row r="17" spans="1:9" x14ac:dyDescent="0.35">
      <c r="A17" s="19" t="s">
        <v>21</v>
      </c>
      <c r="B17" s="20"/>
      <c r="C17" s="20"/>
      <c r="D17" s="20"/>
      <c r="E17" s="21"/>
      <c r="F17" s="11">
        <v>67091</v>
      </c>
      <c r="G17" s="11">
        <v>-4</v>
      </c>
      <c r="H17" s="12">
        <f t="shared" si="0"/>
        <v>24.439830246070343</v>
      </c>
      <c r="I17" s="12">
        <f t="shared" si="1"/>
        <v>-4.3405603663432954E-3</v>
      </c>
    </row>
    <row r="18" spans="1:9" x14ac:dyDescent="0.35">
      <c r="A18" s="19" t="s">
        <v>8</v>
      </c>
      <c r="B18" s="20"/>
      <c r="C18" s="20"/>
      <c r="D18" s="20"/>
      <c r="E18" s="21"/>
      <c r="F18" s="11">
        <v>9680</v>
      </c>
      <c r="G18" s="11">
        <v>-5533</v>
      </c>
      <c r="H18" s="12">
        <f t="shared" si="0"/>
        <v>3.5262189679981057</v>
      </c>
      <c r="I18" s="12">
        <f t="shared" si="1"/>
        <v>-6.0040801267443626</v>
      </c>
    </row>
    <row r="19" spans="1:9" x14ac:dyDescent="0.35">
      <c r="A19" s="19" t="s">
        <v>9</v>
      </c>
      <c r="B19" s="20"/>
      <c r="C19" s="20"/>
      <c r="D19" s="20"/>
      <c r="E19" s="21"/>
      <c r="F19" s="11">
        <v>57411</v>
      </c>
      <c r="G19" s="11">
        <v>5529</v>
      </c>
      <c r="H19" s="12">
        <f t="shared" si="0"/>
        <v>20.913611278072235</v>
      </c>
      <c r="I19" s="12">
        <f t="shared" si="1"/>
        <v>5.9997395663780191</v>
      </c>
    </row>
    <row r="20" spans="1:9" x14ac:dyDescent="0.35">
      <c r="A20" s="19" t="s">
        <v>10</v>
      </c>
      <c r="B20" s="20"/>
      <c r="C20" s="20"/>
      <c r="D20" s="20"/>
      <c r="E20" s="21"/>
      <c r="F20" s="11"/>
      <c r="G20" s="11"/>
      <c r="H20" s="12">
        <f t="shared" si="0"/>
        <v>0</v>
      </c>
      <c r="I20" s="12">
        <f t="shared" si="1"/>
        <v>0</v>
      </c>
    </row>
    <row r="21" spans="1:9" x14ac:dyDescent="0.35">
      <c r="A21" s="19" t="s">
        <v>11</v>
      </c>
      <c r="B21" s="20"/>
      <c r="C21" s="20"/>
      <c r="D21" s="20"/>
      <c r="E21" s="21"/>
      <c r="F21" s="11">
        <v>57411</v>
      </c>
      <c r="G21" s="11">
        <v>5529</v>
      </c>
      <c r="H21" s="12">
        <f t="shared" si="0"/>
        <v>20.913611278072235</v>
      </c>
      <c r="I21" s="12">
        <f t="shared" si="1"/>
        <v>5.9997395663780191</v>
      </c>
    </row>
    <row r="22" spans="1:9" x14ac:dyDescent="0.35">
      <c r="A22" s="19" t="s">
        <v>12</v>
      </c>
      <c r="B22" s="20"/>
      <c r="C22" s="20"/>
      <c r="D22" s="20"/>
      <c r="E22" s="21"/>
      <c r="F22" s="11"/>
      <c r="G22" s="11"/>
      <c r="H22" s="12">
        <f t="shared" si="0"/>
        <v>0</v>
      </c>
      <c r="I22" s="12">
        <f t="shared" si="1"/>
        <v>0</v>
      </c>
    </row>
    <row r="23" spans="1:9" x14ac:dyDescent="0.35">
      <c r="A23" s="22" t="s">
        <v>13</v>
      </c>
      <c r="B23" s="20"/>
      <c r="C23" s="20"/>
      <c r="D23" s="20"/>
      <c r="E23" s="21"/>
      <c r="F23" s="11">
        <v>57411</v>
      </c>
      <c r="G23" s="11">
        <v>4616</v>
      </c>
      <c r="H23" s="12">
        <f t="shared" si="0"/>
        <v>20.913611278072235</v>
      </c>
      <c r="I23" s="12">
        <f t="shared" si="1"/>
        <v>5.0090066627601626</v>
      </c>
    </row>
    <row r="24" spans="1:9" x14ac:dyDescent="0.35">
      <c r="A24" s="19" t="s">
        <v>14</v>
      </c>
      <c r="B24" s="20"/>
      <c r="C24" s="20"/>
      <c r="D24" s="20"/>
      <c r="E24" s="21"/>
      <c r="F24" s="11">
        <v>77344</v>
      </c>
      <c r="G24" s="11">
        <v>8765</v>
      </c>
      <c r="H24" s="12">
        <f t="shared" si="0"/>
        <v>28.174780977360069</v>
      </c>
      <c r="I24" s="12">
        <f t="shared" si="1"/>
        <v>9.5112529027497459</v>
      </c>
    </row>
    <row r="25" spans="1:9" x14ac:dyDescent="0.35">
      <c r="A25" s="19" t="s">
        <v>15</v>
      </c>
      <c r="B25" s="20"/>
      <c r="C25" s="20"/>
      <c r="D25" s="20"/>
      <c r="E25" s="21"/>
      <c r="F25" s="11">
        <v>66288</v>
      </c>
      <c r="G25" s="11">
        <v>2622</v>
      </c>
      <c r="H25" s="12">
        <f t="shared" si="0"/>
        <v>24.147314354406863</v>
      </c>
      <c r="I25" s="12">
        <f t="shared" si="1"/>
        <v>2.8452373201380299</v>
      </c>
    </row>
    <row r="26" spans="1:9" x14ac:dyDescent="0.35">
      <c r="A26" s="19" t="s">
        <v>16</v>
      </c>
      <c r="B26" s="20"/>
      <c r="C26" s="20"/>
      <c r="D26" s="20"/>
      <c r="E26" s="21"/>
      <c r="F26" s="11">
        <v>17352</v>
      </c>
      <c r="G26" s="11">
        <v>724</v>
      </c>
      <c r="H26" s="12">
        <f t="shared" si="0"/>
        <v>6.3209660674280093</v>
      </c>
      <c r="I26" s="12">
        <f t="shared" si="1"/>
        <v>0.78564142630813627</v>
      </c>
    </row>
    <row r="27" spans="1:9" x14ac:dyDescent="0.35">
      <c r="A27" s="19" t="s">
        <v>17</v>
      </c>
      <c r="B27" s="20"/>
      <c r="C27" s="20"/>
      <c r="D27" s="20"/>
      <c r="E27" s="21"/>
      <c r="F27" s="11">
        <v>17528</v>
      </c>
      <c r="G27" s="11">
        <v>751</v>
      </c>
      <c r="H27" s="12">
        <f t="shared" si="0"/>
        <v>6.3850791395734294</v>
      </c>
      <c r="I27" s="12">
        <f t="shared" si="1"/>
        <v>0.81494020878095352</v>
      </c>
    </row>
    <row r="28" spans="1:9" x14ac:dyDescent="0.35">
      <c r="A28" s="19" t="s">
        <v>18</v>
      </c>
      <c r="B28" s="20"/>
      <c r="C28" s="20"/>
      <c r="D28" s="20"/>
      <c r="E28" s="21"/>
      <c r="F28" s="13">
        <v>3.31</v>
      </c>
      <c r="G28" s="11">
        <v>6.38</v>
      </c>
      <c r="H28" s="14">
        <f t="shared" si="0"/>
        <v>1.2057628909167078E-3</v>
      </c>
      <c r="I28" s="15">
        <f t="shared" si="1"/>
        <v>6.9231937843175556E-3</v>
      </c>
    </row>
    <row r="29" spans="1:9" x14ac:dyDescent="0.35">
      <c r="A29" s="23" t="s">
        <v>19</v>
      </c>
      <c r="B29" s="24"/>
      <c r="C29" s="24"/>
      <c r="D29" s="24"/>
      <c r="E29" s="25"/>
      <c r="F29" s="13">
        <v>3.28</v>
      </c>
      <c r="G29" s="11">
        <v>6.03</v>
      </c>
      <c r="H29" s="14">
        <f t="shared" si="0"/>
        <v>1.1948345263464654E-3</v>
      </c>
      <c r="I29" s="15">
        <f t="shared" si="1"/>
        <v>6.5433947522625172E-3</v>
      </c>
    </row>
  </sheetData>
  <conditionalFormatting sqref="H8:I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{8339AB96-01CF-438A-B6DC-1D0C40316527}</x14:id>
        </ext>
      </extLst>
    </cfRule>
  </conditionalFormatting>
  <conditionalFormatting sqref="A1:I3 A6:I29 C4:I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{7E1258F9-2C65-4566-A066-516DFC66A976}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39AB96-01CF-438A-B6DC-1D0C403165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H8:I29</xm:sqref>
        </x14:conditionalFormatting>
        <x14:conditionalFormatting xmlns:xm="http://schemas.microsoft.com/office/excel/2006/main">
          <x14:cfRule type="dataBar" id="{7E1258F9-2C65-4566-A066-516DFC66A9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A1:I3 A6:I29 C4:I5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10" zoomScaleNormal="110" workbookViewId="0">
      <selection activeCell="M5" sqref="M5"/>
    </sheetView>
  </sheetViews>
  <sheetFormatPr defaultRowHeight="14.5" x14ac:dyDescent="0.35"/>
  <cols>
    <col min="6" max="7" width="12.6328125" customWidth="1"/>
    <col min="8" max="8" width="10.6328125" customWidth="1"/>
    <col min="9" max="9" width="10.7265625" customWidth="1"/>
  </cols>
  <sheetData>
    <row r="1" spans="1:9" ht="21" x14ac:dyDescent="0.5">
      <c r="A1" s="29"/>
      <c r="B1" s="29"/>
      <c r="C1" s="30" t="s">
        <v>23</v>
      </c>
      <c r="D1" s="29"/>
      <c r="E1" s="29"/>
      <c r="F1" s="31"/>
      <c r="G1" s="31"/>
      <c r="H1" s="29"/>
      <c r="I1" s="29"/>
    </row>
    <row r="2" spans="1:9" ht="15.5" x14ac:dyDescent="0.35">
      <c r="C2" s="4"/>
      <c r="F2" s="2"/>
      <c r="G2" s="2"/>
    </row>
    <row r="3" spans="1:9" ht="15.5" x14ac:dyDescent="0.35">
      <c r="C3" s="4"/>
      <c r="F3" s="2"/>
      <c r="G3" s="2"/>
    </row>
    <row r="4" spans="1:9" ht="15.5" x14ac:dyDescent="0.35">
      <c r="A4" s="1"/>
      <c r="B4" s="1"/>
      <c r="C4" s="8" t="s">
        <v>36</v>
      </c>
      <c r="D4" s="1"/>
      <c r="E4" s="1"/>
      <c r="F4" s="3"/>
      <c r="G4" s="3"/>
      <c r="H4" s="1"/>
      <c r="I4" s="1"/>
    </row>
    <row r="5" spans="1:9" x14ac:dyDescent="0.35">
      <c r="A5" s="1"/>
      <c r="B5" s="1"/>
      <c r="C5" s="9" t="s">
        <v>29</v>
      </c>
      <c r="D5" s="1"/>
      <c r="E5" s="1"/>
      <c r="F5" s="3"/>
      <c r="G5" s="3"/>
      <c r="H5" s="1"/>
      <c r="I5" s="1"/>
    </row>
    <row r="6" spans="1:9" ht="20.5" customHeight="1" x14ac:dyDescent="0.35">
      <c r="A6" t="s">
        <v>22</v>
      </c>
      <c r="F6" s="2"/>
      <c r="G6" s="2"/>
    </row>
    <row r="7" spans="1:9" ht="39.5" x14ac:dyDescent="0.35">
      <c r="F7" s="36" t="s">
        <v>60</v>
      </c>
      <c r="G7" s="33" t="s">
        <v>61</v>
      </c>
      <c r="H7" s="37" t="s">
        <v>62</v>
      </c>
      <c r="I7" s="28" t="s">
        <v>63</v>
      </c>
    </row>
    <row r="8" spans="1:9" x14ac:dyDescent="0.35">
      <c r="A8" s="34"/>
      <c r="B8" s="17" t="s">
        <v>37</v>
      </c>
      <c r="C8" s="17"/>
      <c r="D8" s="17"/>
      <c r="E8" s="18"/>
      <c r="F8" s="11">
        <v>90943</v>
      </c>
      <c r="G8" s="11">
        <v>9302</v>
      </c>
      <c r="H8" s="12">
        <f>F8/$F$19*100</f>
        <v>28.078533320160055</v>
      </c>
      <c r="I8" s="12">
        <f>G8/$G$19*100</f>
        <v>7.8259479560158507</v>
      </c>
    </row>
    <row r="9" spans="1:9" x14ac:dyDescent="0.35">
      <c r="A9" s="19"/>
      <c r="B9" s="20" t="s">
        <v>38</v>
      </c>
      <c r="C9" s="20"/>
      <c r="D9" s="20"/>
      <c r="E9" s="21"/>
      <c r="F9" s="11">
        <v>37445</v>
      </c>
      <c r="G9" s="11">
        <v>17379</v>
      </c>
      <c r="H9" s="12">
        <f t="shared" ref="H9:H30" si="0">F9/$F$19*100</f>
        <v>11.561095193400188</v>
      </c>
      <c r="I9" s="12">
        <f t="shared" ref="I9:I30" si="1">G9/$G$19*100</f>
        <v>14.621280319028108</v>
      </c>
    </row>
    <row r="10" spans="1:9" x14ac:dyDescent="0.35">
      <c r="A10" s="19"/>
      <c r="B10" s="20" t="s">
        <v>39</v>
      </c>
      <c r="C10" s="20"/>
      <c r="D10" s="20"/>
      <c r="E10" s="21"/>
      <c r="F10" s="11">
        <v>4061</v>
      </c>
      <c r="G10" s="11">
        <v>3281</v>
      </c>
      <c r="H10" s="12">
        <f t="shared" si="0"/>
        <v>1.2538284839203675</v>
      </c>
      <c r="I10" s="12">
        <f t="shared" si="1"/>
        <v>2.7603671515467649</v>
      </c>
    </row>
    <row r="11" spans="1:9" x14ac:dyDescent="0.35">
      <c r="A11" s="19"/>
      <c r="B11" s="20" t="s">
        <v>40</v>
      </c>
      <c r="C11" s="20"/>
      <c r="D11" s="20"/>
      <c r="E11" s="21"/>
      <c r="F11" s="11"/>
      <c r="G11" s="11"/>
      <c r="H11" s="12">
        <f t="shared" si="0"/>
        <v>0</v>
      </c>
      <c r="I11" s="12">
        <f t="shared" si="1"/>
        <v>0</v>
      </c>
    </row>
    <row r="12" spans="1:9" x14ac:dyDescent="0.35">
      <c r="A12" s="19"/>
      <c r="B12" s="20" t="s">
        <v>41</v>
      </c>
      <c r="C12" s="20"/>
      <c r="D12" s="20"/>
      <c r="E12" s="21"/>
      <c r="F12" s="11">
        <v>11264</v>
      </c>
      <c r="G12" s="11">
        <v>6906</v>
      </c>
      <c r="H12" s="12">
        <f t="shared" si="0"/>
        <v>3.4777453934693474</v>
      </c>
      <c r="I12" s="12">
        <f t="shared" si="1"/>
        <v>5.8101479879859665</v>
      </c>
    </row>
    <row r="13" spans="1:9" x14ac:dyDescent="0.35">
      <c r="A13" s="22" t="s">
        <v>42</v>
      </c>
      <c r="B13" s="20"/>
      <c r="C13" s="20"/>
      <c r="D13" s="20"/>
      <c r="E13" s="21"/>
      <c r="F13" s="11">
        <v>143713</v>
      </c>
      <c r="G13" s="11">
        <v>36868</v>
      </c>
      <c r="H13" s="12">
        <f t="shared" si="0"/>
        <v>44.371202390949961</v>
      </c>
      <c r="I13" s="12">
        <f t="shared" si="1"/>
        <v>31.017743414576692</v>
      </c>
    </row>
    <row r="14" spans="1:9" x14ac:dyDescent="0.35">
      <c r="A14" s="19"/>
      <c r="B14" s="20" t="s">
        <v>43</v>
      </c>
      <c r="C14" s="20"/>
      <c r="D14" s="20"/>
      <c r="E14" s="21"/>
      <c r="F14" s="11">
        <v>36766</v>
      </c>
      <c r="G14" s="11">
        <v>6055</v>
      </c>
      <c r="H14" s="12">
        <f t="shared" si="0"/>
        <v>11.351454823889739</v>
      </c>
      <c r="I14" s="12">
        <f t="shared" si="1"/>
        <v>5.094185645417757</v>
      </c>
    </row>
    <row r="15" spans="1:9" x14ac:dyDescent="0.35">
      <c r="A15" s="19"/>
      <c r="B15" s="20" t="s">
        <v>44</v>
      </c>
      <c r="C15" s="20"/>
      <c r="D15" s="20"/>
      <c r="E15" s="21"/>
      <c r="F15" s="11">
        <v>100887</v>
      </c>
      <c r="G15" s="11">
        <v>864</v>
      </c>
      <c r="H15" s="12">
        <f t="shared" si="0"/>
        <v>31.148730425332218</v>
      </c>
      <c r="I15" s="12">
        <f t="shared" si="1"/>
        <v>0.72689948763681955</v>
      </c>
    </row>
    <row r="16" spans="1:9" x14ac:dyDescent="0.35">
      <c r="A16" s="19"/>
      <c r="B16" s="20" t="s">
        <v>45</v>
      </c>
      <c r="C16" s="20"/>
      <c r="D16" s="20"/>
      <c r="E16" s="21"/>
      <c r="F16" s="11"/>
      <c r="G16" s="11">
        <v>59798</v>
      </c>
      <c r="H16" s="12">
        <f t="shared" si="0"/>
        <v>0</v>
      </c>
      <c r="I16" s="12">
        <f t="shared" si="1"/>
        <v>50.309184677901072</v>
      </c>
    </row>
    <row r="17" spans="1:9" x14ac:dyDescent="0.35">
      <c r="A17" s="19"/>
      <c r="B17" s="20" t="s">
        <v>46</v>
      </c>
      <c r="C17" s="20"/>
      <c r="D17" s="20"/>
      <c r="E17" s="21"/>
      <c r="F17" s="11">
        <v>42522</v>
      </c>
      <c r="G17" s="11">
        <v>10428</v>
      </c>
      <c r="H17" s="12">
        <f t="shared" si="0"/>
        <v>13.128612359828088</v>
      </c>
      <c r="I17" s="12">
        <f t="shared" si="1"/>
        <v>8.7732729827277236</v>
      </c>
    </row>
    <row r="18" spans="1:9" x14ac:dyDescent="0.35">
      <c r="A18" s="19"/>
      <c r="B18" s="20" t="s">
        <v>53</v>
      </c>
      <c r="C18" s="20"/>
      <c r="D18" s="20"/>
      <c r="E18" s="21"/>
      <c r="F18" s="11">
        <v>180175</v>
      </c>
      <c r="G18" s="11">
        <v>81993</v>
      </c>
      <c r="H18" s="12">
        <f t="shared" si="0"/>
        <v>55.628797609050039</v>
      </c>
      <c r="I18" s="12">
        <f t="shared" si="1"/>
        <v>68.982256585423301</v>
      </c>
    </row>
    <row r="19" spans="1:9" x14ac:dyDescent="0.35">
      <c r="A19" s="22" t="s">
        <v>47</v>
      </c>
      <c r="B19" s="20"/>
      <c r="C19" s="20"/>
      <c r="D19" s="20"/>
      <c r="E19" s="21"/>
      <c r="F19" s="11">
        <v>323888</v>
      </c>
      <c r="G19" s="11">
        <v>118861</v>
      </c>
      <c r="H19" s="12">
        <f t="shared" si="0"/>
        <v>100</v>
      </c>
      <c r="I19" s="12">
        <f t="shared" si="1"/>
        <v>100</v>
      </c>
    </row>
    <row r="20" spans="1:9" x14ac:dyDescent="0.35">
      <c r="A20" s="19"/>
      <c r="B20" s="20" t="s">
        <v>48</v>
      </c>
      <c r="C20" s="20"/>
      <c r="D20" s="20"/>
      <c r="E20" s="21"/>
      <c r="F20" s="11">
        <v>105392</v>
      </c>
      <c r="G20" s="11">
        <v>52456</v>
      </c>
      <c r="H20" s="12">
        <f t="shared" si="0"/>
        <v>32.539643333497999</v>
      </c>
      <c r="I20" s="12">
        <f t="shared" si="1"/>
        <v>44.132221670690974</v>
      </c>
    </row>
    <row r="21" spans="1:9" x14ac:dyDescent="0.35">
      <c r="A21" s="19"/>
      <c r="B21" s="20" t="s">
        <v>49</v>
      </c>
      <c r="C21" s="20"/>
      <c r="D21" s="20"/>
      <c r="E21" s="21"/>
      <c r="F21" s="11">
        <v>98667</v>
      </c>
      <c r="G21" s="11">
        <v>44319</v>
      </c>
      <c r="H21" s="12">
        <f t="shared" si="0"/>
        <v>30.463308304105123</v>
      </c>
      <c r="I21" s="12">
        <f t="shared" si="1"/>
        <v>37.286410176592824</v>
      </c>
    </row>
    <row r="22" spans="1:9" x14ac:dyDescent="0.35">
      <c r="A22" s="19"/>
      <c r="B22" s="20" t="s">
        <v>50</v>
      </c>
      <c r="C22" s="20"/>
      <c r="D22" s="20"/>
      <c r="E22" s="21"/>
      <c r="F22" s="11">
        <v>54490</v>
      </c>
      <c r="G22" s="11">
        <v>5383</v>
      </c>
      <c r="H22" s="12">
        <f t="shared" si="0"/>
        <v>16.82371684038927</v>
      </c>
      <c r="I22" s="12">
        <f t="shared" si="1"/>
        <v>4.5288193772557861</v>
      </c>
    </row>
    <row r="23" spans="1:9" x14ac:dyDescent="0.35">
      <c r="A23" s="19"/>
      <c r="B23" s="20" t="s">
        <v>51</v>
      </c>
      <c r="C23" s="20"/>
      <c r="D23" s="20"/>
      <c r="E23" s="21"/>
      <c r="F23" s="11">
        <v>153157</v>
      </c>
      <c r="G23" s="11">
        <v>63250</v>
      </c>
      <c r="H23" s="12">
        <f t="shared" si="0"/>
        <v>47.287025144494393</v>
      </c>
      <c r="I23" s="12">
        <f t="shared" si="1"/>
        <v>53.213417353042622</v>
      </c>
    </row>
    <row r="24" spans="1:9" x14ac:dyDescent="0.35">
      <c r="A24" s="19" t="s">
        <v>52</v>
      </c>
      <c r="B24" s="20"/>
      <c r="C24" s="20"/>
      <c r="D24" s="20"/>
      <c r="E24" s="21"/>
      <c r="F24" s="11">
        <v>258549</v>
      </c>
      <c r="G24" s="11">
        <v>115706</v>
      </c>
      <c r="H24" s="12">
        <f t="shared" si="0"/>
        <v>79.826668477992385</v>
      </c>
      <c r="I24" s="12">
        <f t="shared" si="1"/>
        <v>97.345639023733611</v>
      </c>
    </row>
    <row r="25" spans="1:9" x14ac:dyDescent="0.35">
      <c r="A25" s="19"/>
      <c r="B25" s="20" t="s">
        <v>54</v>
      </c>
      <c r="C25" s="20"/>
      <c r="D25" s="20"/>
      <c r="E25" s="21"/>
      <c r="F25" s="11">
        <v>50779</v>
      </c>
      <c r="G25" s="11">
        <v>16091</v>
      </c>
      <c r="H25" s="12">
        <f t="shared" si="0"/>
        <v>15.67795040260831</v>
      </c>
      <c r="I25" s="12">
        <f t="shared" si="1"/>
        <v>13.537661638384332</v>
      </c>
    </row>
    <row r="26" spans="1:9" x14ac:dyDescent="0.35">
      <c r="A26" s="19"/>
      <c r="B26" s="20" t="s">
        <v>55</v>
      </c>
      <c r="C26" s="20"/>
      <c r="D26" s="20"/>
      <c r="E26" s="21"/>
      <c r="F26" s="11">
        <v>14966</v>
      </c>
      <c r="G26" s="11">
        <v>-16891</v>
      </c>
      <c r="H26" s="12">
        <f t="shared" si="0"/>
        <v>4.62073309292101</v>
      </c>
      <c r="I26" s="12">
        <f t="shared" si="1"/>
        <v>-14.210716719529534</v>
      </c>
    </row>
    <row r="27" spans="1:9" x14ac:dyDescent="0.35">
      <c r="A27" s="19"/>
      <c r="B27" s="20" t="s">
        <v>56</v>
      </c>
      <c r="C27" s="20"/>
      <c r="D27" s="20"/>
      <c r="E27" s="21"/>
      <c r="F27" s="11">
        <v>-406</v>
      </c>
      <c r="G27" s="11">
        <v>-709</v>
      </c>
      <c r="H27" s="12">
        <f t="shared" si="0"/>
        <v>-0.12535197352171121</v>
      </c>
      <c r="I27" s="12">
        <f t="shared" si="1"/>
        <v>-0.59649506566493637</v>
      </c>
    </row>
    <row r="28" spans="1:9" x14ac:dyDescent="0.35">
      <c r="A28" s="19"/>
      <c r="B28" s="20" t="s">
        <v>57</v>
      </c>
      <c r="C28" s="20"/>
      <c r="D28" s="20"/>
      <c r="E28" s="21"/>
      <c r="F28" s="11"/>
      <c r="G28" s="11"/>
      <c r="H28" s="12">
        <f t="shared" si="0"/>
        <v>0</v>
      </c>
      <c r="I28" s="12">
        <f t="shared" si="1"/>
        <v>0</v>
      </c>
    </row>
    <row r="29" spans="1:9" x14ac:dyDescent="0.35">
      <c r="A29" s="19" t="s">
        <v>58</v>
      </c>
      <c r="B29" s="20"/>
      <c r="C29" s="20"/>
      <c r="D29" s="20"/>
      <c r="E29" s="21"/>
      <c r="F29" s="11">
        <v>65339</v>
      </c>
      <c r="G29" s="11">
        <v>3155</v>
      </c>
      <c r="H29" s="12">
        <f t="shared" si="0"/>
        <v>20.173331522007608</v>
      </c>
      <c r="I29" s="12">
        <f t="shared" si="1"/>
        <v>2.6543609762663953</v>
      </c>
    </row>
    <row r="30" spans="1:9" x14ac:dyDescent="0.35">
      <c r="A30" s="35" t="s">
        <v>59</v>
      </c>
      <c r="B30" s="24"/>
      <c r="C30" s="24"/>
      <c r="D30" s="24"/>
      <c r="E30" s="25"/>
      <c r="F30" s="11">
        <v>323888</v>
      </c>
      <c r="G30" s="11">
        <v>118861</v>
      </c>
      <c r="H30" s="12">
        <f t="shared" si="0"/>
        <v>100</v>
      </c>
      <c r="I30" s="12">
        <f t="shared" si="1"/>
        <v>100</v>
      </c>
    </row>
  </sheetData>
  <conditionalFormatting sqref="A1:I3 A6:I6 C4:I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{B662ECC5-37C5-4A78-845E-087EEF152405}</x14:id>
        </ext>
      </extLst>
    </cfRule>
  </conditionalFormatting>
  <conditionalFormatting sqref="A7:I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{C4068935-DEF5-4494-AB51-4D14C0996F94}</x14:id>
        </ext>
      </extLst>
    </cfRule>
  </conditionalFormatting>
  <conditionalFormatting sqref="F8:F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{9C427373-EC6A-4B10-AC44-EE208F736FB7}</x14:id>
        </ext>
      </extLst>
    </cfRule>
  </conditionalFormatting>
  <conditionalFormatting sqref="G8:G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{3540688A-9257-485F-AF38-9944FF433F99}</x14:id>
        </ext>
      </extLst>
    </cfRule>
  </conditionalFormatting>
  <conditionalFormatting sqref="H8:H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{4DF3D7E8-6F81-4706-A4DA-A702F4413B9A}</x14:id>
        </ext>
      </extLst>
    </cfRule>
  </conditionalFormatting>
  <conditionalFormatting sqref="I8:I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{059950A3-A55C-45D1-B6BB-271045043569}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62ECC5-37C5-4A78-845E-087EEF1524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A1:I3 A6:I6 C4:I5</xm:sqref>
        </x14:conditionalFormatting>
        <x14:conditionalFormatting xmlns:xm="http://schemas.microsoft.com/office/excel/2006/main">
          <x14:cfRule type="dataBar" id="{C4068935-DEF5-4494-AB51-4D14C0996F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A7:I7</xm:sqref>
        </x14:conditionalFormatting>
        <x14:conditionalFormatting xmlns:xm="http://schemas.microsoft.com/office/excel/2006/main">
          <x14:cfRule type="dataBar" id="{9C427373-EC6A-4B10-AC44-EE208F736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F8:F30</xm:sqref>
        </x14:conditionalFormatting>
        <x14:conditionalFormatting xmlns:xm="http://schemas.microsoft.com/office/excel/2006/main">
          <x14:cfRule type="dataBar" id="{3540688A-9257-485F-AF38-9944FF433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G8:G30</xm:sqref>
        </x14:conditionalFormatting>
        <x14:conditionalFormatting xmlns:xm="http://schemas.microsoft.com/office/excel/2006/main">
          <x14:cfRule type="dataBar" id="{4DF3D7E8-6F81-4706-A4DA-A702F4413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H8:H30</xm:sqref>
        </x14:conditionalFormatting>
        <x14:conditionalFormatting xmlns:xm="http://schemas.microsoft.com/office/excel/2006/main">
          <x14:cfRule type="dataBar" id="{059950A3-A55C-45D1-B6BB-271045043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I8:I30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6" zoomScale="90" zoomScaleNormal="90" workbookViewId="0">
      <selection activeCell="O20" sqref="O20"/>
    </sheetView>
  </sheetViews>
  <sheetFormatPr defaultRowHeight="14.5" x14ac:dyDescent="0.35"/>
  <cols>
    <col min="6" max="6" width="13.453125" customWidth="1"/>
    <col min="7" max="7" width="13" customWidth="1"/>
    <col min="8" max="8" width="12.6328125" customWidth="1"/>
    <col min="9" max="9" width="15.54296875" customWidth="1"/>
    <col min="10" max="10" width="15.453125" customWidth="1"/>
    <col min="11" max="11" width="12.08984375" customWidth="1"/>
    <col min="12" max="12" width="12" customWidth="1"/>
  </cols>
  <sheetData>
    <row r="1" spans="1:12" ht="21" x14ac:dyDescent="0.5">
      <c r="A1" s="5"/>
      <c r="B1" s="5"/>
      <c r="C1" s="7" t="s">
        <v>30</v>
      </c>
      <c r="D1" s="5"/>
      <c r="E1" s="5"/>
      <c r="F1" s="6"/>
      <c r="G1" s="6"/>
    </row>
    <row r="2" spans="1:12" ht="15.5" x14ac:dyDescent="0.35">
      <c r="C2" s="4"/>
      <c r="F2" s="2"/>
      <c r="G2" s="2"/>
    </row>
    <row r="3" spans="1:12" ht="15.5" x14ac:dyDescent="0.35">
      <c r="C3" s="4"/>
      <c r="F3" s="2"/>
      <c r="G3" s="2"/>
    </row>
    <row r="4" spans="1:12" ht="15.5" x14ac:dyDescent="0.35">
      <c r="A4" s="1"/>
      <c r="B4" s="1"/>
      <c r="C4" s="8" t="s">
        <v>28</v>
      </c>
      <c r="D4" s="1"/>
      <c r="E4" s="1"/>
      <c r="F4" s="3"/>
      <c r="G4" s="3"/>
    </row>
    <row r="5" spans="1:12" x14ac:dyDescent="0.35">
      <c r="A5" s="1"/>
      <c r="B5" s="1"/>
      <c r="D5" s="1" t="s">
        <v>31</v>
      </c>
      <c r="E5" s="1"/>
      <c r="F5" s="3"/>
      <c r="G5" s="3"/>
    </row>
    <row r="6" spans="1:12" ht="20" customHeight="1" x14ac:dyDescent="0.35">
      <c r="A6" t="s">
        <v>22</v>
      </c>
      <c r="F6" s="2"/>
      <c r="G6" s="2"/>
    </row>
    <row r="7" spans="1:12" ht="43.5" customHeight="1" x14ac:dyDescent="0.45">
      <c r="F7" s="38">
        <v>2020</v>
      </c>
      <c r="G7" s="38">
        <v>2019</v>
      </c>
      <c r="H7" s="39">
        <v>2018</v>
      </c>
      <c r="I7" s="26" t="s">
        <v>32</v>
      </c>
      <c r="J7" s="26" t="s">
        <v>33</v>
      </c>
      <c r="K7" s="26" t="s">
        <v>34</v>
      </c>
      <c r="L7" s="26" t="s">
        <v>35</v>
      </c>
    </row>
    <row r="8" spans="1:12" x14ac:dyDescent="0.35">
      <c r="A8" s="16" t="s">
        <v>0</v>
      </c>
      <c r="B8" s="17"/>
      <c r="C8" s="17"/>
      <c r="D8" s="17"/>
      <c r="E8" s="18"/>
      <c r="F8" s="11">
        <v>274515</v>
      </c>
      <c r="G8" s="11">
        <v>260174</v>
      </c>
      <c r="H8" s="11">
        <v>265595</v>
      </c>
      <c r="I8" s="32">
        <f>F8-G8</f>
        <v>14341</v>
      </c>
      <c r="J8" s="32">
        <f>G8-H8</f>
        <v>-5421</v>
      </c>
      <c r="K8" s="15">
        <f>(I8/G8)*100</f>
        <v>5.5120803769784832</v>
      </c>
      <c r="L8" s="32">
        <f>J8/H8*100</f>
        <v>-2.0410775805267418</v>
      </c>
    </row>
    <row r="9" spans="1:12" x14ac:dyDescent="0.35">
      <c r="A9" s="19" t="s">
        <v>1</v>
      </c>
      <c r="B9" s="20"/>
      <c r="C9" s="20"/>
      <c r="D9" s="20"/>
      <c r="E9" s="21"/>
      <c r="F9" s="11">
        <v>169559</v>
      </c>
      <c r="G9" s="11">
        <v>161782</v>
      </c>
      <c r="H9" s="11">
        <v>163756</v>
      </c>
      <c r="I9" s="32">
        <f t="shared" ref="I9:I29" si="0">F9-G9</f>
        <v>7777</v>
      </c>
      <c r="J9" s="32">
        <f t="shared" ref="J9:J29" si="1">G9-H9</f>
        <v>-1974</v>
      </c>
      <c r="K9" s="15">
        <f t="shared" ref="K9:K29" si="2">(I9/G9)*100</f>
        <v>4.8070860787973944</v>
      </c>
      <c r="L9" s="32">
        <f t="shared" ref="L9:L29" si="3">J9/H9*100</f>
        <v>-1.2054520139720071</v>
      </c>
    </row>
    <row r="10" spans="1:12" x14ac:dyDescent="0.35">
      <c r="A10" s="22" t="s">
        <v>2</v>
      </c>
      <c r="B10" s="20"/>
      <c r="C10" s="20"/>
      <c r="D10" s="20"/>
      <c r="E10" s="21"/>
      <c r="F10" s="11">
        <v>104956</v>
      </c>
      <c r="G10" s="11">
        <v>98392</v>
      </c>
      <c r="H10" s="11">
        <v>101839</v>
      </c>
      <c r="I10" s="32">
        <f t="shared" si="0"/>
        <v>6564</v>
      </c>
      <c r="J10" s="32">
        <f t="shared" si="1"/>
        <v>-3447</v>
      </c>
      <c r="K10" s="15">
        <f t="shared" si="2"/>
        <v>6.6712740873241723</v>
      </c>
      <c r="L10" s="32">
        <f t="shared" si="3"/>
        <v>-3.3847543671874232</v>
      </c>
    </row>
    <row r="11" spans="1:12" x14ac:dyDescent="0.35">
      <c r="A11" s="19"/>
      <c r="B11" s="20" t="s">
        <v>3</v>
      </c>
      <c r="C11" s="20"/>
      <c r="D11" s="20"/>
      <c r="E11" s="21"/>
      <c r="F11" s="11">
        <v>18752</v>
      </c>
      <c r="G11" s="11">
        <v>16217</v>
      </c>
      <c r="H11" s="11">
        <v>14236</v>
      </c>
      <c r="I11" s="32">
        <f t="shared" si="0"/>
        <v>2535</v>
      </c>
      <c r="J11" s="32">
        <f t="shared" si="1"/>
        <v>1981</v>
      </c>
      <c r="K11" s="15">
        <f t="shared" si="2"/>
        <v>15.631744465684157</v>
      </c>
      <c r="L11" s="32">
        <f t="shared" si="3"/>
        <v>13.915425681371172</v>
      </c>
    </row>
    <row r="12" spans="1:12" x14ac:dyDescent="0.35">
      <c r="A12" s="19"/>
      <c r="B12" s="20" t="s">
        <v>4</v>
      </c>
      <c r="C12" s="20"/>
      <c r="D12" s="20"/>
      <c r="E12" s="21"/>
      <c r="F12" s="11">
        <v>19916</v>
      </c>
      <c r="G12" s="11">
        <v>18245</v>
      </c>
      <c r="H12" s="11">
        <v>16705</v>
      </c>
      <c r="I12" s="32">
        <f t="shared" si="0"/>
        <v>1671</v>
      </c>
      <c r="J12" s="32">
        <f t="shared" si="1"/>
        <v>1540</v>
      </c>
      <c r="K12" s="15">
        <f t="shared" si="2"/>
        <v>9.1586736092080034</v>
      </c>
      <c r="L12" s="32">
        <f t="shared" si="3"/>
        <v>9.2187967674349007</v>
      </c>
    </row>
    <row r="13" spans="1:12" x14ac:dyDescent="0.35">
      <c r="A13" s="19"/>
      <c r="B13" s="20" t="s">
        <v>5</v>
      </c>
      <c r="C13" s="20"/>
      <c r="D13" s="20"/>
      <c r="E13" s="21"/>
      <c r="F13" s="11"/>
      <c r="G13" s="11"/>
      <c r="H13" s="11"/>
      <c r="I13" s="32">
        <f t="shared" si="0"/>
        <v>0</v>
      </c>
      <c r="J13" s="32">
        <f t="shared" si="1"/>
        <v>0</v>
      </c>
      <c r="K13" s="15"/>
      <c r="L13" s="32"/>
    </row>
    <row r="14" spans="1:12" x14ac:dyDescent="0.35">
      <c r="A14" s="19" t="s">
        <v>6</v>
      </c>
      <c r="B14" s="20"/>
      <c r="C14" s="20"/>
      <c r="D14" s="20"/>
      <c r="E14" s="21"/>
      <c r="F14" s="11">
        <v>208227</v>
      </c>
      <c r="G14" s="11">
        <v>196244</v>
      </c>
      <c r="H14" s="11">
        <v>194697</v>
      </c>
      <c r="I14" s="32">
        <f t="shared" si="0"/>
        <v>11983</v>
      </c>
      <c r="J14" s="32">
        <f t="shared" si="1"/>
        <v>1547</v>
      </c>
      <c r="K14" s="15">
        <f t="shared" si="2"/>
        <v>6.1061739467193901</v>
      </c>
      <c r="L14" s="32">
        <f t="shared" si="3"/>
        <v>0.79456796971704746</v>
      </c>
    </row>
    <row r="15" spans="1:12" x14ac:dyDescent="0.35">
      <c r="A15" s="19" t="s">
        <v>7</v>
      </c>
      <c r="B15" s="20"/>
      <c r="C15" s="20"/>
      <c r="D15" s="20"/>
      <c r="E15" s="21"/>
      <c r="F15" s="11">
        <v>66288</v>
      </c>
      <c r="G15" s="11">
        <v>63930</v>
      </c>
      <c r="H15" s="11">
        <v>70898</v>
      </c>
      <c r="I15" s="32">
        <f t="shared" si="0"/>
        <v>2358</v>
      </c>
      <c r="J15" s="32">
        <f t="shared" si="1"/>
        <v>-6968</v>
      </c>
      <c r="K15" s="15">
        <f t="shared" si="2"/>
        <v>3.6884091975598312</v>
      </c>
      <c r="L15" s="32">
        <f t="shared" si="3"/>
        <v>-9.8282038985584919</v>
      </c>
    </row>
    <row r="16" spans="1:12" x14ac:dyDescent="0.35">
      <c r="A16" s="19" t="s">
        <v>20</v>
      </c>
      <c r="B16" s="20"/>
      <c r="C16" s="20"/>
      <c r="D16" s="20"/>
      <c r="E16" s="21"/>
      <c r="F16" s="11">
        <v>803</v>
      </c>
      <c r="G16" s="11">
        <v>1807</v>
      </c>
      <c r="H16" s="11">
        <v>2005</v>
      </c>
      <c r="I16" s="32">
        <f t="shared" si="0"/>
        <v>-1004</v>
      </c>
      <c r="J16" s="32">
        <f t="shared" si="1"/>
        <v>-198</v>
      </c>
      <c r="K16" s="15">
        <f t="shared" si="2"/>
        <v>-55.561704482567784</v>
      </c>
      <c r="L16" s="32">
        <f t="shared" si="3"/>
        <v>-9.8753117206982548</v>
      </c>
    </row>
    <row r="17" spans="1:12" x14ac:dyDescent="0.35">
      <c r="A17" s="19" t="s">
        <v>21</v>
      </c>
      <c r="B17" s="20"/>
      <c r="C17" s="20"/>
      <c r="D17" s="20"/>
      <c r="E17" s="21"/>
      <c r="F17" s="11">
        <v>67091</v>
      </c>
      <c r="G17" s="11">
        <v>65737</v>
      </c>
      <c r="H17" s="11">
        <v>72903</v>
      </c>
      <c r="I17" s="32">
        <f t="shared" si="0"/>
        <v>1354</v>
      </c>
      <c r="J17" s="32">
        <f t="shared" si="1"/>
        <v>-7166</v>
      </c>
      <c r="K17" s="15">
        <f t="shared" si="2"/>
        <v>2.0597228349331429</v>
      </c>
      <c r="L17" s="32">
        <f t="shared" si="3"/>
        <v>-9.8294994719010198</v>
      </c>
    </row>
    <row r="18" spans="1:12" x14ac:dyDescent="0.35">
      <c r="A18" s="19" t="s">
        <v>8</v>
      </c>
      <c r="B18" s="20"/>
      <c r="C18" s="20"/>
      <c r="D18" s="20"/>
      <c r="E18" s="21"/>
      <c r="F18" s="11">
        <v>9680</v>
      </c>
      <c r="G18" s="11">
        <v>10481</v>
      </c>
      <c r="H18" s="11">
        <v>13372</v>
      </c>
      <c r="I18" s="32">
        <f t="shared" si="0"/>
        <v>-801</v>
      </c>
      <c r="J18" s="32">
        <f t="shared" si="1"/>
        <v>-2891</v>
      </c>
      <c r="K18" s="15">
        <f t="shared" si="2"/>
        <v>-7.6424005343001618</v>
      </c>
      <c r="L18" s="32">
        <f t="shared" si="3"/>
        <v>-21.619802572539633</v>
      </c>
    </row>
    <row r="19" spans="1:12" x14ac:dyDescent="0.35">
      <c r="A19" s="19" t="s">
        <v>9</v>
      </c>
      <c r="B19" s="20"/>
      <c r="C19" s="20"/>
      <c r="D19" s="20"/>
      <c r="E19" s="21"/>
      <c r="F19" s="11">
        <v>57411</v>
      </c>
      <c r="G19" s="11">
        <v>55256</v>
      </c>
      <c r="H19" s="11">
        <v>59531</v>
      </c>
      <c r="I19" s="32">
        <f t="shared" si="0"/>
        <v>2155</v>
      </c>
      <c r="J19" s="32">
        <f t="shared" si="1"/>
        <v>-4275</v>
      </c>
      <c r="K19" s="15">
        <f t="shared" si="2"/>
        <v>3.9000289561314605</v>
      </c>
      <c r="L19" s="32">
        <f t="shared" si="3"/>
        <v>-7.1811325191916815</v>
      </c>
    </row>
    <row r="20" spans="1:12" x14ac:dyDescent="0.35">
      <c r="A20" s="19" t="s">
        <v>10</v>
      </c>
      <c r="B20" s="20"/>
      <c r="C20" s="20"/>
      <c r="D20" s="20"/>
      <c r="E20" s="21"/>
      <c r="F20" s="11"/>
      <c r="G20" s="11"/>
      <c r="H20" s="11"/>
      <c r="I20" s="32">
        <f t="shared" si="0"/>
        <v>0</v>
      </c>
      <c r="J20" s="32">
        <f t="shared" si="1"/>
        <v>0</v>
      </c>
      <c r="K20" s="15"/>
      <c r="L20" s="32"/>
    </row>
    <row r="21" spans="1:12" x14ac:dyDescent="0.35">
      <c r="A21" s="19" t="s">
        <v>11</v>
      </c>
      <c r="B21" s="20"/>
      <c r="C21" s="20"/>
      <c r="D21" s="20"/>
      <c r="E21" s="21"/>
      <c r="F21" s="11">
        <v>57411</v>
      </c>
      <c r="G21" s="11">
        <v>55256</v>
      </c>
      <c r="H21" s="11">
        <v>59531</v>
      </c>
      <c r="I21" s="32">
        <f t="shared" si="0"/>
        <v>2155</v>
      </c>
      <c r="J21" s="32">
        <f t="shared" si="1"/>
        <v>-4275</v>
      </c>
      <c r="K21" s="15">
        <f t="shared" si="2"/>
        <v>3.9000289561314605</v>
      </c>
      <c r="L21" s="32">
        <f t="shared" si="3"/>
        <v>-7.1811325191916815</v>
      </c>
    </row>
    <row r="22" spans="1:12" x14ac:dyDescent="0.35">
      <c r="A22" s="19" t="s">
        <v>12</v>
      </c>
      <c r="B22" s="20"/>
      <c r="C22" s="20"/>
      <c r="D22" s="20"/>
      <c r="E22" s="21"/>
      <c r="F22" s="11"/>
      <c r="G22" s="11"/>
      <c r="H22" s="11"/>
      <c r="I22" s="32">
        <f t="shared" si="0"/>
        <v>0</v>
      </c>
      <c r="J22" s="32">
        <f t="shared" si="1"/>
        <v>0</v>
      </c>
      <c r="K22" s="15"/>
      <c r="L22" s="32"/>
    </row>
    <row r="23" spans="1:12" x14ac:dyDescent="0.35">
      <c r="A23" s="22" t="s">
        <v>13</v>
      </c>
      <c r="B23" s="20"/>
      <c r="C23" s="20"/>
      <c r="D23" s="20"/>
      <c r="E23" s="21"/>
      <c r="F23" s="11">
        <v>57411</v>
      </c>
      <c r="G23" s="11">
        <v>55256</v>
      </c>
      <c r="H23" s="11">
        <v>59531</v>
      </c>
      <c r="I23" s="32">
        <f t="shared" si="0"/>
        <v>2155</v>
      </c>
      <c r="J23" s="32">
        <f t="shared" si="1"/>
        <v>-4275</v>
      </c>
      <c r="K23" s="15">
        <f t="shared" si="2"/>
        <v>3.9000289561314605</v>
      </c>
      <c r="L23" s="32">
        <f t="shared" si="3"/>
        <v>-7.1811325191916815</v>
      </c>
    </row>
    <row r="24" spans="1:12" x14ac:dyDescent="0.35">
      <c r="A24" s="19" t="s">
        <v>14</v>
      </c>
      <c r="B24" s="20"/>
      <c r="C24" s="20"/>
      <c r="D24" s="20"/>
      <c r="E24" s="21"/>
      <c r="F24" s="11">
        <v>77344</v>
      </c>
      <c r="G24" s="11">
        <v>76477</v>
      </c>
      <c r="H24" s="11">
        <v>81801</v>
      </c>
      <c r="I24" s="32">
        <f t="shared" si="0"/>
        <v>867</v>
      </c>
      <c r="J24" s="32">
        <f t="shared" si="1"/>
        <v>-5324</v>
      </c>
      <c r="K24" s="15">
        <f t="shared" si="2"/>
        <v>1.1336741765498124</v>
      </c>
      <c r="L24" s="32">
        <f t="shared" si="3"/>
        <v>-6.5084778914683197</v>
      </c>
    </row>
    <row r="25" spans="1:12" x14ac:dyDescent="0.35">
      <c r="A25" s="19" t="s">
        <v>15</v>
      </c>
      <c r="B25" s="20"/>
      <c r="C25" s="20"/>
      <c r="D25" s="20"/>
      <c r="E25" s="21"/>
      <c r="F25" s="11">
        <v>66288</v>
      </c>
      <c r="G25" s="11">
        <v>63930</v>
      </c>
      <c r="H25" s="11">
        <v>70898</v>
      </c>
      <c r="I25" s="32">
        <f t="shared" si="0"/>
        <v>2358</v>
      </c>
      <c r="J25" s="32">
        <f t="shared" si="1"/>
        <v>-6968</v>
      </c>
      <c r="K25" s="15">
        <f t="shared" si="2"/>
        <v>3.6884091975598312</v>
      </c>
      <c r="L25" s="32">
        <f t="shared" si="3"/>
        <v>-9.8282038985584919</v>
      </c>
    </row>
    <row r="26" spans="1:12" x14ac:dyDescent="0.35">
      <c r="A26" s="19" t="s">
        <v>16</v>
      </c>
      <c r="B26" s="20"/>
      <c r="C26" s="20"/>
      <c r="D26" s="20"/>
      <c r="E26" s="21"/>
      <c r="F26" s="11">
        <v>17352</v>
      </c>
      <c r="G26" s="11">
        <v>18471</v>
      </c>
      <c r="H26" s="11">
        <v>19822</v>
      </c>
      <c r="I26" s="32">
        <f t="shared" si="0"/>
        <v>-1119</v>
      </c>
      <c r="J26" s="32">
        <f t="shared" si="1"/>
        <v>-1351</v>
      </c>
      <c r="K26" s="15">
        <f t="shared" si="2"/>
        <v>-6.0581452005847005</v>
      </c>
      <c r="L26" s="32">
        <f t="shared" si="3"/>
        <v>-6.8156593683785696</v>
      </c>
    </row>
    <row r="27" spans="1:12" x14ac:dyDescent="0.35">
      <c r="A27" s="19" t="s">
        <v>17</v>
      </c>
      <c r="B27" s="20"/>
      <c r="C27" s="20"/>
      <c r="D27" s="20"/>
      <c r="E27" s="21"/>
      <c r="F27" s="11">
        <v>17528</v>
      </c>
      <c r="G27" s="11">
        <v>18596</v>
      </c>
      <c r="H27" s="11">
        <v>20000</v>
      </c>
      <c r="I27" s="32">
        <f t="shared" si="0"/>
        <v>-1068</v>
      </c>
      <c r="J27" s="32">
        <f t="shared" si="1"/>
        <v>-1404</v>
      </c>
      <c r="K27" s="15">
        <f t="shared" si="2"/>
        <v>-5.7431705743170571</v>
      </c>
      <c r="L27" s="32">
        <f t="shared" si="3"/>
        <v>-7.02</v>
      </c>
    </row>
    <row r="28" spans="1:12" x14ac:dyDescent="0.35">
      <c r="A28" s="19" t="s">
        <v>18</v>
      </c>
      <c r="B28" s="20"/>
      <c r="C28" s="20"/>
      <c r="D28" s="20"/>
      <c r="E28" s="21"/>
      <c r="F28" s="13">
        <v>3.31</v>
      </c>
      <c r="G28" s="11">
        <v>2.99</v>
      </c>
      <c r="H28" s="11">
        <v>3</v>
      </c>
      <c r="I28" s="32">
        <f t="shared" si="0"/>
        <v>0.31999999999999984</v>
      </c>
      <c r="J28" s="32">
        <f t="shared" si="1"/>
        <v>-9.9999999999997868E-3</v>
      </c>
      <c r="K28" s="15">
        <f t="shared" si="2"/>
        <v>10.70234113712374</v>
      </c>
      <c r="L28" s="32">
        <f t="shared" si="3"/>
        <v>-0.33333333333332626</v>
      </c>
    </row>
    <row r="29" spans="1:12" x14ac:dyDescent="0.35">
      <c r="A29" s="23" t="s">
        <v>19</v>
      </c>
      <c r="B29" s="24"/>
      <c r="C29" s="24"/>
      <c r="D29" s="24"/>
      <c r="E29" s="25"/>
      <c r="F29" s="13">
        <v>3.28</v>
      </c>
      <c r="G29" s="11">
        <v>2.97</v>
      </c>
      <c r="H29" s="11">
        <v>2.98</v>
      </c>
      <c r="I29" s="32">
        <f t="shared" si="0"/>
        <v>0.30999999999999961</v>
      </c>
      <c r="J29" s="32">
        <f t="shared" si="1"/>
        <v>-9.9999999999997868E-3</v>
      </c>
      <c r="K29" s="15">
        <f t="shared" si="2"/>
        <v>10.437710437710424</v>
      </c>
      <c r="L29" s="32">
        <f t="shared" si="3"/>
        <v>-0.33557046979865057</v>
      </c>
    </row>
  </sheetData>
  <conditionalFormatting sqref="A1:E3 A6:E29 C4:E4 D5:E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{D425F695-3E82-4F2D-B52D-1C9FC39226ED}</x14:id>
        </ext>
      </extLst>
    </cfRule>
  </conditionalFormatting>
  <conditionalFormatting sqref="I8:I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{7181BCA5-A7F8-4524-A2EB-6C930399AF38}</x14:id>
        </ext>
      </extLst>
    </cfRule>
  </conditionalFormatting>
  <conditionalFormatting sqref="J8:J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{D45DF4F3-52A9-467F-96DF-765DB76998A0}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5F695-3E82-4F2D-B52D-1C9FC39226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A1:E3 A6:E29 C4:E4 D5:E5</xm:sqref>
        </x14:conditionalFormatting>
        <x14:conditionalFormatting xmlns:xm="http://schemas.microsoft.com/office/excel/2006/main">
          <x14:cfRule type="dataBar" id="{7181BCA5-A7F8-4524-A2EB-6C930399A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I8:I29</xm:sqref>
        </x14:conditionalFormatting>
        <x14:conditionalFormatting xmlns:xm="http://schemas.microsoft.com/office/excel/2006/main">
          <x14:cfRule type="dataBar" id="{D45DF4F3-52A9-467F-96DF-765DB76998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Vertical Analysis Income stat</vt:lpstr>
      <vt:lpstr>Vertical Analysis Balance sheet</vt:lpstr>
      <vt:lpstr>Horizontal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Beelink</dc:creator>
  <cp:lastModifiedBy>Beelink</cp:lastModifiedBy>
  <dcterms:created xsi:type="dcterms:W3CDTF">2020-12-20T13:58:31Z</dcterms:created>
  <dcterms:modified xsi:type="dcterms:W3CDTF">2020-12-20T21:58:58Z</dcterms:modified>
</cp:coreProperties>
</file>