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OneDrive - UNIVERSIDAD DE HUELVA\UHU\2020-2021\MBHB\AlgoritmosGeneticosTSP\"/>
    </mc:Choice>
  </mc:AlternateContent>
  <xr:revisionPtr revIDLastSave="0" documentId="13_ncr:1_{A4DE0AE3-F93B-4BEF-A6F1-96179BEFD15E}" xr6:coauthVersionLast="47" xr6:coauthVersionMax="47" xr10:uidLastSave="{00000000-0000-0000-0000-000000000000}"/>
  <bookViews>
    <workbookView xWindow="-120" yWindow="-120" windowWidth="38640" windowHeight="21390" tabRatio="743" activeTab="1" xr2:uid="{E36AA127-7C1A-44A1-B2F9-CDA2DDAE02E7}"/>
  </bookViews>
  <sheets>
    <sheet name="Comparativa" sheetId="8" r:id="rId1"/>
    <sheet name="Hormigas" sheetId="16" r:id="rId2"/>
    <sheet name="Greedy" sheetId="1" r:id="rId3"/>
    <sheet name="BA Mejor" sheetId="3" r:id="rId4"/>
    <sheet name="AGB" sheetId="12" r:id="rId5"/>
    <sheet name="CHC" sheetId="15" r:id="rId6"/>
    <sheet name="AGMS" sheetId="13" r:id="rId7"/>
    <sheet name="Plantilla (2)" sheetId="10" r:id="rId8"/>
  </sheets>
  <definedNames>
    <definedName name="DatosExternos_1" localSheetId="4" hidden="1">AGB!$A$16:$F$21</definedName>
    <definedName name="DatosExternos_1" localSheetId="6" hidden="1">AGMS!$F$6:$H$11</definedName>
    <definedName name="DatosExternos_1" localSheetId="5" hidden="1">CHC!$I$16:$N$21</definedName>
    <definedName name="DatosExternos_1" localSheetId="1" hidden="1">Hormigas!$G$1:$H$6</definedName>
    <definedName name="DatosExternos_2" localSheetId="5" hidden="1">CHC!$I$24:$N$29</definedName>
    <definedName name="DatosExternos_2" localSheetId="1" hidden="1">Hormigas!$J$1:$K$6</definedName>
    <definedName name="DatosExternos_3" localSheetId="1" hidden="1">Hormigas!$M$1:$N$6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6" l="1"/>
  <c r="C31" i="16"/>
  <c r="C32" i="16"/>
  <c r="C33" i="16"/>
  <c r="C34" i="16"/>
  <c r="B30" i="16"/>
  <c r="B31" i="16"/>
  <c r="B32" i="16"/>
  <c r="B33" i="16"/>
  <c r="B34" i="16"/>
  <c r="B37" i="16" s="1"/>
  <c r="C35" i="16"/>
  <c r="C37" i="16"/>
  <c r="C21" i="16"/>
  <c r="C20" i="16"/>
  <c r="C19" i="16"/>
  <c r="C18" i="16"/>
  <c r="C24" i="16"/>
  <c r="C17" i="16"/>
  <c r="B21" i="16"/>
  <c r="B20" i="16"/>
  <c r="B19" i="16"/>
  <c r="B18" i="16"/>
  <c r="B17" i="16"/>
  <c r="B22" i="16"/>
  <c r="B24" i="16"/>
  <c r="C8" i="16"/>
  <c r="C7" i="16"/>
  <c r="C6" i="16"/>
  <c r="C5" i="16"/>
  <c r="C4" i="16"/>
  <c r="C9" i="16" s="1"/>
  <c r="B8" i="16"/>
  <c r="B7" i="16"/>
  <c r="B6" i="16"/>
  <c r="B5" i="16"/>
  <c r="B4" i="16"/>
  <c r="B11" i="16" s="1"/>
  <c r="C11" i="16"/>
  <c r="C10" i="16"/>
  <c r="I10" i="8"/>
  <c r="G10" i="8"/>
  <c r="G24" i="15"/>
  <c r="F24" i="15"/>
  <c r="J10" i="8" s="1"/>
  <c r="E24" i="15"/>
  <c r="D24" i="15"/>
  <c r="C24" i="15"/>
  <c r="B24" i="15"/>
  <c r="D10" i="8" s="1"/>
  <c r="G23" i="15"/>
  <c r="F23" i="15"/>
  <c r="H10" i="8" s="1"/>
  <c r="E23" i="15"/>
  <c r="D23" i="15"/>
  <c r="E10" i="8" s="1"/>
  <c r="C23" i="15"/>
  <c r="B23" i="15"/>
  <c r="B10" i="8" s="1"/>
  <c r="G22" i="15"/>
  <c r="F22" i="15"/>
  <c r="E22" i="15"/>
  <c r="D22" i="15"/>
  <c r="F10" i="8" s="1"/>
  <c r="C22" i="15"/>
  <c r="B22" i="15"/>
  <c r="C10" i="8" s="1"/>
  <c r="J9" i="8"/>
  <c r="I9" i="8"/>
  <c r="H9" i="8"/>
  <c r="G9" i="8"/>
  <c r="F9" i="8"/>
  <c r="E9" i="8"/>
  <c r="D9" i="8"/>
  <c r="C9" i="8"/>
  <c r="B9" i="8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8"/>
  <c r="F8" i="8"/>
  <c r="E8" i="8"/>
  <c r="B8" i="8"/>
  <c r="C8" i="8"/>
  <c r="D8" i="8"/>
  <c r="D11" i="13"/>
  <c r="J11" i="8" s="1"/>
  <c r="C11" i="13"/>
  <c r="G11" i="8" s="1"/>
  <c r="B11" i="13"/>
  <c r="D11" i="8" s="1"/>
  <c r="D10" i="13"/>
  <c r="H11" i="8" s="1"/>
  <c r="C10" i="13"/>
  <c r="E11" i="8" s="1"/>
  <c r="B10" i="13"/>
  <c r="B11" i="8" s="1"/>
  <c r="D9" i="13"/>
  <c r="I11" i="8" s="1"/>
  <c r="C9" i="13"/>
  <c r="F11" i="8" s="1"/>
  <c r="B9" i="13"/>
  <c r="C11" i="8" s="1"/>
  <c r="G11" i="12"/>
  <c r="F11" i="12"/>
  <c r="J8" i="8" s="1"/>
  <c r="E11" i="12"/>
  <c r="D11" i="12"/>
  <c r="C11" i="12"/>
  <c r="B11" i="12"/>
  <c r="G10" i="12"/>
  <c r="F10" i="12"/>
  <c r="H8" i="8" s="1"/>
  <c r="E10" i="12"/>
  <c r="D10" i="12"/>
  <c r="C10" i="12"/>
  <c r="B10" i="12"/>
  <c r="G9" i="12"/>
  <c r="F9" i="12"/>
  <c r="I8" i="8" s="1"/>
  <c r="E9" i="12"/>
  <c r="D9" i="12"/>
  <c r="C9" i="12"/>
  <c r="B9" i="12"/>
  <c r="M11" i="10"/>
  <c r="L11" i="10"/>
  <c r="K11" i="10"/>
  <c r="J11" i="10"/>
  <c r="I11" i="10"/>
  <c r="H11" i="10"/>
  <c r="G11" i="10"/>
  <c r="F11" i="10"/>
  <c r="E11" i="10"/>
  <c r="D11" i="10"/>
  <c r="C11" i="10"/>
  <c r="B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B6" i="8"/>
  <c r="C6" i="8"/>
  <c r="E6" i="8"/>
  <c r="F6" i="8"/>
  <c r="H6" i="8"/>
  <c r="I6" i="8"/>
  <c r="B7" i="8"/>
  <c r="C7" i="8"/>
  <c r="D7" i="8"/>
  <c r="E7" i="8"/>
  <c r="F7" i="8"/>
  <c r="G7" i="8"/>
  <c r="H7" i="8"/>
  <c r="I7" i="8"/>
  <c r="J7" i="8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35" i="16" l="1"/>
  <c r="B36" i="16"/>
  <c r="C36" i="16"/>
  <c r="B9" i="16"/>
  <c r="B10" i="16"/>
  <c r="C22" i="16"/>
  <c r="B23" i="16"/>
  <c r="C2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9C217B-2887-4297-B33F-9E1D25A7A6F0}" keepAlive="1" name="Consulta - geneticoBasico" description="Conexión a la consulta 'geneticoBasico' en el libro." type="5" refreshedVersion="7" background="1" saveData="1">
    <dbPr connection="Provider=Microsoft.Mashup.OleDb.1;Data Source=$Workbook$;Location=geneticoBasico;Extended Properties=&quot;&quot;" command="SELECT * FROM [geneticoBasico]"/>
  </connection>
  <connection id="2" xr16:uid="{091E6939-7A33-404F-8308-72AA2BB3C3AB}" keepAlive="1" name="Consulta - geneticoCHC" description="Conexión a la consulta 'geneticoCHC' en el libro." type="5" refreshedVersion="7" background="1" saveData="1">
    <dbPr connection="Provider=Microsoft.Mashup.OleDb.1;Data Source=$Workbook$;Location=geneticoCHC;Extended Properties=&quot;&quot;" command="SELECT * FROM [geneticoCHC]"/>
  </connection>
  <connection id="3" xr16:uid="{C76E1867-6873-46DD-9EEA-E566F371E82E}" keepAlive="1" name="Consulta - geneticoCHCGreedy" description="Conexión a la consulta 'geneticoCHCGreedy' en el libro." type="5" refreshedVersion="7" background="1" saveData="1">
    <dbPr connection="Provider=Microsoft.Mashup.OleDb.1;Data Source=$Workbook$;Location=geneticoCHCGreedy;Extended Properties=&quot;&quot;" command="SELECT * FROM [geneticoCHCGreedy]"/>
  </connection>
  <connection id="4" xr16:uid="{D73BD3D3-9524-4638-800D-816BE1E726A6}" keepAlive="1" name="Consulta - geneticoMultiModal" description="Conexión a la consulta 'geneticoMultiModal' en el libro." type="5" refreshedVersion="7" background="1" saveData="1">
    <dbPr connection="Provider=Microsoft.Mashup.OleDb.1;Data Source=$Workbook$;Location=geneticoMultiModal;Extended Properties=&quot;&quot;" command="SELECT * FROM [geneticoMultiModal]"/>
  </connection>
  <connection id="5" xr16:uid="{2098E386-0AE9-46CA-AB05-86D0222D3700}" keepAlive="1" name="Consulta - hormigasSCH" description="Conexión a la consulta 'hormigasSCH' en el libro." type="5" refreshedVersion="7" background="1" saveData="1">
    <dbPr connection="Provider=Microsoft.Mashup.OleDb.1;Data Source=$Workbook$;Location=hormigasSCH;Extended Properties=&quot;&quot;" command="SELECT * FROM [hormigasSCH]"/>
  </connection>
  <connection id="6" xr16:uid="{9C776976-CC51-4D15-847A-47B2523FFA1E}" keepAlive="1" name="Consulta - hormigasSH" description="Conexión a la consulta 'hormigasSH' en el libro." type="5" refreshedVersion="7" background="1" saveData="1">
    <dbPr connection="Provider=Microsoft.Mashup.OleDb.1;Data Source=$Workbook$;Location=hormigasSH;Extended Properties=&quot;&quot;" command="SELECT * FROM [hormigasSH]"/>
  </connection>
  <connection id="7" xr16:uid="{D41981E1-9B6A-424B-9FF9-4951F789F43A}" keepAlive="1" name="Consulta - hormigasSHE" description="Conexión a la consulta 'hormigasSHE' en el libro." type="5" refreshedVersion="7" background="1" saveData="1">
    <dbPr connection="Provider=Microsoft.Mashup.OleDb.1;Data Source=$Workbook$;Location=hormigasSHE;Extended Properties=&quot;&quot;" command="SELECT * FROM [hormigasSHE]"/>
  </connection>
</connections>
</file>

<file path=xl/sharedStrings.xml><?xml version="1.0" encoding="utf-8"?>
<sst xmlns="http://schemas.openxmlformats.org/spreadsheetml/2006/main" count="362" uniqueCount="166">
  <si>
    <t>st70</t>
  </si>
  <si>
    <t>Coste</t>
  </si>
  <si>
    <t>#EV</t>
  </si>
  <si>
    <t>Ejecución1</t>
  </si>
  <si>
    <t>Ejecución2</t>
  </si>
  <si>
    <t>Ejecución3</t>
  </si>
  <si>
    <t>Ejecución4</t>
  </si>
  <si>
    <t>Ejecución5</t>
  </si>
  <si>
    <t>Ejecución6</t>
  </si>
  <si>
    <t>Ejecución7</t>
  </si>
  <si>
    <t>Ejecución8</t>
  </si>
  <si>
    <t>Ejecución9</t>
  </si>
  <si>
    <t>Ejecución10</t>
  </si>
  <si>
    <t>Media</t>
  </si>
  <si>
    <t>Des. Tip. (s)</t>
  </si>
  <si>
    <t>ch130</t>
  </si>
  <si>
    <t>a280</t>
  </si>
  <si>
    <t>pa654</t>
  </si>
  <si>
    <t>vm1084</t>
  </si>
  <si>
    <t>vm1748</t>
  </si>
  <si>
    <t>Algoritmo Greedy</t>
  </si>
  <si>
    <t>Fichero: st70</t>
  </si>
  <si>
    <t>Limite iteraciones: 112000</t>
  </si>
  <si>
    <t>-----</t>
  </si>
  <si>
    <t>Fichero: ch130</t>
  </si>
  <si>
    <t>Limite iteraciones: 208000</t>
  </si>
  <si>
    <t>Fichero: vm1084</t>
  </si>
  <si>
    <t>Limite iteraciones: 1734400</t>
  </si>
  <si>
    <t>Fichero: vm1748</t>
  </si>
  <si>
    <t>Limite iteraciones: 2796800</t>
  </si>
  <si>
    <t>Búsqueda local mejor vecino</t>
  </si>
  <si>
    <t>busquedaLocalMejorVecino</t>
  </si>
  <si>
    <t>#Ev Media:      113505.000000    Desv: 0.000000</t>
  </si>
  <si>
    <t>#Ev Media:      209625.000000    Desv: 0.000000</t>
  </si>
  <si>
    <t>Fichero: a280</t>
  </si>
  <si>
    <t>Limite iteraciones: 448000</t>
  </si>
  <si>
    <t>#Ev Media:      468720.000000    Desv: 0.000000</t>
  </si>
  <si>
    <t>Fichero: p654</t>
  </si>
  <si>
    <t>Limite iteraciones: 1046400</t>
  </si>
  <si>
    <t>#Ev Media:      1067655.000000   Desv: 0.000000</t>
  </si>
  <si>
    <t>#Ev Media:      1760958.000000   Desv: 0.000000</t>
  </si>
  <si>
    <t>#Ev Media:      3053756.000000   Desv: 0.000000</t>
  </si>
  <si>
    <t>algoritmoGreedy</t>
  </si>
  <si>
    <t>Tiempo de ejecución: 0.745999</t>
  </si>
  <si>
    <t>Coste: 830</t>
  </si>
  <si>
    <t>Tiempo de ejecución: 0.704498</t>
  </si>
  <si>
    <t>Coste: 7579</t>
  </si>
  <si>
    <t>Tiempo de ejecución: 0.717003</t>
  </si>
  <si>
    <t>Coste: 3157</t>
  </si>
  <si>
    <t>Tiempo de ejecución: 0.747000</t>
  </si>
  <si>
    <t>Coste: 43457</t>
  </si>
  <si>
    <t>Tiempo de ejecución: 0.784001</t>
  </si>
  <si>
    <t>Coste: 301476</t>
  </si>
  <si>
    <t>Tiempo de ejecución: 0.879998</t>
  </si>
  <si>
    <t>Coste: 408101</t>
  </si>
  <si>
    <t>Tiempo de ejecución: 1.581002</t>
  </si>
  <si>
    <t>1)      Coste: 1173      #EV: 113505     Semilla: 8307796</t>
  </si>
  <si>
    <t>2)      Coste: 1224      #EV: 113505     Semilla: 5145909</t>
  </si>
  <si>
    <t>3)      Coste: 1190      #EV: 113505     Semilla: 9829141</t>
  </si>
  <si>
    <t>4)      Coste: 1130      #EV: 113505     Semilla: 5840894</t>
  </si>
  <si>
    <t>5)      Coste: 1194      #EV: 113505     Semilla: 5086812</t>
  </si>
  <si>
    <t>6)      Coste: 1156      #EV: 113505     Semilla: 8084775</t>
  </si>
  <si>
    <t>7)      Coste: 1259      #EV: 113505     Semilla: 210351</t>
  </si>
  <si>
    <t>8)      Coste: 1157      #EV: 113505     Semilla: 1855851</t>
  </si>
  <si>
    <t>9)      Coste: 1056      #EV: 113505     Semilla: 6638255</t>
  </si>
  <si>
    <t>10)     Coste: 1276      #EV: 113505     Semilla: 2387311</t>
  </si>
  <si>
    <t>Coste Media:    1181.500000      Desv: 63.854435</t>
  </si>
  <si>
    <t>Mejor solución de coste:  1056</t>
  </si>
  <si>
    <t>Tiempo de ejecución: 1.841001</t>
  </si>
  <si>
    <t>1)      Coste: 22094     #EV: 209625     Semilla: 8307796</t>
  </si>
  <si>
    <t>2)      Coste: 22914     #EV: 209625     Semilla: 5145909</t>
  </si>
  <si>
    <t>3)      Coste: 24253     #EV: 209625     Semilla: 9829141</t>
  </si>
  <si>
    <t>4)      Coste: 24196     #EV: 209625     Semilla: 5840894</t>
  </si>
  <si>
    <t>5)      Coste: 22502     #EV: 209625     Semilla: 5086812</t>
  </si>
  <si>
    <t>6)      Coste: 24078     #EV: 209625     Semilla: 8084775</t>
  </si>
  <si>
    <t>7)      Coste: 23038     #EV: 209625     Semilla: 210351</t>
  </si>
  <si>
    <t>8)      Coste: 25236     #EV: 209625     Semilla: 1855851</t>
  </si>
  <si>
    <t>9)      Coste: 23045     #EV: 209625     Semilla: 6638255</t>
  </si>
  <si>
    <t>10)     Coste: 23378     #EV: 209625     Semilla: 2387311</t>
  </si>
  <si>
    <t>Coste Media:    23473.400000     Desv: 951.240033</t>
  </si>
  <si>
    <t>Mejor solución de coste:  22094</t>
  </si>
  <si>
    <t>Tiempo de ejecución: 2.820997</t>
  </si>
  <si>
    <t>1)      Coste: 26412     #EV: 468720     Semilla: 4346140</t>
  </si>
  <si>
    <t>2)      Coste: 24998     #EV: 468720     Semilla: 2298741</t>
  </si>
  <si>
    <t>3)      Coste: 26666     #EV: 468720     Semilla: 5428347</t>
  </si>
  <si>
    <t>4)      Coste: 27215     #EV: 468720     Semilla: 4392375</t>
  </si>
  <si>
    <t>5)      Coste: 26931     #EV: 468720     Semilla: 8870551</t>
  </si>
  <si>
    <t>6)      Coste: 26520     #EV: 468720     Semilla: 9827348</t>
  </si>
  <si>
    <t>7)      Coste: 25446     #EV: 468720     Semilla: 8514779</t>
  </si>
  <si>
    <t>8)      Coste: 26954     #EV: 468720     Semilla: 2338857</t>
  </si>
  <si>
    <t>9)      Coste: 25677     #EV: 468720     Semilla: 2814383</t>
  </si>
  <si>
    <t>10)     Coste: 27366     #EV: 468720     Semilla: 6963517</t>
  </si>
  <si>
    <t>Coste Media:    26418.500000     Desv: 793.486295</t>
  </si>
  <si>
    <t>Mejor solución de coste:  24998</t>
  </si>
  <si>
    <t>Tiempo de ejecución: 4.818500</t>
  </si>
  <si>
    <t>1)      Coste: 1913102   #EV: 1067655    Semilla: 4346140</t>
  </si>
  <si>
    <t>2)      Coste: 1874183   #EV: 1067655    Semilla: 2298741</t>
  </si>
  <si>
    <t>3)      Coste: 1954410   #EV: 1067655    Semilla: 5428347</t>
  </si>
  <si>
    <t>4)      Coste: 2030531   #EV: 1067655    Semilla: 4392375</t>
  </si>
  <si>
    <t>5)      Coste: 1973411   #EV: 1067655    Semilla: 8870551</t>
  </si>
  <si>
    <t>6)      Coste: 1913706   #EV: 1067655    Semilla: 9827348</t>
  </si>
  <si>
    <t>7)      Coste: 2011963   #EV: 1067655    Semilla: 8514779</t>
  </si>
  <si>
    <t>8)      Coste: 1938008   #EV: 1067655    Semilla: 2338857</t>
  </si>
  <si>
    <t>9)      Coste: 1990716   #EV: 1067655    Semilla: 2814383</t>
  </si>
  <si>
    <t>10)     Coste: 1863563   #EV: 1067655    Semilla: 6963517</t>
  </si>
  <si>
    <t>Coste Media:    1946359.300000   Desv: 56233.166769</t>
  </si>
  <si>
    <t>Mejor solución de coste:  1863563</t>
  </si>
  <si>
    <t>Tiempo de ejecución: 7.046501</t>
  </si>
  <si>
    <t>1)      Coste: 8454398   #EV: 1760958    Semilla: 4346140</t>
  </si>
  <si>
    <t>2)      Coste: 8441813   #EV: 1760958    Semilla: 2298741</t>
  </si>
  <si>
    <t>3)      Coste: 8366794   #EV: 1760958    Semilla: 5428347</t>
  </si>
  <si>
    <t>4)      Coste: 8402660   #EV: 1760958    Semilla: 4392375</t>
  </si>
  <si>
    <t>5)      Coste: 8376210   #EV: 1760958    Semilla: 8870551</t>
  </si>
  <si>
    <t>6)      Coste: 8466410   #EV: 1760958    Semilla: 9827348</t>
  </si>
  <si>
    <t>7)      Coste: 8366279   #EV: 1760958    Semilla: 8514779</t>
  </si>
  <si>
    <t>8)      Coste: 8208834   #EV: 1760958    Semilla: 2338857</t>
  </si>
  <si>
    <t>9)      Coste: 8148831   #EV: 1760958    Semilla: 2814383</t>
  </si>
  <si>
    <t>10)     Coste: 8367801   #EV: 1760958    Semilla: 6963517</t>
  </si>
  <si>
    <t>Coste Media:    8360003.000000   Desv: 103601.814162</t>
  </si>
  <si>
    <t>Mejor solución de coste:  8148831</t>
  </si>
  <si>
    <t>Tiempo de ejecución: 11.794998</t>
  </si>
  <si>
    <t>1)      Coste: 15133126          #EV: 3053756    Semilla: 4688369</t>
  </si>
  <si>
    <t>2)      Coste: 15016535          #EV: 3053756    Semilla: 201967</t>
  </si>
  <si>
    <t>3)      Coste: 14738116          #EV: 3053756    Semilla: 756812</t>
  </si>
  <si>
    <t>4)      Coste: 14816225          #EV: 3053756    Semilla: 9444884</t>
  </si>
  <si>
    <t>5)      Coste: 15018962          #EV: 3053756    Semilla: 7926831</t>
  </si>
  <si>
    <t>6)      Coste: 14976830          #EV: 3053756    Semilla: 153232</t>
  </si>
  <si>
    <t>7)      Coste: 14828772          #EV: 3053756    Semilla: 6575218</t>
  </si>
  <si>
    <t>8)      Coste: 14872157          #EV: 3053756    Semilla: 7904492</t>
  </si>
  <si>
    <t>9)      Coste: 14795905          #EV: 3053756    Semilla: 8509222</t>
  </si>
  <si>
    <t>10)     Coste: 14670935          #EV: 3053756    Semilla: 304286</t>
  </si>
  <si>
    <t>Coste Media:    14886756.300000          Desv: 144763.743355</t>
  </si>
  <si>
    <t>Mejor solución de coste:  14670935</t>
  </si>
  <si>
    <t>Mejor</t>
  </si>
  <si>
    <t>Med</t>
  </si>
  <si>
    <t>Mej</t>
  </si>
  <si>
    <t>S</t>
  </si>
  <si>
    <t>st70 (675)</t>
  </si>
  <si>
    <t>Modelo</t>
  </si>
  <si>
    <t>Greedy</t>
  </si>
  <si>
    <t>BA Mejor</t>
  </si>
  <si>
    <t>ch130 (6110)</t>
  </si>
  <si>
    <t>a280 (2579)</t>
  </si>
  <si>
    <t>Med2</t>
  </si>
  <si>
    <t>Mej3</t>
  </si>
  <si>
    <t>S2</t>
  </si>
  <si>
    <t>Mej2</t>
  </si>
  <si>
    <t>Med3</t>
  </si>
  <si>
    <t>S3</t>
  </si>
  <si>
    <t>Algoritmo Genético Básico</t>
  </si>
  <si>
    <t>st70-Coste</t>
  </si>
  <si>
    <t>st70-EVs</t>
  </si>
  <si>
    <t>ch130-Coste</t>
  </si>
  <si>
    <t>ch130-EVs</t>
  </si>
  <si>
    <t>a280-Coste</t>
  </si>
  <si>
    <t>a280-EVs</t>
  </si>
  <si>
    <t>Algoritmo Genético Multimodal Secuencial</t>
  </si>
  <si>
    <t>AGB</t>
  </si>
  <si>
    <t>CHC</t>
  </si>
  <si>
    <t>AGMS</t>
  </si>
  <si>
    <t>Algoritmo Genético CHC</t>
  </si>
  <si>
    <t>Algoritmo Genético CHC Greedy</t>
  </si>
  <si>
    <t>CHC Greedy</t>
  </si>
  <si>
    <t>Sistema de Hormigas</t>
  </si>
  <si>
    <t>Sistema de Hormigas Elitista</t>
  </si>
  <si>
    <t>Sistema de Colonia de Hormigas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</si>
</sst>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auto="1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</cellStyleXfs>
  <cellXfs count="8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6" xfId="0" applyFill="1" applyBorder="1"/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4" fontId="0" fillId="2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4" fontId="0" fillId="8" borderId="11" xfId="0" applyNumberFormat="1" applyFill="1" applyBorder="1" applyAlignment="1">
      <alignment horizontal="center" vertical="center"/>
    </xf>
    <xf numFmtId="4" fontId="0" fillId="8" borderId="3" xfId="0" applyNumberFormat="1" applyFill="1" applyBorder="1" applyAlignment="1">
      <alignment horizontal="center"/>
    </xf>
    <xf numFmtId="0" fontId="1" fillId="9" borderId="1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4" fontId="0" fillId="8" borderId="21" xfId="0" applyNumberFormat="1" applyFill="1" applyBorder="1" applyAlignment="1">
      <alignment horizontal="center"/>
    </xf>
    <xf numFmtId="4" fontId="0" fillId="8" borderId="22" xfId="0" applyNumberFormat="1" applyFill="1" applyBorder="1" applyAlignment="1">
      <alignment horizontal="center" vertical="center"/>
    </xf>
    <xf numFmtId="0" fontId="0" fillId="9" borderId="27" xfId="0" applyFill="1" applyBorder="1"/>
    <xf numFmtId="0" fontId="0" fillId="9" borderId="28" xfId="0" applyFill="1" applyBorder="1"/>
    <xf numFmtId="4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/>
    </xf>
    <xf numFmtId="4" fontId="5" fillId="10" borderId="25" xfId="1" applyNumberFormat="1" applyBorder="1" applyAlignment="1">
      <alignment horizontal="center" vertical="center"/>
    </xf>
    <xf numFmtId="0" fontId="5" fillId="10" borderId="25" xfId="1" applyBorder="1" applyAlignment="1">
      <alignment horizontal="center" vertical="center"/>
    </xf>
    <xf numFmtId="4" fontId="5" fillId="11" borderId="26" xfId="2" applyNumberFormat="1" applyBorder="1" applyAlignment="1">
      <alignment horizontal="center" vertical="center"/>
    </xf>
    <xf numFmtId="0" fontId="5" fillId="11" borderId="25" xfId="2" applyBorder="1" applyAlignment="1">
      <alignment horizontal="center" vertical="center"/>
    </xf>
    <xf numFmtId="4" fontId="0" fillId="8" borderId="18" xfId="0" applyNumberFormat="1" applyFill="1" applyBorder="1" applyAlignment="1">
      <alignment horizontal="center"/>
    </xf>
    <xf numFmtId="4" fontId="0" fillId="8" borderId="20" xfId="0" applyNumberForma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32" xfId="0" applyFill="1" applyBorder="1"/>
    <xf numFmtId="4" fontId="5" fillId="10" borderId="33" xfId="1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5" fillId="11" borderId="33" xfId="2" applyNumberForma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3">
    <cellStyle name="20% - Énfasis2" xfId="1" builtinId="34"/>
    <cellStyle name="20% - Énfasis4" xfId="2" builtinId="42"/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/>
        </patternFill>
      </fill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ill>
        <patternFill patternType="solid">
          <fgColor indexed="64"/>
          <bgColor theme="7"/>
        </patternFill>
      </fill>
      <border diagonalUp="0" diagonalDown="0">
        <left style="thick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thick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Coste Medio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Comparativa!$B$2:$D$2</c15:sqref>
                  </c15:fullRef>
                </c:ext>
              </c:extLst>
              <c:f>Comparativa!$C$2:$D$2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(Greedy!$B$4,Greedy!$D$4,Greedy!$F$4)</c15:sqref>
                  </c15:fullRef>
                </c:ext>
              </c:extLst>
              <c:f>(Greedy!$D$4,Greedy!$F$4)</c:f>
              <c:numCache>
                <c:formatCode>#,##0.00</c:formatCode>
                <c:ptCount val="2"/>
                <c:pt idx="0">
                  <c:v>7579</c:v>
                </c:pt>
                <c:pt idx="1">
                  <c:v>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F-4C40-8A49-9FA884B8E58B}"/>
            </c:ext>
          </c:extLst>
        </c:ser>
        <c:ser>
          <c:idx val="6"/>
          <c:order val="2"/>
          <c:tx>
            <c:strRef>
              <c:f>AGB!$A$1</c:f>
              <c:strCache>
                <c:ptCount val="1"/>
                <c:pt idx="0">
                  <c:v>Algoritmo Genético Básico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Comparativa!$B$2:$D$2</c15:sqref>
                  </c15:fullRef>
                </c:ext>
              </c:extLst>
              <c:f>Comparativa!$C$2:$D$2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(AGB!$B$10,AGB!$D$10,AGB!$F$10)</c15:sqref>
                  </c15:fullRef>
                </c:ext>
              </c:extLst>
              <c:f>(AGB!$D$10,AGB!$F$10)</c:f>
              <c:numCache>
                <c:formatCode>#,##0.00</c:formatCode>
                <c:ptCount val="2"/>
                <c:pt idx="0">
                  <c:v>24340.2</c:v>
                </c:pt>
                <c:pt idx="1">
                  <c:v>21044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3F-4C40-8A49-9FA884B8E58B}"/>
            </c:ext>
          </c:extLst>
        </c:ser>
        <c:ser>
          <c:idx val="2"/>
          <c:order val="3"/>
          <c:tx>
            <c:strRef>
              <c:f>CHC!$A$1</c:f>
              <c:strCache>
                <c:ptCount val="1"/>
                <c:pt idx="0">
                  <c:v>Algoritmo Genético CHC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Comparativa!$B$2:$D$2</c15:sqref>
                  </c15:fullRef>
                </c:ext>
              </c:extLst>
              <c:f>Comparativa!$C$2:$D$2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(CHC!$B$10,CHC!$D$10,CHC!$F$10)</c15:sqref>
                  </c15:fullRef>
                </c:ext>
              </c:extLst>
              <c:f>(CHC!$D$10,CHC!$F$10)</c:f>
              <c:numCache>
                <c:formatCode>#,##0.00</c:formatCode>
                <c:ptCount val="2"/>
                <c:pt idx="0">
                  <c:v>16776.8</c:v>
                </c:pt>
                <c:pt idx="1">
                  <c:v>12492.8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3F-4C40-8A49-9FA884B8E58B}"/>
            </c:ext>
          </c:extLst>
        </c:ser>
        <c:ser>
          <c:idx val="3"/>
          <c:order val="4"/>
          <c:tx>
            <c:strRef>
              <c:f>CHC!$A$14</c:f>
              <c:strCache>
                <c:ptCount val="1"/>
                <c:pt idx="0">
                  <c:v>Algoritmo Genético CHC 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Comparativa!$B$2:$D$2</c15:sqref>
                  </c15:fullRef>
                </c:ext>
              </c:extLst>
              <c:f>Comparativa!$C$2:$D$2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(CHC!$B$23,CHC!$D$23,CHC!$F$23)</c15:sqref>
                  </c15:fullRef>
                </c:ext>
              </c:extLst>
              <c:f>(CHC!$D$23,CHC!$F$23)</c:f>
              <c:numCache>
                <c:formatCode>#,##0.00</c:formatCode>
                <c:ptCount val="2"/>
                <c:pt idx="0">
                  <c:v>7464.2</c:v>
                </c:pt>
                <c:pt idx="1">
                  <c:v>3129.4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3F-4C40-8A49-9FA884B8E58B}"/>
            </c:ext>
          </c:extLst>
        </c:ser>
        <c:ser>
          <c:idx val="4"/>
          <c:order val="5"/>
          <c:tx>
            <c:strRef>
              <c:f>AGMS!$A$1</c:f>
              <c:strCache>
                <c:ptCount val="1"/>
                <c:pt idx="0">
                  <c:v>Algoritmo Genético Multimodal Secuencial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Comparativa!$B$2:$D$2</c15:sqref>
                  </c15:fullRef>
                </c:ext>
              </c:extLst>
              <c:f>Comparativa!$C$2:$D$2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(AGMS!$B$10,AGMS!$C$10,AGMS!$D$10)</c15:sqref>
                  </c15:fullRef>
                </c:ext>
              </c:extLst>
              <c:f>(AGMS!$C$10,AGMS!$D$10)</c:f>
              <c:numCache>
                <c:formatCode>#,##0.00</c:formatCode>
                <c:ptCount val="2"/>
                <c:pt idx="0">
                  <c:v>22204</c:v>
                </c:pt>
                <c:pt idx="1">
                  <c:v>20283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3F-4C40-8A49-9FA884B8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27314632"/>
        <c:axId val="627312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 Mejor'!$A$1:$M$1</c15:sqref>
                        </c15:formulaRef>
                      </c:ext>
                    </c:extLst>
                    <c:strCache>
                      <c:ptCount val="13"/>
                      <c:pt idx="0">
                        <c:v>Búsqueda local mejor vecino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Comparativa!$B$2:$D$2</c15:sqref>
                        </c15:fullRef>
                        <c15:formulaRef>
                          <c15:sqref>Comparativa!$C$2:$D$2</c15:sqref>
                        </c15:formulaRef>
                      </c:ext>
                    </c:extLst>
                    <c:strCache>
                      <c:ptCount val="2"/>
                      <c:pt idx="0">
                        <c:v>ch130</c:v>
                      </c:pt>
                      <c:pt idx="1">
                        <c:v>a280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('BA Mejor'!$B$15,'BA Mejor'!$D$15,'BA Mejor'!$F$15)</c15:sqref>
                        </c15:fullRef>
                        <c15:formulaRef>
                          <c15:sqref>('BA Mejor'!$D$15,'BA Mejor'!$F$15)</c15:sqref>
                        </c15:formulaRef>
                      </c:ext>
                    </c:extLst>
                    <c:numCache>
                      <c:formatCode>#,##0.00</c:formatCode>
                      <c:ptCount val="2"/>
                      <c:pt idx="0">
                        <c:v>23473.4</c:v>
                      </c:pt>
                      <c:pt idx="1">
                        <c:v>26418.5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'BA Mejor'!$B$15</c15:sqref>
                        <c15:spPr xmlns:c15="http://schemas.microsoft.com/office/drawing/2012/chart">
                          <a:solidFill>
                            <a:schemeClr val="accent2"/>
                          </a:solidFill>
                          <a:ln>
                            <a:noFill/>
                          </a:ln>
                          <a:effectLst/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1-5A3F-4C40-8A49-9FA884B8E58B}"/>
                  </c:ext>
                </c:extLst>
              </c15:ser>
            </c15:filteredBarSeries>
          </c:ext>
        </c:extLst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(Distancia camino solución) menos es mejor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DESVIACIÓN TÍPICA coste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(Greedy!$B$5,Greedy!$D$5,Greedy!$F$5)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F-4C40-8A49-9FA884B8E58B}"/>
            </c:ext>
          </c:extLst>
        </c:ser>
        <c:ser>
          <c:idx val="1"/>
          <c:order val="1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('BA Mejor'!$B$16,'BA Mejor'!$D$16,'BA Mejor'!$F$16)</c:f>
              <c:numCache>
                <c:formatCode>#,##0.00</c:formatCode>
                <c:ptCount val="3"/>
                <c:pt idx="0">
                  <c:v>63.854435154411071</c:v>
                </c:pt>
                <c:pt idx="1">
                  <c:v>951.24003279929298</c:v>
                </c:pt>
                <c:pt idx="2">
                  <c:v>793.48629477767292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F-4C40-8A49-9FA884B8E58B}"/>
            </c:ext>
          </c:extLst>
        </c:ser>
        <c:ser>
          <c:idx val="6"/>
          <c:order val="2"/>
          <c:tx>
            <c:strRef>
              <c:f>AGB!$A$1</c:f>
              <c:strCache>
                <c:ptCount val="1"/>
                <c:pt idx="0">
                  <c:v>Algoritmo Genético Básico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(AGB!$B$11,AGB!$D$11,AGB!$F$11)</c:f>
              <c:numCache>
                <c:formatCode>#,##0.00</c:formatCode>
                <c:ptCount val="3"/>
                <c:pt idx="0">
                  <c:v>117.88638598243649</c:v>
                </c:pt>
                <c:pt idx="1">
                  <c:v>1715.720169491517</c:v>
                </c:pt>
                <c:pt idx="2">
                  <c:v>374.84530142446766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3F-4C40-8A49-9FA884B8E58B}"/>
            </c:ext>
          </c:extLst>
        </c:ser>
        <c:ser>
          <c:idx val="2"/>
          <c:order val="3"/>
          <c:tx>
            <c:strRef>
              <c:f>CHC!$A$1</c:f>
              <c:strCache>
                <c:ptCount val="1"/>
                <c:pt idx="0">
                  <c:v>Algoritmo Genético CHC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(CHC!$B$11,CHC!$D$11,CHC!$F$11)</c:f>
              <c:numCache>
                <c:formatCode>#,##0.00</c:formatCode>
                <c:ptCount val="3"/>
                <c:pt idx="0">
                  <c:v>102.96455700871053</c:v>
                </c:pt>
                <c:pt idx="1">
                  <c:v>623.78818520391997</c:v>
                </c:pt>
                <c:pt idx="2">
                  <c:v>219.92430515975263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3F-4C40-8A49-9FA884B8E58B}"/>
            </c:ext>
          </c:extLst>
        </c:ser>
        <c:ser>
          <c:idx val="3"/>
          <c:order val="4"/>
          <c:tx>
            <c:strRef>
              <c:f>CHC!$A$14</c:f>
              <c:strCache>
                <c:ptCount val="1"/>
                <c:pt idx="0">
                  <c:v>Algoritmo Genético CHC Greedy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(CHC!$B$24,CHC!$D$24,CHC!$F$24)</c:f>
              <c:numCache>
                <c:formatCode>#,##0.00</c:formatCode>
                <c:ptCount val="3"/>
                <c:pt idx="0">
                  <c:v>13.217412757419661</c:v>
                </c:pt>
                <c:pt idx="1">
                  <c:v>36.272579174908422</c:v>
                </c:pt>
                <c:pt idx="2">
                  <c:v>8.3845095265018337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3F-4C40-8A49-9FA884B8E58B}"/>
            </c:ext>
          </c:extLst>
        </c:ser>
        <c:ser>
          <c:idx val="4"/>
          <c:order val="5"/>
          <c:tx>
            <c:strRef>
              <c:f>AGMS!$A$1</c:f>
              <c:strCache>
                <c:ptCount val="1"/>
                <c:pt idx="0">
                  <c:v>Algoritmo Genético Multimodal Secuencial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Comparativa!$B$2:$D$2</c:f>
              <c:strCache>
                <c:ptCount val="3"/>
                <c:pt idx="0">
                  <c:v>st70</c:v>
                </c:pt>
                <c:pt idx="1">
                  <c:v>ch130</c:v>
                </c:pt>
                <c:pt idx="2">
                  <c:v>a280</c:v>
                </c:pt>
              </c:strCache>
            </c:strRef>
          </c:cat>
          <c:val>
            <c:numRef>
              <c:f>(AGMS!$B$11,AGMS!$C$11,AGMS!$D$11)</c:f>
              <c:numCache>
                <c:formatCode>#,##0.00</c:formatCode>
                <c:ptCount val="3"/>
                <c:pt idx="0">
                  <c:v>106.5152571230995</c:v>
                </c:pt>
                <c:pt idx="1">
                  <c:v>1175.5079753025923</c:v>
                </c:pt>
                <c:pt idx="2">
                  <c:v>724.12567969931854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3F-4C40-8A49-9FA884B8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100"/>
        <c:noMultiLvlLbl val="0"/>
      </c:catAx>
      <c:valAx>
        <c:axId val="627312008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 i="0" baseline="0">
                    <a:effectLst/>
                  </a:rPr>
                  <a:t>Desviación tíica cioste (</a:t>
                </a:r>
                <a:r>
                  <a:rPr lang="es-ES" sz="1200" b="0" i="1" baseline="0">
                    <a:effectLst/>
                  </a:rPr>
                  <a:t>menos es mejor)</a:t>
                </a:r>
                <a:endParaRPr lang="es-E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crossAx val="627314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Coste Medio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(Hormigas!$B$2,Hormigas!$C$2)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(Greedy!$D$4,Greedy!$F$4)</c:f>
              <c:numCache>
                <c:formatCode>#,##0.00</c:formatCode>
                <c:ptCount val="2"/>
                <c:pt idx="0">
                  <c:v>7579</c:v>
                </c:pt>
                <c:pt idx="1">
                  <c:v>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0-4B26-9AD2-88EB575CFD98}"/>
            </c:ext>
          </c:extLst>
        </c:ser>
        <c:ser>
          <c:idx val="1"/>
          <c:order val="1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(Hormigas!$B$2,Hormigas!$C$2)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('BA Mejor'!$D$15,'BA Mejor'!$F$15)</c:f>
              <c:numCache>
                <c:formatCode>#,##0.00</c:formatCode>
                <c:ptCount val="2"/>
                <c:pt idx="0">
                  <c:v>23473.4</c:v>
                </c:pt>
                <c:pt idx="1">
                  <c:v>26418.5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130-4B26-9AD2-88EB575CFD98}"/>
            </c:ext>
          </c:extLst>
        </c:ser>
        <c:ser>
          <c:idx val="3"/>
          <c:order val="2"/>
          <c:tx>
            <c:strRef>
              <c:f>Hormigas!$A$1</c:f>
              <c:strCache>
                <c:ptCount val="1"/>
                <c:pt idx="0">
                  <c:v>Sistema de Hormigas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(Hormigas!$B$2,Hormigas!$C$2)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(Hormigas!$B$10,Hormigas!$C$10)</c:f>
              <c:numCache>
                <c:formatCode>#,##0.00</c:formatCode>
                <c:ptCount val="2"/>
                <c:pt idx="0">
                  <c:v>6946.6</c:v>
                </c:pt>
                <c:pt idx="1">
                  <c:v>3420.2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30-4B26-9AD2-88EB575CFD98}"/>
            </c:ext>
          </c:extLst>
        </c:ser>
        <c:ser>
          <c:idx val="2"/>
          <c:order val="3"/>
          <c:tx>
            <c:strRef>
              <c:f>Hormigas!$A$14</c:f>
              <c:strCache>
                <c:ptCount val="1"/>
                <c:pt idx="0">
                  <c:v>Sistema de Hormigas Elitista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(Hormigas!$B$2,Hormigas!$C$2)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(Hormigas!$B$23,Hormigas!$C$23)</c:f>
              <c:numCache>
                <c:formatCode>#,##0.00</c:formatCode>
                <c:ptCount val="2"/>
                <c:pt idx="0">
                  <c:v>6800.6</c:v>
                </c:pt>
                <c:pt idx="1">
                  <c:v>3434.6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30-4B26-9AD2-88EB575CFD98}"/>
            </c:ext>
          </c:extLst>
        </c:ser>
        <c:ser>
          <c:idx val="4"/>
          <c:order val="4"/>
          <c:tx>
            <c:strRef>
              <c:f>Hormigas!$A$27</c:f>
              <c:strCache>
                <c:ptCount val="1"/>
                <c:pt idx="0">
                  <c:v>Sistema de Colonia de Hormigas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(Hormigas!$B$2,Hormigas!$C$2)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Hormigas!$B$36:$C$36</c:f>
              <c:numCache>
                <c:formatCode>#,##0.00</c:formatCode>
                <c:ptCount val="2"/>
                <c:pt idx="0">
                  <c:v>6591.6</c:v>
                </c:pt>
                <c:pt idx="1">
                  <c:v>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30-4B26-9AD2-88EB575C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1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200"/>
        <c:noMultiLvlLbl val="0"/>
      </c:catAx>
      <c:valAx>
        <c:axId val="62731200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Coste (Distancia camino solución) menos es mejor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4632"/>
        <c:crosses val="autoZero"/>
        <c:crossBetween val="between"/>
        <c:majorUnit val="5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DESV. TÍPICA MEDIA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Greedy!$A$1</c:f>
              <c:strCache>
                <c:ptCount val="1"/>
                <c:pt idx="0">
                  <c:v>Algoritmo 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(Hormigas!$B$2,Hormigas!$C$2)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(Greedy!$D$5,Greedy!$F$5)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7-47F7-9C34-93AF8AA6CC53}"/>
            </c:ext>
          </c:extLst>
        </c:ser>
        <c:ser>
          <c:idx val="1"/>
          <c:order val="1"/>
          <c:tx>
            <c:strRef>
              <c:f>'BA Mejor'!$A$1:$M$1</c:f>
              <c:strCache>
                <c:ptCount val="13"/>
                <c:pt idx="0">
                  <c:v>Búsqueda local mejor vecino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(Hormigas!$B$2,Hormigas!$C$2)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('BA Mejor'!$D$16,'BA Mejor'!$F$16)</c:f>
              <c:numCache>
                <c:formatCode>#,##0.00</c:formatCode>
                <c:ptCount val="2"/>
                <c:pt idx="0">
                  <c:v>951.24003279929298</c:v>
                </c:pt>
                <c:pt idx="1">
                  <c:v>793.48629477767292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607-47F7-9C34-93AF8AA6CC53}"/>
            </c:ext>
          </c:extLst>
        </c:ser>
        <c:ser>
          <c:idx val="3"/>
          <c:order val="2"/>
          <c:tx>
            <c:strRef>
              <c:f>Hormigas!$A$1</c:f>
              <c:strCache>
                <c:ptCount val="1"/>
                <c:pt idx="0">
                  <c:v>Sistema de Hormigas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(Hormigas!$B$2,Hormigas!$C$2)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(Hormigas!$B$11,Hormigas!$C$11)</c:f>
              <c:numCache>
                <c:formatCode>#,##0.00</c:formatCode>
                <c:ptCount val="2"/>
                <c:pt idx="0">
                  <c:v>206.32329000866577</c:v>
                </c:pt>
                <c:pt idx="1">
                  <c:v>149.79886514923936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7-47F7-9C34-93AF8AA6CC53}"/>
            </c:ext>
          </c:extLst>
        </c:ser>
        <c:ser>
          <c:idx val="2"/>
          <c:order val="3"/>
          <c:tx>
            <c:strRef>
              <c:f>Hormigas!$A$14</c:f>
              <c:strCache>
                <c:ptCount val="1"/>
                <c:pt idx="0">
                  <c:v>Sistema de Hormigas Elitista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(Hormigas!$B$2,Hormigas!$C$2)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(Hormigas!$B$24,Hormigas!$C$24)</c:f>
              <c:numCache>
                <c:formatCode>#,##0.00</c:formatCode>
                <c:ptCount val="2"/>
                <c:pt idx="0">
                  <c:v>171.03011430739323</c:v>
                </c:pt>
                <c:pt idx="1">
                  <c:v>104.72487765569363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7-47F7-9C34-93AF8AA6CC53}"/>
            </c:ext>
          </c:extLst>
        </c:ser>
        <c:ser>
          <c:idx val="4"/>
          <c:order val="4"/>
          <c:tx>
            <c:strRef>
              <c:f>Hormigas!$A$27</c:f>
              <c:strCache>
                <c:ptCount val="1"/>
                <c:pt idx="0">
                  <c:v>Sistema de Colonia de Hormigas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(Hormigas!$B$2,Hormigas!$C$2)</c:f>
              <c:strCache>
                <c:ptCount val="2"/>
                <c:pt idx="0">
                  <c:v>ch130</c:v>
                </c:pt>
                <c:pt idx="1">
                  <c:v>a280</c:v>
                </c:pt>
              </c:strCache>
            </c:strRef>
          </c:cat>
          <c:val>
            <c:numRef>
              <c:f>(Hormigas!$B$37,Hormigas!$C$37)</c:f>
              <c:numCache>
                <c:formatCode>#,##0.00</c:formatCode>
                <c:ptCount val="2"/>
                <c:pt idx="0">
                  <c:v>152.62142706710614</c:v>
                </c:pt>
                <c:pt idx="1">
                  <c:v>71.996527694049249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07-47F7-9C34-93AF8AA6CC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1"/>
        <c:axId val="627314632"/>
        <c:axId val="627312008"/>
      </c:barChart>
      <c:catAx>
        <c:axId val="62731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2008"/>
        <c:crosses val="autoZero"/>
        <c:auto val="1"/>
        <c:lblAlgn val="ctr"/>
        <c:lblOffset val="200"/>
        <c:noMultiLvlLbl val="0"/>
      </c:catAx>
      <c:valAx>
        <c:axId val="627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DESV.</a:t>
                </a:r>
                <a:r>
                  <a:rPr lang="es-ES" baseline="0"/>
                  <a:t> TÍPICA MEDIA  (</a:t>
                </a:r>
                <a:r>
                  <a:rPr lang="es-ES"/>
                  <a:t>menos es mejor)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14632"/>
        <c:crosses val="autoZero"/>
        <c:crossBetween val="between"/>
        <c:majorUnit val="5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16</xdr:col>
      <xdr:colOff>609601</xdr:colOff>
      <xdr:row>52</xdr:row>
      <xdr:rowOff>4767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D5A655-8813-4E64-B4A2-84FE31C3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53</xdr:row>
      <xdr:rowOff>9525</xdr:rowOff>
    </xdr:from>
    <xdr:to>
      <xdr:col>17</xdr:col>
      <xdr:colOff>28576</xdr:colOff>
      <xdr:row>90</xdr:row>
      <xdr:rowOff>14292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1EC74C-1101-4000-A995-1C2E5678C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6</xdr:row>
      <xdr:rowOff>180976</xdr:rowOff>
    </xdr:from>
    <xdr:to>
      <xdr:col>14</xdr:col>
      <xdr:colOff>759385</xdr:colOff>
      <xdr:row>36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05EDFE-978E-408F-A913-742FC58AB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14</xdr:col>
      <xdr:colOff>749859</xdr:colOff>
      <xdr:row>70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6FB84D-73C7-4F8D-9EB6-E02FC588F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3D744500-A6FD-4082-BA2F-86B120DC2FEC}" autoFormatId="16" applyNumberFormats="0" applyBorderFormats="0" applyFontFormats="0" applyPatternFormats="0" applyAlignmentFormats="0" applyWidthHeightFormats="0">
  <queryTableRefresh nextId="3">
    <queryTableFields count="2">
      <queryTableField id="1" name="ch130-Coste" tableColumnId="1"/>
      <queryTableField id="2" name="a280-Cost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53842CBB-DE9B-4FDA-B2FA-C3E96ED1CD3E}" autoFormatId="16" applyNumberFormats="0" applyBorderFormats="0" applyFontFormats="0" applyPatternFormats="0" applyAlignmentFormats="0" applyWidthHeightFormats="0">
  <queryTableRefresh nextId="3">
    <queryTableFields count="2">
      <queryTableField id="1" name="ch130-Coste" tableColumnId="1"/>
      <queryTableField id="2" name="a280-Cost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F955B845-38B0-4112-B5A6-79E5B3F3ACA7}" autoFormatId="16" applyNumberFormats="0" applyBorderFormats="0" applyFontFormats="0" applyPatternFormats="0" applyAlignmentFormats="0" applyWidthHeightFormats="0">
  <queryTableRefresh nextId="3">
    <queryTableFields count="2">
      <queryTableField id="1" name="ch130-Coste" tableColumnId="1"/>
      <queryTableField id="2" name="a280-Cost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BC79D5F-8D76-44BC-ABE6-B64490CF016E}" autoFormatId="16" applyNumberFormats="0" applyBorderFormats="0" applyFontFormats="0" applyPatternFormats="0" applyAlignmentFormats="0" applyWidthHeightFormats="0">
  <queryTableRefresh nextId="7">
    <queryTableFields count="6">
      <queryTableField id="1" name="st70-Coste" tableColumnId="1"/>
      <queryTableField id="2" name="st70-EVs" tableColumnId="2"/>
      <queryTableField id="3" name="ch130-Coste" tableColumnId="3"/>
      <queryTableField id="4" name="ch130-EVs" tableColumnId="4"/>
      <queryTableField id="5" name="a280-Coste" tableColumnId="5"/>
      <queryTableField id="6" name="a280-EVs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77C1DFF-372B-45AC-A8F7-CC5CF44AC411}" autoFormatId="16" applyNumberFormats="0" applyBorderFormats="0" applyFontFormats="0" applyPatternFormats="0" applyAlignmentFormats="0" applyWidthHeightFormats="0">
  <queryTableRefresh nextId="7">
    <queryTableFields count="6">
      <queryTableField id="1" name="st70-Coste" tableColumnId="1"/>
      <queryTableField id="2" name="st70-EVs" tableColumnId="2"/>
      <queryTableField id="3" name="ch130-Coste" tableColumnId="3"/>
      <queryTableField id="4" name="ch130-EVs" tableColumnId="4"/>
      <queryTableField id="5" name="a280-Coste" tableColumnId="5"/>
      <queryTableField id="6" name="a280-EVs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A8FE34F6-F705-4667-8A7D-F7C56B53E898}" autoFormatId="16" applyNumberFormats="0" applyBorderFormats="0" applyFontFormats="0" applyPatternFormats="0" applyAlignmentFormats="0" applyWidthHeightFormats="0">
  <queryTableRefresh nextId="7">
    <queryTableFields count="6">
      <queryTableField id="1" name="st70-Coste" tableColumnId="1"/>
      <queryTableField id="2" name="st70-EVs" tableColumnId="2"/>
      <queryTableField id="3" name="ch130-Coste" tableColumnId="3"/>
      <queryTableField id="4" name="ch130-EVs" tableColumnId="4"/>
      <queryTableField id="5" name="a280-Coste" tableColumnId="5"/>
      <queryTableField id="6" name="a280-EVs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9A8E853-FAE2-4121-8ED0-F877F44C4469}" autoFormatId="16" applyNumberFormats="0" applyBorderFormats="0" applyFontFormats="0" applyPatternFormats="0" applyAlignmentFormats="0" applyWidthHeightFormats="0">
  <queryTableRefresh nextId="4">
    <queryTableFields count="3">
      <queryTableField id="1" name="st70-Coste" tableColumnId="1"/>
      <queryTableField id="2" name="ch130-Coste" tableColumnId="2"/>
      <queryTableField id="3" name="a280-Cost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34AC4-9220-446D-B6E2-9DA69BED79C5}" name="ComparativaAlgoritmos" displayName="ComparativaAlgoritmos" ref="A5:J11" headerRowDxfId="21" tableBorderDxfId="20">
  <autoFilter ref="A5:J11" xr:uid="{87CF77B8-B31F-4615-9FF8-EF23EF1A9F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6230E6C-72E4-4039-8324-CA85E6383525}" name="Modelo" totalsRowLabel="Total" dataDxfId="19" totalsRowDxfId="18"/>
    <tableColumn id="2" xr3:uid="{FF51A6A3-57D9-41A0-934B-7BE3A2161EB9}" name="Med" dataDxfId="17" totalsRowDxfId="16"/>
    <tableColumn id="3" xr3:uid="{0330AE3C-6442-4409-A8ED-D6D9AEFD917E}" name="Mej" dataDxfId="15" totalsRowDxfId="14"/>
    <tableColumn id="4" xr3:uid="{3E9E5855-6FD8-478B-BADF-008425CDF713}" name="S" dataDxfId="13" totalsRowDxfId="12"/>
    <tableColumn id="6" xr3:uid="{9A3CD5AD-BA97-40E4-8B68-B5A75DFFD847}" name="Med2" dataDxfId="11" totalsRowDxfId="10"/>
    <tableColumn id="7" xr3:uid="{3E264691-38B2-412E-A2CF-E96F6BA4FCE7}" name="Mej2" dataDxfId="9"/>
    <tableColumn id="8" xr3:uid="{56E578E6-C4F6-4A4D-BC3F-DB81C00F4A7C}" name="S2" dataDxfId="8"/>
    <tableColumn id="10" xr3:uid="{35DC9CCE-D8D0-4DC5-8367-ACD63CFBF20C}" name="Med3" dataDxfId="7"/>
    <tableColumn id="11" xr3:uid="{77E2652F-EBB7-40FF-9090-28AEA13A69CE}" name="Mej3" dataDxfId="6">
      <calculatedColumnFormula>(Greedy!$F$4)</calculatedColumnFormula>
    </tableColumn>
    <tableColumn id="12" xr3:uid="{4C8251B8-D86D-47CE-8498-89CE1EBD4992}" name="S3" dataDxfId="5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BC5748-4C72-47B0-B705-82A107AF441A}" name="hormigasSH" displayName="hormigasSH" ref="G1:H6" tableType="queryTable" totalsRowShown="0" headerRowDxfId="0" headerRowBorderDxfId="3" tableBorderDxfId="4">
  <autoFilter ref="G1:H6" xr:uid="{EDBC5748-4C72-47B0-B705-82A107AF441A}"/>
  <tableColumns count="2">
    <tableColumn id="1" xr3:uid="{E0056F35-EF6F-4C61-85FC-2877EF3C765E}" uniqueName="1" name="ch130-Coste" queryTableFieldId="1" dataDxfId="2"/>
    <tableColumn id="2" xr3:uid="{7365A337-F75A-404A-A574-D33A2C6849FF}" uniqueName="2" name="a280-Coste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60F197-5B6D-43DF-9B9B-04ECBB156FFC}" name="hormigasSHE" displayName="hormigasSHE" ref="J1:K6" tableType="queryTable" totalsRowShown="0">
  <autoFilter ref="J1:K6" xr:uid="{D060F197-5B6D-43DF-9B9B-04ECBB156FFC}"/>
  <tableColumns count="2">
    <tableColumn id="1" xr3:uid="{E576A07A-A461-49E2-B25C-CED19AAF028E}" uniqueName="1" name="ch130-Coste" queryTableFieldId="1"/>
    <tableColumn id="2" xr3:uid="{EB68B41F-FA24-42E2-8548-70AA74A595C2}" uniqueName="2" name="a280-Cost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5B7A2F-AC3B-4157-8A42-041915587056}" name="hormigasSCH" displayName="hormigasSCH" ref="M1:N6" tableType="queryTable" totalsRowShown="0">
  <autoFilter ref="M1:N6" xr:uid="{A85B7A2F-AC3B-4157-8A42-041915587056}"/>
  <tableColumns count="2">
    <tableColumn id="1" xr3:uid="{22B58547-81F4-475B-BAB6-9F47A8F39871}" uniqueName="1" name="ch130-Coste" queryTableFieldId="1"/>
    <tableColumn id="2" xr3:uid="{48B9B1D9-3264-4419-9518-096955F17AB1}" uniqueName="2" name="a280-Cost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C3FC18-CEC9-40B0-A10D-CED02DBBED91}" name="geneticoBasico" displayName="geneticoBasico" ref="A16:F21" tableType="queryTable" totalsRowShown="0">
  <autoFilter ref="A16:F21" xr:uid="{25C3FC18-CEC9-40B0-A10D-CED02DBBED91}"/>
  <tableColumns count="6">
    <tableColumn id="1" xr3:uid="{C59FD38D-5AA0-4645-A4C9-C14F79C916E5}" uniqueName="1" name="st70-Coste" queryTableFieldId="1"/>
    <tableColumn id="2" xr3:uid="{C164AA7A-65DE-441B-A7D5-26F748188D86}" uniqueName="2" name="st70-EVs" queryTableFieldId="2"/>
    <tableColumn id="3" xr3:uid="{FF5817F0-06FE-45F0-ACC6-C818843F4F59}" uniqueName="3" name="ch130-Coste" queryTableFieldId="3"/>
    <tableColumn id="4" xr3:uid="{0694EBD5-F4E6-4EF7-A303-991DC61D9C30}" uniqueName="4" name="ch130-EVs" queryTableFieldId="4"/>
    <tableColumn id="5" xr3:uid="{BE530EB7-C8C7-4333-BEA7-7571C082A0A9}" uniqueName="5" name="a280-Coste" queryTableFieldId="5"/>
    <tableColumn id="6" xr3:uid="{875DCD69-BF0D-45A7-AA9C-E4DFC9CC94D5}" uniqueName="6" name="a280-EVs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170773-32EF-49D0-B380-06A0B5CF92FC}" name="geneticoCHC" displayName="geneticoCHC" ref="I16:N21" tableType="queryTable" totalsRowShown="0">
  <autoFilter ref="I16:N21" xr:uid="{F9170773-32EF-49D0-B380-06A0B5CF92FC}"/>
  <tableColumns count="6">
    <tableColumn id="1" xr3:uid="{9778EF5A-270C-4F37-9CAE-1534625C605B}" uniqueName="1" name="st70-Coste" queryTableFieldId="1"/>
    <tableColumn id="2" xr3:uid="{EBCED54A-8200-45A3-8170-65F12044AACF}" uniqueName="2" name="st70-EVs" queryTableFieldId="2"/>
    <tableColumn id="3" xr3:uid="{B32C046B-889A-4F25-B628-EFFD6FCF01EB}" uniqueName="3" name="ch130-Coste" queryTableFieldId="3"/>
    <tableColumn id="4" xr3:uid="{650E9987-2A6B-4CF1-AAD2-A11BEDE373DE}" uniqueName="4" name="ch130-EVs" queryTableFieldId="4"/>
    <tableColumn id="5" xr3:uid="{6A12AC25-2EC4-46CF-9B8C-DA12DE87E969}" uniqueName="5" name="a280-Coste" queryTableFieldId="5"/>
    <tableColumn id="6" xr3:uid="{1ED15A79-E31E-4FD8-B4CD-EE92DC245B86}" uniqueName="6" name="a280-EVs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3911F-D98E-49BD-A145-9E16955D44D7}" name="geneticoCHCGreedy" displayName="geneticoCHCGreedy" ref="I24:N29" tableType="queryTable" totalsRowShown="0">
  <autoFilter ref="I24:N29" xr:uid="{1593911F-D98E-49BD-A145-9E16955D44D7}"/>
  <tableColumns count="6">
    <tableColumn id="1" xr3:uid="{D960FC6E-8BFC-4084-AE6B-45CF75780212}" uniqueName="1" name="st70-Coste" queryTableFieldId="1"/>
    <tableColumn id="2" xr3:uid="{E470EF81-CC0E-4EAA-86B0-00EAD8915C6A}" uniqueName="2" name="st70-EVs" queryTableFieldId="2"/>
    <tableColumn id="3" xr3:uid="{2B0572FF-F89E-433C-98CB-92A3CA39B1DE}" uniqueName="3" name="ch130-Coste" queryTableFieldId="3"/>
    <tableColumn id="4" xr3:uid="{EBC83293-43F2-4FBF-AA11-B3AF0169FB61}" uniqueName="4" name="ch130-EVs" queryTableFieldId="4"/>
    <tableColumn id="5" xr3:uid="{C77B90CA-2BB9-46B4-B4C4-E73B701396F0}" uniqueName="5" name="a280-Coste" queryTableFieldId="5"/>
    <tableColumn id="6" xr3:uid="{9CC9C212-6287-4482-8A64-438DA0096535}" uniqueName="6" name="a280-EVs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E19401-8095-46BB-96A5-C1602FBDEB29}" name="geneticoMultiModal" displayName="geneticoMultiModal" ref="F6:H11" tableType="queryTable" totalsRowShown="0">
  <autoFilter ref="F6:H11" xr:uid="{F0E19401-8095-46BB-96A5-C1602FBDEB29}"/>
  <tableColumns count="3">
    <tableColumn id="1" xr3:uid="{B42586ED-6512-4C0B-B7C9-698B3937C64A}" uniqueName="1" name="st70-Coste" queryTableFieldId="1"/>
    <tableColumn id="2" xr3:uid="{54FAD4E8-64E4-4D32-A271-4689116B99F9}" uniqueName="2" name="ch130-Coste" queryTableFieldId="2"/>
    <tableColumn id="3" xr3:uid="{6D0F12A4-BAD7-4D79-A6B4-5A80D61FEC84}" uniqueName="3" name="a280-Cost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697B-4E27-4964-848A-C264CC4B4B6A}">
  <dimension ref="A2:J11"/>
  <sheetViews>
    <sheetView topLeftCell="A4" zoomScaleNormal="100" workbookViewId="0">
      <selection activeCell="Y39" sqref="Y39"/>
    </sheetView>
  </sheetViews>
  <sheetFormatPr baseColWidth="10" defaultRowHeight="15"/>
  <cols>
    <col min="1" max="1" width="15.7109375" bestFit="1" customWidth="1"/>
    <col min="2" max="3" width="8.140625" bestFit="1" customWidth="1"/>
    <col min="4" max="4" width="6.5703125" bestFit="1" customWidth="1"/>
    <col min="5" max="6" width="9.140625" bestFit="1" customWidth="1"/>
    <col min="7" max="7" width="8.140625" bestFit="1" customWidth="1"/>
    <col min="8" max="9" width="9.140625" bestFit="1" customWidth="1"/>
    <col min="10" max="10" width="8.140625" bestFit="1" customWidth="1"/>
  </cols>
  <sheetData>
    <row r="2" spans="1:10">
      <c r="B2" t="s">
        <v>0</v>
      </c>
      <c r="C2" t="s">
        <v>15</v>
      </c>
      <c r="D2" t="s">
        <v>16</v>
      </c>
      <c r="E2" t="s">
        <v>18</v>
      </c>
      <c r="F2" t="s">
        <v>19</v>
      </c>
    </row>
    <row r="3" spans="1:10" ht="15.75" thickBot="1"/>
    <row r="4" spans="1:10" ht="16.5" thickBot="1">
      <c r="B4" s="63" t="s">
        <v>137</v>
      </c>
      <c r="C4" s="64"/>
      <c r="D4" s="64"/>
      <c r="E4" s="63" t="s">
        <v>141</v>
      </c>
      <c r="F4" s="64"/>
      <c r="G4" s="64"/>
      <c r="H4" s="63" t="s">
        <v>142</v>
      </c>
      <c r="I4" s="64"/>
      <c r="J4" s="64"/>
    </row>
    <row r="5" spans="1:10" ht="15.75" thickBot="1">
      <c r="A5" s="45" t="s">
        <v>138</v>
      </c>
      <c r="B5" s="46" t="s">
        <v>134</v>
      </c>
      <c r="C5" s="46" t="s">
        <v>135</v>
      </c>
      <c r="D5" s="46" t="s">
        <v>136</v>
      </c>
      <c r="E5" s="47" t="s">
        <v>143</v>
      </c>
      <c r="F5" s="46" t="s">
        <v>146</v>
      </c>
      <c r="G5" s="46" t="s">
        <v>145</v>
      </c>
      <c r="H5" s="46" t="s">
        <v>147</v>
      </c>
      <c r="I5" s="46" t="s">
        <v>144</v>
      </c>
      <c r="J5" s="46" t="s">
        <v>148</v>
      </c>
    </row>
    <row r="6" spans="1:10" ht="16.5" thickTop="1" thickBot="1">
      <c r="A6" s="40" t="s">
        <v>139</v>
      </c>
      <c r="B6" s="48">
        <f>(Greedy!$B$4)</f>
        <v>830</v>
      </c>
      <c r="C6" s="48">
        <f>(Greedy!$B$4)</f>
        <v>830</v>
      </c>
      <c r="D6" s="49">
        <v>0</v>
      </c>
      <c r="E6" s="44">
        <f>(Greedy!$D$4)</f>
        <v>7579</v>
      </c>
      <c r="F6" s="42">
        <f>(Greedy!$D$4)</f>
        <v>7579</v>
      </c>
      <c r="G6" s="43">
        <v>0</v>
      </c>
      <c r="H6" s="50">
        <f>(Greedy!$F$4)</f>
        <v>3157</v>
      </c>
      <c r="I6" s="50">
        <f>(Greedy!$F$4)</f>
        <v>3157</v>
      </c>
      <c r="J6" s="51">
        <v>0</v>
      </c>
    </row>
    <row r="7" spans="1:10" ht="15.75" thickBot="1">
      <c r="A7" s="41" t="s">
        <v>140</v>
      </c>
      <c r="B7" s="48">
        <f>('BA Mejor'!$B$15)</f>
        <v>1181.5</v>
      </c>
      <c r="C7" s="48">
        <f>('BA Mejor'!$B$14)</f>
        <v>1056</v>
      </c>
      <c r="D7" s="48">
        <f>('BA Mejor'!$B$16)</f>
        <v>63.854435154411071</v>
      </c>
      <c r="E7" s="44">
        <f>('BA Mejor'!$D$15)</f>
        <v>23473.4</v>
      </c>
      <c r="F7" s="44">
        <f>('BA Mejor'!$D$14)</f>
        <v>22094</v>
      </c>
      <c r="G7" s="44">
        <f>('BA Mejor'!$D$16)</f>
        <v>951.24003279929298</v>
      </c>
      <c r="H7" s="50">
        <f>('BA Mejor'!$F$15)</f>
        <v>26418.5</v>
      </c>
      <c r="I7" s="50">
        <f>('BA Mejor'!$F$14)</f>
        <v>24998</v>
      </c>
      <c r="J7" s="50">
        <f>('BA Mejor'!$F$16)</f>
        <v>793.48629477767292</v>
      </c>
    </row>
    <row r="8" spans="1:10" ht="15.75" thickBot="1">
      <c r="A8" s="58" t="s">
        <v>157</v>
      </c>
      <c r="B8" s="59">
        <f>(AGB!$B$10)</f>
        <v>1718.8</v>
      </c>
      <c r="C8" s="59">
        <f>(AGB!$B$9)</f>
        <v>1564</v>
      </c>
      <c r="D8" s="59">
        <f>(AGB!$B$11)</f>
        <v>117.88638598243649</v>
      </c>
      <c r="E8" s="60">
        <f>(AGB!$D$10)</f>
        <v>24340.2</v>
      </c>
      <c r="F8" s="60">
        <f>(AGB!$D$9)</f>
        <v>22451</v>
      </c>
      <c r="G8" s="60">
        <f>(AGB!$D$11)</f>
        <v>1715.720169491517</v>
      </c>
      <c r="H8" s="61">
        <f>(AGB!$F$10)</f>
        <v>21044</v>
      </c>
      <c r="I8" s="61">
        <f>(AGB!$F$9)</f>
        <v>20589</v>
      </c>
      <c r="J8" s="61">
        <f>(AGB!$F$11)</f>
        <v>374.84530142446766</v>
      </c>
    </row>
    <row r="9" spans="1:10" ht="15.75" thickBot="1">
      <c r="A9" s="58" t="s">
        <v>158</v>
      </c>
      <c r="B9" s="59">
        <f>(CHC!$B$10)</f>
        <v>1231.8</v>
      </c>
      <c r="C9" s="59">
        <f>(CHC!$B$9)</f>
        <v>1147</v>
      </c>
      <c r="D9" s="59">
        <f>(CHC!$B$11)</f>
        <v>102.96455700871053</v>
      </c>
      <c r="E9" s="60">
        <f>(CHC!$D$10)</f>
        <v>16776.8</v>
      </c>
      <c r="F9" s="60">
        <f>(CHC!$D$9)</f>
        <v>16030</v>
      </c>
      <c r="G9" s="60">
        <f>(CHC!$D$11)</f>
        <v>623.78818520391997</v>
      </c>
      <c r="H9" s="61">
        <f>(CHC!$F$10)</f>
        <v>12492.8</v>
      </c>
      <c r="I9" s="61">
        <f>(CHC!$F$9)</f>
        <v>12310</v>
      </c>
      <c r="J9" s="61">
        <f>(CHC!$F$11)</f>
        <v>219.92430515975263</v>
      </c>
    </row>
    <row r="10" spans="1:10" ht="15.75" thickBot="1">
      <c r="A10" s="58" t="s">
        <v>162</v>
      </c>
      <c r="B10" s="59">
        <f>(CHC!$B$23)</f>
        <v>783.2</v>
      </c>
      <c r="C10" s="59">
        <f>(CHC!$B$22)</f>
        <v>761</v>
      </c>
      <c r="D10" s="59">
        <f>(CHC!$B$24)</f>
        <v>13.217412757419661</v>
      </c>
      <c r="E10" s="60">
        <f>(CHC!$D$23)</f>
        <v>7464.2</v>
      </c>
      <c r="F10" s="60">
        <f>(CHC!$D$22)</f>
        <v>7431</v>
      </c>
      <c r="G10" s="60">
        <f>(CHC!$D$24)</f>
        <v>36.272579174908422</v>
      </c>
      <c r="H10" s="61">
        <f>(CHC!$F$23)</f>
        <v>3129.4</v>
      </c>
      <c r="I10" s="61">
        <f>(CHC!$F$22)</f>
        <v>3115</v>
      </c>
      <c r="J10" s="61">
        <f>(CHC!$F$24)</f>
        <v>8.3845095265018337</v>
      </c>
    </row>
    <row r="11" spans="1:10">
      <c r="A11" s="58" t="s">
        <v>159</v>
      </c>
      <c r="B11" s="59">
        <f>(AGMS!$B$10)</f>
        <v>1659</v>
      </c>
      <c r="C11" s="59">
        <f>(AGMS!$B$9)</f>
        <v>1507</v>
      </c>
      <c r="D11" s="59">
        <f>(AGMS!$B$11)</f>
        <v>106.5152571230995</v>
      </c>
      <c r="E11" s="60">
        <f>(AGMS!$C$10)</f>
        <v>22204</v>
      </c>
      <c r="F11" s="60">
        <f>(AGMS!$C$9)</f>
        <v>21263</v>
      </c>
      <c r="G11" s="60">
        <f>(AGMS!$C$11)</f>
        <v>1175.5079753025923</v>
      </c>
      <c r="H11" s="61">
        <f>(AGMS!$D$10)</f>
        <v>20283</v>
      </c>
      <c r="I11" s="61">
        <f>(AGMS!$D$9)</f>
        <v>19474</v>
      </c>
      <c r="J11" s="61">
        <f>(AGMS!$D$11)</f>
        <v>724.12567969931854</v>
      </c>
    </row>
  </sheetData>
  <mergeCells count="3">
    <mergeCell ref="B4:D4"/>
    <mergeCell ref="E4:G4"/>
    <mergeCell ref="H4:J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FE5D-3F69-40CC-9B5D-1CDC8E1575AF}">
  <dimension ref="A1:N38"/>
  <sheetViews>
    <sheetView tabSelected="1" workbookViewId="0">
      <selection activeCell="C50" sqref="C50"/>
    </sheetView>
  </sheetViews>
  <sheetFormatPr baseColWidth="10" defaultRowHeight="15"/>
  <cols>
    <col min="2" max="2" width="16.28515625" bestFit="1" customWidth="1"/>
    <col min="7" max="7" width="16.28515625" bestFit="1" customWidth="1"/>
    <col min="8" max="8" width="15.28515625" bestFit="1" customWidth="1"/>
    <col min="10" max="10" width="14" bestFit="1" customWidth="1"/>
    <col min="11" max="11" width="13" bestFit="1" customWidth="1"/>
    <col min="13" max="13" width="14" bestFit="1" customWidth="1"/>
    <col min="14" max="14" width="13" bestFit="1" customWidth="1"/>
  </cols>
  <sheetData>
    <row r="1" spans="1:14" ht="19.5" thickTop="1">
      <c r="A1" s="65" t="s">
        <v>163</v>
      </c>
      <c r="B1" s="66"/>
      <c r="C1" s="84"/>
      <c r="G1" s="80" t="s">
        <v>152</v>
      </c>
      <c r="H1" s="83" t="s">
        <v>154</v>
      </c>
      <c r="J1" t="s">
        <v>152</v>
      </c>
      <c r="K1" t="s">
        <v>154</v>
      </c>
      <c r="M1" t="s">
        <v>152</v>
      </c>
      <c r="N1" t="s">
        <v>154</v>
      </c>
    </row>
    <row r="2" spans="1:14">
      <c r="A2" s="8"/>
      <c r="B2" s="62" t="s">
        <v>15</v>
      </c>
      <c r="C2" s="14" t="s">
        <v>16</v>
      </c>
      <c r="G2">
        <v>7093</v>
      </c>
      <c r="H2">
        <v>3157</v>
      </c>
      <c r="J2">
        <v>6765</v>
      </c>
      <c r="K2">
        <v>3501</v>
      </c>
      <c r="M2">
        <v>6694</v>
      </c>
      <c r="N2">
        <v>3133</v>
      </c>
    </row>
    <row r="3" spans="1:14">
      <c r="A3" s="8"/>
      <c r="B3" s="13" t="s">
        <v>1</v>
      </c>
      <c r="C3" s="14" t="s">
        <v>1</v>
      </c>
      <c r="G3">
        <v>6960</v>
      </c>
      <c r="H3">
        <v>3446</v>
      </c>
      <c r="J3">
        <v>6940</v>
      </c>
      <c r="K3">
        <v>3275</v>
      </c>
      <c r="M3">
        <v>6547</v>
      </c>
      <c r="N3">
        <v>3204</v>
      </c>
    </row>
    <row r="4" spans="1:14">
      <c r="A4" s="81" t="s">
        <v>3</v>
      </c>
      <c r="B4" s="85">
        <f>G2</f>
        <v>7093</v>
      </c>
      <c r="C4" s="85">
        <f>H2</f>
        <v>3157</v>
      </c>
      <c r="G4">
        <v>7199</v>
      </c>
      <c r="H4">
        <v>3503</v>
      </c>
      <c r="J4">
        <v>6618</v>
      </c>
      <c r="K4">
        <v>3403</v>
      </c>
      <c r="M4">
        <v>6416</v>
      </c>
      <c r="N4">
        <v>3007</v>
      </c>
    </row>
    <row r="5" spans="1:14">
      <c r="A5" s="81" t="s">
        <v>4</v>
      </c>
      <c r="B5" s="86">
        <f>G3</f>
        <v>6960</v>
      </c>
      <c r="C5" s="86">
        <f>H3</f>
        <v>3446</v>
      </c>
      <c r="G5">
        <v>6739</v>
      </c>
      <c r="H5">
        <v>3520</v>
      </c>
      <c r="J5">
        <v>7013</v>
      </c>
      <c r="K5">
        <v>3548</v>
      </c>
      <c r="M5">
        <v>6797</v>
      </c>
      <c r="N5">
        <v>3144</v>
      </c>
    </row>
    <row r="6" spans="1:14">
      <c r="A6" s="81" t="s">
        <v>5</v>
      </c>
      <c r="B6" s="85">
        <f>G4</f>
        <v>7199</v>
      </c>
      <c r="C6" s="85">
        <f>H4</f>
        <v>3503</v>
      </c>
      <c r="G6">
        <v>6742</v>
      </c>
      <c r="H6">
        <v>3475</v>
      </c>
      <c r="J6">
        <v>6667</v>
      </c>
      <c r="K6">
        <v>3446</v>
      </c>
      <c r="M6">
        <v>6504</v>
      </c>
      <c r="N6">
        <v>3107</v>
      </c>
    </row>
    <row r="7" spans="1:14">
      <c r="A7" s="81" t="s">
        <v>6</v>
      </c>
      <c r="B7" s="86">
        <f>G5</f>
        <v>6739</v>
      </c>
      <c r="C7" s="86">
        <f>H5</f>
        <v>3520</v>
      </c>
    </row>
    <row r="8" spans="1:14" ht="15.75" thickBot="1">
      <c r="A8" s="81" t="s">
        <v>7</v>
      </c>
      <c r="B8" s="85">
        <f>G6</f>
        <v>6742</v>
      </c>
      <c r="C8" s="85">
        <f>H6</f>
        <v>3475</v>
      </c>
    </row>
    <row r="9" spans="1:14" ht="15.75" thickTop="1">
      <c r="A9" s="82" t="s">
        <v>133</v>
      </c>
      <c r="B9" s="28">
        <f>MIN(B4:B8)</f>
        <v>6739</v>
      </c>
      <c r="C9" s="28">
        <f>MIN(C4:C8)</f>
        <v>3157</v>
      </c>
    </row>
    <row r="10" spans="1:14">
      <c r="A10" s="10" t="s">
        <v>13</v>
      </c>
      <c r="B10" s="28">
        <f>AVERAGE(B4:B8)</f>
        <v>6946.6</v>
      </c>
      <c r="C10" s="28">
        <f>AVERAGE(C4:C8)</f>
        <v>3420.2</v>
      </c>
    </row>
    <row r="11" spans="1:14" ht="15.75" thickBot="1">
      <c r="A11" s="11" t="s">
        <v>14</v>
      </c>
      <c r="B11" s="27">
        <f>STDEVA(B4:B8)</f>
        <v>206.32329000866577</v>
      </c>
      <c r="C11" s="27">
        <f>STDEVA(C4:C8)</f>
        <v>149.79886514923936</v>
      </c>
    </row>
    <row r="12" spans="1:14" ht="15.75" thickTop="1"/>
    <row r="13" spans="1:14" ht="15.75" thickBot="1"/>
    <row r="14" spans="1:14" ht="19.5" thickTop="1">
      <c r="A14" s="65" t="s">
        <v>164</v>
      </c>
      <c r="B14" s="66"/>
      <c r="C14" s="84"/>
    </row>
    <row r="15" spans="1:14">
      <c r="A15" s="8"/>
      <c r="B15" s="62" t="s">
        <v>15</v>
      </c>
      <c r="C15" s="14" t="s">
        <v>16</v>
      </c>
    </row>
    <row r="16" spans="1:14">
      <c r="A16" s="8"/>
      <c r="B16" s="13" t="s">
        <v>1</v>
      </c>
      <c r="C16" s="14" t="s">
        <v>1</v>
      </c>
    </row>
    <row r="17" spans="1:3">
      <c r="A17" s="81" t="s">
        <v>3</v>
      </c>
      <c r="B17" s="85">
        <f>J2</f>
        <v>6765</v>
      </c>
      <c r="C17" s="85">
        <f>K2</f>
        <v>3501</v>
      </c>
    </row>
    <row r="18" spans="1:3">
      <c r="A18" s="81" t="s">
        <v>4</v>
      </c>
      <c r="B18" s="86">
        <f>J3</f>
        <v>6940</v>
      </c>
      <c r="C18" s="86">
        <f>K3</f>
        <v>3275</v>
      </c>
    </row>
    <row r="19" spans="1:3">
      <c r="A19" s="81" t="s">
        <v>5</v>
      </c>
      <c r="B19" s="85">
        <f>J4</f>
        <v>6618</v>
      </c>
      <c r="C19" s="85">
        <f>K4</f>
        <v>3403</v>
      </c>
    </row>
    <row r="20" spans="1:3">
      <c r="A20" s="81" t="s">
        <v>6</v>
      </c>
      <c r="B20" s="86">
        <f>J5</f>
        <v>7013</v>
      </c>
      <c r="C20" s="86">
        <f>K5</f>
        <v>3548</v>
      </c>
    </row>
    <row r="21" spans="1:3" ht="15.75" thickBot="1">
      <c r="A21" s="81" t="s">
        <v>7</v>
      </c>
      <c r="B21" s="85">
        <f>J6</f>
        <v>6667</v>
      </c>
      <c r="C21" s="85">
        <f>K6</f>
        <v>3446</v>
      </c>
    </row>
    <row r="22" spans="1:3" ht="15.75" thickTop="1">
      <c r="A22" s="82" t="s">
        <v>133</v>
      </c>
      <c r="B22" s="28">
        <f>MIN(B17:B21)</f>
        <v>6618</v>
      </c>
      <c r="C22" s="28">
        <f>MIN(C17:C21)</f>
        <v>3275</v>
      </c>
    </row>
    <row r="23" spans="1:3">
      <c r="A23" s="10" t="s">
        <v>13</v>
      </c>
      <c r="B23" s="28">
        <f>AVERAGE(B17:B21)</f>
        <v>6800.6</v>
      </c>
      <c r="C23" s="28">
        <f>AVERAGE(C17:C21)</f>
        <v>3434.6</v>
      </c>
    </row>
    <row r="24" spans="1:3" ht="15.75" thickBot="1">
      <c r="A24" s="11" t="s">
        <v>14</v>
      </c>
      <c r="B24" s="27">
        <f>STDEVA(B17:B21)</f>
        <v>171.03011430739323</v>
      </c>
      <c r="C24" s="27">
        <f>STDEVA(C17:C21)</f>
        <v>104.72487765569363</v>
      </c>
    </row>
    <row r="25" spans="1:3" ht="15.75" thickTop="1"/>
    <row r="26" spans="1:3" ht="15.75" thickBot="1"/>
    <row r="27" spans="1:3" ht="19.5" thickTop="1">
      <c r="A27" s="65" t="s">
        <v>165</v>
      </c>
      <c r="B27" s="66"/>
      <c r="C27" s="84"/>
    </row>
    <row r="28" spans="1:3">
      <c r="A28" s="8"/>
      <c r="B28" s="62" t="s">
        <v>15</v>
      </c>
      <c r="C28" s="14" t="s">
        <v>16</v>
      </c>
    </row>
    <row r="29" spans="1:3">
      <c r="A29" s="8"/>
      <c r="B29" s="13" t="s">
        <v>1</v>
      </c>
      <c r="C29" s="14" t="s">
        <v>1</v>
      </c>
    </row>
    <row r="30" spans="1:3">
      <c r="A30" s="81" t="s">
        <v>3</v>
      </c>
      <c r="B30" s="85">
        <f t="shared" ref="B30:B34" si="0">M2</f>
        <v>6694</v>
      </c>
      <c r="C30" s="85">
        <f t="shared" ref="C30:C34" si="1">N2</f>
        <v>3133</v>
      </c>
    </row>
    <row r="31" spans="1:3">
      <c r="A31" s="81" t="s">
        <v>4</v>
      </c>
      <c r="B31" s="86">
        <f t="shared" si="0"/>
        <v>6547</v>
      </c>
      <c r="C31" s="86">
        <f t="shared" si="1"/>
        <v>3204</v>
      </c>
    </row>
    <row r="32" spans="1:3">
      <c r="A32" s="81" t="s">
        <v>5</v>
      </c>
      <c r="B32" s="85">
        <f t="shared" si="0"/>
        <v>6416</v>
      </c>
      <c r="C32" s="85">
        <f t="shared" si="1"/>
        <v>3007</v>
      </c>
    </row>
    <row r="33" spans="1:3">
      <c r="A33" s="81" t="s">
        <v>6</v>
      </c>
      <c r="B33" s="86">
        <f t="shared" si="0"/>
        <v>6797</v>
      </c>
      <c r="C33" s="86">
        <f t="shared" si="1"/>
        <v>3144</v>
      </c>
    </row>
    <row r="34" spans="1:3" ht="15.75" thickBot="1">
      <c r="A34" s="81" t="s">
        <v>7</v>
      </c>
      <c r="B34" s="85">
        <f t="shared" si="0"/>
        <v>6504</v>
      </c>
      <c r="C34" s="85">
        <f t="shared" si="1"/>
        <v>3107</v>
      </c>
    </row>
    <row r="35" spans="1:3" ht="15.75" thickTop="1">
      <c r="A35" s="82" t="s">
        <v>133</v>
      </c>
      <c r="B35" s="28">
        <f>MIN(B30:B34)</f>
        <v>6416</v>
      </c>
      <c r="C35" s="28">
        <f>MIN(C30:C34)</f>
        <v>3007</v>
      </c>
    </row>
    <row r="36" spans="1:3">
      <c r="A36" s="10" t="s">
        <v>13</v>
      </c>
      <c r="B36" s="28">
        <f>AVERAGE(B30:B34)</f>
        <v>6591.6</v>
      </c>
      <c r="C36" s="28">
        <f>AVERAGE(C30:C34)</f>
        <v>3119</v>
      </c>
    </row>
    <row r="37" spans="1:3" ht="15.75" thickBot="1">
      <c r="A37" s="11" t="s">
        <v>14</v>
      </c>
      <c r="B37" s="27">
        <f>STDEVA(B30:B34)</f>
        <v>152.62142706710614</v>
      </c>
      <c r="C37" s="27">
        <f>STDEVA(C30:C34)</f>
        <v>71.996527694049249</v>
      </c>
    </row>
    <row r="38" spans="1:3" ht="15.75" thickTop="1"/>
  </sheetData>
  <mergeCells count="3">
    <mergeCell ref="A14:C14"/>
    <mergeCell ref="A27:C27"/>
    <mergeCell ref="A1:C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2CBE-C832-4C27-AE55-6A07B76907B7}">
  <dimension ref="A1:M12"/>
  <sheetViews>
    <sheetView zoomScale="115" zoomScaleNormal="115" workbookViewId="0">
      <selection activeCell="L10" sqref="L10"/>
    </sheetView>
  </sheetViews>
  <sheetFormatPr baseColWidth="10" defaultRowHeight="15"/>
  <sheetData>
    <row r="1" spans="1:13" ht="19.5" thickTop="1">
      <c r="A1" s="65" t="s">
        <v>20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>
      <c r="A2" s="8"/>
      <c r="B2" s="68" t="s">
        <v>0</v>
      </c>
      <c r="C2" s="69"/>
      <c r="D2" s="70" t="s">
        <v>15</v>
      </c>
      <c r="E2" s="71"/>
      <c r="F2" s="72" t="s">
        <v>16</v>
      </c>
      <c r="G2" s="73"/>
      <c r="H2" s="74" t="s">
        <v>17</v>
      </c>
      <c r="I2" s="75"/>
      <c r="J2" s="76" t="s">
        <v>18</v>
      </c>
      <c r="K2" s="77"/>
      <c r="L2" s="78" t="s">
        <v>19</v>
      </c>
      <c r="M2" s="79"/>
    </row>
    <row r="3" spans="1:13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  <c r="H3" s="15" t="s">
        <v>1</v>
      </c>
      <c r="I3" s="15" t="s">
        <v>2</v>
      </c>
      <c r="J3" s="16" t="s">
        <v>1</v>
      </c>
      <c r="K3" s="16" t="s">
        <v>2</v>
      </c>
      <c r="L3" s="17" t="s">
        <v>1</v>
      </c>
      <c r="M3" s="18" t="s">
        <v>2</v>
      </c>
    </row>
    <row r="4" spans="1:13">
      <c r="A4" s="9" t="s">
        <v>3</v>
      </c>
      <c r="B4" s="21">
        <v>830</v>
      </c>
      <c r="C4" s="21">
        <v>1</v>
      </c>
      <c r="D4" s="22">
        <v>7579</v>
      </c>
      <c r="E4" s="21">
        <v>1</v>
      </c>
      <c r="F4" s="23">
        <v>3157</v>
      </c>
      <c r="G4" s="21">
        <v>1</v>
      </c>
      <c r="H4" s="24">
        <v>43457</v>
      </c>
      <c r="I4" s="21">
        <v>1</v>
      </c>
      <c r="J4" s="25">
        <v>301476</v>
      </c>
      <c r="K4" s="21">
        <v>1</v>
      </c>
      <c r="L4" s="26">
        <v>408101</v>
      </c>
      <c r="M4" s="21">
        <v>1</v>
      </c>
    </row>
    <row r="5" spans="1:13" ht="15.75" thickBot="1">
      <c r="A5" s="11" t="s">
        <v>14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</row>
    <row r="6" spans="1:13" ht="15.75" thickTop="1">
      <c r="A6" s="20" t="s">
        <v>42</v>
      </c>
      <c r="D6" s="20" t="s">
        <v>42</v>
      </c>
      <c r="G6" s="20" t="s">
        <v>42</v>
      </c>
    </row>
    <row r="7" spans="1:13">
      <c r="A7" s="20" t="s">
        <v>43</v>
      </c>
      <c r="D7" s="20" t="s">
        <v>45</v>
      </c>
      <c r="G7" s="20" t="s">
        <v>47</v>
      </c>
    </row>
    <row r="8" spans="1:13">
      <c r="A8" s="20" t="s">
        <v>44</v>
      </c>
      <c r="D8" s="20" t="s">
        <v>46</v>
      </c>
      <c r="G8" s="20" t="s">
        <v>48</v>
      </c>
    </row>
    <row r="10" spans="1:13">
      <c r="A10" s="20" t="s">
        <v>42</v>
      </c>
      <c r="D10" s="20" t="s">
        <v>42</v>
      </c>
      <c r="G10" s="20" t="s">
        <v>42</v>
      </c>
    </row>
    <row r="11" spans="1:13">
      <c r="A11" s="20" t="s">
        <v>49</v>
      </c>
      <c r="D11" s="20" t="s">
        <v>51</v>
      </c>
      <c r="G11" s="20" t="s">
        <v>53</v>
      </c>
    </row>
    <row r="12" spans="1:13">
      <c r="A12" s="20" t="s">
        <v>50</v>
      </c>
      <c r="D12" s="20" t="s">
        <v>52</v>
      </c>
      <c r="G12" s="20" t="s">
        <v>54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29CC-C812-4F8C-8EA4-EC16AECA674E}">
  <dimension ref="A1:M58"/>
  <sheetViews>
    <sheetView workbookViewId="0">
      <selection activeCell="B16" sqref="B16"/>
    </sheetView>
  </sheetViews>
  <sheetFormatPr baseColWidth="10" defaultRowHeight="15"/>
  <cols>
    <col min="2" max="2" width="13.7109375" bestFit="1" customWidth="1"/>
    <col min="3" max="3" width="11.5703125" bestFit="1" customWidth="1"/>
    <col min="4" max="4" width="14" customWidth="1"/>
    <col min="5" max="7" width="11.5703125" bestFit="1" customWidth="1"/>
    <col min="8" max="8" width="20" customWidth="1"/>
    <col min="9" max="11" width="11.7109375" bestFit="1" customWidth="1"/>
    <col min="12" max="12" width="12.7109375" bestFit="1" customWidth="1"/>
    <col min="13" max="13" width="11.7109375" bestFit="1" customWidth="1"/>
  </cols>
  <sheetData>
    <row r="1" spans="1:13" ht="19.5" thickTop="1">
      <c r="A1" s="65" t="s">
        <v>30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>
      <c r="A2" s="8"/>
      <c r="B2" s="68" t="s">
        <v>0</v>
      </c>
      <c r="C2" s="69"/>
      <c r="D2" s="70" t="s">
        <v>15</v>
      </c>
      <c r="E2" s="71"/>
      <c r="F2" s="72" t="s">
        <v>16</v>
      </c>
      <c r="G2" s="73"/>
      <c r="H2" s="74" t="s">
        <v>17</v>
      </c>
      <c r="I2" s="75"/>
      <c r="J2" s="76" t="s">
        <v>18</v>
      </c>
      <c r="K2" s="77"/>
      <c r="L2" s="78" t="s">
        <v>19</v>
      </c>
      <c r="M2" s="79"/>
    </row>
    <row r="3" spans="1:13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  <c r="H3" s="15" t="s">
        <v>1</v>
      </c>
      <c r="I3" s="15" t="s">
        <v>2</v>
      </c>
      <c r="J3" s="16" t="s">
        <v>1</v>
      </c>
      <c r="K3" s="16" t="s">
        <v>2</v>
      </c>
      <c r="L3" s="17" t="s">
        <v>1</v>
      </c>
      <c r="M3" s="18" t="s">
        <v>2</v>
      </c>
    </row>
    <row r="4" spans="1:13">
      <c r="A4" s="9" t="s">
        <v>3</v>
      </c>
      <c r="B4" s="1">
        <v>1173</v>
      </c>
      <c r="C4" s="1">
        <v>113505</v>
      </c>
      <c r="D4" s="2">
        <v>22094</v>
      </c>
      <c r="E4" s="2">
        <v>209625</v>
      </c>
      <c r="F4" s="3">
        <v>26412</v>
      </c>
      <c r="G4" s="3">
        <v>468720</v>
      </c>
      <c r="H4" s="4">
        <v>1913102</v>
      </c>
      <c r="I4" s="4">
        <v>1067655</v>
      </c>
      <c r="J4" s="5">
        <v>8454398</v>
      </c>
      <c r="K4" s="5">
        <v>1760958</v>
      </c>
      <c r="L4" s="6">
        <v>15133126</v>
      </c>
      <c r="M4" s="7">
        <v>3053756</v>
      </c>
    </row>
    <row r="5" spans="1:13">
      <c r="A5" s="9" t="s">
        <v>4</v>
      </c>
      <c r="B5" s="1">
        <v>1224</v>
      </c>
      <c r="C5" s="1">
        <v>113505</v>
      </c>
      <c r="D5" s="2">
        <v>22914</v>
      </c>
      <c r="E5" s="2">
        <v>209625</v>
      </c>
      <c r="F5" s="3">
        <v>24998</v>
      </c>
      <c r="G5" s="3">
        <v>468720</v>
      </c>
      <c r="H5" s="4">
        <v>1874183</v>
      </c>
      <c r="I5" s="4">
        <v>1067655</v>
      </c>
      <c r="J5" s="5">
        <v>8441813</v>
      </c>
      <c r="K5" s="5">
        <v>1760958</v>
      </c>
      <c r="L5" s="6">
        <v>15016535</v>
      </c>
      <c r="M5" s="7">
        <v>3053756</v>
      </c>
    </row>
    <row r="6" spans="1:13">
      <c r="A6" s="9" t="s">
        <v>5</v>
      </c>
      <c r="B6" s="1">
        <v>1190</v>
      </c>
      <c r="C6" s="1">
        <v>113505</v>
      </c>
      <c r="D6" s="2">
        <v>24253</v>
      </c>
      <c r="E6" s="2">
        <v>209625</v>
      </c>
      <c r="F6" s="3">
        <v>26666</v>
      </c>
      <c r="G6" s="3">
        <v>468720</v>
      </c>
      <c r="H6" s="4">
        <v>1954410</v>
      </c>
      <c r="I6" s="4">
        <v>1067655</v>
      </c>
      <c r="J6" s="5">
        <v>8366794</v>
      </c>
      <c r="K6" s="5">
        <v>1760958</v>
      </c>
      <c r="L6" s="6">
        <v>14738116</v>
      </c>
      <c r="M6" s="7">
        <v>3053756</v>
      </c>
    </row>
    <row r="7" spans="1:13">
      <c r="A7" s="9" t="s">
        <v>6</v>
      </c>
      <c r="B7" s="1">
        <v>1130</v>
      </c>
      <c r="C7" s="1">
        <v>113505</v>
      </c>
      <c r="D7" s="2">
        <v>24196</v>
      </c>
      <c r="E7" s="2">
        <v>209625</v>
      </c>
      <c r="F7" s="3">
        <v>27215</v>
      </c>
      <c r="G7" s="3">
        <v>468720</v>
      </c>
      <c r="H7" s="4">
        <v>2030531</v>
      </c>
      <c r="I7" s="4">
        <v>1067655</v>
      </c>
      <c r="J7" s="5">
        <v>8402660</v>
      </c>
      <c r="K7" s="5">
        <v>1760958</v>
      </c>
      <c r="L7" s="6">
        <v>14816225</v>
      </c>
      <c r="M7" s="7">
        <v>3053756</v>
      </c>
    </row>
    <row r="8" spans="1:13">
      <c r="A8" s="9" t="s">
        <v>7</v>
      </c>
      <c r="B8" s="1">
        <v>1194</v>
      </c>
      <c r="C8" s="1">
        <v>113505</v>
      </c>
      <c r="D8" s="2">
        <v>22502</v>
      </c>
      <c r="E8" s="2">
        <v>209625</v>
      </c>
      <c r="F8" s="3">
        <v>26931</v>
      </c>
      <c r="G8" s="3">
        <v>468720</v>
      </c>
      <c r="H8" s="4">
        <v>1973411</v>
      </c>
      <c r="I8" s="4">
        <v>1067655</v>
      </c>
      <c r="J8" s="5">
        <v>8376210</v>
      </c>
      <c r="K8" s="5">
        <v>1760958</v>
      </c>
      <c r="L8" s="6">
        <v>15018962</v>
      </c>
      <c r="M8" s="7">
        <v>3053756</v>
      </c>
    </row>
    <row r="9" spans="1:13">
      <c r="A9" s="9" t="s">
        <v>8</v>
      </c>
      <c r="B9" s="1">
        <v>1156</v>
      </c>
      <c r="C9" s="1">
        <v>113505</v>
      </c>
      <c r="D9" s="2">
        <v>24078</v>
      </c>
      <c r="E9" s="2">
        <v>209625</v>
      </c>
      <c r="F9" s="3">
        <v>26520</v>
      </c>
      <c r="G9" s="3">
        <v>468720</v>
      </c>
      <c r="H9" s="4">
        <v>1913706</v>
      </c>
      <c r="I9" s="4">
        <v>1067655</v>
      </c>
      <c r="J9" s="5">
        <v>8466410</v>
      </c>
      <c r="K9" s="5">
        <v>1760958</v>
      </c>
      <c r="L9" s="6">
        <v>14976830</v>
      </c>
      <c r="M9" s="7">
        <v>3053756</v>
      </c>
    </row>
    <row r="10" spans="1:13">
      <c r="A10" s="9" t="s">
        <v>9</v>
      </c>
      <c r="B10" s="1">
        <v>1259</v>
      </c>
      <c r="C10" s="1">
        <v>113505</v>
      </c>
      <c r="D10" s="2">
        <v>23038</v>
      </c>
      <c r="E10" s="2">
        <v>209625</v>
      </c>
      <c r="F10" s="3">
        <v>25446</v>
      </c>
      <c r="G10" s="3">
        <v>468720</v>
      </c>
      <c r="H10" s="4">
        <v>2011963</v>
      </c>
      <c r="I10" s="4">
        <v>1067655</v>
      </c>
      <c r="J10" s="5">
        <v>8366279</v>
      </c>
      <c r="K10" s="5">
        <v>1760958</v>
      </c>
      <c r="L10" s="6">
        <v>14828772</v>
      </c>
      <c r="M10" s="7">
        <v>3053756</v>
      </c>
    </row>
    <row r="11" spans="1:13">
      <c r="A11" s="9" t="s">
        <v>10</v>
      </c>
      <c r="B11" s="1">
        <v>1157</v>
      </c>
      <c r="C11" s="1">
        <v>113505</v>
      </c>
      <c r="D11" s="2">
        <v>25236</v>
      </c>
      <c r="E11" s="2">
        <v>209625</v>
      </c>
      <c r="F11" s="3">
        <v>26954</v>
      </c>
      <c r="G11" s="3">
        <v>468720</v>
      </c>
      <c r="H11" s="4">
        <v>1938008</v>
      </c>
      <c r="I11" s="4">
        <v>1067655</v>
      </c>
      <c r="J11" s="5">
        <v>8208834</v>
      </c>
      <c r="K11" s="5">
        <v>1760958</v>
      </c>
      <c r="L11" s="6">
        <v>14872157</v>
      </c>
      <c r="M11" s="7">
        <v>3053756</v>
      </c>
    </row>
    <row r="12" spans="1:13">
      <c r="A12" s="9" t="s">
        <v>11</v>
      </c>
      <c r="B12" s="1">
        <v>1056</v>
      </c>
      <c r="C12" s="1">
        <v>113505</v>
      </c>
      <c r="D12" s="2">
        <v>23045</v>
      </c>
      <c r="E12" s="2">
        <v>209625</v>
      </c>
      <c r="F12" s="3">
        <v>25677</v>
      </c>
      <c r="G12" s="3">
        <v>468720</v>
      </c>
      <c r="H12" s="4">
        <v>1990716</v>
      </c>
      <c r="I12" s="4">
        <v>1067655</v>
      </c>
      <c r="J12" s="5">
        <v>8148831</v>
      </c>
      <c r="K12" s="5">
        <v>1760958</v>
      </c>
      <c r="L12" s="6">
        <v>14795905</v>
      </c>
      <c r="M12" s="7">
        <v>3053756</v>
      </c>
    </row>
    <row r="13" spans="1:13" ht="15.75" thickBot="1">
      <c r="A13" s="29" t="s">
        <v>12</v>
      </c>
      <c r="B13" s="30">
        <v>1276</v>
      </c>
      <c r="C13" s="30">
        <v>113505</v>
      </c>
      <c r="D13" s="31">
        <v>23378</v>
      </c>
      <c r="E13" s="31">
        <v>209625</v>
      </c>
      <c r="F13" s="32">
        <v>27366</v>
      </c>
      <c r="G13" s="32">
        <v>468720</v>
      </c>
      <c r="H13" s="33">
        <v>1863563</v>
      </c>
      <c r="I13" s="33">
        <v>1067655</v>
      </c>
      <c r="J13" s="34">
        <v>8367801</v>
      </c>
      <c r="K13" s="34">
        <v>1760958</v>
      </c>
      <c r="L13" s="35">
        <v>14670935</v>
      </c>
      <c r="M13" s="36">
        <v>3053756</v>
      </c>
    </row>
    <row r="14" spans="1:13" ht="15.75" thickTop="1">
      <c r="A14" s="37" t="s">
        <v>133</v>
      </c>
      <c r="B14" s="52">
        <f>MIN(B4:B13)</f>
        <v>1056</v>
      </c>
      <c r="C14" s="52">
        <f t="shared" ref="C14:M14" si="0">MIN(C4:C13)</f>
        <v>113505</v>
      </c>
      <c r="D14" s="52">
        <f t="shared" si="0"/>
        <v>22094</v>
      </c>
      <c r="E14" s="52">
        <f t="shared" si="0"/>
        <v>209625</v>
      </c>
      <c r="F14" s="52">
        <f t="shared" si="0"/>
        <v>24998</v>
      </c>
      <c r="G14" s="52">
        <f t="shared" si="0"/>
        <v>468720</v>
      </c>
      <c r="H14" s="52">
        <f t="shared" si="0"/>
        <v>1863563</v>
      </c>
      <c r="I14" s="52">
        <f t="shared" si="0"/>
        <v>1067655</v>
      </c>
      <c r="J14" s="52">
        <f t="shared" si="0"/>
        <v>8148831</v>
      </c>
      <c r="K14" s="52">
        <f t="shared" si="0"/>
        <v>1760958</v>
      </c>
      <c r="L14" s="52">
        <f t="shared" si="0"/>
        <v>14670935</v>
      </c>
      <c r="M14" s="53">
        <f t="shared" si="0"/>
        <v>3053756</v>
      </c>
    </row>
    <row r="15" spans="1:13">
      <c r="A15" s="10" t="s">
        <v>13</v>
      </c>
      <c r="B15" s="28">
        <f>AVERAGE(B4:B13)</f>
        <v>1181.5</v>
      </c>
      <c r="C15" s="28">
        <f>AVERAGE(C4:C13)</f>
        <v>113505</v>
      </c>
      <c r="D15" s="28">
        <f t="shared" ref="D15:M15" si="1">AVERAGE(D4:D13)</f>
        <v>23473.4</v>
      </c>
      <c r="E15" s="28">
        <f t="shared" si="1"/>
        <v>209625</v>
      </c>
      <c r="F15" s="28">
        <f t="shared" si="1"/>
        <v>26418.5</v>
      </c>
      <c r="G15" s="28">
        <f t="shared" si="1"/>
        <v>468720</v>
      </c>
      <c r="H15" s="28">
        <f t="shared" si="1"/>
        <v>1946359.3</v>
      </c>
      <c r="I15" s="28">
        <f t="shared" si="1"/>
        <v>1067655</v>
      </c>
      <c r="J15" s="28">
        <f t="shared" si="1"/>
        <v>8360003</v>
      </c>
      <c r="K15" s="28">
        <f t="shared" si="1"/>
        <v>1760958</v>
      </c>
      <c r="L15" s="28">
        <f t="shared" si="1"/>
        <v>14886756.300000001</v>
      </c>
      <c r="M15" s="38">
        <f t="shared" si="1"/>
        <v>3053756</v>
      </c>
    </row>
    <row r="16" spans="1:13" ht="15.75" thickBot="1">
      <c r="A16" s="11" t="s">
        <v>14</v>
      </c>
      <c r="B16" s="27">
        <f>STDEVA(B4:B13)</f>
        <v>63.854435154411071</v>
      </c>
      <c r="C16" s="27">
        <f>STDEVA(C4:C13)</f>
        <v>0</v>
      </c>
      <c r="D16" s="27">
        <f t="shared" ref="D16:M16" si="2">STDEVA(D4:D13)</f>
        <v>951.24003279929298</v>
      </c>
      <c r="E16" s="27">
        <f t="shared" si="2"/>
        <v>0</v>
      </c>
      <c r="F16" s="27">
        <f t="shared" si="2"/>
        <v>793.48629477767292</v>
      </c>
      <c r="G16" s="27">
        <f t="shared" si="2"/>
        <v>0</v>
      </c>
      <c r="H16" s="27">
        <f t="shared" si="2"/>
        <v>56233.16676926527</v>
      </c>
      <c r="I16" s="27">
        <f t="shared" si="2"/>
        <v>0</v>
      </c>
      <c r="J16" s="27">
        <f t="shared" si="2"/>
        <v>103601.81416150759</v>
      </c>
      <c r="K16" s="27">
        <f t="shared" si="2"/>
        <v>0</v>
      </c>
      <c r="L16" s="27">
        <f t="shared" si="2"/>
        <v>144763.74335527985</v>
      </c>
      <c r="M16" s="39">
        <f t="shared" si="2"/>
        <v>0</v>
      </c>
    </row>
    <row r="17" spans="1:9" ht="15.75" thickTop="1"/>
    <row r="19" spans="1:9">
      <c r="A19" s="20" t="s">
        <v>31</v>
      </c>
      <c r="E19" s="20" t="s">
        <v>31</v>
      </c>
      <c r="I19" s="20" t="s">
        <v>31</v>
      </c>
    </row>
    <row r="20" spans="1:9">
      <c r="A20" s="19"/>
      <c r="E20" s="19"/>
      <c r="I20" s="19"/>
    </row>
    <row r="21" spans="1:9">
      <c r="A21" s="20" t="s">
        <v>21</v>
      </c>
      <c r="E21" s="20" t="s">
        <v>24</v>
      </c>
      <c r="I21" s="20" t="s">
        <v>34</v>
      </c>
    </row>
    <row r="22" spans="1:9">
      <c r="A22" s="20" t="s">
        <v>22</v>
      </c>
      <c r="E22" s="20" t="s">
        <v>25</v>
      </c>
      <c r="I22" s="20" t="s">
        <v>35</v>
      </c>
    </row>
    <row r="23" spans="1:9">
      <c r="A23" s="20" t="s">
        <v>55</v>
      </c>
      <c r="E23" s="20" t="s">
        <v>68</v>
      </c>
      <c r="I23" s="20" t="s">
        <v>81</v>
      </c>
    </row>
    <row r="24" spans="1:9">
      <c r="A24" s="19"/>
      <c r="E24" s="19"/>
      <c r="I24" s="19"/>
    </row>
    <row r="25" spans="1:9">
      <c r="A25" s="20" t="s">
        <v>56</v>
      </c>
      <c r="E25" s="20" t="s">
        <v>69</v>
      </c>
      <c r="I25" s="20" t="s">
        <v>82</v>
      </c>
    </row>
    <row r="26" spans="1:9">
      <c r="A26" s="20" t="s">
        <v>57</v>
      </c>
      <c r="E26" s="20" t="s">
        <v>70</v>
      </c>
      <c r="I26" s="20" t="s">
        <v>83</v>
      </c>
    </row>
    <row r="27" spans="1:9">
      <c r="A27" s="20" t="s">
        <v>58</v>
      </c>
      <c r="E27" s="20" t="s">
        <v>71</v>
      </c>
      <c r="I27" s="20" t="s">
        <v>84</v>
      </c>
    </row>
    <row r="28" spans="1:9">
      <c r="A28" s="20" t="s">
        <v>59</v>
      </c>
      <c r="E28" s="20" t="s">
        <v>72</v>
      </c>
      <c r="I28" s="20" t="s">
        <v>85</v>
      </c>
    </row>
    <row r="29" spans="1:9">
      <c r="A29" s="20" t="s">
        <v>60</v>
      </c>
      <c r="E29" s="20" t="s">
        <v>73</v>
      </c>
      <c r="I29" s="20" t="s">
        <v>86</v>
      </c>
    </row>
    <row r="30" spans="1:9">
      <c r="A30" s="20" t="s">
        <v>61</v>
      </c>
      <c r="E30" s="20" t="s">
        <v>74</v>
      </c>
      <c r="I30" s="20" t="s">
        <v>87</v>
      </c>
    </row>
    <row r="31" spans="1:9">
      <c r="A31" s="20" t="s">
        <v>62</v>
      </c>
      <c r="E31" s="20" t="s">
        <v>75</v>
      </c>
      <c r="I31" s="20" t="s">
        <v>88</v>
      </c>
    </row>
    <row r="32" spans="1:9">
      <c r="A32" s="20" t="s">
        <v>63</v>
      </c>
      <c r="E32" s="20" t="s">
        <v>76</v>
      </c>
      <c r="I32" s="20" t="s">
        <v>89</v>
      </c>
    </row>
    <row r="33" spans="1:9">
      <c r="A33" s="20" t="s">
        <v>64</v>
      </c>
      <c r="E33" s="20" t="s">
        <v>77</v>
      </c>
      <c r="I33" s="20" t="s">
        <v>90</v>
      </c>
    </row>
    <row r="34" spans="1:9">
      <c r="A34" s="20" t="s">
        <v>65</v>
      </c>
      <c r="E34" s="20" t="s">
        <v>78</v>
      </c>
      <c r="I34" s="20" t="s">
        <v>91</v>
      </c>
    </row>
    <row r="35" spans="1:9">
      <c r="A35" s="20" t="s">
        <v>23</v>
      </c>
      <c r="E35" s="20" t="s">
        <v>23</v>
      </c>
      <c r="I35" s="20" t="s">
        <v>23</v>
      </c>
    </row>
    <row r="36" spans="1:9">
      <c r="A36" s="20" t="s">
        <v>66</v>
      </c>
      <c r="E36" s="20" t="s">
        <v>79</v>
      </c>
      <c r="I36" s="20" t="s">
        <v>92</v>
      </c>
    </row>
    <row r="37" spans="1:9">
      <c r="A37" s="20" t="s">
        <v>32</v>
      </c>
      <c r="E37" s="20" t="s">
        <v>33</v>
      </c>
      <c r="I37" s="20" t="s">
        <v>36</v>
      </c>
    </row>
    <row r="38" spans="1:9">
      <c r="A38" s="20" t="s">
        <v>67</v>
      </c>
      <c r="E38" s="20" t="s">
        <v>80</v>
      </c>
      <c r="I38" s="20" t="s">
        <v>93</v>
      </c>
    </row>
    <row r="39" spans="1:9">
      <c r="A39" s="20"/>
      <c r="F39" s="20"/>
    </row>
    <row r="40" spans="1:9">
      <c r="A40" s="19"/>
      <c r="E40" s="19"/>
      <c r="I40" s="19"/>
    </row>
    <row r="41" spans="1:9">
      <c r="A41" s="20" t="s">
        <v>37</v>
      </c>
      <c r="E41" s="20" t="s">
        <v>26</v>
      </c>
      <c r="I41" s="20" t="s">
        <v>28</v>
      </c>
    </row>
    <row r="42" spans="1:9">
      <c r="A42" s="20" t="s">
        <v>38</v>
      </c>
      <c r="E42" s="20" t="s">
        <v>27</v>
      </c>
      <c r="I42" s="20" t="s">
        <v>29</v>
      </c>
    </row>
    <row r="43" spans="1:9">
      <c r="A43" s="20" t="s">
        <v>94</v>
      </c>
      <c r="E43" s="20" t="s">
        <v>107</v>
      </c>
      <c r="I43" s="20" t="s">
        <v>120</v>
      </c>
    </row>
    <row r="44" spans="1:9">
      <c r="A44" s="19"/>
      <c r="E44" s="19"/>
      <c r="I44" s="19"/>
    </row>
    <row r="45" spans="1:9">
      <c r="A45" s="20" t="s">
        <v>95</v>
      </c>
      <c r="E45" s="20" t="s">
        <v>108</v>
      </c>
      <c r="I45" s="20" t="s">
        <v>121</v>
      </c>
    </row>
    <row r="46" spans="1:9">
      <c r="A46" s="20" t="s">
        <v>96</v>
      </c>
      <c r="E46" s="20" t="s">
        <v>109</v>
      </c>
      <c r="I46" s="20" t="s">
        <v>122</v>
      </c>
    </row>
    <row r="47" spans="1:9">
      <c r="A47" s="20" t="s">
        <v>97</v>
      </c>
      <c r="E47" s="20" t="s">
        <v>110</v>
      </c>
      <c r="I47" s="20" t="s">
        <v>123</v>
      </c>
    </row>
    <row r="48" spans="1:9">
      <c r="A48" s="20" t="s">
        <v>98</v>
      </c>
      <c r="E48" s="20" t="s">
        <v>111</v>
      </c>
      <c r="I48" s="20" t="s">
        <v>124</v>
      </c>
    </row>
    <row r="49" spans="1:9">
      <c r="A49" s="20" t="s">
        <v>99</v>
      </c>
      <c r="E49" s="20" t="s">
        <v>112</v>
      </c>
      <c r="I49" s="20" t="s">
        <v>125</v>
      </c>
    </row>
    <row r="50" spans="1:9">
      <c r="A50" s="20" t="s">
        <v>100</v>
      </c>
      <c r="E50" s="20" t="s">
        <v>113</v>
      </c>
      <c r="I50" s="20" t="s">
        <v>126</v>
      </c>
    </row>
    <row r="51" spans="1:9">
      <c r="A51" s="20" t="s">
        <v>101</v>
      </c>
      <c r="E51" s="20" t="s">
        <v>114</v>
      </c>
      <c r="I51" s="20" t="s">
        <v>127</v>
      </c>
    </row>
    <row r="52" spans="1:9">
      <c r="A52" s="20" t="s">
        <v>102</v>
      </c>
      <c r="E52" s="20" t="s">
        <v>115</v>
      </c>
      <c r="I52" s="20" t="s">
        <v>128</v>
      </c>
    </row>
    <row r="53" spans="1:9">
      <c r="A53" s="20" t="s">
        <v>103</v>
      </c>
      <c r="E53" s="20" t="s">
        <v>116</v>
      </c>
      <c r="I53" s="20" t="s">
        <v>129</v>
      </c>
    </row>
    <row r="54" spans="1:9">
      <c r="A54" s="20" t="s">
        <v>104</v>
      </c>
      <c r="E54" s="20" t="s">
        <v>117</v>
      </c>
      <c r="I54" s="20" t="s">
        <v>130</v>
      </c>
    </row>
    <row r="55" spans="1:9">
      <c r="A55" s="20" t="s">
        <v>23</v>
      </c>
      <c r="E55" s="20" t="s">
        <v>23</v>
      </c>
      <c r="I55" s="20" t="s">
        <v>23</v>
      </c>
    </row>
    <row r="56" spans="1:9">
      <c r="A56" s="20" t="s">
        <v>105</v>
      </c>
      <c r="E56" s="20" t="s">
        <v>118</v>
      </c>
      <c r="I56" s="20" t="s">
        <v>131</v>
      </c>
    </row>
    <row r="57" spans="1:9">
      <c r="A57" s="20" t="s">
        <v>39</v>
      </c>
      <c r="E57" s="20" t="s">
        <v>40</v>
      </c>
      <c r="I57" s="20" t="s">
        <v>41</v>
      </c>
    </row>
    <row r="58" spans="1:9">
      <c r="A58" s="20" t="s">
        <v>106</v>
      </c>
      <c r="E58" s="20" t="s">
        <v>119</v>
      </c>
      <c r="I58" s="20" t="s">
        <v>132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5ADB-D2B6-4DCA-B060-609664F1D4A1}">
  <dimension ref="A1:G21"/>
  <sheetViews>
    <sheetView workbookViewId="0">
      <selection activeCell="B4" sqref="B4:G8"/>
    </sheetView>
  </sheetViews>
  <sheetFormatPr baseColWidth="10" defaultRowHeight="15"/>
  <cols>
    <col min="1" max="1" width="12.5703125" bestFit="1" customWidth="1"/>
    <col min="2" max="2" width="10.7109375" bestFit="1" customWidth="1"/>
    <col min="3" max="3" width="14" bestFit="1" customWidth="1"/>
    <col min="4" max="4" width="12.140625" bestFit="1" customWidth="1"/>
    <col min="5" max="5" width="13" bestFit="1" customWidth="1"/>
    <col min="6" max="6" width="11.140625" bestFit="1" customWidth="1"/>
  </cols>
  <sheetData>
    <row r="1" spans="1:7" ht="19.5" thickTop="1">
      <c r="A1" s="65" t="s">
        <v>149</v>
      </c>
      <c r="B1" s="66"/>
      <c r="C1" s="66"/>
      <c r="D1" s="66"/>
      <c r="E1" s="66"/>
      <c r="F1" s="66"/>
      <c r="G1" s="66"/>
    </row>
    <row r="2" spans="1:7">
      <c r="A2" s="8"/>
      <c r="B2" s="68" t="s">
        <v>0</v>
      </c>
      <c r="C2" s="69"/>
      <c r="D2" s="70" t="s">
        <v>15</v>
      </c>
      <c r="E2" s="71"/>
      <c r="F2" s="72" t="s">
        <v>16</v>
      </c>
      <c r="G2" s="73"/>
    </row>
    <row r="3" spans="1:7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</row>
    <row r="4" spans="1:7">
      <c r="A4" s="9" t="s">
        <v>3</v>
      </c>
      <c r="B4" s="1">
        <v>1657</v>
      </c>
      <c r="C4" s="1">
        <v>277184</v>
      </c>
      <c r="D4" s="2">
        <v>24750</v>
      </c>
      <c r="E4" s="2">
        <v>476761</v>
      </c>
      <c r="F4" s="3">
        <v>20589</v>
      </c>
      <c r="G4" s="3">
        <v>260883</v>
      </c>
    </row>
    <row r="5" spans="1:7">
      <c r="A5" s="9" t="s">
        <v>4</v>
      </c>
      <c r="B5" s="1">
        <v>1791</v>
      </c>
      <c r="C5" s="1">
        <v>365174</v>
      </c>
      <c r="D5" s="2">
        <v>22451</v>
      </c>
      <c r="E5" s="2">
        <v>962700</v>
      </c>
      <c r="F5" s="3">
        <v>21311</v>
      </c>
      <c r="G5" s="3">
        <v>190198</v>
      </c>
    </row>
    <row r="6" spans="1:7">
      <c r="A6" s="9" t="s">
        <v>5</v>
      </c>
      <c r="B6" s="1">
        <v>1564</v>
      </c>
      <c r="C6" s="1">
        <v>449893</v>
      </c>
      <c r="D6" s="2">
        <v>23381</v>
      </c>
      <c r="E6" s="2">
        <v>456154</v>
      </c>
      <c r="F6" s="3">
        <v>21453</v>
      </c>
      <c r="G6" s="3">
        <v>293516</v>
      </c>
    </row>
    <row r="7" spans="1:7">
      <c r="A7" s="9" t="s">
        <v>6</v>
      </c>
      <c r="B7" s="1">
        <v>1713</v>
      </c>
      <c r="C7" s="1">
        <v>602466</v>
      </c>
      <c r="D7" s="2">
        <v>24120</v>
      </c>
      <c r="E7" s="2">
        <v>444653</v>
      </c>
      <c r="F7" s="3">
        <v>20719</v>
      </c>
      <c r="G7" s="3">
        <v>413192</v>
      </c>
    </row>
    <row r="8" spans="1:7" ht="15.75" thickBot="1">
      <c r="A8" s="9" t="s">
        <v>7</v>
      </c>
      <c r="B8" s="1">
        <v>1869</v>
      </c>
      <c r="C8" s="1">
        <v>528472</v>
      </c>
      <c r="D8" s="2">
        <v>26999</v>
      </c>
      <c r="E8" s="2">
        <v>290161</v>
      </c>
      <c r="F8" s="3">
        <v>21148</v>
      </c>
      <c r="G8" s="3">
        <v>632805</v>
      </c>
    </row>
    <row r="9" spans="1:7" ht="15.75" thickTop="1">
      <c r="A9" s="37" t="s">
        <v>133</v>
      </c>
      <c r="B9" s="28">
        <f t="shared" ref="B9:G9" si="0">MIN(B4:B8)</f>
        <v>1564</v>
      </c>
      <c r="C9" s="28">
        <f t="shared" si="0"/>
        <v>277184</v>
      </c>
      <c r="D9" s="28">
        <f t="shared" si="0"/>
        <v>22451</v>
      </c>
      <c r="E9" s="28">
        <f t="shared" si="0"/>
        <v>290161</v>
      </c>
      <c r="F9" s="28">
        <f t="shared" si="0"/>
        <v>20589</v>
      </c>
      <c r="G9" s="28">
        <f t="shared" si="0"/>
        <v>190198</v>
      </c>
    </row>
    <row r="10" spans="1:7">
      <c r="A10" s="10" t="s">
        <v>13</v>
      </c>
      <c r="B10" s="28">
        <f t="shared" ref="B10:G10" si="1">AVERAGE(B4:B8)</f>
        <v>1718.8</v>
      </c>
      <c r="C10" s="28">
        <f t="shared" si="1"/>
        <v>444637.8</v>
      </c>
      <c r="D10" s="28">
        <f t="shared" si="1"/>
        <v>24340.2</v>
      </c>
      <c r="E10" s="28">
        <f t="shared" si="1"/>
        <v>526085.80000000005</v>
      </c>
      <c r="F10" s="28">
        <f t="shared" si="1"/>
        <v>21044</v>
      </c>
      <c r="G10" s="28">
        <f t="shared" si="1"/>
        <v>358118.8</v>
      </c>
    </row>
    <row r="11" spans="1:7" ht="15.75" thickBot="1">
      <c r="A11" s="11" t="s">
        <v>14</v>
      </c>
      <c r="B11" s="27">
        <f t="shared" ref="B11:G11" si="2">STDEVA(B4:B8)</f>
        <v>117.88638598243649</v>
      </c>
      <c r="C11" s="27">
        <f t="shared" si="2"/>
        <v>128764.12696943202</v>
      </c>
      <c r="D11" s="27">
        <f t="shared" si="2"/>
        <v>1715.720169491517</v>
      </c>
      <c r="E11" s="27">
        <f t="shared" si="2"/>
        <v>255072.12919035277</v>
      </c>
      <c r="F11" s="27">
        <f t="shared" si="2"/>
        <v>374.84530142446766</v>
      </c>
      <c r="G11" s="27">
        <f t="shared" si="2"/>
        <v>173429.58475329407</v>
      </c>
    </row>
    <row r="12" spans="1:7" ht="15.75" thickTop="1"/>
    <row r="16" spans="1:7">
      <c r="A16" t="s">
        <v>150</v>
      </c>
      <c r="B16" t="s">
        <v>151</v>
      </c>
      <c r="C16" t="s">
        <v>152</v>
      </c>
      <c r="D16" t="s">
        <v>153</v>
      </c>
      <c r="E16" t="s">
        <v>154</v>
      </c>
      <c r="F16" t="s">
        <v>155</v>
      </c>
    </row>
    <row r="17" spans="1:6">
      <c r="A17">
        <v>1657</v>
      </c>
      <c r="B17">
        <v>277184</v>
      </c>
      <c r="C17">
        <v>24750</v>
      </c>
      <c r="D17">
        <v>476761</v>
      </c>
      <c r="E17">
        <v>20589</v>
      </c>
      <c r="F17">
        <v>260883</v>
      </c>
    </row>
    <row r="18" spans="1:6">
      <c r="A18">
        <v>1791</v>
      </c>
      <c r="B18">
        <v>365174</v>
      </c>
      <c r="C18">
        <v>22451</v>
      </c>
      <c r="D18">
        <v>962700</v>
      </c>
      <c r="E18">
        <v>21311</v>
      </c>
      <c r="F18">
        <v>190198</v>
      </c>
    </row>
    <row r="19" spans="1:6">
      <c r="A19">
        <v>1564</v>
      </c>
      <c r="B19">
        <v>449893</v>
      </c>
      <c r="C19">
        <v>23381</v>
      </c>
      <c r="D19">
        <v>456154</v>
      </c>
      <c r="E19">
        <v>21453</v>
      </c>
      <c r="F19">
        <v>293516</v>
      </c>
    </row>
    <row r="20" spans="1:6">
      <c r="A20">
        <v>1713</v>
      </c>
      <c r="B20">
        <v>602466</v>
      </c>
      <c r="C20">
        <v>24120</v>
      </c>
      <c r="D20">
        <v>444653</v>
      </c>
      <c r="E20">
        <v>20719</v>
      </c>
      <c r="F20">
        <v>413192</v>
      </c>
    </row>
    <row r="21" spans="1:6">
      <c r="A21">
        <v>1869</v>
      </c>
      <c r="B21">
        <v>528472</v>
      </c>
      <c r="C21">
        <v>26999</v>
      </c>
      <c r="D21">
        <v>290161</v>
      </c>
      <c r="E21">
        <v>21148</v>
      </c>
      <c r="F21">
        <v>632805</v>
      </c>
    </row>
  </sheetData>
  <mergeCells count="4">
    <mergeCell ref="A1:G1"/>
    <mergeCell ref="B2:C2"/>
    <mergeCell ref="D2:E2"/>
    <mergeCell ref="F2:G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AF9B-3A1C-4AF1-91E7-A69F6D1255CA}">
  <dimension ref="A1:N29"/>
  <sheetViews>
    <sheetView workbookViewId="0">
      <selection activeCell="G33" sqref="G33"/>
    </sheetView>
  </sheetViews>
  <sheetFormatPr baseColWidth="10" defaultRowHeight="15"/>
  <cols>
    <col min="1" max="1" width="12.5703125" bestFit="1" customWidth="1"/>
    <col min="2" max="2" width="10.7109375" bestFit="1" customWidth="1"/>
    <col min="3" max="3" width="14" bestFit="1" customWidth="1"/>
    <col min="4" max="4" width="12.140625" bestFit="1" customWidth="1"/>
    <col min="5" max="5" width="13" bestFit="1" customWidth="1"/>
    <col min="6" max="6" width="11.140625" bestFit="1" customWidth="1"/>
    <col min="9" max="9" width="12.5703125" bestFit="1" customWidth="1"/>
    <col min="10" max="10" width="10.7109375" bestFit="1" customWidth="1"/>
    <col min="11" max="11" width="14" bestFit="1" customWidth="1"/>
    <col min="12" max="12" width="12.140625" bestFit="1" customWidth="1"/>
    <col min="13" max="13" width="13" bestFit="1" customWidth="1"/>
    <col min="14" max="14" width="11.140625" bestFit="1" customWidth="1"/>
  </cols>
  <sheetData>
    <row r="1" spans="1:14" ht="19.5" thickTop="1">
      <c r="A1" s="65" t="s">
        <v>160</v>
      </c>
      <c r="B1" s="66"/>
      <c r="C1" s="66"/>
      <c r="D1" s="66"/>
      <c r="E1" s="66"/>
      <c r="F1" s="66"/>
      <c r="G1" s="66"/>
    </row>
    <row r="2" spans="1:14">
      <c r="A2" s="8"/>
      <c r="B2" s="68" t="s">
        <v>0</v>
      </c>
      <c r="C2" s="69"/>
      <c r="D2" s="70" t="s">
        <v>15</v>
      </c>
      <c r="E2" s="71"/>
      <c r="F2" s="72" t="s">
        <v>16</v>
      </c>
      <c r="G2" s="73"/>
    </row>
    <row r="3" spans="1:14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</row>
    <row r="4" spans="1:14">
      <c r="A4" s="9" t="s">
        <v>3</v>
      </c>
      <c r="B4" s="1">
        <v>1147</v>
      </c>
      <c r="C4" s="1">
        <v>8347</v>
      </c>
      <c r="D4" s="2">
        <v>17357</v>
      </c>
      <c r="E4" s="2">
        <v>11592</v>
      </c>
      <c r="F4" s="3">
        <v>12597</v>
      </c>
      <c r="G4" s="3">
        <v>20267</v>
      </c>
    </row>
    <row r="5" spans="1:14">
      <c r="A5" s="9" t="s">
        <v>4</v>
      </c>
      <c r="B5" s="1">
        <v>1360</v>
      </c>
      <c r="C5" s="1">
        <v>7724</v>
      </c>
      <c r="D5" s="2">
        <v>17056</v>
      </c>
      <c r="E5" s="2">
        <v>11053</v>
      </c>
      <c r="F5" s="3">
        <v>12310</v>
      </c>
      <c r="G5" s="3">
        <v>21101</v>
      </c>
    </row>
    <row r="6" spans="1:14">
      <c r="A6" s="9" t="s">
        <v>5</v>
      </c>
      <c r="B6" s="1">
        <v>1155</v>
      </c>
      <c r="C6" s="1">
        <v>8394</v>
      </c>
      <c r="D6" s="2">
        <v>17258</v>
      </c>
      <c r="E6" s="2">
        <v>11875</v>
      </c>
      <c r="F6" s="3">
        <v>12832</v>
      </c>
      <c r="G6" s="3">
        <v>20789</v>
      </c>
    </row>
    <row r="7" spans="1:14">
      <c r="A7" s="9" t="s">
        <v>6</v>
      </c>
      <c r="B7" s="1">
        <v>1170</v>
      </c>
      <c r="C7" s="1">
        <v>8332</v>
      </c>
      <c r="D7" s="2">
        <v>16030</v>
      </c>
      <c r="E7" s="2">
        <v>11809</v>
      </c>
      <c r="F7" s="3">
        <v>12353</v>
      </c>
      <c r="G7" s="3">
        <v>20371</v>
      </c>
    </row>
    <row r="8" spans="1:14" ht="15.75" thickBot="1">
      <c r="A8" s="9" t="s">
        <v>7</v>
      </c>
      <c r="B8" s="1">
        <v>1327</v>
      </c>
      <c r="C8" s="1">
        <v>8120</v>
      </c>
      <c r="D8" s="2">
        <v>16183</v>
      </c>
      <c r="E8" s="2">
        <v>11579</v>
      </c>
      <c r="F8" s="3">
        <v>12372</v>
      </c>
      <c r="G8" s="3">
        <v>20748</v>
      </c>
    </row>
    <row r="9" spans="1:14" ht="15.75" thickTop="1">
      <c r="A9" s="37" t="s">
        <v>133</v>
      </c>
      <c r="B9" s="28">
        <f t="shared" ref="B9:G9" si="0">MIN(B4:B8)</f>
        <v>1147</v>
      </c>
      <c r="C9" s="28">
        <f t="shared" si="0"/>
        <v>7724</v>
      </c>
      <c r="D9" s="28">
        <f t="shared" si="0"/>
        <v>16030</v>
      </c>
      <c r="E9" s="28">
        <f t="shared" si="0"/>
        <v>11053</v>
      </c>
      <c r="F9" s="28">
        <f t="shared" si="0"/>
        <v>12310</v>
      </c>
      <c r="G9" s="28">
        <f t="shared" si="0"/>
        <v>20267</v>
      </c>
    </row>
    <row r="10" spans="1:14">
      <c r="A10" s="10" t="s">
        <v>13</v>
      </c>
      <c r="B10" s="28">
        <f t="shared" ref="B10:G10" si="1">AVERAGE(B4:B8)</f>
        <v>1231.8</v>
      </c>
      <c r="C10" s="28">
        <f t="shared" si="1"/>
        <v>8183.4</v>
      </c>
      <c r="D10" s="28">
        <f t="shared" si="1"/>
        <v>16776.8</v>
      </c>
      <c r="E10" s="28">
        <f t="shared" si="1"/>
        <v>11581.6</v>
      </c>
      <c r="F10" s="28">
        <f t="shared" si="1"/>
        <v>12492.8</v>
      </c>
      <c r="G10" s="28">
        <f t="shared" si="1"/>
        <v>20655.2</v>
      </c>
    </row>
    <row r="11" spans="1:14" ht="15.75" thickBot="1">
      <c r="A11" s="11" t="s">
        <v>14</v>
      </c>
      <c r="B11" s="27">
        <f t="shared" ref="B11:G11" si="2">STDEVA(B4:B8)</f>
        <v>102.96455700871053</v>
      </c>
      <c r="C11" s="27">
        <f t="shared" si="2"/>
        <v>277.60907766137615</v>
      </c>
      <c r="D11" s="27">
        <f t="shared" si="2"/>
        <v>623.78818520391997</v>
      </c>
      <c r="E11" s="27">
        <f t="shared" si="2"/>
        <v>323.00433433624386</v>
      </c>
      <c r="F11" s="27">
        <f t="shared" si="2"/>
        <v>219.92430515975263</v>
      </c>
      <c r="G11" s="27">
        <f t="shared" si="2"/>
        <v>337.90560812155809</v>
      </c>
    </row>
    <row r="12" spans="1:14" ht="15.75" thickTop="1"/>
    <row r="13" spans="1:14" ht="15.75" thickBot="1"/>
    <row r="14" spans="1:14" ht="19.5" thickTop="1">
      <c r="A14" s="65" t="s">
        <v>161</v>
      </c>
      <c r="B14" s="66"/>
      <c r="C14" s="66"/>
      <c r="D14" s="66"/>
      <c r="E14" s="66"/>
      <c r="F14" s="66"/>
      <c r="G14" s="66"/>
    </row>
    <row r="15" spans="1:14">
      <c r="A15" s="8"/>
      <c r="B15" s="68" t="s">
        <v>0</v>
      </c>
      <c r="C15" s="69"/>
      <c r="D15" s="70" t="s">
        <v>15</v>
      </c>
      <c r="E15" s="71"/>
      <c r="F15" s="72" t="s">
        <v>16</v>
      </c>
      <c r="G15" s="73"/>
    </row>
    <row r="16" spans="1:14">
      <c r="A16" s="8"/>
      <c r="B16" s="12" t="s">
        <v>1</v>
      </c>
      <c r="C16" s="12" t="s">
        <v>2</v>
      </c>
      <c r="D16" s="13" t="s">
        <v>1</v>
      </c>
      <c r="E16" s="13" t="s">
        <v>2</v>
      </c>
      <c r="F16" s="14" t="s">
        <v>1</v>
      </c>
      <c r="G16" s="14" t="s">
        <v>2</v>
      </c>
      <c r="I16" t="s">
        <v>150</v>
      </c>
      <c r="J16" t="s">
        <v>151</v>
      </c>
      <c r="K16" t="s">
        <v>152</v>
      </c>
      <c r="L16" t="s">
        <v>153</v>
      </c>
      <c r="M16" t="s">
        <v>154</v>
      </c>
      <c r="N16" t="s">
        <v>155</v>
      </c>
    </row>
    <row r="17" spans="1:14">
      <c r="A17" s="9" t="s">
        <v>3</v>
      </c>
      <c r="B17" s="1">
        <v>781</v>
      </c>
      <c r="C17" s="1">
        <v>8119</v>
      </c>
      <c r="D17" s="2">
        <v>7431</v>
      </c>
      <c r="E17" s="2">
        <v>13766</v>
      </c>
      <c r="F17" s="3">
        <v>3115</v>
      </c>
      <c r="G17" s="3">
        <v>20395</v>
      </c>
      <c r="I17">
        <v>1147</v>
      </c>
      <c r="J17">
        <v>8347</v>
      </c>
      <c r="K17">
        <v>17357</v>
      </c>
      <c r="L17">
        <v>11592</v>
      </c>
      <c r="M17">
        <v>12597</v>
      </c>
      <c r="N17">
        <v>20267</v>
      </c>
    </row>
    <row r="18" spans="1:14">
      <c r="A18" s="9" t="s">
        <v>4</v>
      </c>
      <c r="B18" s="1">
        <v>792</v>
      </c>
      <c r="C18" s="1">
        <v>8230</v>
      </c>
      <c r="D18" s="2">
        <v>7504</v>
      </c>
      <c r="E18" s="2">
        <v>14454</v>
      </c>
      <c r="F18" s="3">
        <v>3131</v>
      </c>
      <c r="G18" s="3">
        <v>20459</v>
      </c>
      <c r="I18">
        <v>1360</v>
      </c>
      <c r="J18">
        <v>7724</v>
      </c>
      <c r="K18">
        <v>17056</v>
      </c>
      <c r="L18">
        <v>11053</v>
      </c>
      <c r="M18">
        <v>12310</v>
      </c>
      <c r="N18">
        <v>21101</v>
      </c>
    </row>
    <row r="19" spans="1:14">
      <c r="A19" s="9" t="s">
        <v>5</v>
      </c>
      <c r="B19" s="1">
        <v>761</v>
      </c>
      <c r="C19" s="1">
        <v>8950</v>
      </c>
      <c r="D19" s="2">
        <v>7433</v>
      </c>
      <c r="E19" s="2">
        <v>14111</v>
      </c>
      <c r="F19" s="3">
        <v>3137</v>
      </c>
      <c r="G19" s="3">
        <v>19615</v>
      </c>
      <c r="I19">
        <v>1155</v>
      </c>
      <c r="J19">
        <v>8394</v>
      </c>
      <c r="K19">
        <v>17258</v>
      </c>
      <c r="L19">
        <v>11875</v>
      </c>
      <c r="M19">
        <v>12832</v>
      </c>
      <c r="N19">
        <v>20789</v>
      </c>
    </row>
    <row r="20" spans="1:14">
      <c r="A20" s="9" t="s">
        <v>6</v>
      </c>
      <c r="B20" s="1">
        <v>792</v>
      </c>
      <c r="C20" s="1">
        <v>8277</v>
      </c>
      <c r="D20" s="2">
        <v>7451</v>
      </c>
      <c r="E20" s="2">
        <v>14520</v>
      </c>
      <c r="F20" s="3">
        <v>3132</v>
      </c>
      <c r="G20" s="3">
        <v>20177</v>
      </c>
      <c r="I20">
        <v>1170</v>
      </c>
      <c r="J20">
        <v>8332</v>
      </c>
      <c r="K20">
        <v>16030</v>
      </c>
      <c r="L20">
        <v>11809</v>
      </c>
      <c r="M20">
        <v>12353</v>
      </c>
      <c r="N20">
        <v>20371</v>
      </c>
    </row>
    <row r="21" spans="1:14" ht="15.75" thickBot="1">
      <c r="A21" s="9" t="s">
        <v>7</v>
      </c>
      <c r="B21" s="1">
        <v>790</v>
      </c>
      <c r="C21" s="1">
        <v>8519</v>
      </c>
      <c r="D21" s="2">
        <v>7502</v>
      </c>
      <c r="E21" s="2">
        <v>13971</v>
      </c>
      <c r="F21" s="3">
        <v>3132</v>
      </c>
      <c r="G21" s="3">
        <v>19683</v>
      </c>
      <c r="I21">
        <v>1327</v>
      </c>
      <c r="J21">
        <v>8120</v>
      </c>
      <c r="K21">
        <v>16183</v>
      </c>
      <c r="L21">
        <v>11579</v>
      </c>
      <c r="M21">
        <v>12372</v>
      </c>
      <c r="N21">
        <v>20748</v>
      </c>
    </row>
    <row r="22" spans="1:14" ht="15.75" thickTop="1">
      <c r="A22" s="37" t="s">
        <v>133</v>
      </c>
      <c r="B22" s="28">
        <f t="shared" ref="B22:G22" si="3">MIN(B17:B21)</f>
        <v>761</v>
      </c>
      <c r="C22" s="28">
        <f t="shared" si="3"/>
        <v>8119</v>
      </c>
      <c r="D22" s="28">
        <f t="shared" si="3"/>
        <v>7431</v>
      </c>
      <c r="E22" s="28">
        <f t="shared" si="3"/>
        <v>13766</v>
      </c>
      <c r="F22" s="28">
        <f t="shared" si="3"/>
        <v>3115</v>
      </c>
      <c r="G22" s="28">
        <f t="shared" si="3"/>
        <v>19615</v>
      </c>
    </row>
    <row r="23" spans="1:14">
      <c r="A23" s="10" t="s">
        <v>13</v>
      </c>
      <c r="B23" s="28">
        <f t="shared" ref="B23:G23" si="4">AVERAGE(B17:B21)</f>
        <v>783.2</v>
      </c>
      <c r="C23" s="28">
        <f t="shared" si="4"/>
        <v>8419</v>
      </c>
      <c r="D23" s="28">
        <f t="shared" si="4"/>
        <v>7464.2</v>
      </c>
      <c r="E23" s="28">
        <f t="shared" si="4"/>
        <v>14164.4</v>
      </c>
      <c r="F23" s="28">
        <f t="shared" si="4"/>
        <v>3129.4</v>
      </c>
      <c r="G23" s="28">
        <f t="shared" si="4"/>
        <v>20065.8</v>
      </c>
    </row>
    <row r="24" spans="1:14" ht="15.75" thickBot="1">
      <c r="A24" s="11" t="s">
        <v>14</v>
      </c>
      <c r="B24" s="27">
        <f t="shared" ref="B24:G24" si="5">STDEVA(B17:B21)</f>
        <v>13.217412757419661</v>
      </c>
      <c r="C24" s="27">
        <f t="shared" si="5"/>
        <v>330.84966374472862</v>
      </c>
      <c r="D24" s="27">
        <f t="shared" si="5"/>
        <v>36.272579174908422</v>
      </c>
      <c r="E24" s="27">
        <f t="shared" si="5"/>
        <v>319.8816968818316</v>
      </c>
      <c r="F24" s="27">
        <f t="shared" si="5"/>
        <v>8.3845095265018337</v>
      </c>
      <c r="G24" s="27">
        <f t="shared" si="5"/>
        <v>395.31658199473497</v>
      </c>
      <c r="I24" t="s">
        <v>150</v>
      </c>
      <c r="J24" t="s">
        <v>151</v>
      </c>
      <c r="K24" t="s">
        <v>152</v>
      </c>
      <c r="L24" t="s">
        <v>153</v>
      </c>
      <c r="M24" t="s">
        <v>154</v>
      </c>
      <c r="N24" t="s">
        <v>155</v>
      </c>
    </row>
    <row r="25" spans="1:14" ht="15.75" thickTop="1">
      <c r="I25">
        <v>781</v>
      </c>
      <c r="J25">
        <v>8119</v>
      </c>
      <c r="K25">
        <v>7431</v>
      </c>
      <c r="L25">
        <v>13766</v>
      </c>
      <c r="M25">
        <v>3115</v>
      </c>
      <c r="N25">
        <v>20395</v>
      </c>
    </row>
    <row r="26" spans="1:14">
      <c r="I26">
        <v>792</v>
      </c>
      <c r="J26">
        <v>8230</v>
      </c>
      <c r="K26">
        <v>7504</v>
      </c>
      <c r="L26">
        <v>14454</v>
      </c>
      <c r="M26">
        <v>3131</v>
      </c>
      <c r="N26">
        <v>20459</v>
      </c>
    </row>
    <row r="27" spans="1:14">
      <c r="I27">
        <v>761</v>
      </c>
      <c r="J27">
        <v>8950</v>
      </c>
      <c r="K27">
        <v>7433</v>
      </c>
      <c r="L27">
        <v>14111</v>
      </c>
      <c r="M27">
        <v>3137</v>
      </c>
      <c r="N27">
        <v>19615</v>
      </c>
    </row>
    <row r="28" spans="1:14">
      <c r="I28">
        <v>792</v>
      </c>
      <c r="J28">
        <v>8277</v>
      </c>
      <c r="K28">
        <v>7451</v>
      </c>
      <c r="L28">
        <v>14520</v>
      </c>
      <c r="M28">
        <v>3132</v>
      </c>
      <c r="N28">
        <v>20177</v>
      </c>
    </row>
    <row r="29" spans="1:14">
      <c r="I29">
        <v>790</v>
      </c>
      <c r="J29">
        <v>8519</v>
      </c>
      <c r="K29">
        <v>7502</v>
      </c>
      <c r="L29">
        <v>13971</v>
      </c>
      <c r="M29">
        <v>3132</v>
      </c>
      <c r="N29">
        <v>19683</v>
      </c>
    </row>
  </sheetData>
  <mergeCells count="8">
    <mergeCell ref="B15:C15"/>
    <mergeCell ref="D15:E15"/>
    <mergeCell ref="F15:G15"/>
    <mergeCell ref="A1:G1"/>
    <mergeCell ref="B2:C2"/>
    <mergeCell ref="D2:E2"/>
    <mergeCell ref="F2:G2"/>
    <mergeCell ref="A14:G14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618-2AA1-479A-A95C-7DF79E41C699}">
  <dimension ref="A1:H12"/>
  <sheetViews>
    <sheetView workbookViewId="0">
      <selection activeCell="C9" sqref="C9"/>
    </sheetView>
  </sheetViews>
  <sheetFormatPr baseColWidth="10" defaultRowHeight="15"/>
  <cols>
    <col min="1" max="1" width="14.85546875" bestFit="1" customWidth="1"/>
    <col min="2" max="2" width="14" bestFit="1" customWidth="1"/>
    <col min="6" max="6" width="14.85546875" bestFit="1" customWidth="1"/>
    <col min="7" max="7" width="14" bestFit="1" customWidth="1"/>
    <col min="8" max="8" width="13" bestFit="1" customWidth="1"/>
  </cols>
  <sheetData>
    <row r="1" spans="1:8" ht="19.5" thickTop="1">
      <c r="A1" s="65" t="s">
        <v>156</v>
      </c>
      <c r="B1" s="66"/>
      <c r="C1" s="66"/>
      <c r="D1" s="66"/>
    </row>
    <row r="2" spans="1:8">
      <c r="A2" s="8"/>
      <c r="B2" s="54" t="s">
        <v>0</v>
      </c>
      <c r="C2" s="55" t="s">
        <v>15</v>
      </c>
      <c r="D2" s="56" t="s">
        <v>16</v>
      </c>
    </row>
    <row r="3" spans="1:8">
      <c r="A3" s="8"/>
      <c r="B3" s="12" t="s">
        <v>1</v>
      </c>
      <c r="C3" s="13" t="s">
        <v>1</v>
      </c>
      <c r="D3" s="14" t="s">
        <v>1</v>
      </c>
    </row>
    <row r="4" spans="1:8">
      <c r="A4" s="9" t="s">
        <v>3</v>
      </c>
      <c r="B4" s="1">
        <v>1771</v>
      </c>
      <c r="C4" s="2">
        <v>21263</v>
      </c>
      <c r="D4" s="3">
        <v>20278</v>
      </c>
    </row>
    <row r="5" spans="1:8">
      <c r="A5" s="9" t="s">
        <v>4</v>
      </c>
      <c r="B5" s="1">
        <v>1736</v>
      </c>
      <c r="C5" s="2">
        <v>23379</v>
      </c>
      <c r="D5" s="3">
        <v>20298</v>
      </c>
    </row>
    <row r="6" spans="1:8">
      <c r="A6" s="9" t="s">
        <v>5</v>
      </c>
      <c r="B6" s="1">
        <v>1601</v>
      </c>
      <c r="C6" s="2">
        <v>23596</v>
      </c>
      <c r="D6" s="3">
        <v>21432</v>
      </c>
      <c r="F6" s="57" t="s">
        <v>150</v>
      </c>
      <c r="G6" t="s">
        <v>152</v>
      </c>
      <c r="H6" t="s">
        <v>154</v>
      </c>
    </row>
    <row r="7" spans="1:8">
      <c r="A7" s="9" t="s">
        <v>6</v>
      </c>
      <c r="B7" s="1">
        <v>1507</v>
      </c>
      <c r="C7" s="2">
        <v>21419</v>
      </c>
      <c r="D7" s="3">
        <v>19474</v>
      </c>
      <c r="F7">
        <v>1771</v>
      </c>
      <c r="G7">
        <v>21263</v>
      </c>
      <c r="H7">
        <v>20278</v>
      </c>
    </row>
    <row r="8" spans="1:8" ht="15.75" thickBot="1">
      <c r="A8" s="9" t="s">
        <v>7</v>
      </c>
      <c r="B8" s="1">
        <v>1680</v>
      </c>
      <c r="C8" s="2">
        <v>21363</v>
      </c>
      <c r="D8" s="3">
        <v>19933</v>
      </c>
      <c r="F8">
        <v>1736</v>
      </c>
      <c r="G8">
        <v>23379</v>
      </c>
      <c r="H8">
        <v>20298</v>
      </c>
    </row>
    <row r="9" spans="1:8" ht="15.75" thickTop="1">
      <c r="A9" s="37" t="s">
        <v>133</v>
      </c>
      <c r="B9" s="28">
        <f>MIN(B4:B8)</f>
        <v>1507</v>
      </c>
      <c r="C9" s="28">
        <f>MIN(C4:C8)</f>
        <v>21263</v>
      </c>
      <c r="D9" s="28">
        <f>MIN(D4:D8)</f>
        <v>19474</v>
      </c>
      <c r="F9">
        <v>1601</v>
      </c>
      <c r="G9">
        <v>23596</v>
      </c>
      <c r="H9">
        <v>21432</v>
      </c>
    </row>
    <row r="10" spans="1:8">
      <c r="A10" s="10" t="s">
        <v>13</v>
      </c>
      <c r="B10" s="28">
        <f>AVERAGE(B4:B8)</f>
        <v>1659</v>
      </c>
      <c r="C10" s="28">
        <f>AVERAGE(C4:C8)</f>
        <v>22204</v>
      </c>
      <c r="D10" s="28">
        <f>AVERAGE(D4:D8)</f>
        <v>20283</v>
      </c>
      <c r="F10">
        <v>1507</v>
      </c>
      <c r="G10">
        <v>21419</v>
      </c>
      <c r="H10">
        <v>19474</v>
      </c>
    </row>
    <row r="11" spans="1:8" ht="15.75" thickBot="1">
      <c r="A11" s="11" t="s">
        <v>14</v>
      </c>
      <c r="B11" s="27">
        <f>STDEVA(B4:B8)</f>
        <v>106.5152571230995</v>
      </c>
      <c r="C11" s="27">
        <f>STDEVA(C4:C8)</f>
        <v>1175.5079753025923</v>
      </c>
      <c r="D11" s="27">
        <f>STDEVA(D4:D8)</f>
        <v>724.12567969931854</v>
      </c>
      <c r="F11">
        <v>1680</v>
      </c>
      <c r="G11">
        <v>21363</v>
      </c>
      <c r="H11">
        <v>19933</v>
      </c>
    </row>
    <row r="12" spans="1:8" ht="15.75" thickTop="1"/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82F7-EA8D-432E-8042-77B4AA7CB4B1}">
  <dimension ref="A1:M12"/>
  <sheetViews>
    <sheetView workbookViewId="0">
      <selection sqref="A1:M11"/>
    </sheetView>
  </sheetViews>
  <sheetFormatPr baseColWidth="10" defaultRowHeight="15"/>
  <sheetData>
    <row r="1" spans="1:13" ht="19.5" thickTop="1">
      <c r="A1" s="65" t="s">
        <v>149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>
      <c r="A2" s="8"/>
      <c r="B2" s="68" t="s">
        <v>0</v>
      </c>
      <c r="C2" s="69"/>
      <c r="D2" s="70" t="s">
        <v>15</v>
      </c>
      <c r="E2" s="71"/>
      <c r="F2" s="72" t="s">
        <v>16</v>
      </c>
      <c r="G2" s="73"/>
      <c r="H2" s="74" t="s">
        <v>17</v>
      </c>
      <c r="I2" s="75"/>
      <c r="J2" s="76" t="s">
        <v>18</v>
      </c>
      <c r="K2" s="77"/>
      <c r="L2" s="78" t="s">
        <v>19</v>
      </c>
      <c r="M2" s="79"/>
    </row>
    <row r="3" spans="1:13">
      <c r="A3" s="8"/>
      <c r="B3" s="12" t="s">
        <v>1</v>
      </c>
      <c r="C3" s="12" t="s">
        <v>2</v>
      </c>
      <c r="D3" s="13" t="s">
        <v>1</v>
      </c>
      <c r="E3" s="13" t="s">
        <v>2</v>
      </c>
      <c r="F3" s="14" t="s">
        <v>1</v>
      </c>
      <c r="G3" s="14" t="s">
        <v>2</v>
      </c>
      <c r="H3" s="15" t="s">
        <v>1</v>
      </c>
      <c r="I3" s="15" t="s">
        <v>2</v>
      </c>
      <c r="J3" s="16" t="s">
        <v>1</v>
      </c>
      <c r="K3" s="16" t="s">
        <v>2</v>
      </c>
      <c r="L3" s="17" t="s">
        <v>1</v>
      </c>
      <c r="M3" s="18" t="s">
        <v>2</v>
      </c>
    </row>
    <row r="4" spans="1:13">
      <c r="A4" s="9" t="s">
        <v>3</v>
      </c>
      <c r="B4" s="1"/>
      <c r="C4" s="1"/>
      <c r="D4" s="2"/>
      <c r="E4" s="2"/>
      <c r="F4" s="3"/>
      <c r="G4" s="3"/>
      <c r="H4" s="4"/>
      <c r="I4" s="4"/>
      <c r="J4" s="5"/>
      <c r="K4" s="5"/>
      <c r="L4" s="6"/>
      <c r="M4" s="7"/>
    </row>
    <row r="5" spans="1:13">
      <c r="A5" s="9" t="s">
        <v>4</v>
      </c>
      <c r="B5" s="1"/>
      <c r="C5" s="1"/>
      <c r="D5" s="2"/>
      <c r="E5" s="2"/>
      <c r="F5" s="3"/>
      <c r="G5" s="3"/>
      <c r="H5" s="4"/>
      <c r="I5" s="4"/>
      <c r="J5" s="5"/>
      <c r="K5" s="5"/>
      <c r="L5" s="6"/>
      <c r="M5" s="7"/>
    </row>
    <row r="6" spans="1:13">
      <c r="A6" s="9" t="s">
        <v>5</v>
      </c>
      <c r="B6" s="1"/>
      <c r="C6" s="1"/>
      <c r="D6" s="2"/>
      <c r="E6" s="2"/>
      <c r="F6" s="3"/>
      <c r="G6" s="3"/>
      <c r="H6" s="4"/>
      <c r="I6" s="4"/>
      <c r="J6" s="5"/>
      <c r="K6" s="5"/>
      <c r="L6" s="6"/>
      <c r="M6" s="7"/>
    </row>
    <row r="7" spans="1:13">
      <c r="A7" s="9" t="s">
        <v>6</v>
      </c>
      <c r="B7" s="1"/>
      <c r="C7" s="1"/>
      <c r="D7" s="2"/>
      <c r="E7" s="2"/>
      <c r="F7" s="3"/>
      <c r="G7" s="3"/>
      <c r="H7" s="4"/>
      <c r="I7" s="4"/>
      <c r="J7" s="5"/>
      <c r="K7" s="5"/>
      <c r="L7" s="6"/>
      <c r="M7" s="7"/>
    </row>
    <row r="8" spans="1:13" ht="15.75" thickBot="1">
      <c r="A8" s="9" t="s">
        <v>7</v>
      </c>
      <c r="B8" s="1"/>
      <c r="C8" s="1"/>
      <c r="D8" s="2"/>
      <c r="E8" s="2"/>
      <c r="F8" s="3"/>
      <c r="G8" s="3"/>
      <c r="H8" s="4"/>
      <c r="I8" s="4"/>
      <c r="J8" s="5"/>
      <c r="K8" s="5"/>
      <c r="L8" s="6"/>
      <c r="M8" s="7"/>
    </row>
    <row r="9" spans="1:13" ht="15.75" thickTop="1">
      <c r="A9" s="37" t="s">
        <v>133</v>
      </c>
      <c r="B9" s="28">
        <f t="shared" ref="B9:M9" si="0">MIN(B4:B8)</f>
        <v>0</v>
      </c>
      <c r="C9" s="28">
        <f t="shared" si="0"/>
        <v>0</v>
      </c>
      <c r="D9" s="28">
        <f t="shared" si="0"/>
        <v>0</v>
      </c>
      <c r="E9" s="28">
        <f t="shared" si="0"/>
        <v>0</v>
      </c>
      <c r="F9" s="28">
        <f t="shared" si="0"/>
        <v>0</v>
      </c>
      <c r="G9" s="28">
        <f t="shared" si="0"/>
        <v>0</v>
      </c>
      <c r="H9" s="28">
        <f t="shared" si="0"/>
        <v>0</v>
      </c>
      <c r="I9" s="28">
        <f t="shared" si="0"/>
        <v>0</v>
      </c>
      <c r="J9" s="28">
        <f t="shared" si="0"/>
        <v>0</v>
      </c>
      <c r="K9" s="28">
        <f t="shared" si="0"/>
        <v>0</v>
      </c>
      <c r="L9" s="28">
        <f t="shared" si="0"/>
        <v>0</v>
      </c>
      <c r="M9" s="38">
        <f t="shared" si="0"/>
        <v>0</v>
      </c>
    </row>
    <row r="10" spans="1:13">
      <c r="A10" s="10" t="s">
        <v>13</v>
      </c>
      <c r="B10" s="28" t="e">
        <f t="shared" ref="B10:M10" si="1">AVERAGE(B4:B8)</f>
        <v>#DIV/0!</v>
      </c>
      <c r="C10" s="28" t="e">
        <f t="shared" si="1"/>
        <v>#DIV/0!</v>
      </c>
      <c r="D10" s="28" t="e">
        <f t="shared" si="1"/>
        <v>#DIV/0!</v>
      </c>
      <c r="E10" s="28" t="e">
        <f t="shared" si="1"/>
        <v>#DIV/0!</v>
      </c>
      <c r="F10" s="28" t="e">
        <f t="shared" si="1"/>
        <v>#DIV/0!</v>
      </c>
      <c r="G10" s="28" t="e">
        <f t="shared" si="1"/>
        <v>#DIV/0!</v>
      </c>
      <c r="H10" s="28" t="e">
        <f t="shared" si="1"/>
        <v>#DIV/0!</v>
      </c>
      <c r="I10" s="28" t="e">
        <f t="shared" si="1"/>
        <v>#DIV/0!</v>
      </c>
      <c r="J10" s="28" t="e">
        <f t="shared" si="1"/>
        <v>#DIV/0!</v>
      </c>
      <c r="K10" s="28" t="e">
        <f t="shared" si="1"/>
        <v>#DIV/0!</v>
      </c>
      <c r="L10" s="28" t="e">
        <f t="shared" si="1"/>
        <v>#DIV/0!</v>
      </c>
      <c r="M10" s="38" t="e">
        <f t="shared" si="1"/>
        <v>#DIV/0!</v>
      </c>
    </row>
    <row r="11" spans="1:13" ht="15.75" thickBot="1">
      <c r="A11" s="11" t="s">
        <v>14</v>
      </c>
      <c r="B11" s="27" t="e">
        <f t="shared" ref="B11:M11" si="2">STDEVA(B4:B8)</f>
        <v>#DIV/0!</v>
      </c>
      <c r="C11" s="27" t="e">
        <f t="shared" si="2"/>
        <v>#DIV/0!</v>
      </c>
      <c r="D11" s="27" t="e">
        <f t="shared" si="2"/>
        <v>#DIV/0!</v>
      </c>
      <c r="E11" s="27" t="e">
        <f t="shared" si="2"/>
        <v>#DIV/0!</v>
      </c>
      <c r="F11" s="27" t="e">
        <f t="shared" si="2"/>
        <v>#DIV/0!</v>
      </c>
      <c r="G11" s="27" t="e">
        <f t="shared" si="2"/>
        <v>#DIV/0!</v>
      </c>
      <c r="H11" s="27" t="e">
        <f t="shared" si="2"/>
        <v>#DIV/0!</v>
      </c>
      <c r="I11" s="27" t="e">
        <f t="shared" si="2"/>
        <v>#DIV/0!</v>
      </c>
      <c r="J11" s="27" t="e">
        <f t="shared" si="2"/>
        <v>#DIV/0!</v>
      </c>
      <c r="K11" s="27" t="e">
        <f t="shared" si="2"/>
        <v>#DIV/0!</v>
      </c>
      <c r="L11" s="27" t="e">
        <f t="shared" si="2"/>
        <v>#DIV/0!</v>
      </c>
      <c r="M11" s="39" t="e">
        <f t="shared" si="2"/>
        <v>#DIV/0!</v>
      </c>
    </row>
    <row r="12" spans="1:13" ht="15.75" thickTop="1"/>
  </sheetData>
  <mergeCells count="7">
    <mergeCell ref="A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1 4 e 9 1 3 - 6 e 8 1 - 4 d 3 b - 9 e 9 0 - c 7 9 9 6 5 9 7 7 b 6 6 "   x m l n s = " h t t p : / / s c h e m a s . m i c r o s o f t . c o m / D a t a M a s h u p " > A A A A A N g E A A B Q S w M E F A A C A A g A + K D T U h / m W / i k A A A A 9 Q A A A B I A H A B D b 2 5 m a W c v U G F j a 2 F n Z S 5 4 b W w g o h g A K K A U A A A A A A A A A A A A A A A A A A A A A A A A A A A A h Y + x D o I w G I R f h X S n L c V B y U 8 Z j J s k J i T G t S k V G q E Y W i z v 5 u A j + Q p i F H V z v O / u k r v 7 9 Q b Z 2 D b B R f V W d y Z F E a Y o U E Z 2 p T Z V i g Z 3 D J c o 4 7 A T 8 i Q q F U x h Y 5 P R 6 h T V z p 0 T Q r z 3 2 M e 4 6 y v C K I 3 I I d 8 W s l a t C L W x T h i p 0 K d V / m 8 h D v v X G M 7 w K s Y L x j A F M j P I t f n 6 b J r 7 d H 8 g r I f G D b 3 i y o a b A s g s g b w v 8 A d Q S w M E F A A C A A g A + K D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g 0 1 J Q 6 3 0 b 0 g E A A D E P A A A T A B w A R m 9 y b X V s Y X M v U 2 V j d G l v b j E u b S C i G A A o o B Q A A A A A A A A A A A A A A A A A A A A A A A A A A A D t l d 9 r 2 z A Q x 9 8 D + R + E 9 5 K A Y x J 3 6 0 q L H x L b q w N N f 8 x O X u o 9 K P Y t E c h S 0 M m B r P R / n z q H e q N J S 2 E F r 4 s f 5 L N O d 3 x P 9 5 G M k G k m B Y m r 9 + C s 3 W q 3 c E k V 5 G Q B A j T L 5 I i i G Y l H O O h 2 i 5 j n S j H j N D M + r p 1 A Z m U B Q n e + M A 6 O L 4 U 2 H 9 i x w t P 0 S k C g 2 B o e D d I j 0 8 v x L P w a j 4 N h Q I K Q R N P w Y j Z M p 9 E 0 d f t u v 2 e G Q T o Z R a N 0 y B d S M V 1 I P N 8 K w S S + T v 9 U 5 W S 4 t r r 2 b Q C c F U y D 8 q w z y y a + 5 G U h 0 D u 2 S S g y m T O x 8 A b u J 9 c m N 6 X U E O s N B 6 8 2 n U s p 4 F v X r q r 7 Y J k Y O o c f N J d I V k o W c s 2 M a Z m C E z o 3 y 6 8 f 5 j R E Q H N Q 2 K m 2 w y a 3 2 / k h 5 3 F G O V X o a V X + n j h h K 0 k y W s y Z y V 3 n S x Q V + F 2 q o t K d b F a A n b 0 y 7 L s 7 C / X n f s + X q M F U O x b 6 + K P z E H V v k 6 0 v n O F T T 7 Y c H O 0 N q 5 w 7 4 6 h 7 s j f s l + 9 J 1 H 2 3 3 W J i d 9 m 7 G J u U X L O J z C l v G m e 1 s h d Y O / o f W X u W q H 3 Y v B Y O P / K b R o W R d L h 6 3 s f V Y 1 p 5 r g D y T Q M Z q 4 Q d S P u 3 S V u a o t m C Y h w 1 B b F a 0 Q t s u e + V r T f 9 c d X b G z a v 4 + G h 5 W / Z c r 9 5 h 9 w / n P K / 1 v K f U E s B A i 0 A F A A C A A g A + K D T U h / m W / i k A A A A 9 Q A A A B I A A A A A A A A A A A A A A A A A A A A A A E N v b m Z p Z y 9 Q Y W N r Y W d l L n h t b F B L A Q I t A B Q A A g A I A P i g 0 1 I P y u m r p A A A A O k A A A A T A A A A A A A A A A A A A A A A A P A A A A B b Q 2 9 u d G V u d F 9 U e X B l c 1 0 u e G 1 s U E s B A i 0 A F A A C A A g A + K D T U l D r f R v S A Q A A M Q 8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U Y A A A A A A A D r R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V u Z X R p Y 2 9 C Y X N p Y 2 8 8 L 0 l 0 Z W 1 Q Y X R o P j w v S X R l b U x v Y 2 F 0 a W 9 u P j x T d G F i b G V F b n R y a W V z P j x F b n R y e S B U e X B l P S J J c 1 B y a X Z h d G U i I F Z h b H V l P S J s M C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2 I i A v P j x F b n R y e S B U e X B l P S J S Z W N v d m V y e V R h c m d l d E N v b H V t b i I g V m F s d W U 9 I m w x I i A v P j x F b n R y e S B U e X B l P S J S Z W N v d m V y e V R h c m d l d F N o Z W V 0 I i B W Y W x 1 Z T 0 i c 0 h v a m E y I i A v P j x F b n R y e S B U e X B l P S J G a W x s Q 2 9 s d W 1 u T m F t Z X M i I F Z h b H V l P S J z W y Z x d W 9 0 O 3 N 0 N z A t Q 2 9 z d G U m c X V v d D s s J n F 1 b 3 Q 7 c 3 Q 3 M C 1 F V n M m c X V v d D s s J n F 1 b 3 Q 7 Y 2 g x M z A t Q 2 9 z d G U m c X V v d D s s J n F 1 b 3 Q 7 Y 2 g x M z A t R V Z z J n F 1 b 3 Q 7 L C Z x d W 9 0 O 2 E y O D A t Q 2 9 z d G U m c X V v d D s s J n F 1 b 3 Q 7 Y T I 4 M C 1 F V n M m c X V v d D t d I i A v P j x F b n R y e S B U e X B l P S J G a W x s Q 2 9 s d W 1 u V H l w Z X M i I F Z h b H V l P S J z Q X d N R E F 3 T U Q i I C 8 + P E V u d H J 5 I F R 5 c G U 9 I k Z p b G x U Y X J n Z X Q i I F Z h b H V l P S J z Z 2 V u Z X R p Y 2 9 C Y X N p Y 2 8 i I C 8 + P E V u d H J 5 I F R 5 c G U 9 I k Z p b G x M Y X N 0 V X B k Y X R l Z C I g V m F s d W U 9 I m Q y M D I x L T A 2 L T E 5 V D E 4 O j A z O j A 5 L j Y x M T E 5 O D d a I i A v P j x F b n R y e S B U e X B l P S J R d W V y e U l E I i B W Y W x 1 Z T 0 i c z c 1 Y T B l N m Q y L T Q 4 N z Y t N G E 0 M S 1 h Y j Y w L W U 5 Z j c 5 O W Z i N z E 1 N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2 9 C Y X N p Y 2 8 v Q X V 0 b 1 J l b W 9 2 Z W R D b 2 x 1 b W 5 z M S 5 7 c 3 Q 3 M C 1 D b 3 N 0 Z S w w f S Z x d W 9 0 O y w m c X V v d D t T Z W N 0 a W 9 u M S 9 n Z W 5 l d G l j b 0 J h c 2 l j b y 9 B d X R v U m V t b 3 Z l Z E N v b H V t b n M x L n t z d D c w L U V W c y w x f S Z x d W 9 0 O y w m c X V v d D t T Z W N 0 a W 9 u M S 9 n Z W 5 l d G l j b 0 J h c 2 l j b y 9 B d X R v U m V t b 3 Z l Z E N v b H V t b n M x L n t j a D E z M C 1 D b 3 N 0 Z S w y f S Z x d W 9 0 O y w m c X V v d D t T Z W N 0 a W 9 u M S 9 n Z W 5 l d G l j b 0 J h c 2 l j b y 9 B d X R v U m V t b 3 Z l Z E N v b H V t b n M x L n t j a D E z M C 1 F V n M s M 3 0 m c X V v d D s s J n F 1 b 3 Q 7 U 2 V j d G l v b j E v Z 2 V u Z X R p Y 2 9 C Y X N p Y 2 8 v Q X V 0 b 1 J l b W 9 2 Z W R D b 2 x 1 b W 5 z M S 5 7 Y T I 4 M C 1 D b 3 N 0 Z S w 0 f S Z x d W 9 0 O y w m c X V v d D t T Z W N 0 a W 9 u M S 9 n Z W 5 l d G l j b 0 J h c 2 l j b y 9 B d X R v U m V t b 3 Z l Z E N v b H V t b n M x L n t h M j g w L U V W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5 l d G l j b 0 J h c 2 l j b y 9 B d X R v U m V t b 3 Z l Z E N v b H V t b n M x L n t z d D c w L U N v c 3 R l L D B 9 J n F 1 b 3 Q 7 L C Z x d W 9 0 O 1 N l Y 3 R p b 2 4 x L 2 d l b m V 0 a W N v Q m F z a W N v L 0 F 1 d G 9 S Z W 1 v d m V k Q 2 9 s d W 1 u c z E u e 3 N 0 N z A t R V Z z L D F 9 J n F 1 b 3 Q 7 L C Z x d W 9 0 O 1 N l Y 3 R p b 2 4 x L 2 d l b m V 0 a W N v Q m F z a W N v L 0 F 1 d G 9 S Z W 1 v d m V k Q 2 9 s d W 1 u c z E u e 2 N o M T M w L U N v c 3 R l L D J 9 J n F 1 b 3 Q 7 L C Z x d W 9 0 O 1 N l Y 3 R p b 2 4 x L 2 d l b m V 0 a W N v Q m F z a W N v L 0 F 1 d G 9 S Z W 1 v d m V k Q 2 9 s d W 1 u c z E u e 2 N o M T M w L U V W c y w z f S Z x d W 9 0 O y w m c X V v d D t T Z W N 0 a W 9 u M S 9 n Z W 5 l d G l j b 0 J h c 2 l j b y 9 B d X R v U m V t b 3 Z l Z E N v b H V t b n M x L n t h M j g w L U N v c 3 R l L D R 9 J n F 1 b 3 Q 7 L C Z x d W 9 0 O 1 N l Y 3 R p b 2 4 x L 2 d l b m V 0 a W N v Q m F z a W N v L 0 F 1 d G 9 S Z W 1 v d m V k Q 2 9 s d W 1 u c z E u e 2 E y O D A t R V Z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d G l j b 0 J h c 2 l j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J h c 2 l j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J h c 2 l j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1 1 b H R p T W 9 k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W 5 l d G l j b 0 1 1 b H R p T W 9 k Y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d D c w L U N v c 3 R l J n F 1 b 3 Q 7 L C Z x d W 9 0 O 2 N o M T M w L U N v c 3 R l J n F 1 b 3 Q 7 L C Z x d W 9 0 O 2 E y O D A t Q 2 9 z d G U m c X V v d D t d I i A v P j x F b n R y e S B U e X B l P S J G a W x s Q 2 9 s d W 1 u V H l w Z X M i I F Z h b H V l P S J z Q X d N R C I g L z 4 8 R W 5 0 c n k g V H l w Z T 0 i R m l s b E x h c 3 R V c G R h d G V k I i B W Y W x 1 Z T 0 i Z D I w M j E t M D Y t M T l U M T g 6 M D M 6 M D k u N j Y 0 M T k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T Q i I C 8 + P E V u d H J 5 I F R 5 c G U 9 I l F 1 Z X J 5 S U Q i I F Z h b H V l P S J z Y z g 3 M G Z j N m M t Y z E y M S 0 0 Y T M 5 L W I 1 Y T I t M T k 3 N G E 2 M D M x N T A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d G l j b 0 1 1 b H R p T W 9 k Y W w v Q X V 0 b 1 J l b W 9 2 Z W R D b 2 x 1 b W 5 z M S 5 7 c 3 Q 3 M C 1 D b 3 N 0 Z S w w f S Z x d W 9 0 O y w m c X V v d D t T Z W N 0 a W 9 u M S 9 n Z W 5 l d G l j b 0 1 1 b H R p T W 9 k Y W w v Q X V 0 b 1 J l b W 9 2 Z W R D b 2 x 1 b W 5 z M S 5 7 Y 2 g x M z A t Q 2 9 z d G U s M X 0 m c X V v d D s s J n F 1 b 3 Q 7 U 2 V j d G l v b j E v Z 2 V u Z X R p Y 2 9 N d W x 0 a U 1 v Z G F s L 0 F 1 d G 9 S Z W 1 v d m V k Q 2 9 s d W 1 u c z E u e 2 E y O D A t Q 2 9 z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V u Z X R p Y 2 9 N d W x 0 a U 1 v Z G F s L 0 F 1 d G 9 S Z W 1 v d m V k Q 2 9 s d W 1 u c z E u e 3 N 0 N z A t Q 2 9 z d G U s M H 0 m c X V v d D s s J n F 1 b 3 Q 7 U 2 V j d G l v b j E v Z 2 V u Z X R p Y 2 9 N d W x 0 a U 1 v Z G F s L 0 F 1 d G 9 S Z W 1 v d m V k Q 2 9 s d W 1 u c z E u e 2 N o M T M w L U N v c 3 R l L D F 9 J n F 1 b 3 Q 7 L C Z x d W 9 0 O 1 N l Y 3 R p b 2 4 x L 2 d l b m V 0 a W N v T X V s d G l N b 2 R h b C 9 B d X R v U m V t b 3 Z l Z E N v b H V t b n M x L n t h M j g w L U N v c 3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d G l j b 0 1 1 b H R p T W 9 k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2 9 N d W x 0 a U 1 v Z G F s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v T X V s d G l N b 2 R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I Q y I g L z 4 8 R W 5 0 c n k g V H l w Z T 0 i U m V j b 3 Z l c n l U Y X J n Z X R D b 2 x 1 b W 4 i I F Z h b H V l P S J s O S I g L z 4 8 R W 5 0 c n k g V H l w Z T 0 i U m V j b 3 Z l c n l U Y X J n Z X R S b 3 c i I F Z h b H V l P S J s M T Y i I C 8 + P E V u d H J 5 I F R 5 c G U 9 I k Z p b G x U Y X J n Z X Q i I F Z h b H V l P S J z Z 2 V u Z X R p Y 2 9 D S E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O V Q x O D o w M z o w O S 4 2 N T Q x O T k x W i I g L z 4 8 R W 5 0 c n k g V H l w Z T 0 i R m l s b E N v b H V t b l R 5 c G V z I i B W Y W x 1 Z T 0 i c 0 F 3 T U R B d 0 1 E I i A v P j x F b n R y e S B U e X B l P S J G a W x s Q 2 9 s d W 1 u T m F t Z X M i I F Z h b H V l P S J z W y Z x d W 9 0 O 3 N 0 N z A t Q 2 9 z d G U m c X V v d D s s J n F 1 b 3 Q 7 c 3 Q 3 M C 1 F V n M m c X V v d D s s J n F 1 b 3 Q 7 Y 2 g x M z A t Q 2 9 z d G U m c X V v d D s s J n F 1 b 3 Q 7 Y 2 g x M z A t R V Z z J n F 1 b 3 Q 7 L C Z x d W 9 0 O 2 E y O D A t Q 2 9 z d G U m c X V v d D s s J n F 1 b 3 Q 7 Y T I 4 M C 1 F V n M m c X V v d D t d I i A v P j x F b n R y e S B U e X B l P S J G a W x s U 3 R h d H V z I i B W Y W x 1 Z T 0 i c 0 N v b X B s Z X R l I i A v P j x F b n R y e S B U e X B l P S J R d W V y e U l E I i B W Y W x 1 Z T 0 i c z l k O W Y 5 N z F m L T E 4 Z W I t N D g 4 Z C 0 4 M D R m L W R i N j g 1 Z D d h O W M 1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2 9 D S E M v Q X V 0 b 1 J l b W 9 2 Z W R D b 2 x 1 b W 5 z M S 5 7 c 3 Q 3 M C 1 D b 3 N 0 Z S w w f S Z x d W 9 0 O y w m c X V v d D t T Z W N 0 a W 9 u M S 9 n Z W 5 l d G l j b 0 N I Q y 9 B d X R v U m V t b 3 Z l Z E N v b H V t b n M x L n t z d D c w L U V W c y w x f S Z x d W 9 0 O y w m c X V v d D t T Z W N 0 a W 9 u M S 9 n Z W 5 l d G l j b 0 N I Q y 9 B d X R v U m V t b 3 Z l Z E N v b H V t b n M x L n t j a D E z M C 1 D b 3 N 0 Z S w y f S Z x d W 9 0 O y w m c X V v d D t T Z W N 0 a W 9 u M S 9 n Z W 5 l d G l j b 0 N I Q y 9 B d X R v U m V t b 3 Z l Z E N v b H V t b n M x L n t j a D E z M C 1 F V n M s M 3 0 m c X V v d D s s J n F 1 b 3 Q 7 U 2 V j d G l v b j E v Z 2 V u Z X R p Y 2 9 D S E M v Q X V 0 b 1 J l b W 9 2 Z W R D b 2 x 1 b W 5 z M S 5 7 Y T I 4 M C 1 D b 3 N 0 Z S w 0 f S Z x d W 9 0 O y w m c X V v d D t T Z W N 0 a W 9 u M S 9 n Z W 5 l d G l j b 0 N I Q y 9 B d X R v U m V t b 3 Z l Z E N v b H V t b n M x L n t h M j g w L U V W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5 l d G l j b 0 N I Q y 9 B d X R v U m V t b 3 Z l Z E N v b H V t b n M x L n t z d D c w L U N v c 3 R l L D B 9 J n F 1 b 3 Q 7 L C Z x d W 9 0 O 1 N l Y 3 R p b 2 4 x L 2 d l b m V 0 a W N v Q 0 h D L 0 F 1 d G 9 S Z W 1 v d m V k Q 2 9 s d W 1 u c z E u e 3 N 0 N z A t R V Z z L D F 9 J n F 1 b 3 Q 7 L C Z x d W 9 0 O 1 N l Y 3 R p b 2 4 x L 2 d l b m V 0 a W N v Q 0 h D L 0 F 1 d G 9 S Z W 1 v d m V k Q 2 9 s d W 1 u c z E u e 2 N o M T M w L U N v c 3 R l L D J 9 J n F 1 b 3 Q 7 L C Z x d W 9 0 O 1 N l Y 3 R p b 2 4 x L 2 d l b m V 0 a W N v Q 0 h D L 0 F 1 d G 9 S Z W 1 v d m V k Q 2 9 s d W 1 u c z E u e 2 N o M T M w L U V W c y w z f S Z x d W 9 0 O y w m c X V v d D t T Z W N 0 a W 9 u M S 9 n Z W 5 l d G l j b 0 N I Q y 9 B d X R v U m V t b 3 Z l Z E N v b H V t b n M x L n t h M j g w L U N v c 3 R l L D R 9 J n F 1 b 3 Q 7 L C Z x d W 9 0 O 1 N l Y 3 R p b 2 4 x L 2 d l b m V 0 a W N v Q 0 h D L 0 F 1 d G 9 S Z W 1 v d m V k Q 2 9 s d W 1 u c z E u e 2 E y O D A t R V Z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d G l j b 0 N I Q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0 d y Z W V k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I Q y I g L z 4 8 R W 5 0 c n k g V H l w Z T 0 i U m V j b 3 Z l c n l U Y X J n Z X R D b 2 x 1 b W 4 i I F Z h b H V l P S J s O S I g L z 4 8 R W 5 0 c n k g V H l w Z T 0 i U m V j b 3 Z l c n l U Y X J n Z X R S b 3 c i I F Z h b H V l P S J s M j Q i I C 8 + P E V u d H J 5 I F R 5 c G U 9 I k Z p b G x U Y X J n Z X Q i I F Z h b H V l P S J z Z 2 V u Z X R p Y 2 9 D S E N H c m V l Z H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d D c w L U N v c 3 R l J n F 1 b 3 Q 7 L C Z x d W 9 0 O 3 N 0 N z A t R V Z z J n F 1 b 3 Q 7 L C Z x d W 9 0 O 2 N o M T M w L U N v c 3 R l J n F 1 b 3 Q 7 L C Z x d W 9 0 O 2 N o M T M w L U V W c y Z x d W 9 0 O y w m c X V v d D t h M j g w L U N v c 3 R l J n F 1 b 3 Q 7 L C Z x d W 9 0 O 2 E y O D A t R V Z z J n F 1 b 3 Q 7 X S I g L z 4 8 R W 5 0 c n k g V H l w Z T 0 i R m l s b E N v b H V t b l R 5 c G V z I i B W Y W x 1 Z T 0 i c 0 F 3 T U R B d 0 1 E I i A v P j x F b n R y e S B U e X B l P S J G a W x s T G F z d F V w Z G F 0 Z W Q i I F Z h b H V l P S J k M j A y M S 0 w N i 0 x O V Q x O D o w M z o x M C 4 3 M D I 2 O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U 5 O D d k Y T d m L T A z M 2 Y t N G V j Y y 0 5 N j h l L W Q y N j U x N j F m Z T Y 1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2 9 D S E N H c m V l Z H k v Q X V 0 b 1 J l b W 9 2 Z W R D b 2 x 1 b W 5 z M S 5 7 c 3 Q 3 M C 1 D b 3 N 0 Z S w w f S Z x d W 9 0 O y w m c X V v d D t T Z W N 0 a W 9 u M S 9 n Z W 5 l d G l j b 0 N I Q 0 d y Z W V k e S 9 B d X R v U m V t b 3 Z l Z E N v b H V t b n M x L n t z d D c w L U V W c y w x f S Z x d W 9 0 O y w m c X V v d D t T Z W N 0 a W 9 u M S 9 n Z W 5 l d G l j b 0 N I Q 0 d y Z W V k e S 9 B d X R v U m V t b 3 Z l Z E N v b H V t b n M x L n t j a D E z M C 1 D b 3 N 0 Z S w y f S Z x d W 9 0 O y w m c X V v d D t T Z W N 0 a W 9 u M S 9 n Z W 5 l d G l j b 0 N I Q 0 d y Z W V k e S 9 B d X R v U m V t b 3 Z l Z E N v b H V t b n M x L n t j a D E z M C 1 F V n M s M 3 0 m c X V v d D s s J n F 1 b 3 Q 7 U 2 V j d G l v b j E v Z 2 V u Z X R p Y 2 9 D S E N H c m V l Z H k v Q X V 0 b 1 J l b W 9 2 Z W R D b 2 x 1 b W 5 z M S 5 7 Y T I 4 M C 1 D b 3 N 0 Z S w 0 f S Z x d W 9 0 O y w m c X V v d D t T Z W N 0 a W 9 u M S 9 n Z W 5 l d G l j b 0 N I Q 0 d y Z W V k e S 9 B d X R v U m V t b 3 Z l Z E N v b H V t b n M x L n t h M j g w L U V W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5 l d G l j b 0 N I Q 0 d y Z W V k e S 9 B d X R v U m V t b 3 Z l Z E N v b H V t b n M x L n t z d D c w L U N v c 3 R l L D B 9 J n F 1 b 3 Q 7 L C Z x d W 9 0 O 1 N l Y 3 R p b 2 4 x L 2 d l b m V 0 a W N v Q 0 h D R 3 J l Z W R 5 L 0 F 1 d G 9 S Z W 1 v d m V k Q 2 9 s d W 1 u c z E u e 3 N 0 N z A t R V Z z L D F 9 J n F 1 b 3 Q 7 L C Z x d W 9 0 O 1 N l Y 3 R p b 2 4 x L 2 d l b m V 0 a W N v Q 0 h D R 3 J l Z W R 5 L 0 F 1 d G 9 S Z W 1 v d m V k Q 2 9 s d W 1 u c z E u e 2 N o M T M w L U N v c 3 R l L D J 9 J n F 1 b 3 Q 7 L C Z x d W 9 0 O 1 N l Y 3 R p b 2 4 x L 2 d l b m V 0 a W N v Q 0 h D R 3 J l Z W R 5 L 0 F 1 d G 9 S Z W 1 v d m V k Q 2 9 s d W 1 u c z E u e 2 N o M T M w L U V W c y w z f S Z x d W 9 0 O y w m c X V v d D t T Z W N 0 a W 9 u M S 9 n Z W 5 l d G l j b 0 N I Q 0 d y Z W V k e S 9 B d X R v U m V t b 3 Z l Z E N v b H V t b n M x L n t h M j g w L U N v c 3 R l L D R 9 J n F 1 b 3 Q 7 L C Z x d W 9 0 O 1 N l Y 3 R p b 2 4 x L 2 d l b m V 0 a W N v Q 0 h D R 3 J l Z W R 5 L 0 F 1 d G 9 S Z W 1 v d m V k Q 2 9 s d W 1 u c z E u e 2 E y O D A t R V Z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d G l j b 0 N I Q 0 d y Z W V k e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0 d y Z W V k e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b 0 N I Q 0 d y Z W V k e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a W d h c 1 N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y b W l n Y X M i I C 8 + P E V u d H J 5 I F R 5 c G U 9 I l J l Y 2 9 2 Z X J 5 V G F y Z 2 V 0 Q 2 9 s d W 1 u I i B W Y W x 1 Z T 0 i b D I i I C 8 + P E V u d H J 5 I F R 5 c G U 9 I l J l Y 2 9 2 Z X J 5 V G F y Z 2 V 0 U m 9 3 I i B W Y W x 1 Z T 0 i b D Q i I C 8 + P E V u d H J 5 I F R 5 c G U 9 I k Z p b G x U Y X J n Z X Q i I F Z h b H V l P S J z a G 9 y b W l n Y X N T S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t a W d h c 1 N I L 0 F 1 d G 9 S Z W 1 v d m V k Q 2 9 s d W 1 u c z E u e 2 N o M T M w L U N v c 3 R l L D B 9 J n F 1 b 3 Q 7 L C Z x d W 9 0 O 1 N l Y 3 R p b 2 4 x L 2 h v c m 1 p Z 2 F z U 0 g v Q X V 0 b 1 J l b W 9 2 Z W R D b 2 x 1 b W 5 z M S 5 7 Y T I 4 M C 1 D b 3 N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b 3 J t a W d h c 1 N I L 0 F 1 d G 9 S Z W 1 v d m V k Q 2 9 s d W 1 u c z E u e 2 N o M T M w L U N v c 3 R l L D B 9 J n F 1 b 3 Q 7 L C Z x d W 9 0 O 1 N l Y 3 R p b 2 4 x L 2 h v c m 1 p Z 2 F z U 0 g v Q X V 0 b 1 J l b W 9 2 Z W R D b 2 x 1 b W 5 z M S 5 7 Y T I 4 M C 1 D b 3 N 0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g x M z A t Q 2 9 z d G U m c X V v d D s s J n F 1 b 3 Q 7 Y T I 4 M C 1 D b 3 N 0 Z S Z x d W 9 0 O 1 0 i I C 8 + P E V u d H J 5 I F R 5 c G U 9 I k Z p b G x D b 2 x 1 b W 5 U e X B l c y I g V m F s d W U 9 I n N B d 0 0 9 I i A v P j x F b n R y e S B U e X B l P S J G a W x s T G F z d F V w Z G F 0 Z W Q i I F Z h b H V l P S J k M j A y M S 0 w N i 0 x O V Q x O D o w M z o w O S 4 1 N z Y x O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2 M y N D M x Z W Y 1 L T J j Z D k t N D Q y O C 0 5 O G M 4 L T M 0 M G Y 0 N T U 2 Z j A 2 Z i I g L z 4 8 L 1 N 0 Y W J s Z U V u d H J p Z X M + P C 9 J d G V t P j x J d G V t P j x J d G V t T G 9 j Y X R p b 2 4 + P E l 0 Z W 1 U e X B l P k Z v c m 1 1 b G E 8 L 0 l 0 Z W 1 U e X B l P j x J d G V t U G F 0 a D 5 T Z W N 0 a W 9 u M S 9 o b 3 J t a W d h c 1 N I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c m 1 p Z 2 F z U 0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y b W l n Y X N T S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t a W d h c 1 N I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v c m 1 p Z 2 F z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R m l s b F R h c m d l d C I g V m F s d W U 9 I n N o b 3 J t a W d h c 1 N I R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t a W d h c 1 N I R S 9 B d X R v U m V t b 3 Z l Z E N v b H V t b n M x L n t j a D E z M C 1 D b 3 N 0 Z S w w f S Z x d W 9 0 O y w m c X V v d D t T Z W N 0 a W 9 u M S 9 o b 3 J t a W d h c 1 N I R S 9 B d X R v U m V t b 3 Z l Z E N v b H V t b n M x L n t h M j g w L U N v c 3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v c m 1 p Z 2 F z U 0 h F L 0 F 1 d G 9 S Z W 1 v d m V k Q 2 9 s d W 1 u c z E u e 2 N o M T M w L U N v c 3 R l L D B 9 J n F 1 b 3 Q 7 L C Z x d W 9 0 O 1 N l Y 3 R p b 2 4 x L 2 h v c m 1 p Z 2 F z U 0 h F L 0 F 1 d G 9 S Z W 1 v d m V k Q 2 9 s d W 1 u c z E u e 2 E y O D A t Q 2 9 z d G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o M T M w L U N v c 3 R l J n F 1 b 3 Q 7 L C Z x d W 9 0 O 2 E y O D A t Q 2 9 z d G U m c X V v d D t d I i A v P j x F b n R y e S B U e X B l P S J G a W x s Q 2 9 s d W 1 u V H l w Z X M i I F Z h b H V l P S J z Q X d N P S I g L z 4 8 R W 5 0 c n k g V H l w Z T 0 i R m l s b E x h c 3 R V c G R h d G V k I i B W Y W x 1 Z T 0 i Z D I w M j E t M D Y t M T l U M T g 6 M D M 6 M D k u N T U w N j k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w N D M 4 Y m Q y Z i 0 z Z j Q w L T R l Y 2 Y t Y T N j O S 1 j N W Y 4 M z N h O D h h N T g i I C 8 + P C 9 T d G F i b G V F b n R y a W V z P j w v S X R l b T 4 8 S X R l b T 4 8 S X R l b U x v Y 2 F 0 a W 9 u P j x J d G V t V H l w Z T 5 G b 3 J t d W x h P C 9 J d G V t V H l w Z T 4 8 S X R l b V B h d G g + U 2 V j d G l v b j E v a G 9 y b W l n Y X N T S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y b W l n Y X N T S E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y b W l n Y X N T S E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y b W l n Y X N T Q 0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3 J t a W d h c y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a G 9 y b W l n Y X N T Q 0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O V Q x O D o w N z o 0 O C 4 y M j A 2 O T Y 1 W i I g L z 4 8 R W 5 0 c n k g V H l w Z T 0 i R m l s b E N v b H V t b l R 5 c G V z I i B W Y W x 1 Z T 0 i c 0 F 3 T T 0 i I C 8 + P E V u d H J 5 I F R 5 c G U 9 I k Z p b G x D b 2 x 1 b W 5 O Y W 1 l c y I g V m F s d W U 9 I n N b J n F 1 b 3 Q 7 Y 2 g x M z A t Q 2 9 z d G U m c X V v d D s s J n F 1 b 3 Q 7 Y T I 4 M C 1 D b 3 N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v c m 1 p Z 2 F z U 0 N I L 0 F 1 d G 9 S Z W 1 v d m V k Q 2 9 s d W 1 u c z E u e 2 N o M T M w L U N v c 3 R l L D B 9 J n F 1 b 3 Q 7 L C Z x d W 9 0 O 1 N l Y 3 R p b 2 4 x L 2 h v c m 1 p Z 2 F z U 0 N I L 0 F 1 d G 9 S Z W 1 v d m V k Q 2 9 s d W 1 u c z E u e 2 E y O D A t Q 2 9 z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9 y b W l n Y X N T Q 0 g v Q X V 0 b 1 J l b W 9 2 Z W R D b 2 x 1 b W 5 z M S 5 7 Y 2 g x M z A t Q 2 9 z d G U s M H 0 m c X V v d D s s J n F 1 b 3 Q 7 U 2 V j d G l v b j E v a G 9 y b W l n Y X N T Q 0 g v Q X V 0 b 1 J l b W 9 2 Z W R D b 2 x 1 b W 5 z M S 5 7 Y T I 4 M C 1 D b 3 N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9 y b W l n Y X N T Q 0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y b W l n Y X N T Q 0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y b W l n Y X N T Q 0 g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M 2 A K F m X + J J l k v v i / c 5 x 0 0 A A A A A A g A A A A A A E G Y A A A A B A A A g A A A A f j A r i i 5 V p i x h 1 f 5 / w / W / y B P A 4 I O W / D l m t S n f x h q V W t I A A A A A D o A A A A A C A A A g A A A A O O R F L k l m z h T c B U W z 4 5 G b L v j / + 4 n z + Q t L O 7 Y P A R V a V b d Q A A A A o e S j T d m C 3 n b / l r v v V M S i h Y A N t a O L a / w B I o + w 0 / j w R d r H s n 0 e B 9 6 Y A f N D d i a 2 Y z T a f z Z H i I + j r U 4 F J i 0 c w y G w G + Q 7 A L E H C a d Y w 2 X z w B 0 k V T t A A A A A M F F D W w n h + 5 9 N X Q a E W 3 B E 1 g 5 J a 0 g w 4 z e B P S Z W W v D 5 O L U f x R 7 Y D z M L g 7 A b Q w g S 6 e l V Q K 8 Z p O i U I q X A k r s D b L x q Q Q = = < / D a t a M a s h u p > 
</file>

<file path=customXml/itemProps1.xml><?xml version="1.0" encoding="utf-8"?>
<ds:datastoreItem xmlns:ds="http://schemas.openxmlformats.org/officeDocument/2006/customXml" ds:itemID="{32E9B1AD-FC2E-4087-BBC8-A972EEDE23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Comparativa</vt:lpstr>
      <vt:lpstr>Hormigas</vt:lpstr>
      <vt:lpstr>Greedy</vt:lpstr>
      <vt:lpstr>BA Mejor</vt:lpstr>
      <vt:lpstr>AGB</vt:lpstr>
      <vt:lpstr>CHC</vt:lpstr>
      <vt:lpstr>AGMS</vt:lpstr>
      <vt:lpstr>Plantilla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Rodríguez</dc:creator>
  <cp:lastModifiedBy>Victor Rodríguez</cp:lastModifiedBy>
  <dcterms:created xsi:type="dcterms:W3CDTF">2021-04-02T08:57:28Z</dcterms:created>
  <dcterms:modified xsi:type="dcterms:W3CDTF">2021-06-19T20:57:54Z</dcterms:modified>
</cp:coreProperties>
</file>