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torado\Texas Tech University\Research\01 Multiphase Flow Simulations in Ansys\DataScience\"/>
    </mc:Choice>
  </mc:AlternateContent>
  <xr:revisionPtr revIDLastSave="0" documentId="13_ncr:1_{D2A57E01-86E6-41F6-8913-F4945D0F3B1C}" xr6:coauthVersionLast="37" xr6:coauthVersionMax="37" xr10:uidLastSave="{00000000-0000-0000-0000-000000000000}"/>
  <bookViews>
    <workbookView xWindow="0" yWindow="0" windowWidth="28800" windowHeight="12225" xr2:uid="{F8B53158-FAFA-4025-83E8-91CD42290CA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9" i="1" l="1"/>
  <c r="M69" i="1" s="1"/>
  <c r="J70" i="1"/>
  <c r="P70" i="1" s="1"/>
  <c r="J71" i="1"/>
  <c r="L71" i="1" s="1"/>
  <c r="J72" i="1"/>
  <c r="N72" i="1" s="1"/>
  <c r="J73" i="1"/>
  <c r="J74" i="1"/>
  <c r="J75" i="1"/>
  <c r="J76" i="1"/>
  <c r="L76" i="1" s="1"/>
  <c r="J77" i="1"/>
  <c r="M77" i="1" s="1"/>
  <c r="J78" i="1"/>
  <c r="P78" i="1" s="1"/>
  <c r="J79" i="1"/>
  <c r="N79" i="1" s="1"/>
  <c r="J80" i="1"/>
  <c r="N80" i="1" s="1"/>
  <c r="J81" i="1"/>
  <c r="J82" i="1"/>
  <c r="J83" i="1"/>
  <c r="J84" i="1"/>
  <c r="L84" i="1" s="1"/>
  <c r="J85" i="1"/>
  <c r="M85" i="1" s="1"/>
  <c r="J68" i="1"/>
  <c r="L68" i="1" s="1"/>
  <c r="J2" i="1"/>
  <c r="L69" i="1"/>
  <c r="M70" i="1"/>
  <c r="N70" i="1"/>
  <c r="O70" i="1"/>
  <c r="M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M76" i="1"/>
  <c r="N76" i="1"/>
  <c r="O76" i="1"/>
  <c r="P76" i="1"/>
  <c r="L77" i="1"/>
  <c r="M78" i="1"/>
  <c r="N78" i="1"/>
  <c r="O78" i="1"/>
  <c r="M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M84" i="1"/>
  <c r="N84" i="1"/>
  <c r="O84" i="1"/>
  <c r="P84" i="1"/>
  <c r="L85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J57" i="1"/>
  <c r="M57" i="1" s="1"/>
  <c r="J58" i="1"/>
  <c r="P58" i="1" s="1"/>
  <c r="J59" i="1"/>
  <c r="J60" i="1"/>
  <c r="J61" i="1"/>
  <c r="M61" i="1" s="1"/>
  <c r="J62" i="1"/>
  <c r="L62" i="1" s="1"/>
  <c r="J63" i="1"/>
  <c r="J64" i="1"/>
  <c r="N64" i="1" s="1"/>
  <c r="J65" i="1"/>
  <c r="M65" i="1" s="1"/>
  <c r="J66" i="1"/>
  <c r="P66" i="1" s="1"/>
  <c r="J67" i="1"/>
  <c r="J56" i="1"/>
  <c r="O56" i="1" s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7" i="1"/>
  <c r="O58" i="1"/>
  <c r="L59" i="1"/>
  <c r="M59" i="1"/>
  <c r="N59" i="1"/>
  <c r="O59" i="1"/>
  <c r="P59" i="1"/>
  <c r="L60" i="1"/>
  <c r="M60" i="1"/>
  <c r="N60" i="1"/>
  <c r="O60" i="1"/>
  <c r="P60" i="1"/>
  <c r="L61" i="1"/>
  <c r="N61" i="1"/>
  <c r="O61" i="1"/>
  <c r="P61" i="1"/>
  <c r="O62" i="1"/>
  <c r="L63" i="1"/>
  <c r="M63" i="1"/>
  <c r="N63" i="1"/>
  <c r="O63" i="1"/>
  <c r="P63" i="1"/>
  <c r="L64" i="1"/>
  <c r="M64" i="1"/>
  <c r="O64" i="1"/>
  <c r="P64" i="1"/>
  <c r="L65" i="1"/>
  <c r="P65" i="1"/>
  <c r="O66" i="1"/>
  <c r="L67" i="1"/>
  <c r="M67" i="1"/>
  <c r="N67" i="1"/>
  <c r="O67" i="1"/>
  <c r="P67" i="1"/>
  <c r="J33" i="1"/>
  <c r="O33" i="1" s="1"/>
  <c r="J34" i="1"/>
  <c r="L34" i="1" s="1"/>
  <c r="J35" i="1"/>
  <c r="J36" i="1"/>
  <c r="J37" i="1"/>
  <c r="J38" i="1"/>
  <c r="M38" i="1" s="1"/>
  <c r="J39" i="1"/>
  <c r="J40" i="1"/>
  <c r="J41" i="1"/>
  <c r="O41" i="1" s="1"/>
  <c r="J42" i="1"/>
  <c r="P42" i="1" s="1"/>
  <c r="J43" i="1"/>
  <c r="J32" i="1"/>
  <c r="L32" i="1" s="1"/>
  <c r="L35" i="1"/>
  <c r="N37" i="1"/>
  <c r="P37" i="1"/>
  <c r="L38" i="1"/>
  <c r="L39" i="1"/>
  <c r="N39" i="1"/>
  <c r="O39" i="1"/>
  <c r="P39" i="1"/>
  <c r="M41" i="1"/>
  <c r="N41" i="1"/>
  <c r="L43" i="1"/>
  <c r="M35" i="1"/>
  <c r="P36" i="1"/>
  <c r="L37" i="1"/>
  <c r="N38" i="1"/>
  <c r="M39" i="1"/>
  <c r="L40" i="1"/>
  <c r="M43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P27" i="1"/>
  <c r="O23" i="1"/>
  <c r="O31" i="1"/>
  <c r="N27" i="1"/>
  <c r="M23" i="1"/>
  <c r="M31" i="1"/>
  <c r="L26" i="1"/>
  <c r="L27" i="1"/>
  <c r="J21" i="1"/>
  <c r="P21" i="1" s="1"/>
  <c r="J22" i="1"/>
  <c r="N22" i="1" s="1"/>
  <c r="J23" i="1"/>
  <c r="P23" i="1" s="1"/>
  <c r="J24" i="1"/>
  <c r="O24" i="1" s="1"/>
  <c r="J25" i="1"/>
  <c r="O25" i="1" s="1"/>
  <c r="J26" i="1"/>
  <c r="O26" i="1" s="1"/>
  <c r="J27" i="1"/>
  <c r="O27" i="1" s="1"/>
  <c r="J28" i="1"/>
  <c r="P28" i="1" s="1"/>
  <c r="J29" i="1"/>
  <c r="P29" i="1" s="1"/>
  <c r="J30" i="1"/>
  <c r="P30" i="1" s="1"/>
  <c r="J31" i="1"/>
  <c r="P31" i="1" s="1"/>
  <c r="J20" i="1"/>
  <c r="P20" i="1" s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L72" i="1" l="1"/>
  <c r="P79" i="1"/>
  <c r="P71" i="1"/>
  <c r="O79" i="1"/>
  <c r="O71" i="1"/>
  <c r="O85" i="1"/>
  <c r="P80" i="1"/>
  <c r="M79" i="1"/>
  <c r="O77" i="1"/>
  <c r="P72" i="1"/>
  <c r="M71" i="1"/>
  <c r="O69" i="1"/>
  <c r="L80" i="1"/>
  <c r="L78" i="1"/>
  <c r="L70" i="1"/>
  <c r="P85" i="1"/>
  <c r="N71" i="1"/>
  <c r="N85" i="1"/>
  <c r="O80" i="1"/>
  <c r="L79" i="1"/>
  <c r="N77" i="1"/>
  <c r="O72" i="1"/>
  <c r="N69" i="1"/>
  <c r="P77" i="1"/>
  <c r="P69" i="1"/>
  <c r="O68" i="1"/>
  <c r="N68" i="1"/>
  <c r="P68" i="1"/>
  <c r="M68" i="1"/>
  <c r="N66" i="1"/>
  <c r="N58" i="1"/>
  <c r="M66" i="1"/>
  <c r="M58" i="1"/>
  <c r="L66" i="1"/>
  <c r="P62" i="1"/>
  <c r="L58" i="1"/>
  <c r="O65" i="1"/>
  <c r="O57" i="1"/>
  <c r="N65" i="1"/>
  <c r="M62" i="1"/>
  <c r="N57" i="1"/>
  <c r="P57" i="1"/>
  <c r="N62" i="1"/>
  <c r="N56" i="1"/>
  <c r="L56" i="1"/>
  <c r="M56" i="1"/>
  <c r="P56" i="1"/>
  <c r="L41" i="1"/>
  <c r="N33" i="1"/>
  <c r="L42" i="1"/>
  <c r="M30" i="1"/>
  <c r="M22" i="1"/>
  <c r="N26" i="1"/>
  <c r="O30" i="1"/>
  <c r="O22" i="1"/>
  <c r="P26" i="1"/>
  <c r="N36" i="1"/>
  <c r="P34" i="1"/>
  <c r="M33" i="1"/>
  <c r="L25" i="1"/>
  <c r="M29" i="1"/>
  <c r="M21" i="1"/>
  <c r="N25" i="1"/>
  <c r="O29" i="1"/>
  <c r="O21" i="1"/>
  <c r="P25" i="1"/>
  <c r="O42" i="1"/>
  <c r="M36" i="1"/>
  <c r="O34" i="1"/>
  <c r="L33" i="1"/>
  <c r="L24" i="1"/>
  <c r="M28" i="1"/>
  <c r="M20" i="1"/>
  <c r="N24" i="1"/>
  <c r="O28" i="1"/>
  <c r="O20" i="1"/>
  <c r="P24" i="1"/>
  <c r="N42" i="1"/>
  <c r="P40" i="1"/>
  <c r="O37" i="1"/>
  <c r="L36" i="1"/>
  <c r="N34" i="1"/>
  <c r="P32" i="1"/>
  <c r="L31" i="1"/>
  <c r="L23" i="1"/>
  <c r="M27" i="1"/>
  <c r="N31" i="1"/>
  <c r="N23" i="1"/>
  <c r="P43" i="1"/>
  <c r="M42" i="1"/>
  <c r="O40" i="1"/>
  <c r="P35" i="1"/>
  <c r="M34" i="1"/>
  <c r="O32" i="1"/>
  <c r="L30" i="1"/>
  <c r="L22" i="1"/>
  <c r="M26" i="1"/>
  <c r="N30" i="1"/>
  <c r="N21" i="1"/>
  <c r="P22" i="1"/>
  <c r="O43" i="1"/>
  <c r="N40" i="1"/>
  <c r="P38" i="1"/>
  <c r="M37" i="1"/>
  <c r="O35" i="1"/>
  <c r="N32" i="1"/>
  <c r="O36" i="1"/>
  <c r="L29" i="1"/>
  <c r="L21" i="1"/>
  <c r="M25" i="1"/>
  <c r="N29" i="1"/>
  <c r="N20" i="1"/>
  <c r="N43" i="1"/>
  <c r="P41" i="1"/>
  <c r="M40" i="1"/>
  <c r="O38" i="1"/>
  <c r="N35" i="1"/>
  <c r="P33" i="1"/>
  <c r="M32" i="1"/>
  <c r="L28" i="1"/>
  <c r="L20" i="1"/>
  <c r="M24" i="1"/>
  <c r="N28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M18" i="1" l="1"/>
  <c r="P18" i="1"/>
  <c r="L18" i="1"/>
  <c r="O18" i="1"/>
  <c r="N18" i="1"/>
  <c r="N17" i="1"/>
  <c r="P17" i="1"/>
  <c r="L17" i="1"/>
  <c r="O17" i="1"/>
  <c r="M17" i="1"/>
  <c r="P9" i="1"/>
  <c r="L9" i="1"/>
  <c r="O9" i="1"/>
  <c r="N9" i="1"/>
  <c r="M9" i="1"/>
  <c r="P16" i="1"/>
  <c r="L16" i="1"/>
  <c r="M16" i="1"/>
  <c r="O16" i="1"/>
  <c r="N16" i="1"/>
  <c r="P8" i="1"/>
  <c r="L8" i="1"/>
  <c r="O8" i="1"/>
  <c r="N8" i="1"/>
  <c r="M8" i="1"/>
  <c r="P15" i="1"/>
  <c r="L15" i="1"/>
  <c r="O15" i="1"/>
  <c r="N15" i="1"/>
  <c r="M15" i="1"/>
  <c r="O7" i="1"/>
  <c r="L7" i="1"/>
  <c r="N7" i="1"/>
  <c r="M7" i="1"/>
  <c r="P7" i="1"/>
  <c r="O14" i="1"/>
  <c r="N14" i="1"/>
  <c r="L14" i="1"/>
  <c r="M14" i="1"/>
  <c r="P14" i="1"/>
  <c r="O6" i="1"/>
  <c r="L6" i="1"/>
  <c r="N6" i="1"/>
  <c r="M6" i="1"/>
  <c r="P6" i="1"/>
  <c r="M13" i="1"/>
  <c r="N13" i="1"/>
  <c r="L13" i="1"/>
  <c r="O13" i="1"/>
  <c r="P13" i="1"/>
  <c r="M5" i="1"/>
  <c r="N5" i="1"/>
  <c r="O5" i="1"/>
  <c r="L5" i="1"/>
  <c r="P5" i="1"/>
  <c r="M10" i="1"/>
  <c r="P10" i="1"/>
  <c r="L10" i="1"/>
  <c r="N10" i="1"/>
  <c r="O10" i="1"/>
  <c r="N2" i="1"/>
  <c r="M2" i="1"/>
  <c r="L2" i="1"/>
  <c r="P2" i="1"/>
  <c r="O2" i="1"/>
  <c r="N12" i="1"/>
  <c r="L12" i="1"/>
  <c r="M12" i="1"/>
  <c r="P12" i="1"/>
  <c r="O12" i="1"/>
  <c r="N4" i="1"/>
  <c r="M4" i="1"/>
  <c r="L4" i="1"/>
  <c r="P4" i="1"/>
  <c r="O4" i="1"/>
  <c r="L19" i="1"/>
  <c r="M19" i="1"/>
  <c r="O19" i="1"/>
  <c r="N19" i="1"/>
  <c r="P19" i="1"/>
  <c r="M11" i="1"/>
  <c r="L11" i="1"/>
  <c r="P11" i="1"/>
  <c r="O11" i="1"/>
  <c r="N11" i="1"/>
  <c r="M3" i="1"/>
  <c r="L3" i="1"/>
  <c r="P3" i="1"/>
  <c r="N3" i="1"/>
  <c r="O3" i="1"/>
</calcChain>
</file>

<file path=xl/sharedStrings.xml><?xml version="1.0" encoding="utf-8"?>
<sst xmlns="http://schemas.openxmlformats.org/spreadsheetml/2006/main" count="274" uniqueCount="18">
  <si>
    <t>Inclination [°]</t>
  </si>
  <si>
    <t>Cos(Angle)</t>
  </si>
  <si>
    <t>Sin(Angle)</t>
  </si>
  <si>
    <t>Temperature [C]</t>
  </si>
  <si>
    <t>\rhoL [kg/m3]</t>
  </si>
  <si>
    <t>\rhoG [kg/m3]</t>
  </si>
  <si>
    <t>\muL [Pa.s]</t>
  </si>
  <si>
    <t>\sigma [N/m]</t>
  </si>
  <si>
    <t>Liquid Type</t>
  </si>
  <si>
    <t>Diameter [m]</t>
  </si>
  <si>
    <t>Drift Velocity [m/s]</t>
  </si>
  <si>
    <t>Reynolds Number Re</t>
  </si>
  <si>
    <t>Buoyancy Reynolds R</t>
  </si>
  <si>
    <t>Eotvos Number Eo</t>
  </si>
  <si>
    <t>Viscosity Number Nmu</t>
  </si>
  <si>
    <t>Froud Number Fr</t>
  </si>
  <si>
    <t>Water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</si>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</sst>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0.0"/>
    <numFmt numFmtId="170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83EA-3330-405E-8344-472BBC5FBED8}">
  <dimension ref="A1:P85"/>
  <sheetViews>
    <sheetView tabSelected="1" workbookViewId="0">
      <selection activeCell="I73" sqref="I73"/>
    </sheetView>
  </sheetViews>
  <sheetFormatPr baseColWidth="10" defaultRowHeight="15" x14ac:dyDescent="0.25"/>
  <cols>
    <col min="10" max="10" width="11.42578125" style="6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f>+COS(RADIANS(A2))</f>
        <v>1</v>
      </c>
      <c r="C2">
        <f>+SIN(RADIANS(A2))</f>
        <v>0</v>
      </c>
      <c r="E2">
        <v>998.2</v>
      </c>
      <c r="F2">
        <v>1.2250000000000001</v>
      </c>
      <c r="G2">
        <v>1.003E-3</v>
      </c>
      <c r="H2">
        <v>7.1999999999999995E-2</v>
      </c>
      <c r="I2" t="s">
        <v>16</v>
      </c>
      <c r="J2" s="6">
        <f>18.796/1000</f>
        <v>1.8796E-2</v>
      </c>
      <c r="K2">
        <v>0.28857142857142853</v>
      </c>
      <c r="L2" s="2">
        <f>+F2*K2*J2/G2</f>
        <v>6.624512462612163</v>
      </c>
      <c r="M2" s="3">
        <f>+(9.80665*J2^3*(E2-F2)*E2)^0.5/G2</f>
        <v>8026.1722541072968</v>
      </c>
      <c r="N2" s="2">
        <f>(E2-F2)*9.80665*J2*J2/H2</f>
        <v>47.97371160024781</v>
      </c>
      <c r="O2" s="4">
        <f>G2/(E2-F2)/SQRT(9.80665*J2^3)</f>
        <v>1.2466891292046717E-4</v>
      </c>
      <c r="P2">
        <f>K2/SQRT(9.80665*J2*(1-F2/E2))</f>
        <v>0.67255363169452353</v>
      </c>
    </row>
    <row r="3" spans="1:16" x14ac:dyDescent="0.25">
      <c r="A3">
        <v>1</v>
      </c>
      <c r="B3">
        <f t="shared" ref="B3:B19" si="0">+COS(RADIANS(A3))</f>
        <v>0.99984769515639127</v>
      </c>
      <c r="C3">
        <f t="shared" ref="C3:C19" si="1">+SIN(RADIANS(A3))</f>
        <v>1.7452406437283512E-2</v>
      </c>
      <c r="E3">
        <v>998.2</v>
      </c>
      <c r="F3">
        <v>1.2250000000000001</v>
      </c>
      <c r="G3">
        <v>1.003E-3</v>
      </c>
      <c r="H3">
        <v>7.1999999999999995E-2</v>
      </c>
      <c r="I3" t="s">
        <v>16</v>
      </c>
      <c r="J3" s="6">
        <f t="shared" ref="J3:J19" si="2">18.796/1000</f>
        <v>1.8796E-2</v>
      </c>
      <c r="K3">
        <v>0.29705882352941182</v>
      </c>
      <c r="L3" s="2">
        <f t="shared" ref="L3:L31" si="3">+F3*K3*J3/G3</f>
        <v>6.8193510644537003</v>
      </c>
      <c r="M3" s="3">
        <f t="shared" ref="M3:M31" si="4">+(9.80665*J3^3*(E3-F3)*E3)^0.5/G3</f>
        <v>8026.1722541072968</v>
      </c>
      <c r="N3" s="2">
        <f t="shared" ref="N3:N31" si="5">(E3-F3)*9.80665*J3*J3/H3</f>
        <v>47.97371160024781</v>
      </c>
      <c r="O3" s="4">
        <f t="shared" ref="O3:O31" si="6">G3/(E3-F3)/SQRT(9.80665*J3^3)</f>
        <v>1.2466891292046717E-4</v>
      </c>
      <c r="P3">
        <f t="shared" ref="P3:P31" si="7">K3/SQRT(9.80665*J3*(1-F3/E3))</f>
        <v>0.69233462086200981</v>
      </c>
    </row>
    <row r="4" spans="1:16" x14ac:dyDescent="0.25">
      <c r="A4">
        <v>3</v>
      </c>
      <c r="B4">
        <f t="shared" si="0"/>
        <v>0.99862953475457383</v>
      </c>
      <c r="C4">
        <f t="shared" si="1"/>
        <v>5.2335956242943835E-2</v>
      </c>
      <c r="E4">
        <v>998.2</v>
      </c>
      <c r="F4">
        <v>1.2250000000000001</v>
      </c>
      <c r="G4">
        <v>1.003E-3</v>
      </c>
      <c r="H4">
        <v>7.1999999999999995E-2</v>
      </c>
      <c r="I4" t="s">
        <v>16</v>
      </c>
      <c r="J4" s="6">
        <f t="shared" si="2"/>
        <v>1.8796E-2</v>
      </c>
      <c r="K4">
        <v>0.30149253731343284</v>
      </c>
      <c r="L4" s="2">
        <f t="shared" si="3"/>
        <v>6.9211324236246492</v>
      </c>
      <c r="M4" s="3">
        <f t="shared" si="4"/>
        <v>8026.1722541072968</v>
      </c>
      <c r="N4" s="2">
        <f t="shared" si="5"/>
        <v>47.97371160024781</v>
      </c>
      <c r="O4" s="4">
        <f t="shared" si="6"/>
        <v>1.2466891292046717E-4</v>
      </c>
      <c r="P4">
        <f t="shared" si="7"/>
        <v>0.7026679734121889</v>
      </c>
    </row>
    <row r="5" spans="1:16" x14ac:dyDescent="0.25">
      <c r="A5">
        <v>5</v>
      </c>
      <c r="B5">
        <f t="shared" si="0"/>
        <v>0.99619469809174555</v>
      </c>
      <c r="C5">
        <f t="shared" si="1"/>
        <v>8.7155742747658166E-2</v>
      </c>
      <c r="E5">
        <v>998.2</v>
      </c>
      <c r="F5">
        <v>1.2250000000000001</v>
      </c>
      <c r="G5">
        <v>1.003E-3</v>
      </c>
      <c r="H5">
        <v>7.1999999999999995E-2</v>
      </c>
      <c r="I5" t="s">
        <v>16</v>
      </c>
      <c r="J5" s="6">
        <f t="shared" si="2"/>
        <v>1.8796E-2</v>
      </c>
      <c r="K5">
        <v>0.30606060606060609</v>
      </c>
      <c r="L5" s="2">
        <f t="shared" si="3"/>
        <v>7.0259980664068413</v>
      </c>
      <c r="M5" s="3">
        <f t="shared" si="4"/>
        <v>8026.1722541072968</v>
      </c>
      <c r="N5" s="2">
        <f t="shared" si="5"/>
        <v>47.97371160024781</v>
      </c>
      <c r="O5" s="4">
        <f t="shared" si="6"/>
        <v>1.2466891292046717E-4</v>
      </c>
      <c r="P5">
        <f t="shared" si="7"/>
        <v>0.71331445785782821</v>
      </c>
    </row>
    <row r="6" spans="1:16" x14ac:dyDescent="0.25">
      <c r="A6">
        <v>7</v>
      </c>
      <c r="B6">
        <f t="shared" si="0"/>
        <v>0.99254615164132198</v>
      </c>
      <c r="C6">
        <f t="shared" si="1"/>
        <v>0.12186934340514748</v>
      </c>
      <c r="E6">
        <v>998.2</v>
      </c>
      <c r="F6">
        <v>1.2250000000000001</v>
      </c>
      <c r="G6">
        <v>1.003E-3</v>
      </c>
      <c r="H6">
        <v>7.1999999999999995E-2</v>
      </c>
      <c r="I6" t="s">
        <v>16</v>
      </c>
      <c r="J6" s="6">
        <f t="shared" si="2"/>
        <v>1.8796E-2</v>
      </c>
      <c r="K6">
        <v>0.30606060606060609</v>
      </c>
      <c r="L6" s="2">
        <f t="shared" si="3"/>
        <v>7.0259980664068413</v>
      </c>
      <c r="M6" s="3">
        <f t="shared" si="4"/>
        <v>8026.1722541072968</v>
      </c>
      <c r="N6" s="2">
        <f t="shared" si="5"/>
        <v>47.97371160024781</v>
      </c>
      <c r="O6" s="4">
        <f t="shared" si="6"/>
        <v>1.2466891292046717E-4</v>
      </c>
      <c r="P6">
        <f t="shared" si="7"/>
        <v>0.71331445785782821</v>
      </c>
    </row>
    <row r="7" spans="1:16" x14ac:dyDescent="0.25">
      <c r="A7">
        <v>10</v>
      </c>
      <c r="B7">
        <f t="shared" si="0"/>
        <v>0.98480775301220802</v>
      </c>
      <c r="C7">
        <f t="shared" si="1"/>
        <v>0.17364817766693033</v>
      </c>
      <c r="E7">
        <v>998.2</v>
      </c>
      <c r="F7">
        <v>1.2250000000000001</v>
      </c>
      <c r="G7">
        <v>1.003E-3</v>
      </c>
      <c r="H7">
        <v>7.1999999999999995E-2</v>
      </c>
      <c r="I7" t="s">
        <v>16</v>
      </c>
      <c r="J7" s="6">
        <f t="shared" si="2"/>
        <v>1.8796E-2</v>
      </c>
      <c r="K7">
        <v>0.32063492063492066</v>
      </c>
      <c r="L7" s="2">
        <f t="shared" si="3"/>
        <v>7.3605694029024047</v>
      </c>
      <c r="M7" s="3">
        <f t="shared" si="4"/>
        <v>8026.1722541072968</v>
      </c>
      <c r="N7" s="2">
        <f t="shared" si="5"/>
        <v>47.97371160024781</v>
      </c>
      <c r="O7" s="4">
        <f t="shared" si="6"/>
        <v>1.2466891292046717E-4</v>
      </c>
      <c r="P7">
        <f t="shared" si="7"/>
        <v>0.74728181299391527</v>
      </c>
    </row>
    <row r="8" spans="1:16" x14ac:dyDescent="0.25">
      <c r="A8">
        <v>0</v>
      </c>
      <c r="B8">
        <f t="shared" si="0"/>
        <v>1</v>
      </c>
      <c r="C8">
        <f t="shared" si="1"/>
        <v>0</v>
      </c>
      <c r="E8">
        <v>889</v>
      </c>
      <c r="F8">
        <v>1.2250000000000001</v>
      </c>
      <c r="G8">
        <v>0.14000000000000001</v>
      </c>
      <c r="H8">
        <v>2.5000000000000001E-2</v>
      </c>
      <c r="I8" t="s">
        <v>17</v>
      </c>
      <c r="J8" s="6">
        <f t="shared" si="2"/>
        <v>1.8796E-2</v>
      </c>
      <c r="K8">
        <v>9.3394937848186255E-2</v>
      </c>
      <c r="L8" s="2">
        <f t="shared" si="3"/>
        <v>1.5360198453201954E-2</v>
      </c>
      <c r="M8" s="3">
        <f t="shared" si="4"/>
        <v>51.207407906906653</v>
      </c>
      <c r="N8" s="2">
        <f t="shared" si="5"/>
        <v>123.03097071623741</v>
      </c>
      <c r="O8" s="4">
        <f t="shared" si="6"/>
        <v>1.9541893060637961E-2</v>
      </c>
      <c r="P8">
        <f t="shared" si="7"/>
        <v>0.2176856026214061</v>
      </c>
    </row>
    <row r="9" spans="1:16" x14ac:dyDescent="0.25">
      <c r="A9">
        <v>1</v>
      </c>
      <c r="B9">
        <f t="shared" si="0"/>
        <v>0.99984769515639127</v>
      </c>
      <c r="C9">
        <f t="shared" si="1"/>
        <v>1.7452406437283512E-2</v>
      </c>
      <c r="E9">
        <v>889</v>
      </c>
      <c r="F9">
        <v>1.2250000000000001</v>
      </c>
      <c r="G9">
        <v>0.14000000000000001</v>
      </c>
      <c r="H9">
        <v>2.5000000000000001E-2</v>
      </c>
      <c r="I9" t="s">
        <v>17</v>
      </c>
      <c r="J9" s="6">
        <f t="shared" si="2"/>
        <v>1.8796E-2</v>
      </c>
      <c r="K9">
        <v>0.18877018637356835</v>
      </c>
      <c r="L9" s="2">
        <f t="shared" si="3"/>
        <v>3.1046088701928917E-2</v>
      </c>
      <c r="M9" s="3">
        <f t="shared" si="4"/>
        <v>51.207407906906653</v>
      </c>
      <c r="N9" s="2">
        <f t="shared" si="5"/>
        <v>123.03097071623741</v>
      </c>
      <c r="O9" s="4">
        <f t="shared" si="6"/>
        <v>1.9541893060637961E-2</v>
      </c>
      <c r="P9">
        <f t="shared" si="7"/>
        <v>0.43998692781916543</v>
      </c>
    </row>
    <row r="10" spans="1:16" x14ac:dyDescent="0.25">
      <c r="A10">
        <v>3</v>
      </c>
      <c r="B10">
        <f t="shared" si="0"/>
        <v>0.99862953475457383</v>
      </c>
      <c r="C10">
        <f t="shared" si="1"/>
        <v>5.2335956242943835E-2</v>
      </c>
      <c r="E10">
        <v>889</v>
      </c>
      <c r="F10">
        <v>1.2250000000000001</v>
      </c>
      <c r="G10">
        <v>0.14000000000000001</v>
      </c>
      <c r="H10">
        <v>2.5000000000000001E-2</v>
      </c>
      <c r="I10" t="s">
        <v>17</v>
      </c>
      <c r="J10" s="6">
        <f t="shared" si="2"/>
        <v>1.8796E-2</v>
      </c>
      <c r="K10">
        <v>0.20194557289111306</v>
      </c>
      <c r="L10" s="2">
        <f t="shared" si="3"/>
        <v>3.3212978645536906E-2</v>
      </c>
      <c r="M10" s="3">
        <f t="shared" si="4"/>
        <v>51.207407906906653</v>
      </c>
      <c r="N10" s="2">
        <f t="shared" si="5"/>
        <v>123.03097071623741</v>
      </c>
      <c r="O10" s="4">
        <f t="shared" si="6"/>
        <v>1.9541893060637961E-2</v>
      </c>
      <c r="P10">
        <f t="shared" si="7"/>
        <v>0.47069621485251367</v>
      </c>
    </row>
    <row r="11" spans="1:16" x14ac:dyDescent="0.25">
      <c r="A11">
        <v>5</v>
      </c>
      <c r="B11">
        <f t="shared" si="0"/>
        <v>0.99619469809174555</v>
      </c>
      <c r="C11">
        <f t="shared" si="1"/>
        <v>8.7155742747658166E-2</v>
      </c>
      <c r="E11">
        <v>889</v>
      </c>
      <c r="F11">
        <v>1.2250000000000001</v>
      </c>
      <c r="G11">
        <v>0.14000000000000001</v>
      </c>
      <c r="H11">
        <v>2.5000000000000001E-2</v>
      </c>
      <c r="I11" t="s">
        <v>17</v>
      </c>
      <c r="J11" s="6">
        <f t="shared" si="2"/>
        <v>1.8796E-2</v>
      </c>
      <c r="K11">
        <v>0.20911759717473624</v>
      </c>
      <c r="L11" s="2">
        <f t="shared" si="3"/>
        <v>3.4392525619343001E-2</v>
      </c>
      <c r="M11" s="3">
        <f t="shared" si="4"/>
        <v>51.207407906906653</v>
      </c>
      <c r="N11" s="2">
        <f t="shared" si="5"/>
        <v>123.03097071623741</v>
      </c>
      <c r="O11" s="4">
        <f t="shared" si="6"/>
        <v>1.9541893060637961E-2</v>
      </c>
      <c r="P11">
        <f t="shared" si="7"/>
        <v>0.48741282138566089</v>
      </c>
    </row>
    <row r="12" spans="1:16" x14ac:dyDescent="0.25">
      <c r="A12">
        <v>7</v>
      </c>
      <c r="B12">
        <f t="shared" si="0"/>
        <v>0.99254615164132198</v>
      </c>
      <c r="C12">
        <f t="shared" si="1"/>
        <v>0.12186934340514748</v>
      </c>
      <c r="E12">
        <v>889</v>
      </c>
      <c r="F12">
        <v>1.2250000000000001</v>
      </c>
      <c r="G12">
        <v>0.14000000000000001</v>
      </c>
      <c r="H12">
        <v>2.5000000000000001E-2</v>
      </c>
      <c r="I12" t="s">
        <v>17</v>
      </c>
      <c r="J12" s="6">
        <f t="shared" si="2"/>
        <v>1.8796E-2</v>
      </c>
      <c r="K12">
        <v>0.21552917233505317</v>
      </c>
      <c r="L12" s="2">
        <f t="shared" si="3"/>
        <v>3.5447005328084522E-2</v>
      </c>
      <c r="M12" s="3">
        <f t="shared" si="4"/>
        <v>51.207407906906653</v>
      </c>
      <c r="N12" s="2">
        <f t="shared" si="5"/>
        <v>123.03097071623741</v>
      </c>
      <c r="O12" s="4">
        <f t="shared" si="6"/>
        <v>1.9541893060637961E-2</v>
      </c>
      <c r="P12">
        <f t="shared" si="7"/>
        <v>0.50235696755335524</v>
      </c>
    </row>
    <row r="13" spans="1:16" x14ac:dyDescent="0.25">
      <c r="A13">
        <v>10</v>
      </c>
      <c r="B13">
        <f t="shared" si="0"/>
        <v>0.98480775301220802</v>
      </c>
      <c r="C13">
        <f t="shared" si="1"/>
        <v>0.17364817766693033</v>
      </c>
      <c r="E13">
        <v>889</v>
      </c>
      <c r="F13">
        <v>1.2250000000000001</v>
      </c>
      <c r="G13">
        <v>0.14000000000000001</v>
      </c>
      <c r="H13">
        <v>2.5000000000000001E-2</v>
      </c>
      <c r="I13" t="s">
        <v>17</v>
      </c>
      <c r="J13" s="6">
        <f t="shared" si="2"/>
        <v>1.8796E-2</v>
      </c>
      <c r="K13">
        <v>0.22037322807911042</v>
      </c>
      <c r="L13" s="2">
        <f t="shared" si="3"/>
        <v>3.6243682956030893E-2</v>
      </c>
      <c r="M13" s="3">
        <f t="shared" si="4"/>
        <v>51.207407906906653</v>
      </c>
      <c r="N13" s="2">
        <f t="shared" si="5"/>
        <v>123.03097071623741</v>
      </c>
      <c r="O13" s="4">
        <f t="shared" si="6"/>
        <v>1.9541893060637961E-2</v>
      </c>
      <c r="P13">
        <f t="shared" si="7"/>
        <v>0.51364752802774472</v>
      </c>
    </row>
    <row r="14" spans="1:16" x14ac:dyDescent="0.25">
      <c r="A14">
        <v>0</v>
      </c>
      <c r="B14">
        <f t="shared" si="0"/>
        <v>1</v>
      </c>
      <c r="C14">
        <f t="shared" si="1"/>
        <v>0</v>
      </c>
      <c r="E14">
        <v>889</v>
      </c>
      <c r="F14">
        <v>1.2250000000000001</v>
      </c>
      <c r="G14">
        <v>0.28000000000000003</v>
      </c>
      <c r="H14">
        <v>2.5000000000000001E-2</v>
      </c>
      <c r="I14" t="s">
        <v>17</v>
      </c>
      <c r="J14" s="6">
        <f t="shared" si="2"/>
        <v>1.8796E-2</v>
      </c>
      <c r="K14">
        <v>3.9010845566296699E-2</v>
      </c>
      <c r="L14" s="2">
        <f t="shared" si="3"/>
        <v>3.2079593580304931E-3</v>
      </c>
      <c r="M14" s="3">
        <f t="shared" si="4"/>
        <v>25.603703953453326</v>
      </c>
      <c r="N14" s="2">
        <f t="shared" si="5"/>
        <v>123.03097071623741</v>
      </c>
      <c r="O14" s="4">
        <f t="shared" si="6"/>
        <v>3.9083786121275922E-2</v>
      </c>
      <c r="P14">
        <f t="shared" si="7"/>
        <v>9.0926763500542587E-2</v>
      </c>
    </row>
    <row r="15" spans="1:16" x14ac:dyDescent="0.25">
      <c r="A15">
        <v>1</v>
      </c>
      <c r="B15">
        <f t="shared" si="0"/>
        <v>0.99984769515639127</v>
      </c>
      <c r="C15">
        <f t="shared" si="1"/>
        <v>1.7452406437283512E-2</v>
      </c>
      <c r="E15">
        <v>889</v>
      </c>
      <c r="F15">
        <v>1.2250000000000001</v>
      </c>
      <c r="G15">
        <v>0.28000000000000003</v>
      </c>
      <c r="H15">
        <v>2.5000000000000001E-2</v>
      </c>
      <c r="I15" t="s">
        <v>17</v>
      </c>
      <c r="J15" s="6">
        <f t="shared" si="2"/>
        <v>1.8796E-2</v>
      </c>
      <c r="K15">
        <v>0.11498603104607552</v>
      </c>
      <c r="L15" s="2">
        <f t="shared" si="3"/>
        <v>9.4555887979964059E-3</v>
      </c>
      <c r="M15" s="3">
        <f t="shared" si="4"/>
        <v>25.603703953453326</v>
      </c>
      <c r="N15" s="2">
        <f t="shared" si="5"/>
        <v>123.03097071623741</v>
      </c>
      <c r="O15" s="4">
        <f t="shared" si="6"/>
        <v>3.9083786121275922E-2</v>
      </c>
      <c r="P15">
        <f t="shared" si="7"/>
        <v>0.26801028019309037</v>
      </c>
    </row>
    <row r="16" spans="1:16" x14ac:dyDescent="0.25">
      <c r="A16">
        <v>3</v>
      </c>
      <c r="B16">
        <f t="shared" si="0"/>
        <v>0.99862953475457383</v>
      </c>
      <c r="C16">
        <f t="shared" si="1"/>
        <v>5.2335956242943835E-2</v>
      </c>
      <c r="E16">
        <v>889</v>
      </c>
      <c r="F16">
        <v>1.2250000000000001</v>
      </c>
      <c r="G16">
        <v>0.28000000000000003</v>
      </c>
      <c r="H16">
        <v>2.5000000000000001E-2</v>
      </c>
      <c r="I16" t="s">
        <v>17</v>
      </c>
      <c r="J16" s="6">
        <f t="shared" si="2"/>
        <v>1.8796E-2</v>
      </c>
      <c r="K16">
        <v>0.16388462128452924</v>
      </c>
      <c r="L16" s="2">
        <f t="shared" si="3"/>
        <v>1.3476642119780051E-2</v>
      </c>
      <c r="M16" s="3">
        <f t="shared" si="4"/>
        <v>25.603703953453326</v>
      </c>
      <c r="N16" s="2">
        <f t="shared" si="5"/>
        <v>123.03097071623741</v>
      </c>
      <c r="O16" s="4">
        <f t="shared" si="6"/>
        <v>3.9083786121275922E-2</v>
      </c>
      <c r="P16">
        <f t="shared" si="7"/>
        <v>0.3819834711244629</v>
      </c>
    </row>
    <row r="17" spans="1:16" x14ac:dyDescent="0.25">
      <c r="A17">
        <v>5</v>
      </c>
      <c r="B17">
        <f t="shared" si="0"/>
        <v>0.99619469809174555</v>
      </c>
      <c r="C17">
        <f t="shared" si="1"/>
        <v>8.7155742747658166E-2</v>
      </c>
      <c r="E17">
        <v>889</v>
      </c>
      <c r="F17">
        <v>1.2250000000000001</v>
      </c>
      <c r="G17">
        <v>0.28000000000000003</v>
      </c>
      <c r="H17">
        <v>2.5000000000000001E-2</v>
      </c>
      <c r="I17" t="s">
        <v>17</v>
      </c>
      <c r="J17" s="6">
        <f t="shared" si="2"/>
        <v>1.8796E-2</v>
      </c>
      <c r="K17">
        <v>0.1754492582028814</v>
      </c>
      <c r="L17" s="2">
        <f t="shared" si="3"/>
        <v>1.4427631125168445E-2</v>
      </c>
      <c r="M17" s="3">
        <f t="shared" si="4"/>
        <v>25.603703953453326</v>
      </c>
      <c r="N17" s="2">
        <f t="shared" si="5"/>
        <v>123.03097071623741</v>
      </c>
      <c r="O17" s="4">
        <f t="shared" si="6"/>
        <v>3.9083786121275922E-2</v>
      </c>
      <c r="P17">
        <f t="shared" si="7"/>
        <v>0.40893841123868391</v>
      </c>
    </row>
    <row r="18" spans="1:16" x14ac:dyDescent="0.25">
      <c r="A18">
        <v>7</v>
      </c>
      <c r="B18">
        <f t="shared" si="0"/>
        <v>0.99254615164132198</v>
      </c>
      <c r="C18">
        <f t="shared" si="1"/>
        <v>0.12186934340514748</v>
      </c>
      <c r="E18">
        <v>889</v>
      </c>
      <c r="F18">
        <v>1.2250000000000001</v>
      </c>
      <c r="G18">
        <v>0.28000000000000003</v>
      </c>
      <c r="H18">
        <v>2.5000000000000001E-2</v>
      </c>
      <c r="I18" t="s">
        <v>17</v>
      </c>
      <c r="J18" s="6">
        <f t="shared" si="2"/>
        <v>1.8796E-2</v>
      </c>
      <c r="K18">
        <v>0.18270744428639168</v>
      </c>
      <c r="L18" s="2">
        <f t="shared" si="3"/>
        <v>1.5024489912280703E-2</v>
      </c>
      <c r="M18" s="3">
        <f t="shared" si="4"/>
        <v>25.603703953453326</v>
      </c>
      <c r="N18" s="2">
        <f t="shared" si="5"/>
        <v>123.03097071623741</v>
      </c>
      <c r="O18" s="4">
        <f t="shared" si="6"/>
        <v>3.9083786121275922E-2</v>
      </c>
      <c r="P18">
        <f t="shared" si="7"/>
        <v>0.42585584432371404</v>
      </c>
    </row>
    <row r="19" spans="1:16" x14ac:dyDescent="0.25">
      <c r="A19">
        <v>10</v>
      </c>
      <c r="B19">
        <f t="shared" si="0"/>
        <v>0.98480775301220802</v>
      </c>
      <c r="C19">
        <f t="shared" si="1"/>
        <v>0.17364817766693033</v>
      </c>
      <c r="E19">
        <v>889</v>
      </c>
      <c r="F19">
        <v>1.2250000000000001</v>
      </c>
      <c r="G19">
        <v>0.28000000000000003</v>
      </c>
      <c r="H19">
        <v>2.5000000000000001E-2</v>
      </c>
      <c r="I19" t="s">
        <v>17</v>
      </c>
      <c r="J19" s="6">
        <f t="shared" si="2"/>
        <v>1.8796E-2</v>
      </c>
      <c r="K19">
        <v>0.19019765850608711</v>
      </c>
      <c r="L19" s="2">
        <f t="shared" si="3"/>
        <v>1.5640428953101807E-2</v>
      </c>
      <c r="M19" s="3">
        <f t="shared" si="4"/>
        <v>25.603703953453326</v>
      </c>
      <c r="N19" s="2">
        <f t="shared" si="5"/>
        <v>123.03097071623741</v>
      </c>
      <c r="O19" s="4">
        <f t="shared" si="6"/>
        <v>3.9083786121275922E-2</v>
      </c>
      <c r="P19">
        <f t="shared" si="7"/>
        <v>0.44331409028162905</v>
      </c>
    </row>
    <row r="20" spans="1:16" x14ac:dyDescent="0.25">
      <c r="A20">
        <v>0</v>
      </c>
      <c r="B20">
        <f t="shared" ref="B20:B31" si="8">+COS(RADIANS(A20))</f>
        <v>1</v>
      </c>
      <c r="C20">
        <f t="shared" ref="C20:C31" si="9">+SIN(RADIANS(A20))</f>
        <v>0</v>
      </c>
      <c r="E20">
        <v>889</v>
      </c>
      <c r="F20">
        <v>1.2250000000000001</v>
      </c>
      <c r="G20">
        <v>0.14000000000000001</v>
      </c>
      <c r="H20">
        <v>2.5000000000000001E-2</v>
      </c>
      <c r="I20" t="s">
        <v>17</v>
      </c>
      <c r="J20" s="6">
        <f>3*25.4/1000</f>
        <v>7.619999999999999E-2</v>
      </c>
      <c r="K20">
        <v>0.18665502054487829</v>
      </c>
      <c r="L20" s="2">
        <f t="shared" si="3"/>
        <v>0.12445223494829759</v>
      </c>
      <c r="M20" s="3">
        <f t="shared" si="4"/>
        <v>417.99115810380283</v>
      </c>
      <c r="N20" s="2">
        <f t="shared" si="5"/>
        <v>2022.0575902960854</v>
      </c>
      <c r="O20" s="4">
        <f t="shared" si="6"/>
        <v>2.3940451127454901E-3</v>
      </c>
      <c r="P20">
        <f t="shared" si="7"/>
        <v>0.2160733858600454</v>
      </c>
    </row>
    <row r="21" spans="1:16" x14ac:dyDescent="0.25">
      <c r="A21">
        <v>1</v>
      </c>
      <c r="B21">
        <f t="shared" si="8"/>
        <v>0.99984769515639127</v>
      </c>
      <c r="C21">
        <f t="shared" si="9"/>
        <v>1.7452406437283512E-2</v>
      </c>
      <c r="E21">
        <v>889</v>
      </c>
      <c r="F21">
        <v>1.2250000000000001</v>
      </c>
      <c r="G21">
        <v>0.14000000000000001</v>
      </c>
      <c r="H21">
        <v>2.5000000000000001E-2</v>
      </c>
      <c r="I21" t="s">
        <v>17</v>
      </c>
      <c r="J21" s="6">
        <f t="shared" ref="J21:J31" si="10">3*25.4/1000</f>
        <v>7.619999999999999E-2</v>
      </c>
      <c r="K21">
        <v>0.34271559731294698</v>
      </c>
      <c r="L21" s="2">
        <f t="shared" si="3"/>
        <v>0.22850562450840733</v>
      </c>
      <c r="M21" s="3">
        <f t="shared" si="4"/>
        <v>417.99115810380283</v>
      </c>
      <c r="N21" s="2">
        <f t="shared" si="5"/>
        <v>2022.0575902960854</v>
      </c>
      <c r="O21" s="4">
        <f t="shared" si="6"/>
        <v>2.3940451127454901E-3</v>
      </c>
      <c r="P21">
        <f t="shared" si="7"/>
        <v>0.39673039215493133</v>
      </c>
    </row>
    <row r="22" spans="1:16" x14ac:dyDescent="0.25">
      <c r="A22">
        <v>3</v>
      </c>
      <c r="B22">
        <f t="shared" si="8"/>
        <v>0.99862953475457383</v>
      </c>
      <c r="C22">
        <f t="shared" si="9"/>
        <v>5.2335956242943835E-2</v>
      </c>
      <c r="E22">
        <v>889</v>
      </c>
      <c r="F22">
        <v>1.2250000000000001</v>
      </c>
      <c r="G22">
        <v>0.14000000000000001</v>
      </c>
      <c r="H22">
        <v>2.5000000000000001E-2</v>
      </c>
      <c r="I22" t="s">
        <v>17</v>
      </c>
      <c r="J22" s="6">
        <f t="shared" si="10"/>
        <v>7.619999999999999E-2</v>
      </c>
      <c r="K22">
        <v>0.35158244451347903</v>
      </c>
      <c r="L22" s="2">
        <f t="shared" si="3"/>
        <v>0.23441759487936212</v>
      </c>
      <c r="M22" s="3">
        <f t="shared" si="4"/>
        <v>417.99115810380283</v>
      </c>
      <c r="N22" s="2">
        <f>(E22-F22)*9.80665*J22*J22/H22</f>
        <v>2022.0575902960854</v>
      </c>
      <c r="O22" s="4">
        <f t="shared" si="6"/>
        <v>2.3940451127454901E-3</v>
      </c>
      <c r="P22">
        <f t="shared" si="7"/>
        <v>0.40699472734896908</v>
      </c>
    </row>
    <row r="23" spans="1:16" x14ac:dyDescent="0.25">
      <c r="A23">
        <v>5</v>
      </c>
      <c r="B23">
        <f t="shared" si="8"/>
        <v>0.99619469809174555</v>
      </c>
      <c r="C23">
        <f t="shared" si="9"/>
        <v>8.7155742747658166E-2</v>
      </c>
      <c r="E23">
        <v>889</v>
      </c>
      <c r="F23">
        <v>1.2250000000000001</v>
      </c>
      <c r="G23">
        <v>0.14000000000000001</v>
      </c>
      <c r="H23">
        <v>2.5000000000000001E-2</v>
      </c>
      <c r="I23" t="s">
        <v>17</v>
      </c>
      <c r="J23" s="6">
        <f t="shared" si="10"/>
        <v>7.619999999999999E-2</v>
      </c>
      <c r="K23">
        <v>0.35948386561133561</v>
      </c>
      <c r="L23" s="2">
        <f t="shared" si="3"/>
        <v>0.239685867396358</v>
      </c>
      <c r="M23" s="3">
        <f t="shared" si="4"/>
        <v>417.99115810380283</v>
      </c>
      <c r="N23" s="2">
        <f t="shared" si="5"/>
        <v>2022.0575902960854</v>
      </c>
      <c r="O23" s="4">
        <f t="shared" si="6"/>
        <v>2.3940451127454901E-3</v>
      </c>
      <c r="P23">
        <f t="shared" si="7"/>
        <v>0.41614147735192103</v>
      </c>
    </row>
    <row r="24" spans="1:16" x14ac:dyDescent="0.25">
      <c r="A24">
        <v>7</v>
      </c>
      <c r="B24">
        <f t="shared" si="8"/>
        <v>0.99254615164132198</v>
      </c>
      <c r="C24">
        <f t="shared" si="9"/>
        <v>0.12186934340514748</v>
      </c>
      <c r="E24">
        <v>889</v>
      </c>
      <c r="F24">
        <v>1.2250000000000001</v>
      </c>
      <c r="G24">
        <v>0.14000000000000001</v>
      </c>
      <c r="H24">
        <v>2.5000000000000001E-2</v>
      </c>
      <c r="I24" t="s">
        <v>17</v>
      </c>
      <c r="J24" s="6">
        <f t="shared" si="10"/>
        <v>7.619999999999999E-2</v>
      </c>
      <c r="K24">
        <v>0.36694693413003276</v>
      </c>
      <c r="L24" s="2">
        <f t="shared" si="3"/>
        <v>0.24466186833119932</v>
      </c>
      <c r="M24" s="3">
        <f t="shared" si="4"/>
        <v>417.99115810380283</v>
      </c>
      <c r="N24" s="2">
        <f t="shared" si="5"/>
        <v>2022.0575902960854</v>
      </c>
      <c r="O24" s="4">
        <f t="shared" si="6"/>
        <v>2.3940451127454901E-3</v>
      </c>
      <c r="P24">
        <f t="shared" si="7"/>
        <v>0.42478078680651293</v>
      </c>
    </row>
    <row r="25" spans="1:16" x14ac:dyDescent="0.25">
      <c r="A25">
        <v>10</v>
      </c>
      <c r="B25">
        <f t="shared" si="8"/>
        <v>0.98480775301220802</v>
      </c>
      <c r="C25">
        <f t="shared" si="9"/>
        <v>0.17364817766693033</v>
      </c>
      <c r="E25">
        <v>889</v>
      </c>
      <c r="F25">
        <v>1.2250000000000001</v>
      </c>
      <c r="G25">
        <v>0.14000000000000001</v>
      </c>
      <c r="H25">
        <v>2.5000000000000001E-2</v>
      </c>
      <c r="I25" t="s">
        <v>17</v>
      </c>
      <c r="J25" s="6">
        <f t="shared" si="10"/>
        <v>7.619999999999999E-2</v>
      </c>
      <c r="K25">
        <v>0.37798747500093832</v>
      </c>
      <c r="L25" s="2">
        <f t="shared" si="3"/>
        <v>0.25202314895687561</v>
      </c>
      <c r="M25" s="3">
        <f t="shared" si="4"/>
        <v>417.99115810380283</v>
      </c>
      <c r="N25" s="2">
        <f t="shared" si="5"/>
        <v>2022.0575902960854</v>
      </c>
      <c r="O25" s="4">
        <f t="shared" si="6"/>
        <v>2.3940451127454901E-3</v>
      </c>
      <c r="P25">
        <f t="shared" si="7"/>
        <v>0.43756140765849372</v>
      </c>
    </row>
    <row r="26" spans="1:16" x14ac:dyDescent="0.25">
      <c r="A26">
        <v>0</v>
      </c>
      <c r="B26">
        <f t="shared" si="8"/>
        <v>1</v>
      </c>
      <c r="C26">
        <f t="shared" si="9"/>
        <v>0</v>
      </c>
      <c r="E26">
        <v>889</v>
      </c>
      <c r="F26">
        <v>1.2250000000000001</v>
      </c>
      <c r="G26">
        <v>0.28000000000000003</v>
      </c>
      <c r="H26">
        <v>2.5000000000000001E-2</v>
      </c>
      <c r="I26" t="s">
        <v>17</v>
      </c>
      <c r="J26" s="6">
        <f t="shared" si="10"/>
        <v>7.619999999999999E-2</v>
      </c>
      <c r="K26">
        <v>0.2525</v>
      </c>
      <c r="L26" s="2">
        <f t="shared" si="3"/>
        <v>8.4177187499999986E-2</v>
      </c>
      <c r="M26" s="3">
        <f t="shared" si="4"/>
        <v>208.99557905190142</v>
      </c>
      <c r="N26" s="2">
        <f t="shared" si="5"/>
        <v>2022.0575902960854</v>
      </c>
      <c r="O26" s="4">
        <f t="shared" si="6"/>
        <v>4.7880902254909801E-3</v>
      </c>
      <c r="P26">
        <f t="shared" si="7"/>
        <v>0.2922960752429572</v>
      </c>
    </row>
    <row r="27" spans="1:16" x14ac:dyDescent="0.25">
      <c r="A27">
        <v>1</v>
      </c>
      <c r="B27">
        <f t="shared" si="8"/>
        <v>0.99984769515639127</v>
      </c>
      <c r="C27">
        <f t="shared" si="9"/>
        <v>1.7452406437283512E-2</v>
      </c>
      <c r="E27">
        <v>889</v>
      </c>
      <c r="F27">
        <v>1.2250000000000001</v>
      </c>
      <c r="G27">
        <v>0.28000000000000003</v>
      </c>
      <c r="H27">
        <v>2.5000000000000001E-2</v>
      </c>
      <c r="I27" t="s">
        <v>17</v>
      </c>
      <c r="J27" s="6">
        <f t="shared" si="10"/>
        <v>7.619999999999999E-2</v>
      </c>
      <c r="K27">
        <v>0.30330365967706913</v>
      </c>
      <c r="L27" s="2">
        <f t="shared" si="3"/>
        <v>0.10111385754484289</v>
      </c>
      <c r="M27" s="3">
        <f t="shared" si="4"/>
        <v>208.99557905190142</v>
      </c>
      <c r="N27" s="2">
        <f t="shared" si="5"/>
        <v>2022.0575902960854</v>
      </c>
      <c r="O27" s="4">
        <f t="shared" si="6"/>
        <v>4.7880902254909801E-3</v>
      </c>
      <c r="P27">
        <f t="shared" si="7"/>
        <v>0.35110680922943716</v>
      </c>
    </row>
    <row r="28" spans="1:16" x14ac:dyDescent="0.25">
      <c r="A28">
        <v>3</v>
      </c>
      <c r="B28">
        <f t="shared" si="8"/>
        <v>0.99862953475457383</v>
      </c>
      <c r="C28">
        <f t="shared" si="9"/>
        <v>5.2335956242943835E-2</v>
      </c>
      <c r="E28">
        <v>889</v>
      </c>
      <c r="F28">
        <v>1.2250000000000001</v>
      </c>
      <c r="G28">
        <v>0.28000000000000003</v>
      </c>
      <c r="H28">
        <v>2.5000000000000001E-2</v>
      </c>
      <c r="I28" t="s">
        <v>17</v>
      </c>
      <c r="J28" s="6">
        <f t="shared" si="10"/>
        <v>7.619999999999999E-2</v>
      </c>
      <c r="K28">
        <v>0.32148736037624925</v>
      </c>
      <c r="L28" s="2">
        <f t="shared" si="3"/>
        <v>0.10717584876543207</v>
      </c>
      <c r="M28" s="3">
        <f t="shared" si="4"/>
        <v>208.99557905190142</v>
      </c>
      <c r="N28" s="2">
        <f t="shared" si="5"/>
        <v>2022.0575902960854</v>
      </c>
      <c r="O28" s="4">
        <f t="shared" si="6"/>
        <v>4.7880902254909801E-3</v>
      </c>
      <c r="P28">
        <f t="shared" si="7"/>
        <v>0.37215641060671623</v>
      </c>
    </row>
    <row r="29" spans="1:16" x14ac:dyDescent="0.25">
      <c r="A29">
        <v>5</v>
      </c>
      <c r="B29">
        <f t="shared" si="8"/>
        <v>0.99619469809174555</v>
      </c>
      <c r="C29">
        <f t="shared" si="9"/>
        <v>8.7155742747658166E-2</v>
      </c>
      <c r="E29">
        <v>889</v>
      </c>
      <c r="F29">
        <v>1.2250000000000001</v>
      </c>
      <c r="G29">
        <v>0.28000000000000003</v>
      </c>
      <c r="H29">
        <v>2.5000000000000001E-2</v>
      </c>
      <c r="I29" t="s">
        <v>17</v>
      </c>
      <c r="J29" s="6">
        <f t="shared" si="10"/>
        <v>7.619999999999999E-2</v>
      </c>
      <c r="K29">
        <v>0.33176211380274495</v>
      </c>
      <c r="L29" s="2">
        <f t="shared" si="3"/>
        <v>0.11060119468899009</v>
      </c>
      <c r="M29" s="3">
        <f t="shared" si="4"/>
        <v>208.99557905190142</v>
      </c>
      <c r="N29" s="2">
        <f t="shared" si="5"/>
        <v>2022.0575902960854</v>
      </c>
      <c r="O29" s="4">
        <f t="shared" si="6"/>
        <v>4.7880902254909801E-3</v>
      </c>
      <c r="P29">
        <f t="shared" si="7"/>
        <v>0.38405054961920659</v>
      </c>
    </row>
    <row r="30" spans="1:16" x14ac:dyDescent="0.25">
      <c r="A30">
        <v>7</v>
      </c>
      <c r="B30">
        <f t="shared" si="8"/>
        <v>0.99254615164132198</v>
      </c>
      <c r="C30">
        <f t="shared" si="9"/>
        <v>0.12186934340514748</v>
      </c>
      <c r="E30">
        <v>889</v>
      </c>
      <c r="F30">
        <v>1.2250000000000001</v>
      </c>
      <c r="G30">
        <v>0.28000000000000003</v>
      </c>
      <c r="H30">
        <v>2.5000000000000001E-2</v>
      </c>
      <c r="I30" t="s">
        <v>17</v>
      </c>
      <c r="J30" s="6">
        <f t="shared" si="10"/>
        <v>7.619999999999999E-2</v>
      </c>
      <c r="K30">
        <v>0.33811335236867152</v>
      </c>
      <c r="L30" s="2">
        <f t="shared" si="3"/>
        <v>0.11271853884590585</v>
      </c>
      <c r="M30" s="3">
        <f t="shared" si="4"/>
        <v>208.99557905190142</v>
      </c>
      <c r="N30" s="2">
        <f t="shared" si="5"/>
        <v>2022.0575902960854</v>
      </c>
      <c r="O30" s="4">
        <f t="shared" si="6"/>
        <v>4.7880902254909801E-3</v>
      </c>
      <c r="P30">
        <f t="shared" si="7"/>
        <v>0.39140279558258101</v>
      </c>
    </row>
    <row r="31" spans="1:16" x14ac:dyDescent="0.25">
      <c r="A31">
        <v>10</v>
      </c>
      <c r="B31">
        <f t="shared" si="8"/>
        <v>0.98480775301220802</v>
      </c>
      <c r="C31">
        <f t="shared" si="9"/>
        <v>0.17364817766693033</v>
      </c>
      <c r="E31">
        <v>889</v>
      </c>
      <c r="F31">
        <v>1.2250000000000001</v>
      </c>
      <c r="G31">
        <v>0.28000000000000003</v>
      </c>
      <c r="H31">
        <v>2.5000000000000001E-2</v>
      </c>
      <c r="I31" t="s">
        <v>17</v>
      </c>
      <c r="J31" s="6">
        <f t="shared" si="10"/>
        <v>7.619999999999999E-2</v>
      </c>
      <c r="K31">
        <v>0.34744944194569388</v>
      </c>
      <c r="L31" s="2">
        <f t="shared" si="3"/>
        <v>0.11583095770864568</v>
      </c>
      <c r="M31" s="3">
        <f t="shared" si="4"/>
        <v>208.99557905190142</v>
      </c>
      <c r="N31" s="2">
        <f t="shared" si="5"/>
        <v>2022.0575902960854</v>
      </c>
      <c r="O31" s="4">
        <f t="shared" si="6"/>
        <v>4.7880902254909801E-3</v>
      </c>
      <c r="P31">
        <f t="shared" si="7"/>
        <v>0.40221032960824565</v>
      </c>
    </row>
    <row r="32" spans="1:16" x14ac:dyDescent="0.25">
      <c r="A32">
        <v>0</v>
      </c>
      <c r="B32">
        <f t="shared" ref="B32:B67" si="11">+COS(RADIANS(A32))</f>
        <v>1</v>
      </c>
      <c r="C32">
        <f t="shared" ref="C32:C67" si="12">+SIN(RADIANS(A32))</f>
        <v>0</v>
      </c>
      <c r="E32">
        <v>889</v>
      </c>
      <c r="F32">
        <v>1.2250000000000001</v>
      </c>
      <c r="G32">
        <v>0.14000000000000001</v>
      </c>
      <c r="H32">
        <v>2.5000000000000001E-2</v>
      </c>
      <c r="I32" t="s">
        <v>17</v>
      </c>
      <c r="J32" s="6">
        <f>4.5*25.4/1000</f>
        <v>0.1143</v>
      </c>
      <c r="K32">
        <v>0.27738488932208405</v>
      </c>
      <c r="L32" s="2">
        <f>+F32*K32*J32/G32</f>
        <v>0.27741956243324928</v>
      </c>
      <c r="M32" s="3">
        <f>+(9.80665*J32^3*(E32-F32)*E32)^0.5/G32</f>
        <v>767.8987907619952</v>
      </c>
      <c r="N32" s="2">
        <f>(E32-F32)*9.80665*J32*J32/H32</f>
        <v>4549.6295781661929</v>
      </c>
      <c r="O32" s="4">
        <f>G32/(E32-F32)/SQRT(9.80665*J32^3)</f>
        <v>1.3031530994289497E-3</v>
      </c>
      <c r="P32">
        <f>K32/SQRT(9.80665*J32*(1-F32/E32))</f>
        <v>0.26217952419828094</v>
      </c>
    </row>
    <row r="33" spans="1:16" x14ac:dyDescent="0.25">
      <c r="A33">
        <v>1</v>
      </c>
      <c r="B33">
        <f t="shared" si="11"/>
        <v>0.99984769515639127</v>
      </c>
      <c r="C33">
        <f t="shared" si="12"/>
        <v>1.7452406437283512E-2</v>
      </c>
      <c r="E33">
        <v>889</v>
      </c>
      <c r="F33">
        <v>1.2250000000000001</v>
      </c>
      <c r="G33">
        <v>0.14000000000000001</v>
      </c>
      <c r="H33">
        <v>2.5000000000000001E-2</v>
      </c>
      <c r="I33" t="s">
        <v>17</v>
      </c>
      <c r="J33" s="6">
        <f t="shared" ref="J33:J43" si="13">4.5*25.4/1000</f>
        <v>0.1143</v>
      </c>
      <c r="K33">
        <v>0.4128377583929943</v>
      </c>
      <c r="L33" s="2">
        <f>+F33*K33*J33/G33</f>
        <v>0.41288936311279339</v>
      </c>
      <c r="M33" s="3">
        <f>+(9.80665*J33^3*(E33-F33)*E33)^0.5/G33</f>
        <v>767.8987907619952</v>
      </c>
      <c r="N33" s="2">
        <f>(E33-F33)*9.80665*J33*J33/H33</f>
        <v>4549.6295781661929</v>
      </c>
      <c r="O33" s="4">
        <f>G33/(E33-F33)/SQRT(9.80665*J33^3)</f>
        <v>1.3031530994289497E-3</v>
      </c>
      <c r="P33">
        <f>K33/SQRT(9.80665*J33*(1-F33/E33))</f>
        <v>0.39020729402776</v>
      </c>
    </row>
    <row r="34" spans="1:16" x14ac:dyDescent="0.25">
      <c r="A34">
        <v>3</v>
      </c>
      <c r="B34">
        <f t="shared" si="11"/>
        <v>0.99862953475457383</v>
      </c>
      <c r="C34">
        <f t="shared" si="12"/>
        <v>5.2335956242943835E-2</v>
      </c>
      <c r="E34">
        <v>889</v>
      </c>
      <c r="F34">
        <v>1.2250000000000001</v>
      </c>
      <c r="G34">
        <v>0.14000000000000001</v>
      </c>
      <c r="H34">
        <v>2.5000000000000001E-2</v>
      </c>
      <c r="I34" t="s">
        <v>17</v>
      </c>
      <c r="J34" s="6">
        <f t="shared" si="13"/>
        <v>0.1143</v>
      </c>
      <c r="K34">
        <v>0.43259069905303477</v>
      </c>
      <c r="L34" s="2">
        <f>+F34*K34*J34/G34</f>
        <v>0.43264477289041636</v>
      </c>
      <c r="M34" s="3">
        <f>+(9.80665*J34^3*(E34-F34)*E34)^0.5/G34</f>
        <v>767.8987907619952</v>
      </c>
      <c r="N34" s="2">
        <f>(E34-F34)*9.80665*J34*J34/H34</f>
        <v>4549.6295781661929</v>
      </c>
      <c r="O34" s="4">
        <f>G34/(E34-F34)/SQRT(9.80665*J34^3)</f>
        <v>1.3031530994289497E-3</v>
      </c>
      <c r="P34">
        <f>K34/SQRT(9.80665*J34*(1-F34/E34))</f>
        <v>0.40887744075573451</v>
      </c>
    </row>
    <row r="35" spans="1:16" x14ac:dyDescent="0.25">
      <c r="A35">
        <v>5</v>
      </c>
      <c r="B35">
        <f t="shared" si="11"/>
        <v>0.99619469809174555</v>
      </c>
      <c r="C35">
        <f t="shared" si="12"/>
        <v>8.7155742747658166E-2</v>
      </c>
      <c r="E35">
        <v>889</v>
      </c>
      <c r="F35">
        <v>1.2250000000000001</v>
      </c>
      <c r="G35">
        <v>0.14000000000000001</v>
      </c>
      <c r="H35">
        <v>2.5000000000000001E-2</v>
      </c>
      <c r="I35" t="s">
        <v>17</v>
      </c>
      <c r="J35" s="6">
        <f t="shared" si="13"/>
        <v>0.1143</v>
      </c>
      <c r="K35">
        <v>0.43605769230769237</v>
      </c>
      <c r="L35" s="2">
        <f>+F35*K35*J35/G35</f>
        <v>0.43611219951923086</v>
      </c>
      <c r="M35" s="3">
        <f>+(9.80665*J35^3*(E35-F35)*E35)^0.5/G35</f>
        <v>767.8987907619952</v>
      </c>
      <c r="N35" s="2">
        <f>(E35-F35)*9.80665*J35*J35/H35</f>
        <v>4549.6295781661929</v>
      </c>
      <c r="O35" s="4">
        <f>G35/(E35-F35)/SQRT(9.80665*J35^3)</f>
        <v>1.3031530994289497E-3</v>
      </c>
      <c r="P35">
        <f>K35/SQRT(9.80665*J35*(1-F35/E35))</f>
        <v>0.41215438437053009</v>
      </c>
    </row>
    <row r="36" spans="1:16" x14ac:dyDescent="0.25">
      <c r="A36">
        <v>7</v>
      </c>
      <c r="B36">
        <f t="shared" si="11"/>
        <v>0.99254615164132198</v>
      </c>
      <c r="C36">
        <f t="shared" si="12"/>
        <v>0.12186934340514748</v>
      </c>
      <c r="E36">
        <v>889</v>
      </c>
      <c r="F36">
        <v>1.2250000000000001</v>
      </c>
      <c r="G36">
        <v>0.14000000000000001</v>
      </c>
      <c r="H36">
        <v>2.5000000000000001E-2</v>
      </c>
      <c r="I36" t="s">
        <v>17</v>
      </c>
      <c r="J36" s="6">
        <f t="shared" si="13"/>
        <v>0.1143</v>
      </c>
      <c r="K36">
        <v>0.48890603221843681</v>
      </c>
      <c r="L36" s="2">
        <f>+F36*K36*J36/G36</f>
        <v>0.48896714547246417</v>
      </c>
      <c r="M36" s="3">
        <f>+(9.80665*J36^3*(E36-F36)*E36)^0.5/G36</f>
        <v>767.8987907619952</v>
      </c>
      <c r="N36" s="2">
        <f>(E36-F36)*9.80665*J36*J36/H36</f>
        <v>4549.6295781661929</v>
      </c>
      <c r="O36" s="4">
        <f>G36/(E36-F36)/SQRT(9.80665*J36^3)</f>
        <v>1.3031530994289497E-3</v>
      </c>
      <c r="P36">
        <f>K36/SQRT(9.80665*J36*(1-F36/E36))</f>
        <v>0.46210574490185113</v>
      </c>
    </row>
    <row r="37" spans="1:16" x14ac:dyDescent="0.25">
      <c r="A37">
        <v>10</v>
      </c>
      <c r="B37">
        <f t="shared" si="11"/>
        <v>0.98480775301220802</v>
      </c>
      <c r="C37">
        <f t="shared" si="12"/>
        <v>0.17364817766693033</v>
      </c>
      <c r="E37">
        <v>889</v>
      </c>
      <c r="F37">
        <v>1.2250000000000001</v>
      </c>
      <c r="G37">
        <v>0.14000000000000001</v>
      </c>
      <c r="H37">
        <v>2.5000000000000001E-2</v>
      </c>
      <c r="I37" t="s">
        <v>17</v>
      </c>
      <c r="J37" s="6">
        <f t="shared" si="13"/>
        <v>0.1143</v>
      </c>
      <c r="K37">
        <v>0.50627539931887755</v>
      </c>
      <c r="L37" s="2">
        <f>+F37*K37*J37/G37</f>
        <v>0.50633868374379243</v>
      </c>
      <c r="M37" s="3">
        <f>+(9.80665*J37^3*(E37-F37)*E37)^0.5/G37</f>
        <v>767.8987907619952</v>
      </c>
      <c r="N37" s="2">
        <f>(E37-F37)*9.80665*J37*J37/H37</f>
        <v>4549.6295781661929</v>
      </c>
      <c r="O37" s="4">
        <f>G37/(E37-F37)/SQRT(9.80665*J37^3)</f>
        <v>1.3031530994289497E-3</v>
      </c>
      <c r="P37">
        <f>K37/SQRT(9.80665*J37*(1-F37/E37))</f>
        <v>0.47852297805809235</v>
      </c>
    </row>
    <row r="38" spans="1:16" x14ac:dyDescent="0.25">
      <c r="A38">
        <v>0</v>
      </c>
      <c r="B38">
        <f t="shared" si="11"/>
        <v>1</v>
      </c>
      <c r="C38">
        <f t="shared" si="12"/>
        <v>0</v>
      </c>
      <c r="E38">
        <v>889</v>
      </c>
      <c r="F38">
        <v>1.2250000000000001</v>
      </c>
      <c r="G38">
        <v>0.28000000000000003</v>
      </c>
      <c r="H38">
        <v>2.5000000000000001E-2</v>
      </c>
      <c r="I38" t="s">
        <v>17</v>
      </c>
      <c r="J38" s="6">
        <f t="shared" si="13"/>
        <v>0.1143</v>
      </c>
      <c r="K38">
        <v>0.26909285578100356</v>
      </c>
      <c r="L38" s="2">
        <f>+F38*K38*J38/G38</f>
        <v>0.1345632461939881</v>
      </c>
      <c r="M38" s="3">
        <f>+(9.80665*J38^3*(E38-F38)*E38)^0.5/G38</f>
        <v>383.9493953809976</v>
      </c>
      <c r="N38" s="2">
        <f>(E38-F38)*9.80665*J38*J38/H38</f>
        <v>4549.6295781661929</v>
      </c>
      <c r="O38" s="4">
        <f>G38/(E38-F38)/SQRT(9.80665*J38^3)</f>
        <v>2.6063061988578994E-3</v>
      </c>
      <c r="P38">
        <f>K38/SQRT(9.80665*J38*(1-F38/E38))</f>
        <v>0.25434203379370329</v>
      </c>
    </row>
    <row r="39" spans="1:16" x14ac:dyDescent="0.25">
      <c r="A39">
        <v>1</v>
      </c>
      <c r="B39">
        <f t="shared" si="11"/>
        <v>0.99984769515639127</v>
      </c>
      <c r="C39">
        <f t="shared" si="12"/>
        <v>1.7452406437283512E-2</v>
      </c>
      <c r="E39">
        <v>889</v>
      </c>
      <c r="F39">
        <v>1.2250000000000001</v>
      </c>
      <c r="G39">
        <v>0.28000000000000003</v>
      </c>
      <c r="H39">
        <v>2.5000000000000001E-2</v>
      </c>
      <c r="I39" t="s">
        <v>17</v>
      </c>
      <c r="J39" s="6">
        <f t="shared" si="13"/>
        <v>0.1143</v>
      </c>
      <c r="K39">
        <v>0.47308231327110045</v>
      </c>
      <c r="L39" s="2">
        <f>+F39*K39*J39/G39</f>
        <v>0.23657072428012968</v>
      </c>
      <c r="M39" s="3">
        <f>+(9.80665*J39^3*(E39-F39)*E39)^0.5/G39</f>
        <v>383.9493953809976</v>
      </c>
      <c r="N39" s="2">
        <f>(E39-F39)*9.80665*J39*J39/H39</f>
        <v>4549.6295781661929</v>
      </c>
      <c r="O39" s="4">
        <f>G39/(E39-F39)/SQRT(9.80665*J39^3)</f>
        <v>2.6063061988578994E-3</v>
      </c>
      <c r="P39">
        <f>K39/SQRT(9.80665*J39*(1-F39/E39))</f>
        <v>0.447149432339912</v>
      </c>
    </row>
    <row r="40" spans="1:16" x14ac:dyDescent="0.25">
      <c r="A40">
        <v>3</v>
      </c>
      <c r="B40">
        <f t="shared" si="11"/>
        <v>0.99862953475457383</v>
      </c>
      <c r="C40">
        <f t="shared" si="12"/>
        <v>5.2335956242943835E-2</v>
      </c>
      <c r="E40">
        <v>889</v>
      </c>
      <c r="F40">
        <v>1.2250000000000001</v>
      </c>
      <c r="G40">
        <v>0.28000000000000003</v>
      </c>
      <c r="H40">
        <v>2.5000000000000001E-2</v>
      </c>
      <c r="I40" t="s">
        <v>17</v>
      </c>
      <c r="J40" s="6">
        <f t="shared" si="13"/>
        <v>0.1143</v>
      </c>
      <c r="K40">
        <v>0.48561456429658362</v>
      </c>
      <c r="L40" s="2">
        <f>+F40*K40*J40/G40</f>
        <v>0.24283763305856032</v>
      </c>
      <c r="M40" s="3">
        <f>+(9.80665*J40^3*(E40-F40)*E40)^0.5/G40</f>
        <v>383.9493953809976</v>
      </c>
      <c r="N40" s="2">
        <f>(E40-F40)*9.80665*J40*J40/H40</f>
        <v>4549.6295781661929</v>
      </c>
      <c r="O40" s="4">
        <f>G40/(E40-F40)/SQRT(9.80665*J40^3)</f>
        <v>2.6063061988578994E-3</v>
      </c>
      <c r="P40">
        <f>K40/SQRT(9.80665*J40*(1-F40/E40))</f>
        <v>0.45899470487449273</v>
      </c>
    </row>
    <row r="41" spans="1:16" x14ac:dyDescent="0.25">
      <c r="A41">
        <v>5</v>
      </c>
      <c r="B41">
        <f t="shared" si="11"/>
        <v>0.99619469809174555</v>
      </c>
      <c r="C41">
        <f t="shared" si="12"/>
        <v>8.7155742747658166E-2</v>
      </c>
      <c r="E41">
        <v>889</v>
      </c>
      <c r="F41">
        <v>1.2250000000000001</v>
      </c>
      <c r="G41">
        <v>0.28000000000000003</v>
      </c>
      <c r="H41">
        <v>2.5000000000000001E-2</v>
      </c>
      <c r="I41" t="s">
        <v>17</v>
      </c>
      <c r="J41" s="6">
        <f t="shared" si="13"/>
        <v>0.1143</v>
      </c>
      <c r="K41">
        <v>0.50526608673802254</v>
      </c>
      <c r="L41" s="2">
        <f>+F41*K41*J41/G41</f>
        <v>0.25266462249943239</v>
      </c>
      <c r="M41" s="3">
        <f>+(9.80665*J41^3*(E41-F41)*E41)^0.5/G41</f>
        <v>383.9493953809976</v>
      </c>
      <c r="N41" s="2">
        <f>(E41-F41)*9.80665*J41*J41/H41</f>
        <v>4549.6295781661929</v>
      </c>
      <c r="O41" s="4">
        <f>G41/(E41-F41)/SQRT(9.80665*J41^3)</f>
        <v>2.6063061988578994E-3</v>
      </c>
      <c r="P41">
        <f>K41/SQRT(9.80665*J41*(1-F41/E41))</f>
        <v>0.47756899281086918</v>
      </c>
    </row>
    <row r="42" spans="1:16" x14ac:dyDescent="0.25">
      <c r="A42">
        <v>7</v>
      </c>
      <c r="B42">
        <f t="shared" si="11"/>
        <v>0.99254615164132198</v>
      </c>
      <c r="C42">
        <f t="shared" si="12"/>
        <v>0.12186934340514748</v>
      </c>
      <c r="E42">
        <v>889</v>
      </c>
      <c r="F42">
        <v>1.2250000000000001</v>
      </c>
      <c r="G42">
        <v>0.28000000000000003</v>
      </c>
      <c r="H42">
        <v>2.5000000000000001E-2</v>
      </c>
      <c r="I42" t="s">
        <v>17</v>
      </c>
      <c r="J42" s="6">
        <f t="shared" si="13"/>
        <v>0.1143</v>
      </c>
      <c r="K42">
        <v>0.51452792590008523</v>
      </c>
      <c r="L42" s="2">
        <f>+F42*K42*J42/G42</f>
        <v>0.25729612094541138</v>
      </c>
      <c r="M42" s="3">
        <f>+(9.80665*J42^3*(E42-F42)*E42)^0.5/G42</f>
        <v>383.9493953809976</v>
      </c>
      <c r="N42" s="2">
        <f>(E42-F42)*9.80665*J42*J42/H42</f>
        <v>4549.6295781661929</v>
      </c>
      <c r="O42" s="4">
        <f>G42/(E42-F42)/SQRT(9.80665*J42^3)</f>
        <v>2.6063061988578994E-3</v>
      </c>
      <c r="P42">
        <f>K42/SQRT(9.80665*J42*(1-F42/E42))</f>
        <v>0.48632312714978421</v>
      </c>
    </row>
    <row r="43" spans="1:16" x14ac:dyDescent="0.25">
      <c r="A43">
        <v>10</v>
      </c>
      <c r="B43">
        <f t="shared" si="11"/>
        <v>0.98480775301220802</v>
      </c>
      <c r="C43">
        <f t="shared" si="12"/>
        <v>0.17364817766693033</v>
      </c>
      <c r="E43">
        <v>889</v>
      </c>
      <c r="F43">
        <v>1.2250000000000001</v>
      </c>
      <c r="G43">
        <v>0.28000000000000003</v>
      </c>
      <c r="H43">
        <v>2.5000000000000001E-2</v>
      </c>
      <c r="I43" t="s">
        <v>17</v>
      </c>
      <c r="J43" s="6">
        <f t="shared" si="13"/>
        <v>0.1143</v>
      </c>
      <c r="K43">
        <v>0.52757616487455194</v>
      </c>
      <c r="L43" s="2">
        <f>+F43*K43*J43/G43</f>
        <v>0.2638210559475806</v>
      </c>
      <c r="M43" s="3">
        <f>+(9.80665*J43^3*(E43-F43)*E43)^0.5/G43</f>
        <v>383.9493953809976</v>
      </c>
      <c r="N43" s="2">
        <f>(E43-F43)*9.80665*J43*J43/H43</f>
        <v>4549.6295781661929</v>
      </c>
      <c r="O43" s="4">
        <f>G43/(E43-F43)/SQRT(9.80665*J43^3)</f>
        <v>2.6063061988578994E-3</v>
      </c>
      <c r="P43">
        <f>K43/SQRT(9.80665*J43*(1-F43/E43))</f>
        <v>0.49865610280073575</v>
      </c>
    </row>
    <row r="44" spans="1:16" x14ac:dyDescent="0.25">
      <c r="A44">
        <v>0</v>
      </c>
      <c r="B44">
        <f t="shared" si="11"/>
        <v>1</v>
      </c>
      <c r="C44">
        <f t="shared" si="12"/>
        <v>0</v>
      </c>
      <c r="E44">
        <v>889</v>
      </c>
      <c r="F44">
        <v>1.2250000000000001</v>
      </c>
      <c r="G44">
        <v>0.14000000000000001</v>
      </c>
      <c r="H44">
        <v>2.5000000000000001E-2</v>
      </c>
      <c r="I44" t="s">
        <v>17</v>
      </c>
      <c r="J44" s="6">
        <v>0.15239999999999998</v>
      </c>
      <c r="K44">
        <v>0.54349090938764855</v>
      </c>
      <c r="L44" s="2">
        <f t="shared" ref="L44:L67" si="14">+F44*K44*J44/G44</f>
        <v>0.72474512766842913</v>
      </c>
      <c r="M44" s="3">
        <f t="shared" ref="M44:M67" si="15">+(9.80665*J44^3*(E44-F44)*E44)^0.5/G44</f>
        <v>1182.2575294848693</v>
      </c>
      <c r="N44" s="2">
        <f t="shared" ref="N44:N67" si="16">(E44-F44)*9.80665*J44*J44/H44</f>
        <v>8088.2303611843417</v>
      </c>
      <c r="O44" s="4">
        <f t="shared" ref="O44:O67" si="17">G44/(E44-F44)/SQRT(9.80665*J44^3)</f>
        <v>8.4642276684442433E-4</v>
      </c>
      <c r="P44">
        <f t="shared" ref="P44:P67" si="18">K44/SQRT(9.80665*J44*(1-F44/E44))</f>
        <v>0.44487590861863419</v>
      </c>
    </row>
    <row r="45" spans="1:16" x14ac:dyDescent="0.25">
      <c r="A45">
        <v>1</v>
      </c>
      <c r="B45">
        <f t="shared" si="11"/>
        <v>0.99984769515639127</v>
      </c>
      <c r="C45">
        <f t="shared" si="12"/>
        <v>1.7452406437283512E-2</v>
      </c>
      <c r="E45">
        <v>889</v>
      </c>
      <c r="F45">
        <v>1.2250000000000001</v>
      </c>
      <c r="G45">
        <v>0.14000000000000001</v>
      </c>
      <c r="H45">
        <v>2.5000000000000001E-2</v>
      </c>
      <c r="I45" t="s">
        <v>17</v>
      </c>
      <c r="J45" s="6">
        <v>0.15239999999999998</v>
      </c>
      <c r="K45">
        <v>0.5585258829304649</v>
      </c>
      <c r="L45" s="2">
        <f t="shared" si="14"/>
        <v>0.74479426488777489</v>
      </c>
      <c r="M45" s="3">
        <f t="shared" si="15"/>
        <v>1182.2575294848693</v>
      </c>
      <c r="N45" s="2">
        <f t="shared" si="16"/>
        <v>8088.2303611843417</v>
      </c>
      <c r="O45" s="4">
        <f t="shared" si="17"/>
        <v>8.4642276684442433E-4</v>
      </c>
      <c r="P45">
        <f t="shared" si="18"/>
        <v>0.45718282562567986</v>
      </c>
    </row>
    <row r="46" spans="1:16" x14ac:dyDescent="0.25">
      <c r="A46">
        <v>3</v>
      </c>
      <c r="B46">
        <f t="shared" si="11"/>
        <v>0.99862953475457383</v>
      </c>
      <c r="C46">
        <f t="shared" si="12"/>
        <v>5.2335956242943835E-2</v>
      </c>
      <c r="E46">
        <v>889</v>
      </c>
      <c r="F46">
        <v>1.2250000000000001</v>
      </c>
      <c r="G46">
        <v>0.14000000000000001</v>
      </c>
      <c r="H46">
        <v>2.5000000000000001E-2</v>
      </c>
      <c r="I46" t="s">
        <v>17</v>
      </c>
      <c r="J46" s="6">
        <v>0.15239999999999998</v>
      </c>
      <c r="K46">
        <v>0.57602987357219748</v>
      </c>
      <c r="L46" s="2">
        <f t="shared" si="14"/>
        <v>0.76813583640852523</v>
      </c>
      <c r="M46" s="3">
        <f t="shared" si="15"/>
        <v>1182.2575294848693</v>
      </c>
      <c r="N46" s="2">
        <f t="shared" si="16"/>
        <v>8088.2303611843417</v>
      </c>
      <c r="O46" s="4">
        <f t="shared" si="17"/>
        <v>8.4642276684442433E-4</v>
      </c>
      <c r="P46">
        <f t="shared" si="18"/>
        <v>0.47151076305147155</v>
      </c>
    </row>
    <row r="47" spans="1:16" x14ac:dyDescent="0.25">
      <c r="A47">
        <v>5</v>
      </c>
      <c r="B47">
        <f t="shared" si="11"/>
        <v>0.99619469809174555</v>
      </c>
      <c r="C47">
        <f t="shared" si="12"/>
        <v>8.7155742747658166E-2</v>
      </c>
      <c r="E47">
        <v>889</v>
      </c>
      <c r="F47">
        <v>1.2250000000000001</v>
      </c>
      <c r="G47">
        <v>0.14000000000000001</v>
      </c>
      <c r="H47">
        <v>2.5000000000000001E-2</v>
      </c>
      <c r="I47" t="s">
        <v>17</v>
      </c>
      <c r="J47" s="6">
        <v>0.15239999999999998</v>
      </c>
      <c r="K47">
        <v>0.58677269095360762</v>
      </c>
      <c r="L47" s="2">
        <f t="shared" si="14"/>
        <v>0.78246138338663562</v>
      </c>
      <c r="M47" s="3">
        <f t="shared" si="15"/>
        <v>1182.2575294848693</v>
      </c>
      <c r="N47" s="2">
        <f t="shared" si="16"/>
        <v>8088.2303611843417</v>
      </c>
      <c r="O47" s="4">
        <f t="shared" si="17"/>
        <v>8.4642276684442433E-4</v>
      </c>
      <c r="P47">
        <f t="shared" si="18"/>
        <v>0.48030432438088483</v>
      </c>
    </row>
    <row r="48" spans="1:16" x14ac:dyDescent="0.25">
      <c r="A48">
        <v>7</v>
      </c>
      <c r="B48">
        <f t="shared" si="11"/>
        <v>0.99254615164132198</v>
      </c>
      <c r="C48">
        <f t="shared" si="12"/>
        <v>0.12186934340514748</v>
      </c>
      <c r="E48">
        <v>889</v>
      </c>
      <c r="F48">
        <v>1.2250000000000001</v>
      </c>
      <c r="G48">
        <v>0.14000000000000001</v>
      </c>
      <c r="H48">
        <v>2.5000000000000001E-2</v>
      </c>
      <c r="I48" t="s">
        <v>17</v>
      </c>
      <c r="J48" s="6">
        <v>0.15239999999999998</v>
      </c>
      <c r="K48">
        <v>0.60034831702913194</v>
      </c>
      <c r="L48" s="2">
        <f t="shared" si="14"/>
        <v>0.80056448075834741</v>
      </c>
      <c r="M48" s="3">
        <f t="shared" si="15"/>
        <v>1182.2575294848693</v>
      </c>
      <c r="N48" s="2">
        <f t="shared" si="16"/>
        <v>8088.2303611843417</v>
      </c>
      <c r="O48" s="4">
        <f t="shared" si="17"/>
        <v>8.4642276684442433E-4</v>
      </c>
      <c r="P48">
        <f t="shared" si="18"/>
        <v>0.49141668869295835</v>
      </c>
    </row>
    <row r="49" spans="1:16" x14ac:dyDescent="0.25">
      <c r="A49">
        <v>10</v>
      </c>
      <c r="B49">
        <f t="shared" si="11"/>
        <v>0.98480775301220802</v>
      </c>
      <c r="C49">
        <f t="shared" si="12"/>
        <v>0.17364817766693033</v>
      </c>
      <c r="E49">
        <v>889</v>
      </c>
      <c r="F49">
        <v>1.2250000000000001</v>
      </c>
      <c r="G49">
        <v>0.14000000000000001</v>
      </c>
      <c r="H49">
        <v>2.5000000000000001E-2</v>
      </c>
      <c r="I49" t="s">
        <v>17</v>
      </c>
      <c r="J49" s="6">
        <v>0.15239999999999998</v>
      </c>
      <c r="K49">
        <v>0.61456732981698459</v>
      </c>
      <c r="L49" s="2">
        <f t="shared" si="14"/>
        <v>0.81952553431094877</v>
      </c>
      <c r="M49" s="3">
        <f t="shared" si="15"/>
        <v>1182.2575294848693</v>
      </c>
      <c r="N49" s="2">
        <f t="shared" si="16"/>
        <v>8088.2303611843417</v>
      </c>
      <c r="O49" s="4">
        <f t="shared" si="17"/>
        <v>8.4642276684442433E-4</v>
      </c>
      <c r="P49">
        <f t="shared" si="18"/>
        <v>0.50305569888502044</v>
      </c>
    </row>
    <row r="50" spans="1:16" x14ac:dyDescent="0.25">
      <c r="A50">
        <v>0</v>
      </c>
      <c r="B50">
        <f t="shared" si="11"/>
        <v>1</v>
      </c>
      <c r="C50">
        <f t="shared" si="12"/>
        <v>0</v>
      </c>
      <c r="E50">
        <v>889</v>
      </c>
      <c r="F50">
        <v>1.2250000000000001</v>
      </c>
      <c r="G50">
        <v>0.28000000000000003</v>
      </c>
      <c r="H50">
        <v>2.5000000000000001E-2</v>
      </c>
      <c r="I50" t="s">
        <v>17</v>
      </c>
      <c r="J50" s="6">
        <v>0.15239999999999998</v>
      </c>
      <c r="K50">
        <v>0.49014374406479011</v>
      </c>
      <c r="L50" s="2">
        <f t="shared" si="14"/>
        <v>0.32680334135519873</v>
      </c>
      <c r="M50" s="3">
        <f t="shared" si="15"/>
        <v>591.12876474243467</v>
      </c>
      <c r="N50" s="2">
        <f t="shared" si="16"/>
        <v>8088.2303611843417</v>
      </c>
      <c r="O50" s="4">
        <f t="shared" si="17"/>
        <v>1.6928455336888487E-3</v>
      </c>
      <c r="P50">
        <f t="shared" si="18"/>
        <v>0.40120844659617833</v>
      </c>
    </row>
    <row r="51" spans="1:16" x14ac:dyDescent="0.25">
      <c r="A51">
        <v>1</v>
      </c>
      <c r="B51">
        <f t="shared" si="11"/>
        <v>0.99984769515639127</v>
      </c>
      <c r="C51">
        <f t="shared" si="12"/>
        <v>1.7452406437283512E-2</v>
      </c>
      <c r="E51">
        <v>889</v>
      </c>
      <c r="F51">
        <v>1.2250000000000001</v>
      </c>
      <c r="G51">
        <v>0.28000000000000003</v>
      </c>
      <c r="H51">
        <v>2.5000000000000001E-2</v>
      </c>
      <c r="I51" t="s">
        <v>17</v>
      </c>
      <c r="J51" s="6">
        <v>0.15239999999999998</v>
      </c>
      <c r="K51">
        <v>0.52530477740049053</v>
      </c>
      <c r="L51" s="2">
        <f t="shared" si="14"/>
        <v>0.35024696033177699</v>
      </c>
      <c r="M51" s="3">
        <f t="shared" si="15"/>
        <v>591.12876474243467</v>
      </c>
      <c r="N51" s="2">
        <f t="shared" si="16"/>
        <v>8088.2303611843417</v>
      </c>
      <c r="O51" s="4">
        <f t="shared" si="17"/>
        <v>1.6928455336888487E-3</v>
      </c>
      <c r="P51">
        <f t="shared" si="18"/>
        <v>0.42998960260633862</v>
      </c>
    </row>
    <row r="52" spans="1:16" x14ac:dyDescent="0.25">
      <c r="A52">
        <v>3</v>
      </c>
      <c r="B52">
        <f t="shared" si="11"/>
        <v>0.99862953475457383</v>
      </c>
      <c r="C52">
        <f t="shared" si="12"/>
        <v>5.2335956242943835E-2</v>
      </c>
      <c r="E52">
        <v>889</v>
      </c>
      <c r="F52">
        <v>1.2250000000000001</v>
      </c>
      <c r="G52">
        <v>0.28000000000000003</v>
      </c>
      <c r="H52">
        <v>2.5000000000000001E-2</v>
      </c>
      <c r="I52" t="s">
        <v>17</v>
      </c>
      <c r="J52" s="6">
        <v>0.15239999999999998</v>
      </c>
      <c r="K52">
        <v>0.54205841753295125</v>
      </c>
      <c r="L52" s="2">
        <f t="shared" si="14"/>
        <v>0.36141744989009517</v>
      </c>
      <c r="M52" s="3">
        <f t="shared" si="15"/>
        <v>591.12876474243467</v>
      </c>
      <c r="N52" s="2">
        <f t="shared" si="16"/>
        <v>8088.2303611843417</v>
      </c>
      <c r="O52" s="4">
        <f t="shared" si="17"/>
        <v>1.6928455336888487E-3</v>
      </c>
      <c r="P52">
        <f t="shared" si="18"/>
        <v>0.44370333865575246</v>
      </c>
    </row>
    <row r="53" spans="1:16" x14ac:dyDescent="0.25">
      <c r="A53">
        <v>5</v>
      </c>
      <c r="B53">
        <f t="shared" si="11"/>
        <v>0.99619469809174555</v>
      </c>
      <c r="C53">
        <f t="shared" si="12"/>
        <v>8.7155742747658166E-2</v>
      </c>
      <c r="E53">
        <v>889</v>
      </c>
      <c r="F53">
        <v>1.2250000000000001</v>
      </c>
      <c r="G53">
        <v>0.28000000000000003</v>
      </c>
      <c r="H53">
        <v>2.5000000000000001E-2</v>
      </c>
      <c r="I53" t="s">
        <v>17</v>
      </c>
      <c r="J53" s="6">
        <v>0.15239999999999998</v>
      </c>
      <c r="K53">
        <v>0.55718482905982902</v>
      </c>
      <c r="L53" s="2">
        <f t="shared" si="14"/>
        <v>0.37150298477564098</v>
      </c>
      <c r="M53" s="3">
        <f t="shared" si="15"/>
        <v>591.12876474243467</v>
      </c>
      <c r="N53" s="2">
        <f t="shared" si="16"/>
        <v>8088.2303611843417</v>
      </c>
      <c r="O53" s="4">
        <f t="shared" si="17"/>
        <v>1.6928455336888487E-3</v>
      </c>
      <c r="P53">
        <f t="shared" si="18"/>
        <v>0.45608510246435252</v>
      </c>
    </row>
    <row r="54" spans="1:16" x14ac:dyDescent="0.25">
      <c r="A54">
        <v>7</v>
      </c>
      <c r="B54">
        <f t="shared" si="11"/>
        <v>0.99254615164132198</v>
      </c>
      <c r="C54">
        <f t="shared" si="12"/>
        <v>0.12186934340514748</v>
      </c>
      <c r="E54">
        <v>889</v>
      </c>
      <c r="F54">
        <v>1.2250000000000001</v>
      </c>
      <c r="G54">
        <v>0.28000000000000003</v>
      </c>
      <c r="H54">
        <v>2.5000000000000001E-2</v>
      </c>
      <c r="I54" t="s">
        <v>17</v>
      </c>
      <c r="J54" s="6">
        <v>0.15239999999999998</v>
      </c>
      <c r="K54">
        <v>0.57159280777701826</v>
      </c>
      <c r="L54" s="2">
        <f t="shared" si="14"/>
        <v>0.38110950458532689</v>
      </c>
      <c r="M54" s="3">
        <f t="shared" si="15"/>
        <v>591.12876474243467</v>
      </c>
      <c r="N54" s="2">
        <f t="shared" si="16"/>
        <v>8088.2303611843417</v>
      </c>
      <c r="O54" s="4">
        <f t="shared" si="17"/>
        <v>1.6928455336888487E-3</v>
      </c>
      <c r="P54">
        <f t="shared" si="18"/>
        <v>0.46787879121323955</v>
      </c>
    </row>
    <row r="55" spans="1:16" x14ac:dyDescent="0.25">
      <c r="A55">
        <v>10</v>
      </c>
      <c r="B55">
        <f t="shared" si="11"/>
        <v>0.98480775301220802</v>
      </c>
      <c r="C55">
        <f t="shared" si="12"/>
        <v>0.17364817766693033</v>
      </c>
      <c r="E55">
        <v>889</v>
      </c>
      <c r="F55">
        <v>1.2250000000000001</v>
      </c>
      <c r="G55">
        <v>0.28000000000000003</v>
      </c>
      <c r="H55">
        <v>2.5000000000000001E-2</v>
      </c>
      <c r="I55" t="s">
        <v>17</v>
      </c>
      <c r="J55" s="6">
        <v>0.15239999999999998</v>
      </c>
      <c r="K55">
        <v>0.58677269095360762</v>
      </c>
      <c r="L55" s="2">
        <f t="shared" si="14"/>
        <v>0.39123069169331781</v>
      </c>
      <c r="M55" s="3">
        <f t="shared" si="15"/>
        <v>591.12876474243467</v>
      </c>
      <c r="N55" s="2">
        <f t="shared" si="16"/>
        <v>8088.2303611843417</v>
      </c>
      <c r="O55" s="4">
        <f t="shared" si="17"/>
        <v>1.6928455336888487E-3</v>
      </c>
      <c r="P55">
        <f t="shared" si="18"/>
        <v>0.48030432438088483</v>
      </c>
    </row>
    <row r="56" spans="1:16" x14ac:dyDescent="0.25">
      <c r="A56">
        <v>0</v>
      </c>
      <c r="B56">
        <f t="shared" si="11"/>
        <v>1</v>
      </c>
      <c r="C56">
        <f t="shared" si="12"/>
        <v>0</v>
      </c>
      <c r="E56">
        <v>889</v>
      </c>
      <c r="F56">
        <v>1.2250000000000001</v>
      </c>
      <c r="G56">
        <v>0.14000000000000001</v>
      </c>
      <c r="H56">
        <v>2.5000000000000001E-2</v>
      </c>
      <c r="I56" t="s">
        <v>17</v>
      </c>
      <c r="J56" s="6">
        <f>12*25.4/1000</f>
        <v>0.30479999999999996</v>
      </c>
      <c r="K56">
        <v>0.8202755842000683</v>
      </c>
      <c r="L56" s="2">
        <f t="shared" si="14"/>
        <v>2.1876749830615818</v>
      </c>
      <c r="M56" s="3">
        <f t="shared" si="15"/>
        <v>3343.9292648304227</v>
      </c>
      <c r="N56" s="2">
        <f t="shared" si="16"/>
        <v>32352.921444737367</v>
      </c>
      <c r="O56" s="4">
        <f t="shared" si="17"/>
        <v>2.9925563909318626E-4</v>
      </c>
      <c r="P56">
        <f t="shared" si="18"/>
        <v>0.47477887896891846</v>
      </c>
    </row>
    <row r="57" spans="1:16" x14ac:dyDescent="0.25">
      <c r="A57">
        <v>1</v>
      </c>
      <c r="B57">
        <f t="shared" si="11"/>
        <v>0.99984769515639127</v>
      </c>
      <c r="C57">
        <f t="shared" si="12"/>
        <v>1.7452406437283512E-2</v>
      </c>
      <c r="E57">
        <v>889</v>
      </c>
      <c r="F57">
        <v>1.2250000000000001</v>
      </c>
      <c r="G57">
        <v>0.14000000000000001</v>
      </c>
      <c r="H57">
        <v>2.5000000000000001E-2</v>
      </c>
      <c r="I57" t="s">
        <v>17</v>
      </c>
      <c r="J57" s="6">
        <f t="shared" ref="J57:J67" si="19">12*25.4/1000</f>
        <v>0.30479999999999996</v>
      </c>
      <c r="K57">
        <v>0.82940528450686257</v>
      </c>
      <c r="L57" s="2">
        <f t="shared" si="14"/>
        <v>2.212023893779802</v>
      </c>
      <c r="M57" s="3">
        <f t="shared" si="15"/>
        <v>3343.9292648304227</v>
      </c>
      <c r="N57" s="2">
        <f t="shared" si="16"/>
        <v>32352.921444737367</v>
      </c>
      <c r="O57" s="4">
        <f t="shared" si="17"/>
        <v>2.9925563909318626E-4</v>
      </c>
      <c r="P57">
        <f t="shared" si="18"/>
        <v>0.48006318702400835</v>
      </c>
    </row>
    <row r="58" spans="1:16" x14ac:dyDescent="0.25">
      <c r="A58">
        <v>3</v>
      </c>
      <c r="B58">
        <f t="shared" si="11"/>
        <v>0.99862953475457383</v>
      </c>
      <c r="C58">
        <f t="shared" si="12"/>
        <v>5.2335956242943835E-2</v>
      </c>
      <c r="E58">
        <v>889</v>
      </c>
      <c r="F58">
        <v>1.2250000000000001</v>
      </c>
      <c r="G58">
        <v>0.14000000000000001</v>
      </c>
      <c r="H58">
        <v>2.5000000000000001E-2</v>
      </c>
      <c r="I58" t="s">
        <v>17</v>
      </c>
      <c r="J58" s="6">
        <f t="shared" si="19"/>
        <v>0.30479999999999996</v>
      </c>
      <c r="K58">
        <v>0.85016691264319355</v>
      </c>
      <c r="L58" s="2">
        <f t="shared" si="14"/>
        <v>2.2673951560193966</v>
      </c>
      <c r="M58" s="3">
        <f t="shared" si="15"/>
        <v>3343.9292648304227</v>
      </c>
      <c r="N58" s="2">
        <f t="shared" si="16"/>
        <v>32352.921444737367</v>
      </c>
      <c r="O58" s="4">
        <f t="shared" si="17"/>
        <v>2.9925563909318626E-4</v>
      </c>
      <c r="P58">
        <f t="shared" si="18"/>
        <v>0.49208010270698516</v>
      </c>
    </row>
    <row r="59" spans="1:16" x14ac:dyDescent="0.25">
      <c r="A59">
        <v>5</v>
      </c>
      <c r="B59">
        <f t="shared" si="11"/>
        <v>0.99619469809174555</v>
      </c>
      <c r="C59">
        <f t="shared" si="12"/>
        <v>8.7155742747658166E-2</v>
      </c>
      <c r="E59">
        <v>889</v>
      </c>
      <c r="F59">
        <v>1.2250000000000001</v>
      </c>
      <c r="G59">
        <v>0.14000000000000001</v>
      </c>
      <c r="H59">
        <v>2.5000000000000001E-2</v>
      </c>
      <c r="I59" t="s">
        <v>17</v>
      </c>
      <c r="J59" s="6">
        <f t="shared" si="19"/>
        <v>0.30479999999999996</v>
      </c>
      <c r="K59">
        <v>0.87374145179051455</v>
      </c>
      <c r="L59" s="2">
        <f t="shared" si="14"/>
        <v>2.3302684519253019</v>
      </c>
      <c r="M59" s="3">
        <f t="shared" si="15"/>
        <v>3343.9292648304227</v>
      </c>
      <c r="N59" s="2">
        <f t="shared" si="16"/>
        <v>32352.921444737367</v>
      </c>
      <c r="O59" s="4">
        <f t="shared" si="17"/>
        <v>2.9925563909318626E-4</v>
      </c>
      <c r="P59">
        <f t="shared" si="18"/>
        <v>0.50572514284247705</v>
      </c>
    </row>
    <row r="60" spans="1:16" x14ac:dyDescent="0.25">
      <c r="A60">
        <v>7</v>
      </c>
      <c r="B60">
        <f t="shared" si="11"/>
        <v>0.99254615164132198</v>
      </c>
      <c r="C60">
        <f t="shared" si="12"/>
        <v>0.12186934340514748</v>
      </c>
      <c r="E60">
        <v>889</v>
      </c>
      <c r="F60">
        <v>1.2250000000000001</v>
      </c>
      <c r="G60">
        <v>0.14000000000000001</v>
      </c>
      <c r="H60">
        <v>2.5000000000000001E-2</v>
      </c>
      <c r="I60" t="s">
        <v>17</v>
      </c>
      <c r="J60" s="6">
        <f t="shared" si="19"/>
        <v>0.30479999999999996</v>
      </c>
      <c r="K60">
        <v>0.89138520522742382</v>
      </c>
      <c r="L60" s="2">
        <f t="shared" si="14"/>
        <v>2.3773243423415389</v>
      </c>
      <c r="M60" s="3">
        <f t="shared" si="15"/>
        <v>3343.9292648304227</v>
      </c>
      <c r="N60" s="2">
        <f t="shared" si="16"/>
        <v>32352.921444737367</v>
      </c>
      <c r="O60" s="4">
        <f t="shared" si="17"/>
        <v>2.9925563909318626E-4</v>
      </c>
      <c r="P60">
        <f t="shared" si="18"/>
        <v>0.51593741983685926</v>
      </c>
    </row>
    <row r="61" spans="1:16" x14ac:dyDescent="0.25">
      <c r="A61">
        <v>10</v>
      </c>
      <c r="B61">
        <f t="shared" si="11"/>
        <v>0.98480775301220802</v>
      </c>
      <c r="C61">
        <f t="shared" si="12"/>
        <v>0.17364817766693033</v>
      </c>
      <c r="E61">
        <v>889</v>
      </c>
      <c r="F61">
        <v>1.2250000000000001</v>
      </c>
      <c r="G61">
        <v>0.14000000000000001</v>
      </c>
      <c r="H61">
        <v>2.5000000000000001E-2</v>
      </c>
      <c r="I61" t="s">
        <v>17</v>
      </c>
      <c r="J61" s="6">
        <f t="shared" si="19"/>
        <v>0.30479999999999996</v>
      </c>
      <c r="K61">
        <v>0.91736733532508186</v>
      </c>
      <c r="L61" s="2">
        <f t="shared" si="14"/>
        <v>2.4466186833119927</v>
      </c>
      <c r="M61" s="3">
        <f t="shared" si="15"/>
        <v>3343.9292648304227</v>
      </c>
      <c r="N61" s="2">
        <f t="shared" si="16"/>
        <v>32352.921444737367</v>
      </c>
      <c r="O61" s="4">
        <f t="shared" si="17"/>
        <v>2.9925563909318626E-4</v>
      </c>
      <c r="P61">
        <f t="shared" si="18"/>
        <v>0.53097598350814113</v>
      </c>
    </row>
    <row r="62" spans="1:16" x14ac:dyDescent="0.25">
      <c r="A62">
        <v>0</v>
      </c>
      <c r="B62">
        <f t="shared" si="11"/>
        <v>1</v>
      </c>
      <c r="C62">
        <f t="shared" si="12"/>
        <v>0</v>
      </c>
      <c r="E62">
        <v>889</v>
      </c>
      <c r="F62">
        <v>1.2250000000000001</v>
      </c>
      <c r="G62">
        <v>0.28000000000000003</v>
      </c>
      <c r="H62">
        <v>2.5000000000000001E-2</v>
      </c>
      <c r="I62" t="s">
        <v>17</v>
      </c>
      <c r="J62" s="6">
        <f t="shared" si="19"/>
        <v>0.30479999999999996</v>
      </c>
      <c r="K62">
        <v>0.79938901872950952</v>
      </c>
      <c r="L62" s="2">
        <f t="shared" si="14"/>
        <v>1.0659852564758006</v>
      </c>
      <c r="M62" s="3">
        <f t="shared" si="15"/>
        <v>1671.9646324152113</v>
      </c>
      <c r="N62" s="2">
        <f t="shared" si="16"/>
        <v>32352.921444737367</v>
      </c>
      <c r="O62" s="4">
        <f t="shared" si="17"/>
        <v>5.9851127818637251E-4</v>
      </c>
      <c r="P62">
        <f t="shared" si="18"/>
        <v>0.46268964904347409</v>
      </c>
    </row>
    <row r="63" spans="1:16" x14ac:dyDescent="0.25">
      <c r="A63">
        <v>1</v>
      </c>
      <c r="B63">
        <f t="shared" si="11"/>
        <v>0.99984769515639127</v>
      </c>
      <c r="C63">
        <f t="shared" si="12"/>
        <v>1.7452406437283512E-2</v>
      </c>
      <c r="E63">
        <v>889</v>
      </c>
      <c r="F63">
        <v>1.2250000000000001</v>
      </c>
      <c r="G63">
        <v>0.28000000000000003</v>
      </c>
      <c r="H63">
        <v>2.5000000000000001E-2</v>
      </c>
      <c r="I63" t="s">
        <v>17</v>
      </c>
      <c r="J63" s="6">
        <f t="shared" si="19"/>
        <v>0.30479999999999996</v>
      </c>
      <c r="K63">
        <v>0.81411804641211316</v>
      </c>
      <c r="L63" s="2">
        <f t="shared" si="14"/>
        <v>1.0856264148905528</v>
      </c>
      <c r="M63" s="3">
        <f t="shared" si="15"/>
        <v>1671.9646324152113</v>
      </c>
      <c r="N63" s="2">
        <f t="shared" si="16"/>
        <v>32352.921444737367</v>
      </c>
      <c r="O63" s="4">
        <f t="shared" si="17"/>
        <v>5.9851127818637251E-4</v>
      </c>
      <c r="P63">
        <f t="shared" si="18"/>
        <v>0.47121487079351354</v>
      </c>
    </row>
    <row r="64" spans="1:16" x14ac:dyDescent="0.25">
      <c r="A64">
        <v>3</v>
      </c>
      <c r="B64">
        <f t="shared" si="11"/>
        <v>0.99862953475457383</v>
      </c>
      <c r="C64">
        <f t="shared" si="12"/>
        <v>5.2335956242943835E-2</v>
      </c>
      <c r="E64">
        <v>889</v>
      </c>
      <c r="F64">
        <v>1.2250000000000001</v>
      </c>
      <c r="G64">
        <v>0.28000000000000003</v>
      </c>
      <c r="H64">
        <v>2.5000000000000001E-2</v>
      </c>
      <c r="I64" t="s">
        <v>17</v>
      </c>
      <c r="J64" s="6">
        <f t="shared" si="19"/>
        <v>0.30479999999999996</v>
      </c>
      <c r="K64">
        <v>0.82940528450686257</v>
      </c>
      <c r="L64" s="2">
        <f t="shared" si="14"/>
        <v>1.106011946889901</v>
      </c>
      <c r="M64" s="3">
        <f t="shared" si="15"/>
        <v>1671.9646324152113</v>
      </c>
      <c r="N64" s="2">
        <f t="shared" si="16"/>
        <v>32352.921444737367</v>
      </c>
      <c r="O64" s="4">
        <f t="shared" si="17"/>
        <v>5.9851127818637251E-4</v>
      </c>
      <c r="P64">
        <f t="shared" si="18"/>
        <v>0.48006318702400835</v>
      </c>
    </row>
    <row r="65" spans="1:16" x14ac:dyDescent="0.25">
      <c r="A65">
        <v>5</v>
      </c>
      <c r="B65">
        <f t="shared" si="11"/>
        <v>0.99619469809174555</v>
      </c>
      <c r="C65">
        <f t="shared" si="12"/>
        <v>8.7155742747658166E-2</v>
      </c>
      <c r="E65">
        <v>889</v>
      </c>
      <c r="F65">
        <v>1.2250000000000001</v>
      </c>
      <c r="G65">
        <v>0.28000000000000003</v>
      </c>
      <c r="H65">
        <v>2.5000000000000001E-2</v>
      </c>
      <c r="I65" t="s">
        <v>17</v>
      </c>
      <c r="J65" s="6">
        <f t="shared" si="19"/>
        <v>0.30479999999999996</v>
      </c>
      <c r="K65">
        <v>0.85016691264319355</v>
      </c>
      <c r="L65" s="2">
        <f t="shared" si="14"/>
        <v>1.1336975780096983</v>
      </c>
      <c r="M65" s="3">
        <f t="shared" si="15"/>
        <v>1671.9646324152113</v>
      </c>
      <c r="N65" s="2">
        <f t="shared" si="16"/>
        <v>32352.921444737367</v>
      </c>
      <c r="O65" s="4">
        <f t="shared" si="17"/>
        <v>5.9851127818637251E-4</v>
      </c>
      <c r="P65">
        <f t="shared" si="18"/>
        <v>0.49208010270698516</v>
      </c>
    </row>
    <row r="66" spans="1:16" x14ac:dyDescent="0.25">
      <c r="A66">
        <v>7</v>
      </c>
      <c r="B66">
        <f t="shared" si="11"/>
        <v>0.99254615164132198</v>
      </c>
      <c r="C66">
        <f t="shared" si="12"/>
        <v>0.12186934340514748</v>
      </c>
      <c r="E66">
        <v>889</v>
      </c>
      <c r="F66">
        <v>1.2250000000000001</v>
      </c>
      <c r="G66">
        <v>0.28000000000000003</v>
      </c>
      <c r="H66">
        <v>2.5000000000000001E-2</v>
      </c>
      <c r="I66" t="s">
        <v>17</v>
      </c>
      <c r="J66" s="6">
        <f t="shared" si="19"/>
        <v>0.30479999999999996</v>
      </c>
      <c r="K66">
        <v>0.86862360486423462</v>
      </c>
      <c r="L66" s="2">
        <f t="shared" si="14"/>
        <v>1.1583095770864567</v>
      </c>
      <c r="M66" s="3">
        <f t="shared" si="15"/>
        <v>1671.9646324152113</v>
      </c>
      <c r="N66" s="2">
        <f t="shared" si="16"/>
        <v>32352.921444737367</v>
      </c>
      <c r="O66" s="4">
        <f t="shared" si="17"/>
        <v>5.9851127818637251E-4</v>
      </c>
      <c r="P66">
        <f t="shared" si="18"/>
        <v>0.50276291201030698</v>
      </c>
    </row>
    <row r="67" spans="1:16" x14ac:dyDescent="0.25">
      <c r="A67">
        <v>10</v>
      </c>
      <c r="B67">
        <f t="shared" si="11"/>
        <v>0.98480775301220802</v>
      </c>
      <c r="C67">
        <f t="shared" si="12"/>
        <v>0.17364817766693033</v>
      </c>
      <c r="E67">
        <v>889</v>
      </c>
      <c r="F67">
        <v>1.2250000000000001</v>
      </c>
      <c r="G67">
        <v>0.28000000000000003</v>
      </c>
      <c r="H67">
        <v>2.5000000000000001E-2</v>
      </c>
      <c r="I67" t="s">
        <v>17</v>
      </c>
      <c r="J67" s="6">
        <f t="shared" si="19"/>
        <v>0.30479999999999996</v>
      </c>
      <c r="K67">
        <v>0.89138520522742382</v>
      </c>
      <c r="L67" s="2">
        <f t="shared" si="14"/>
        <v>1.1886621711707694</v>
      </c>
      <c r="M67" s="3">
        <f t="shared" si="15"/>
        <v>1671.9646324152113</v>
      </c>
      <c r="N67" s="2">
        <f t="shared" si="16"/>
        <v>32352.921444737367</v>
      </c>
      <c r="O67" s="4">
        <f t="shared" si="17"/>
        <v>5.9851127818637251E-4</v>
      </c>
      <c r="P67">
        <f t="shared" si="18"/>
        <v>0.51593741983685926</v>
      </c>
    </row>
    <row r="68" spans="1:16" x14ac:dyDescent="0.25">
      <c r="A68">
        <v>0</v>
      </c>
      <c r="B68">
        <f>+COS(RADIANS(A68))</f>
        <v>1</v>
      </c>
      <c r="C68">
        <f>+SIN(RADIANS(A68))</f>
        <v>0</v>
      </c>
      <c r="E68" s="7">
        <v>996.9</v>
      </c>
      <c r="F68" s="7">
        <v>1.2250000000000001</v>
      </c>
      <c r="G68" s="7">
        <v>1E-3</v>
      </c>
      <c r="H68">
        <v>7.1999999999999995E-2</v>
      </c>
      <c r="I68" t="s">
        <v>16</v>
      </c>
      <c r="J68" s="6">
        <f>18.796/1000</f>
        <v>1.8796E-2</v>
      </c>
      <c r="K68" s="6">
        <v>0.26486950616821625</v>
      </c>
      <c r="L68" s="2">
        <f t="shared" ref="L68:L85" si="20">+F68*K68*J68/G68</f>
        <v>6.0986468664737963</v>
      </c>
      <c r="M68" s="3">
        <f t="shared" ref="M68:M85" si="21">+(9.80665*J68^3*(E68-F68)*E68)^0.5/G68</f>
        <v>8039.7601322541059</v>
      </c>
      <c r="N68" s="2">
        <f t="shared" ref="N68:N85" si="22">(E68-F68)*9.80665*J68*J68/H68</f>
        <v>47.91115654612878</v>
      </c>
      <c r="O68" s="4">
        <f t="shared" ref="O68:O85" si="23">G68/(E68-F68)/SQRT(9.80665*J68^3)</f>
        <v>1.2445831156830339E-4</v>
      </c>
      <c r="P68">
        <f>K68/SQRT(9.80665*J68*(1-F68/E68))</f>
        <v>0.61731368173402135</v>
      </c>
    </row>
    <row r="69" spans="1:16" x14ac:dyDescent="0.25">
      <c r="A69">
        <v>1</v>
      </c>
      <c r="B69">
        <f t="shared" ref="B69:B85" si="24">+COS(RADIANS(A69))</f>
        <v>0.99984769515639127</v>
      </c>
      <c r="C69">
        <f t="shared" ref="C69:C85" si="25">+SIN(RADIANS(A69))</f>
        <v>1.7452406437283512E-2</v>
      </c>
      <c r="E69" s="7">
        <v>996.9</v>
      </c>
      <c r="F69" s="7">
        <v>1.2250000000000001</v>
      </c>
      <c r="G69" s="7">
        <v>1E-3</v>
      </c>
      <c r="H69">
        <v>7.1999999999999995E-2</v>
      </c>
      <c r="I69" t="s">
        <v>16</v>
      </c>
      <c r="J69" s="6">
        <f t="shared" ref="J69:J85" si="26">18.796/1000</f>
        <v>1.8796E-2</v>
      </c>
      <c r="K69" s="6">
        <v>0.26590428969072472</v>
      </c>
      <c r="L69" s="2">
        <f t="shared" si="20"/>
        <v>6.122472860557906</v>
      </c>
      <c r="M69" s="3">
        <f t="shared" si="21"/>
        <v>8039.7601322541059</v>
      </c>
      <c r="N69" s="2">
        <f t="shared" si="22"/>
        <v>47.91115654612878</v>
      </c>
      <c r="O69" s="4">
        <f t="shared" si="23"/>
        <v>1.2445831156830339E-4</v>
      </c>
      <c r="P69">
        <f t="shared" ref="P68:P85" si="27">K69/SQRT(9.80665*J69*(1-F69/E69))</f>
        <v>0.61972538263277155</v>
      </c>
    </row>
    <row r="70" spans="1:16" x14ac:dyDescent="0.25">
      <c r="A70">
        <v>3</v>
      </c>
      <c r="B70">
        <f t="shared" si="24"/>
        <v>0.99862953475457383</v>
      </c>
      <c r="C70">
        <f t="shared" si="25"/>
        <v>5.2335956242943835E-2</v>
      </c>
      <c r="E70" s="7">
        <v>996.9</v>
      </c>
      <c r="F70" s="7">
        <v>1.2250000000000001</v>
      </c>
      <c r="G70" s="7">
        <v>1E-3</v>
      </c>
      <c r="H70">
        <v>7.1999999999999995E-2</v>
      </c>
      <c r="I70" t="s">
        <v>16</v>
      </c>
      <c r="J70" s="6">
        <f t="shared" si="26"/>
        <v>1.8796E-2</v>
      </c>
      <c r="K70" s="6">
        <v>0.26873646322188366</v>
      </c>
      <c r="L70" s="2">
        <f t="shared" si="20"/>
        <v>6.1876839393301948</v>
      </c>
      <c r="M70" s="3">
        <f t="shared" si="21"/>
        <v>8039.7601322541059</v>
      </c>
      <c r="N70" s="2">
        <f t="shared" si="22"/>
        <v>47.91115654612878</v>
      </c>
      <c r="O70" s="4">
        <f t="shared" si="23"/>
        <v>1.2445831156830339E-4</v>
      </c>
      <c r="P70">
        <f t="shared" si="27"/>
        <v>0.62632614047432922</v>
      </c>
    </row>
    <row r="71" spans="1:16" x14ac:dyDescent="0.25">
      <c r="A71">
        <v>5</v>
      </c>
      <c r="B71">
        <f t="shared" si="24"/>
        <v>0.99619469809174555</v>
      </c>
      <c r="C71">
        <f t="shared" si="25"/>
        <v>8.7155742747658166E-2</v>
      </c>
      <c r="E71" s="7">
        <v>996.9</v>
      </c>
      <c r="F71" s="7">
        <v>1.2250000000000001</v>
      </c>
      <c r="G71" s="7">
        <v>1E-3</v>
      </c>
      <c r="H71">
        <v>7.1999999999999995E-2</v>
      </c>
      <c r="I71" t="s">
        <v>16</v>
      </c>
      <c r="J71" s="6">
        <f t="shared" si="26"/>
        <v>1.8796E-2</v>
      </c>
      <c r="K71" s="6">
        <v>0.27922843363202576</v>
      </c>
      <c r="L71" s="2">
        <f t="shared" si="20"/>
        <v>6.4292626072207568</v>
      </c>
      <c r="M71" s="3">
        <f t="shared" si="21"/>
        <v>8039.7601322541059</v>
      </c>
      <c r="N71" s="2">
        <f t="shared" si="22"/>
        <v>47.91115654612878</v>
      </c>
      <c r="O71" s="4">
        <f t="shared" si="23"/>
        <v>1.2445831156830339E-4</v>
      </c>
      <c r="P71">
        <f t="shared" si="27"/>
        <v>0.65077907571865989</v>
      </c>
    </row>
    <row r="72" spans="1:16" x14ac:dyDescent="0.25">
      <c r="A72">
        <v>7</v>
      </c>
      <c r="B72">
        <f t="shared" si="24"/>
        <v>0.99254615164132198</v>
      </c>
      <c r="C72">
        <f t="shared" si="25"/>
        <v>0.12186934340514748</v>
      </c>
      <c r="E72" s="7">
        <v>996.9</v>
      </c>
      <c r="F72" s="7">
        <v>1.2250000000000001</v>
      </c>
      <c r="G72" s="7">
        <v>1E-3</v>
      </c>
      <c r="H72">
        <v>7.1999999999999995E-2</v>
      </c>
      <c r="I72" t="s">
        <v>16</v>
      </c>
      <c r="J72" s="6">
        <f t="shared" si="26"/>
        <v>1.8796E-2</v>
      </c>
      <c r="K72" s="6">
        <v>0.28024972561076705</v>
      </c>
      <c r="L72" s="2">
        <f t="shared" si="20"/>
        <v>6.4527779571604729</v>
      </c>
      <c r="M72" s="3">
        <f t="shared" si="21"/>
        <v>8039.7601322541059</v>
      </c>
      <c r="N72" s="2">
        <f t="shared" si="22"/>
        <v>47.91115654612878</v>
      </c>
      <c r="O72" s="4">
        <f t="shared" si="23"/>
        <v>1.2445831156830339E-4</v>
      </c>
      <c r="P72">
        <f t="shared" si="27"/>
        <v>0.65315933277672156</v>
      </c>
    </row>
    <row r="73" spans="1:16" x14ac:dyDescent="0.25">
      <c r="A73">
        <v>10</v>
      </c>
      <c r="B73">
        <f t="shared" si="24"/>
        <v>0.98480775301220802</v>
      </c>
      <c r="C73">
        <f t="shared" si="25"/>
        <v>0.17364817766693033</v>
      </c>
      <c r="E73" s="7">
        <v>996.9</v>
      </c>
      <c r="F73" s="7">
        <v>1.2250000000000001</v>
      </c>
      <c r="G73" s="7">
        <v>1E-3</v>
      </c>
      <c r="H73">
        <v>7.1999999999999995E-2</v>
      </c>
      <c r="I73" t="s">
        <v>16</v>
      </c>
      <c r="J73" s="6">
        <f t="shared" si="26"/>
        <v>1.8796E-2</v>
      </c>
      <c r="K73" s="6">
        <v>0.29059631440697326</v>
      </c>
      <c r="L73" s="2">
        <f t="shared" si="20"/>
        <v>6.691009198852</v>
      </c>
      <c r="M73" s="3">
        <f t="shared" si="21"/>
        <v>8039.7601322541059</v>
      </c>
      <c r="N73" s="2">
        <f t="shared" si="22"/>
        <v>47.91115654612878</v>
      </c>
      <c r="O73" s="4">
        <f t="shared" si="23"/>
        <v>1.2445831156830339E-4</v>
      </c>
      <c r="P73">
        <f t="shared" si="27"/>
        <v>0.6772734367956178</v>
      </c>
    </row>
    <row r="74" spans="1:16" x14ac:dyDescent="0.25">
      <c r="A74">
        <v>0</v>
      </c>
      <c r="B74">
        <f t="shared" si="24"/>
        <v>1</v>
      </c>
      <c r="C74">
        <f t="shared" si="25"/>
        <v>0</v>
      </c>
      <c r="E74" s="7">
        <v>860.9</v>
      </c>
      <c r="F74" s="7">
        <v>1.2250000000000001</v>
      </c>
      <c r="G74" s="7">
        <v>0.14099999999999999</v>
      </c>
      <c r="H74">
        <v>2.5000000000000001E-2</v>
      </c>
      <c r="I74" t="s">
        <v>17</v>
      </c>
      <c r="J74" s="6">
        <f t="shared" si="26"/>
        <v>1.8796E-2</v>
      </c>
      <c r="K74" s="6">
        <v>9.3499688898266181E-2</v>
      </c>
      <c r="L74" s="2">
        <f t="shared" si="20"/>
        <v>1.5268366573414675E-2</v>
      </c>
      <c r="M74" s="3">
        <f t="shared" si="21"/>
        <v>49.236013514708318</v>
      </c>
      <c r="N74" s="2">
        <f t="shared" si="22"/>
        <v>119.13677423951046</v>
      </c>
      <c r="O74" s="4">
        <f t="shared" si="23"/>
        <v>2.0324801978978839E-2</v>
      </c>
      <c r="P74">
        <f t="shared" si="27"/>
        <v>0.21793466494619815</v>
      </c>
    </row>
    <row r="75" spans="1:16" x14ac:dyDescent="0.25">
      <c r="A75">
        <v>1</v>
      </c>
      <c r="B75">
        <f t="shared" si="24"/>
        <v>0.99984769515639127</v>
      </c>
      <c r="C75">
        <f t="shared" si="25"/>
        <v>1.7452406437283512E-2</v>
      </c>
      <c r="E75" s="7">
        <v>860.9</v>
      </c>
      <c r="F75" s="7">
        <v>1.2250000000000001</v>
      </c>
      <c r="G75" s="7">
        <v>0.14099999999999999</v>
      </c>
      <c r="H75">
        <v>2.5000000000000001E-2</v>
      </c>
      <c r="I75" t="s">
        <v>17</v>
      </c>
      <c r="J75" s="6">
        <f t="shared" si="26"/>
        <v>1.8796E-2</v>
      </c>
      <c r="K75" s="6">
        <v>0.19618332644218411</v>
      </c>
      <c r="L75" s="2">
        <f t="shared" si="20"/>
        <v>3.2036458933786767E-2</v>
      </c>
      <c r="M75" s="3">
        <f t="shared" si="21"/>
        <v>49.236013514708318</v>
      </c>
      <c r="N75" s="2">
        <f t="shared" si="22"/>
        <v>119.13677423951046</v>
      </c>
      <c r="O75" s="4">
        <f t="shared" si="23"/>
        <v>2.0324801978978839E-2</v>
      </c>
      <c r="P75">
        <f t="shared" si="27"/>
        <v>0.45727582647604775</v>
      </c>
    </row>
    <row r="76" spans="1:16" x14ac:dyDescent="0.25">
      <c r="A76">
        <v>3</v>
      </c>
      <c r="B76">
        <f t="shared" si="24"/>
        <v>0.99862953475457383</v>
      </c>
      <c r="C76">
        <f t="shared" si="25"/>
        <v>5.2335956242943835E-2</v>
      </c>
      <c r="E76" s="7">
        <v>860.9</v>
      </c>
      <c r="F76" s="7">
        <v>1.2250000000000001</v>
      </c>
      <c r="G76" s="7">
        <v>0.14099999999999999</v>
      </c>
      <c r="H76">
        <v>2.5000000000000001E-2</v>
      </c>
      <c r="I76" t="s">
        <v>17</v>
      </c>
      <c r="J76" s="6">
        <f t="shared" si="26"/>
        <v>1.8796E-2</v>
      </c>
      <c r="K76" s="6">
        <v>0.21658923895881993</v>
      </c>
      <c r="L76" s="2">
        <f t="shared" si="20"/>
        <v>3.5368715503196639E-2</v>
      </c>
      <c r="M76" s="3">
        <f t="shared" si="21"/>
        <v>49.236013514708318</v>
      </c>
      <c r="N76" s="2">
        <f t="shared" si="22"/>
        <v>119.13677423951046</v>
      </c>
      <c r="O76" s="4">
        <f t="shared" si="23"/>
        <v>2.0324801978978839E-2</v>
      </c>
      <c r="P76">
        <f t="shared" si="27"/>
        <v>0.50483914737728897</v>
      </c>
    </row>
    <row r="77" spans="1:16" x14ac:dyDescent="0.25">
      <c r="A77">
        <v>5</v>
      </c>
      <c r="B77">
        <f t="shared" si="24"/>
        <v>0.99619469809174555</v>
      </c>
      <c r="C77">
        <f t="shared" si="25"/>
        <v>8.7155742747658166E-2</v>
      </c>
      <c r="E77" s="7">
        <v>860.9</v>
      </c>
      <c r="F77" s="7">
        <v>1.2250000000000001</v>
      </c>
      <c r="G77" s="7">
        <v>0.14099999999999999</v>
      </c>
      <c r="H77">
        <v>2.5000000000000001E-2</v>
      </c>
      <c r="I77" t="s">
        <v>17</v>
      </c>
      <c r="J77" s="6">
        <f t="shared" si="26"/>
        <v>1.8796E-2</v>
      </c>
      <c r="K77" s="6">
        <v>0.2229473598861289</v>
      </c>
      <c r="L77" s="2">
        <f t="shared" si="20"/>
        <v>3.6406987632014949E-2</v>
      </c>
      <c r="M77" s="3">
        <f t="shared" si="21"/>
        <v>49.236013514708318</v>
      </c>
      <c r="N77" s="2">
        <f t="shared" si="22"/>
        <v>119.13677423951046</v>
      </c>
      <c r="O77" s="4">
        <f t="shared" si="23"/>
        <v>2.0324801978978839E-2</v>
      </c>
      <c r="P77">
        <f t="shared" si="27"/>
        <v>0.51965903576737948</v>
      </c>
    </row>
    <row r="78" spans="1:16" x14ac:dyDescent="0.25">
      <c r="A78">
        <v>7</v>
      </c>
      <c r="B78">
        <f t="shared" si="24"/>
        <v>0.99254615164132198</v>
      </c>
      <c r="C78">
        <f t="shared" si="25"/>
        <v>0.12186934340514748</v>
      </c>
      <c r="E78" s="7">
        <v>860.9</v>
      </c>
      <c r="F78" s="7">
        <v>1.2250000000000001</v>
      </c>
      <c r="G78" s="7">
        <v>0.14099999999999999</v>
      </c>
      <c r="H78">
        <v>2.5000000000000001E-2</v>
      </c>
      <c r="I78" t="s">
        <v>17</v>
      </c>
      <c r="J78" s="6">
        <f t="shared" si="26"/>
        <v>1.8796E-2</v>
      </c>
      <c r="K78" s="6">
        <v>0.23176760405593688</v>
      </c>
      <c r="L78" s="2">
        <f t="shared" si="20"/>
        <v>3.7847320993959953E-2</v>
      </c>
      <c r="M78" s="3">
        <f t="shared" si="21"/>
        <v>49.236013514708318</v>
      </c>
      <c r="N78" s="2">
        <f t="shared" si="22"/>
        <v>119.13677423951046</v>
      </c>
      <c r="O78" s="4">
        <f t="shared" si="23"/>
        <v>2.0324801978978839E-2</v>
      </c>
      <c r="P78">
        <f t="shared" si="27"/>
        <v>0.5402177882139495</v>
      </c>
    </row>
    <row r="79" spans="1:16" x14ac:dyDescent="0.25">
      <c r="A79">
        <v>10</v>
      </c>
      <c r="B79">
        <f t="shared" si="24"/>
        <v>0.98480775301220802</v>
      </c>
      <c r="C79">
        <f t="shared" si="25"/>
        <v>0.17364817766693033</v>
      </c>
      <c r="E79" s="7">
        <v>860.9</v>
      </c>
      <c r="F79" s="7">
        <v>1.2250000000000001</v>
      </c>
      <c r="G79" s="7">
        <v>0.14099999999999999</v>
      </c>
      <c r="H79">
        <v>2.5000000000000001E-2</v>
      </c>
      <c r="I79" t="s">
        <v>17</v>
      </c>
      <c r="J79" s="6">
        <f t="shared" si="26"/>
        <v>1.8796E-2</v>
      </c>
      <c r="K79" s="6">
        <v>0.23771637357694794</v>
      </c>
      <c r="L79" s="2">
        <f t="shared" si="20"/>
        <v>3.8818746618770106E-2</v>
      </c>
      <c r="M79" s="3">
        <f t="shared" si="21"/>
        <v>49.236013514708318</v>
      </c>
      <c r="N79" s="2">
        <f t="shared" si="22"/>
        <v>119.13677423951046</v>
      </c>
      <c r="O79" s="4">
        <f t="shared" si="23"/>
        <v>2.0324801978978839E-2</v>
      </c>
      <c r="P79">
        <f t="shared" si="27"/>
        <v>0.55408353587236481</v>
      </c>
    </row>
    <row r="80" spans="1:16" x14ac:dyDescent="0.25">
      <c r="A80">
        <v>0</v>
      </c>
      <c r="B80">
        <f t="shared" si="24"/>
        <v>1</v>
      </c>
      <c r="C80">
        <f t="shared" si="25"/>
        <v>0</v>
      </c>
      <c r="E80" s="7">
        <v>860.9</v>
      </c>
      <c r="F80" s="7">
        <v>1.2250000000000001</v>
      </c>
      <c r="G80" s="7">
        <v>0.28299999999999997</v>
      </c>
      <c r="H80">
        <v>2.5000000000000001E-2</v>
      </c>
      <c r="I80" t="s">
        <v>17</v>
      </c>
      <c r="J80" s="6">
        <f t="shared" si="26"/>
        <v>1.8796E-2</v>
      </c>
      <c r="K80" s="6">
        <v>4.7328929380444848E-2</v>
      </c>
      <c r="L80" s="2">
        <f t="shared" si="20"/>
        <v>3.8507184872002853E-3</v>
      </c>
      <c r="M80" s="3">
        <f t="shared" si="21"/>
        <v>24.531017334183296</v>
      </c>
      <c r="N80" s="2">
        <f t="shared" si="22"/>
        <v>119.13677423951046</v>
      </c>
      <c r="O80" s="4">
        <f t="shared" si="23"/>
        <v>4.0793751489723494E-2</v>
      </c>
      <c r="P80">
        <f t="shared" si="27"/>
        <v>0.1103170982527279</v>
      </c>
    </row>
    <row r="81" spans="1:16" x14ac:dyDescent="0.25">
      <c r="A81">
        <v>1</v>
      </c>
      <c r="B81">
        <f t="shared" si="24"/>
        <v>0.99984769515639127</v>
      </c>
      <c r="C81">
        <f t="shared" si="25"/>
        <v>1.7452406437283512E-2</v>
      </c>
      <c r="E81" s="7">
        <v>860.9</v>
      </c>
      <c r="F81" s="7">
        <v>1.2250000000000001</v>
      </c>
      <c r="G81" s="7">
        <v>0.28299999999999997</v>
      </c>
      <c r="H81">
        <v>2.5000000000000001E-2</v>
      </c>
      <c r="I81" t="s">
        <v>17</v>
      </c>
      <c r="J81" s="6">
        <f t="shared" si="26"/>
        <v>1.8796E-2</v>
      </c>
      <c r="K81" s="6">
        <v>0.13209137001373675</v>
      </c>
      <c r="L81" s="2">
        <f t="shared" si="20"/>
        <v>1.0747056550188306E-2</v>
      </c>
      <c r="M81" s="3">
        <f t="shared" si="21"/>
        <v>24.531017334183296</v>
      </c>
      <c r="N81" s="2">
        <f t="shared" si="22"/>
        <v>119.13677423951046</v>
      </c>
      <c r="O81" s="4">
        <f t="shared" si="23"/>
        <v>4.0793751489723494E-2</v>
      </c>
      <c r="P81">
        <f t="shared" si="27"/>
        <v>0.30788646256941526</v>
      </c>
    </row>
    <row r="82" spans="1:16" x14ac:dyDescent="0.25">
      <c r="A82">
        <v>3</v>
      </c>
      <c r="B82">
        <f t="shared" si="24"/>
        <v>0.99862953475457383</v>
      </c>
      <c r="C82">
        <f t="shared" si="25"/>
        <v>5.2335956242943835E-2</v>
      </c>
      <c r="E82" s="7">
        <v>860.9</v>
      </c>
      <c r="F82" s="7">
        <v>1.2250000000000001</v>
      </c>
      <c r="G82" s="7">
        <v>0.28299999999999997</v>
      </c>
      <c r="H82">
        <v>2.5000000000000001E-2</v>
      </c>
      <c r="I82" t="s">
        <v>17</v>
      </c>
      <c r="J82" s="6">
        <f t="shared" si="26"/>
        <v>1.8796E-2</v>
      </c>
      <c r="K82" s="6">
        <v>0.17101540392786366</v>
      </c>
      <c r="L82" s="2">
        <f t="shared" si="20"/>
        <v>1.3913946208407964E-2</v>
      </c>
      <c r="M82" s="3">
        <f t="shared" si="21"/>
        <v>24.531017334183296</v>
      </c>
      <c r="N82" s="2">
        <f t="shared" si="22"/>
        <v>119.13677423951046</v>
      </c>
      <c r="O82" s="4">
        <f t="shared" si="23"/>
        <v>4.0793751489723494E-2</v>
      </c>
      <c r="P82">
        <f t="shared" si="27"/>
        <v>0.39861292796610398</v>
      </c>
    </row>
    <row r="83" spans="1:16" x14ac:dyDescent="0.25">
      <c r="A83">
        <v>5</v>
      </c>
      <c r="B83">
        <f t="shared" si="24"/>
        <v>0.99619469809174555</v>
      </c>
      <c r="C83">
        <f t="shared" si="25"/>
        <v>8.7155742747658166E-2</v>
      </c>
      <c r="E83" s="7">
        <v>860.9</v>
      </c>
      <c r="F83" s="7">
        <v>1.2250000000000001</v>
      </c>
      <c r="G83" s="7">
        <v>0.28299999999999997</v>
      </c>
      <c r="H83">
        <v>2.5000000000000001E-2</v>
      </c>
      <c r="I83" t="s">
        <v>17</v>
      </c>
      <c r="J83" s="6">
        <f t="shared" si="26"/>
        <v>1.8796E-2</v>
      </c>
      <c r="K83" s="6">
        <v>0.18337911491486172</v>
      </c>
      <c r="L83" s="2">
        <f t="shared" si="20"/>
        <v>1.4919867345675557E-2</v>
      </c>
      <c r="M83" s="3">
        <f t="shared" si="21"/>
        <v>24.531017334183296</v>
      </c>
      <c r="N83" s="2">
        <f t="shared" si="22"/>
        <v>119.13677423951046</v>
      </c>
      <c r="O83" s="4">
        <f t="shared" si="23"/>
        <v>4.0793751489723494E-2</v>
      </c>
      <c r="P83">
        <f t="shared" si="27"/>
        <v>0.42743100472328788</v>
      </c>
    </row>
    <row r="84" spans="1:16" x14ac:dyDescent="0.25">
      <c r="A84">
        <v>7</v>
      </c>
      <c r="B84">
        <f t="shared" si="24"/>
        <v>0.99254615164132198</v>
      </c>
      <c r="C84">
        <f t="shared" si="25"/>
        <v>0.12186934340514748</v>
      </c>
      <c r="E84" s="7">
        <v>860.9</v>
      </c>
      <c r="F84" s="7">
        <v>1.2250000000000001</v>
      </c>
      <c r="G84" s="7">
        <v>0.28299999999999997</v>
      </c>
      <c r="H84">
        <v>2.5000000000000001E-2</v>
      </c>
      <c r="I84" t="s">
        <v>17</v>
      </c>
      <c r="J84" s="6">
        <f t="shared" si="26"/>
        <v>1.8796E-2</v>
      </c>
      <c r="K84" s="6">
        <v>0.19337864351662162</v>
      </c>
      <c r="L84" s="2">
        <f t="shared" si="20"/>
        <v>1.5733436766199878E-2</v>
      </c>
      <c r="M84" s="3">
        <f t="shared" si="21"/>
        <v>24.531017334183296</v>
      </c>
      <c r="N84" s="2">
        <f t="shared" si="22"/>
        <v>119.13677423951046</v>
      </c>
      <c r="O84" s="4">
        <f t="shared" si="23"/>
        <v>4.0793751489723494E-2</v>
      </c>
      <c r="P84">
        <f t="shared" si="27"/>
        <v>0.450738503829682</v>
      </c>
    </row>
    <row r="85" spans="1:16" x14ac:dyDescent="0.25">
      <c r="A85">
        <v>10</v>
      </c>
      <c r="B85">
        <f t="shared" si="24"/>
        <v>0.98480775301220802</v>
      </c>
      <c r="C85">
        <f t="shared" si="25"/>
        <v>0.17364817766693033</v>
      </c>
      <c r="E85" s="7">
        <v>860.9</v>
      </c>
      <c r="F85" s="7">
        <v>1.2250000000000001</v>
      </c>
      <c r="G85" s="7">
        <v>0.28299999999999997</v>
      </c>
      <c r="H85">
        <v>2.5000000000000001E-2</v>
      </c>
      <c r="I85" t="s">
        <v>17</v>
      </c>
      <c r="J85" s="6">
        <f t="shared" si="26"/>
        <v>1.8796E-2</v>
      </c>
      <c r="K85" s="6">
        <v>0.20336693299905031</v>
      </c>
      <c r="L85" s="2">
        <f t="shared" si="20"/>
        <v>1.654609176323828E-2</v>
      </c>
      <c r="M85" s="3">
        <f t="shared" si="21"/>
        <v>24.531017334183296</v>
      </c>
      <c r="N85" s="2">
        <f t="shared" si="22"/>
        <v>119.13677423951046</v>
      </c>
      <c r="O85" s="4">
        <f t="shared" si="23"/>
        <v>4.0793751489723494E-2</v>
      </c>
      <c r="P85">
        <f t="shared" si="27"/>
        <v>0.47401980612478622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Pugliese Manotas</dc:creator>
  <cp:lastModifiedBy>Victor Pugliese Manotas</cp:lastModifiedBy>
  <dcterms:created xsi:type="dcterms:W3CDTF">2018-10-04T21:15:02Z</dcterms:created>
  <dcterms:modified xsi:type="dcterms:W3CDTF">2018-10-05T03:47:05Z</dcterms:modified>
</cp:coreProperties>
</file>