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8" windowWidth="14808" windowHeight="8016" activeTab="1"/>
  </bookViews>
  <sheets>
    <sheet name="Organización H" sheetId="1" r:id="rId1"/>
    <sheet name="Organización T" sheetId="2" r:id="rId2"/>
    <sheet name="Hoja3" sheetId="3" r:id="rId3"/>
  </sheets>
  <definedNames>
    <definedName name="_xlnm.Print_Area" localSheetId="1">'Organización T'!$A$3:$I$66</definedName>
  </definedNames>
  <calcPr calcId="144525"/>
</workbook>
</file>

<file path=xl/calcChain.xml><?xml version="1.0" encoding="utf-8"?>
<calcChain xmlns="http://schemas.openxmlformats.org/spreadsheetml/2006/main">
  <c r="K14" i="1" l="1"/>
  <c r="J14" i="1"/>
  <c r="I14" i="1"/>
  <c r="H14" i="1"/>
  <c r="D14" i="1"/>
  <c r="L13" i="1"/>
  <c r="G12" i="1"/>
  <c r="G14" i="1" s="1"/>
  <c r="F12" i="1"/>
  <c r="F14" i="1" s="1"/>
  <c r="E12" i="1"/>
  <c r="E14" i="1" s="1"/>
  <c r="L5" i="1"/>
  <c r="H6" i="1"/>
  <c r="I6" i="1"/>
  <c r="J6" i="1"/>
  <c r="K6" i="1"/>
  <c r="D6" i="1"/>
  <c r="G4" i="1"/>
  <c r="G6" i="1" s="1"/>
  <c r="F4" i="1"/>
  <c r="F6" i="1" s="1"/>
  <c r="E4" i="1"/>
  <c r="E6" i="1" s="1"/>
  <c r="L12" i="1" l="1"/>
  <c r="L14" i="1"/>
  <c r="L4" i="1"/>
  <c r="L6" i="1"/>
  <c r="E8" i="1" s="1"/>
  <c r="E9" i="1" s="1"/>
  <c r="K16" i="1" l="1"/>
  <c r="K17" i="1" s="1"/>
  <c r="D16" i="1"/>
  <c r="E16" i="1"/>
  <c r="E17" i="1" s="1"/>
  <c r="H16" i="1"/>
  <c r="H17" i="1" s="1"/>
  <c r="I16" i="1"/>
  <c r="I17" i="1" s="1"/>
  <c r="G16" i="1"/>
  <c r="G17" i="1" s="1"/>
  <c r="J16" i="1"/>
  <c r="J17" i="1" s="1"/>
  <c r="F16" i="1"/>
  <c r="F17" i="1" s="1"/>
  <c r="F8" i="1"/>
  <c r="F9" i="1" s="1"/>
  <c r="H8" i="1"/>
  <c r="H9" i="1" s="1"/>
  <c r="J8" i="1"/>
  <c r="J9" i="1" s="1"/>
  <c r="D8" i="1"/>
  <c r="D9" i="1" s="1"/>
  <c r="G8" i="1"/>
  <c r="G9" i="1" s="1"/>
  <c r="I8" i="1"/>
  <c r="I9" i="1" s="1"/>
  <c r="K8" i="1"/>
  <c r="K9" i="1" s="1"/>
  <c r="L9" i="1" l="1"/>
  <c r="D17" i="1"/>
  <c r="L17" i="1" s="1"/>
  <c r="L16" i="1"/>
  <c r="L8" i="1"/>
</calcChain>
</file>

<file path=xl/sharedStrings.xml><?xml version="1.0" encoding="utf-8"?>
<sst xmlns="http://schemas.openxmlformats.org/spreadsheetml/2006/main" count="161" uniqueCount="108">
  <si>
    <t>Días laborables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</si>
  <si>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</si>
  <si>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</si>
  <si>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</si>
  <si>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</si>
  <si>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</si>
  <si>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</si>
  <si>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</si>
  <si>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</si>
  <si>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</si>
  <si>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Total Horas</t>
  </si>
  <si>
    <t>ECA</t>
  </si>
  <si>
    <t>PM</t>
  </si>
  <si>
    <t>Horas laborables</t>
  </si>
  <si>
    <t>horas/mes</t>
  </si>
  <si>
    <t>Días festivos</t>
  </si>
  <si>
    <t>Abril</t>
  </si>
  <si>
    <t>dias/mes</t>
  </si>
  <si>
    <t>Entregables</t>
  </si>
  <si>
    <t>Descripción</t>
  </si>
  <si>
    <t>Requisitos y distribución datos de entrada</t>
  </si>
  <si>
    <t>Regular altura HC, ubicar seccionamientos, descentramientos y nº de postes</t>
  </si>
  <si>
    <t>Extra información para cada Adminsitración</t>
  </si>
  <si>
    <t>Cálculo de momentos y elección de cimentación y poste</t>
  </si>
  <si>
    <t>Cálculo de péndolado</t>
  </si>
  <si>
    <t>Manual de usuario y administrador</t>
  </si>
  <si>
    <t>Datos de entrada necesarios</t>
  </si>
  <si>
    <t>Recogida de los datos de entrada para su tratamiento</t>
  </si>
  <si>
    <t>Radio</t>
  </si>
  <si>
    <t>Regulación</t>
  </si>
  <si>
    <t>Punto singular</t>
  </si>
  <si>
    <t>Paso superior bajo</t>
  </si>
  <si>
    <t>Viaducto</t>
  </si>
  <si>
    <t>Aguja</t>
  </si>
  <si>
    <t>Tunel</t>
  </si>
  <si>
    <t>Paso inferior, paso a nivel, puente, drenaje,…</t>
  </si>
  <si>
    <t>Zona neutra</t>
  </si>
  <si>
    <t>Descentramiento</t>
  </si>
  <si>
    <t>Altura</t>
  </si>
  <si>
    <t>Cantonamiento</t>
  </si>
  <si>
    <t>Postes</t>
  </si>
  <si>
    <t>Momento</t>
  </si>
  <si>
    <t>Elección poste</t>
  </si>
  <si>
    <t>Elección cimentación</t>
  </si>
  <si>
    <t>Pendola</t>
  </si>
  <si>
    <t>Comentarios</t>
  </si>
  <si>
    <t>Comprobación</t>
  </si>
  <si>
    <t>Datos de salida</t>
  </si>
  <si>
    <t>Que realiza?</t>
  </si>
  <si>
    <t>Elección del punto sigular</t>
  </si>
  <si>
    <t>Coloca el poste en la aguja y recoloca los postes anteriores</t>
  </si>
  <si>
    <t>Coloca el PS en el punto medio del vano y recoloca los postes anteriores</t>
  </si>
  <si>
    <t>Coloca los postes en el pilar del viaducto y recoloca los postes anteriores</t>
  </si>
  <si>
    <t>Comprueba que el poste no se ha ubicado encima de estos puntos singulares. Si es así los desplaza y recoloca los postes anteriores</t>
  </si>
  <si>
    <t>Elección del descentramiento mediante el radio y el descentramiento anterior</t>
  </si>
  <si>
    <t>Elección de los puntos altos y bajos del trazado y calculo del incremento de alturas</t>
  </si>
  <si>
    <t>Calculo del número adecuado de cantonamientos y su longitud optima. Cálculo de las longitudos del canton y del semi canton</t>
  </si>
  <si>
    <t>Númeración de los postes según Administración</t>
  </si>
  <si>
    <t>Ubicación y redacción de todos los puntos singulares del trazado</t>
  </si>
  <si>
    <t>Comprobación del buen funcionamiento de la herramienta</t>
  </si>
  <si>
    <t>Cálculo del momento realizado por el sistema de catenaria</t>
  </si>
  <si>
    <t>Elección del poste adecuado que soporte el momento realizado por la catenaria</t>
  </si>
  <si>
    <t>Elección de la cimentación adecuada que soporte el momento realizado por la catenaria</t>
  </si>
  <si>
    <t>Cálculo de la distribución de las péndolas en cada vano</t>
  </si>
  <si>
    <t>Columna Nº poste</t>
  </si>
  <si>
    <t>Columna comentarios</t>
  </si>
  <si>
    <t>Puntos singulares del trazado
PK inicial y PK final
PK actual</t>
  </si>
  <si>
    <t>Columna altura</t>
  </si>
  <si>
    <t>Columna implantación</t>
  </si>
  <si>
    <t>Columna PK poste (para CAD)</t>
  </si>
  <si>
    <t>PK actual</t>
  </si>
  <si>
    <t>PK inicial y PK final</t>
  </si>
  <si>
    <t>Columna PK poste (CAD)</t>
  </si>
  <si>
    <t>Columna Nº poste (CAD)</t>
  </si>
  <si>
    <t>Columna salida</t>
  </si>
  <si>
    <t>Ubicación datos</t>
  </si>
  <si>
    <t>Columna Descentramiento</t>
  </si>
  <si>
    <t>Radio actual</t>
  </si>
  <si>
    <t>Tabla de datos de trazado</t>
  </si>
  <si>
    <t>Columna radio</t>
  </si>
  <si>
    <t>Columna peralte</t>
  </si>
  <si>
    <t>Columna sentido curva (para CAD)</t>
  </si>
  <si>
    <t>Columna vano</t>
  </si>
  <si>
    <t>Columna PK</t>
  </si>
  <si>
    <t>Elección del radio y peralte adecuado si el PK actual cae en curva. 
Calcula el radio y peralte adecuado si el PK actual cae en clotoide de entrada, de salida y entre dos curvas. 
Corrige el vano al entrar en curva
Calcula el PK siguiente</t>
  </si>
  <si>
    <t>Vano</t>
  </si>
  <si>
    <t>Elección del vano adecuado según el radio calculado</t>
  </si>
  <si>
    <t>Tabla descentramientos - radios</t>
  </si>
  <si>
    <t>Comprobación de que los incrementos máximos de los vanos se cumplen</t>
  </si>
  <si>
    <t>Vano actual, vano -1</t>
  </si>
  <si>
    <t>Función puntos sigulares</t>
  </si>
  <si>
    <t>Función radio</t>
  </si>
  <si>
    <t>Vano actual, vano -1, vano -2 y vano -3</t>
  </si>
  <si>
    <t>Incremento máximo de vano</t>
  </si>
  <si>
    <t>Incremento nominal del vano</t>
  </si>
  <si>
    <t>Tabla puntos singulares</t>
  </si>
  <si>
    <t>Función Paso superior</t>
  </si>
  <si>
    <t>Función Viaducto</t>
  </si>
  <si>
    <t>Función Tunel</t>
  </si>
  <si>
    <t>Función Aguja</t>
  </si>
  <si>
    <t>Vano máximo</t>
  </si>
  <si>
    <t>Función vano</t>
  </si>
  <si>
    <t>PK actual, PK -1</t>
  </si>
  <si>
    <t>Función puntos singulares</t>
  </si>
  <si>
    <t>Columna  seccionamiento</t>
  </si>
  <si>
    <t>Elección y calculo del radio adecuado para cada PK. 
Elección del vano adecuado según el radio
Comprobación de los incrementos máximos de los vanos y su corrección. 
Calculos necesarios para sortear todos los puntos singulares del trazado, tales como: pasos superiores bajos, pasos inferiores, pasos a nivel, obras de drenaje, viaductos, agujas, desvíos, tuneles, puentes,...</t>
  </si>
  <si>
    <t>Modulos utilizados</t>
  </si>
  <si>
    <t>Funciones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</si>
</sst>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24994659260841701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3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2" fontId="3" fillId="5" borderId="0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Q17"/>
  <sheetViews>
    <sheetView workbookViewId="0">
      <selection activeCell="C3" sqref="C3:L3"/>
    </sheetView>
  </sheetViews>
  <sheetFormatPr baseColWidth="10" defaultColWidth="9.109375" defaultRowHeight="14.4" x14ac:dyDescent="0.3"/>
  <cols>
    <col min="2" max="2" width="15.6640625" bestFit="1" customWidth="1"/>
    <col min="3" max="3" width="15.6640625" customWidth="1"/>
    <col min="8" max="8" width="11.44140625" bestFit="1" customWidth="1"/>
    <col min="10" max="10" width="11" bestFit="1" customWidth="1"/>
    <col min="11" max="11" width="10.109375" bestFit="1" customWidth="1"/>
  </cols>
  <sheetData>
    <row r="2" spans="1:17" ht="15.75" thickBot="1" x14ac:dyDescent="0.3">
      <c r="P2" t="s">
        <v>10</v>
      </c>
    </row>
    <row r="3" spans="1:17" ht="15" x14ac:dyDescent="0.25">
      <c r="B3" s="15"/>
      <c r="C3" s="16" t="s">
        <v>16</v>
      </c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6" t="s">
        <v>6</v>
      </c>
      <c r="J3" s="16" t="s">
        <v>7</v>
      </c>
      <c r="K3" s="16" t="s">
        <v>8</v>
      </c>
      <c r="L3" s="17" t="s">
        <v>9</v>
      </c>
      <c r="P3" t="s">
        <v>11</v>
      </c>
      <c r="Q3" t="s">
        <v>12</v>
      </c>
    </row>
    <row r="4" spans="1:17" x14ac:dyDescent="0.3">
      <c r="A4" t="s">
        <v>11</v>
      </c>
      <c r="B4" s="18" t="s">
        <v>0</v>
      </c>
      <c r="C4" s="1"/>
      <c r="D4" s="1">
        <v>22</v>
      </c>
      <c r="E4" s="1">
        <f>20</f>
        <v>20</v>
      </c>
      <c r="F4" s="1">
        <f>20</f>
        <v>20</v>
      </c>
      <c r="G4" s="1">
        <f>22</f>
        <v>22</v>
      </c>
      <c r="H4" s="1">
        <v>22</v>
      </c>
      <c r="I4" s="1">
        <v>20</v>
      </c>
      <c r="J4" s="1">
        <v>21</v>
      </c>
      <c r="K4" s="1">
        <v>19</v>
      </c>
      <c r="L4" s="2">
        <f>SUM(D4:K4)</f>
        <v>166</v>
      </c>
      <c r="P4">
        <v>300</v>
      </c>
      <c r="Q4">
        <v>450</v>
      </c>
    </row>
    <row r="5" spans="1:17" x14ac:dyDescent="0.3">
      <c r="B5" s="18" t="s">
        <v>15</v>
      </c>
      <c r="C5" s="3">
        <v>1</v>
      </c>
      <c r="D5" s="3"/>
      <c r="E5" s="3">
        <v>3</v>
      </c>
      <c r="F5" s="3">
        <v>4</v>
      </c>
      <c r="G5" s="3">
        <v>4</v>
      </c>
      <c r="H5" s="3"/>
      <c r="I5" s="3">
        <v>1</v>
      </c>
      <c r="J5" s="3"/>
      <c r="K5" s="3">
        <v>7</v>
      </c>
      <c r="L5" s="4">
        <f>SUM(C5:K5)</f>
        <v>20</v>
      </c>
    </row>
    <row r="6" spans="1:17" ht="15" x14ac:dyDescent="0.25">
      <c r="B6" s="18" t="s">
        <v>13</v>
      </c>
      <c r="C6" s="5"/>
      <c r="D6" s="5">
        <f>(D4-D5)*8</f>
        <v>176</v>
      </c>
      <c r="E6" s="5">
        <f t="shared" ref="E6:K6" si="0">(E4-E5)*8</f>
        <v>136</v>
      </c>
      <c r="F6" s="5">
        <f t="shared" si="0"/>
        <v>128</v>
      </c>
      <c r="G6" s="5">
        <f t="shared" si="0"/>
        <v>144</v>
      </c>
      <c r="H6" s="5">
        <f t="shared" si="0"/>
        <v>176</v>
      </c>
      <c r="I6" s="5">
        <f t="shared" si="0"/>
        <v>152</v>
      </c>
      <c r="J6" s="5">
        <f t="shared" si="0"/>
        <v>168</v>
      </c>
      <c r="K6" s="5">
        <f t="shared" si="0"/>
        <v>96</v>
      </c>
      <c r="L6" s="6">
        <f>SUM(D6:K6)</f>
        <v>1176</v>
      </c>
    </row>
    <row r="7" spans="1:17" ht="15" x14ac:dyDescent="0.25">
      <c r="B7" s="18"/>
      <c r="C7" s="7"/>
      <c r="D7" s="7"/>
      <c r="E7" s="7"/>
      <c r="F7" s="7"/>
      <c r="G7" s="7"/>
      <c r="H7" s="7"/>
      <c r="I7" s="7"/>
      <c r="J7" s="7"/>
      <c r="K7" s="7"/>
      <c r="L7" s="8"/>
    </row>
    <row r="8" spans="1:17" ht="15" x14ac:dyDescent="0.25">
      <c r="B8" s="18" t="s">
        <v>14</v>
      </c>
      <c r="C8" s="9"/>
      <c r="D8" s="9">
        <f>(D6*$P$4)/$L$6</f>
        <v>44.897959183673471</v>
      </c>
      <c r="E8" s="9">
        <f t="shared" ref="E8:K8" si="1">(E6*$P$4)/$L$6</f>
        <v>34.693877551020407</v>
      </c>
      <c r="F8" s="9">
        <f t="shared" si="1"/>
        <v>32.653061224489797</v>
      </c>
      <c r="G8" s="9">
        <f t="shared" si="1"/>
        <v>36.734693877551024</v>
      </c>
      <c r="H8" s="9">
        <f t="shared" si="1"/>
        <v>44.897959183673471</v>
      </c>
      <c r="I8" s="9">
        <f t="shared" si="1"/>
        <v>38.775510204081634</v>
      </c>
      <c r="J8" s="9">
        <f t="shared" si="1"/>
        <v>42.857142857142854</v>
      </c>
      <c r="K8" s="9">
        <f t="shared" si="1"/>
        <v>24.489795918367346</v>
      </c>
      <c r="L8" s="10">
        <f>SUM(D8:K8)</f>
        <v>300</v>
      </c>
    </row>
    <row r="9" spans="1:17" ht="15" x14ac:dyDescent="0.25">
      <c r="B9" s="18" t="s">
        <v>17</v>
      </c>
      <c r="C9" s="9"/>
      <c r="D9" s="9">
        <f>D8/8</f>
        <v>5.6122448979591839</v>
      </c>
      <c r="E9" s="9">
        <f t="shared" ref="E9:K9" si="2">E8/8</f>
        <v>4.3367346938775508</v>
      </c>
      <c r="F9" s="9">
        <f t="shared" si="2"/>
        <v>4.0816326530612246</v>
      </c>
      <c r="G9" s="9">
        <f t="shared" si="2"/>
        <v>4.591836734693878</v>
      </c>
      <c r="H9" s="9">
        <f t="shared" si="2"/>
        <v>5.6122448979591839</v>
      </c>
      <c r="I9" s="9">
        <f t="shared" si="2"/>
        <v>4.8469387755102042</v>
      </c>
      <c r="J9" s="9">
        <f t="shared" si="2"/>
        <v>5.3571428571428568</v>
      </c>
      <c r="K9" s="9">
        <f t="shared" si="2"/>
        <v>3.0612244897959182</v>
      </c>
      <c r="L9" s="10">
        <f>SUM(D9:K9)</f>
        <v>37.5</v>
      </c>
    </row>
    <row r="10" spans="1:17" ht="15" x14ac:dyDescent="0.25">
      <c r="B10" s="18"/>
      <c r="C10" s="7"/>
      <c r="D10" s="7"/>
      <c r="E10" s="7"/>
      <c r="F10" s="7"/>
      <c r="G10" s="7"/>
      <c r="H10" s="7"/>
      <c r="I10" s="7"/>
      <c r="J10" s="7"/>
      <c r="K10" s="7"/>
      <c r="L10" s="8"/>
    </row>
    <row r="11" spans="1:17" ht="15" x14ac:dyDescent="0.25">
      <c r="B11" s="18"/>
      <c r="C11" s="13" t="s">
        <v>16</v>
      </c>
      <c r="D11" s="14" t="s">
        <v>1</v>
      </c>
      <c r="E11" s="14" t="s">
        <v>2</v>
      </c>
      <c r="F11" s="14" t="s">
        <v>3</v>
      </c>
      <c r="G11" s="14" t="s">
        <v>4</v>
      </c>
      <c r="H11" s="14" t="s">
        <v>5</v>
      </c>
      <c r="I11" s="14" t="s">
        <v>6</v>
      </c>
      <c r="J11" s="14" t="s">
        <v>7</v>
      </c>
      <c r="K11" s="14" t="s">
        <v>8</v>
      </c>
      <c r="L11" s="19" t="s">
        <v>9</v>
      </c>
    </row>
    <row r="12" spans="1:17" x14ac:dyDescent="0.3">
      <c r="A12" t="s">
        <v>12</v>
      </c>
      <c r="B12" s="18" t="s">
        <v>0</v>
      </c>
      <c r="C12" s="1"/>
      <c r="D12" s="1">
        <v>22</v>
      </c>
      <c r="E12" s="1">
        <f>20</f>
        <v>20</v>
      </c>
      <c r="F12" s="1">
        <f>20</f>
        <v>20</v>
      </c>
      <c r="G12" s="1">
        <f>22</f>
        <v>22</v>
      </c>
      <c r="H12" s="1">
        <v>22</v>
      </c>
      <c r="I12" s="1">
        <v>20</v>
      </c>
      <c r="J12" s="1">
        <v>21</v>
      </c>
      <c r="K12" s="1">
        <v>19</v>
      </c>
      <c r="L12" s="2">
        <f>SUM(D12:K12)</f>
        <v>166</v>
      </c>
    </row>
    <row r="13" spans="1:17" x14ac:dyDescent="0.3">
      <c r="B13" s="18" t="s">
        <v>15</v>
      </c>
      <c r="C13" s="3">
        <v>1</v>
      </c>
      <c r="D13" s="3"/>
      <c r="E13" s="3">
        <v>3</v>
      </c>
      <c r="F13" s="3">
        <v>4</v>
      </c>
      <c r="G13" s="3">
        <v>4</v>
      </c>
      <c r="H13" s="3"/>
      <c r="I13" s="3">
        <v>1</v>
      </c>
      <c r="J13" s="3"/>
      <c r="K13" s="3">
        <v>7</v>
      </c>
      <c r="L13" s="4">
        <f>SUM(C13:K13)</f>
        <v>20</v>
      </c>
    </row>
    <row r="14" spans="1:17" ht="15" x14ac:dyDescent="0.25">
      <c r="B14" s="18" t="s">
        <v>13</v>
      </c>
      <c r="C14" s="5"/>
      <c r="D14" s="5">
        <f>(D12-D13)*8</f>
        <v>176</v>
      </c>
      <c r="E14" s="5">
        <f t="shared" ref="E14" si="3">(E12-E13)*8</f>
        <v>136</v>
      </c>
      <c r="F14" s="5">
        <f t="shared" ref="F14" si="4">(F12-F13)*8</f>
        <v>128</v>
      </c>
      <c r="G14" s="5">
        <f t="shared" ref="G14" si="5">(G12-G13)*8</f>
        <v>144</v>
      </c>
      <c r="H14" s="5">
        <f t="shared" ref="H14" si="6">(H12-H13)*8</f>
        <v>176</v>
      </c>
      <c r="I14" s="5">
        <f t="shared" ref="I14" si="7">(I12-I13)*8</f>
        <v>152</v>
      </c>
      <c r="J14" s="5">
        <f t="shared" ref="J14" si="8">(J12-J13)*8</f>
        <v>168</v>
      </c>
      <c r="K14" s="5">
        <f t="shared" ref="K14" si="9">(K12-K13)*8</f>
        <v>96</v>
      </c>
      <c r="L14" s="6">
        <f>SUM(D14:K14)</f>
        <v>1176</v>
      </c>
    </row>
    <row r="15" spans="1:17" ht="15" x14ac:dyDescent="0.25">
      <c r="B15" s="18"/>
      <c r="C15" s="7"/>
      <c r="D15" s="7"/>
      <c r="E15" s="7"/>
      <c r="F15" s="7"/>
      <c r="G15" s="7"/>
      <c r="H15" s="7"/>
      <c r="I15" s="7"/>
      <c r="J15" s="7"/>
      <c r="K15" s="7"/>
      <c r="L15" s="8"/>
    </row>
    <row r="16" spans="1:17" ht="15" x14ac:dyDescent="0.25">
      <c r="B16" s="18" t="s">
        <v>14</v>
      </c>
      <c r="C16" s="9"/>
      <c r="D16" s="9">
        <f>(D14*$Q$4)/$L$6</f>
        <v>67.34693877551021</v>
      </c>
      <c r="E16" s="9">
        <f t="shared" ref="E16:K16" si="10">(E14*$Q$4)/$L$6</f>
        <v>52.04081632653061</v>
      </c>
      <c r="F16" s="9">
        <f t="shared" si="10"/>
        <v>48.979591836734691</v>
      </c>
      <c r="G16" s="9">
        <f t="shared" si="10"/>
        <v>55.102040816326529</v>
      </c>
      <c r="H16" s="9">
        <f t="shared" si="10"/>
        <v>67.34693877551021</v>
      </c>
      <c r="I16" s="9">
        <f t="shared" si="10"/>
        <v>58.163265306122447</v>
      </c>
      <c r="J16" s="9">
        <f t="shared" si="10"/>
        <v>64.285714285714292</v>
      </c>
      <c r="K16" s="9">
        <f t="shared" si="10"/>
        <v>36.734693877551024</v>
      </c>
      <c r="L16" s="10">
        <f>SUM(D16:K16)</f>
        <v>450.00000000000006</v>
      </c>
    </row>
    <row r="17" spans="2:12" ht="15.75" thickBot="1" x14ac:dyDescent="0.3">
      <c r="B17" s="20" t="s">
        <v>17</v>
      </c>
      <c r="C17" s="11"/>
      <c r="D17" s="11">
        <f>D16/8</f>
        <v>8.4183673469387763</v>
      </c>
      <c r="E17" s="11">
        <f t="shared" ref="E17:K17" si="11">E16/8</f>
        <v>6.5051020408163263</v>
      </c>
      <c r="F17" s="11">
        <f t="shared" si="11"/>
        <v>6.1224489795918364</v>
      </c>
      <c r="G17" s="11">
        <f t="shared" si="11"/>
        <v>6.8877551020408161</v>
      </c>
      <c r="H17" s="11">
        <f t="shared" si="11"/>
        <v>8.4183673469387763</v>
      </c>
      <c r="I17" s="11">
        <f t="shared" si="11"/>
        <v>7.2704081632653059</v>
      </c>
      <c r="J17" s="11">
        <f t="shared" si="11"/>
        <v>8.0357142857142865</v>
      </c>
      <c r="K17" s="11">
        <f t="shared" si="11"/>
        <v>4.591836734693878</v>
      </c>
      <c r="L17" s="12">
        <f>SUM(D17:K17)</f>
        <v>56.250000000000007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I67"/>
  <sheetViews>
    <sheetView tabSelected="1" view="pageBreakPreview" zoomScale="70" zoomScaleNormal="100" zoomScaleSheetLayoutView="70" workbookViewId="0">
      <selection activeCell="D14" sqref="D14"/>
    </sheetView>
  </sheetViews>
  <sheetFormatPr baseColWidth="10" defaultColWidth="9.109375" defaultRowHeight="14.4" x14ac:dyDescent="0.3"/>
  <cols>
    <col min="1" max="1" width="11.44140625" style="21" bestFit="1" customWidth="1"/>
    <col min="2" max="2" width="29.44140625" style="21" customWidth="1"/>
    <col min="3" max="3" width="19" style="21" bestFit="1" customWidth="1"/>
    <col min="4" max="4" width="19" style="24" customWidth="1"/>
    <col min="5" max="5" width="31.33203125" style="21" customWidth="1"/>
    <col min="6" max="6" width="35" style="21" bestFit="1" customWidth="1"/>
    <col min="7" max="7" width="14.88671875" style="21" bestFit="1" customWidth="1"/>
    <col min="8" max="8" width="31.44140625" style="21" customWidth="1"/>
    <col min="9" max="9" width="17.88671875" style="21" bestFit="1" customWidth="1"/>
  </cols>
  <sheetData>
    <row r="2" spans="1:9" ht="15" thickBot="1" x14ac:dyDescent="0.35"/>
    <row r="3" spans="1:9" x14ac:dyDescent="0.3">
      <c r="A3" s="16" t="s">
        <v>18</v>
      </c>
      <c r="B3" s="16" t="s">
        <v>19</v>
      </c>
      <c r="C3" s="16" t="s">
        <v>106</v>
      </c>
      <c r="D3" s="16" t="s">
        <v>107</v>
      </c>
      <c r="E3" s="16" t="s">
        <v>48</v>
      </c>
      <c r="F3" s="16" t="s">
        <v>26</v>
      </c>
      <c r="G3" s="16" t="s">
        <v>75</v>
      </c>
      <c r="H3" s="16" t="s">
        <v>47</v>
      </c>
      <c r="I3" s="16" t="s">
        <v>74</v>
      </c>
    </row>
    <row r="4" spans="1:9" ht="28.8" x14ac:dyDescent="0.3">
      <c r="A4" s="21">
        <v>1</v>
      </c>
      <c r="B4" s="22" t="s">
        <v>20</v>
      </c>
    </row>
    <row r="5" spans="1:9" ht="28.8" x14ac:dyDescent="0.3">
      <c r="A5" s="21">
        <v>2</v>
      </c>
      <c r="B5" s="22" t="s">
        <v>27</v>
      </c>
    </row>
    <row r="6" spans="1:9" x14ac:dyDescent="0.3">
      <c r="A6" s="25">
        <v>3</v>
      </c>
      <c r="B6" s="26" t="s">
        <v>105</v>
      </c>
      <c r="C6" s="26" t="s">
        <v>30</v>
      </c>
      <c r="D6" s="23"/>
      <c r="E6" s="26" t="s">
        <v>49</v>
      </c>
      <c r="F6" s="21" t="s">
        <v>95</v>
      </c>
      <c r="H6" s="21" t="s">
        <v>96</v>
      </c>
    </row>
    <row r="7" spans="1:9" x14ac:dyDescent="0.3">
      <c r="A7" s="25"/>
      <c r="B7" s="26"/>
      <c r="C7" s="26"/>
      <c r="D7" s="23"/>
      <c r="E7" s="26"/>
      <c r="F7" s="21" t="s">
        <v>70</v>
      </c>
      <c r="H7" s="21" t="s">
        <v>97</v>
      </c>
    </row>
    <row r="8" spans="1:9" x14ac:dyDescent="0.3">
      <c r="A8" s="25"/>
      <c r="B8" s="26"/>
      <c r="C8" s="26"/>
      <c r="D8" s="23"/>
      <c r="E8" s="26"/>
      <c r="H8" s="21" t="s">
        <v>98</v>
      </c>
    </row>
    <row r="9" spans="1:9" x14ac:dyDescent="0.3">
      <c r="A9" s="25"/>
      <c r="B9" s="26"/>
      <c r="C9" s="26"/>
      <c r="D9" s="23"/>
      <c r="E9" s="26"/>
      <c r="H9" s="21" t="s">
        <v>99</v>
      </c>
    </row>
    <row r="10" spans="1:9" x14ac:dyDescent="0.3">
      <c r="A10" s="25"/>
      <c r="B10" s="26"/>
      <c r="C10" s="26" t="s">
        <v>31</v>
      </c>
      <c r="D10" s="23"/>
      <c r="E10" s="26" t="s">
        <v>51</v>
      </c>
      <c r="F10" s="21" t="s">
        <v>95</v>
      </c>
      <c r="H10" s="21" t="s">
        <v>65</v>
      </c>
      <c r="I10" s="21">
        <v>25</v>
      </c>
    </row>
    <row r="11" spans="1:9" x14ac:dyDescent="0.3">
      <c r="A11" s="25"/>
      <c r="B11" s="26"/>
      <c r="C11" s="26"/>
      <c r="D11" s="23"/>
      <c r="E11" s="26"/>
      <c r="F11" s="21" t="s">
        <v>102</v>
      </c>
      <c r="H11" s="21" t="s">
        <v>83</v>
      </c>
      <c r="I11" s="21">
        <v>33</v>
      </c>
    </row>
    <row r="12" spans="1:9" x14ac:dyDescent="0.3">
      <c r="A12" s="25"/>
      <c r="B12" s="26"/>
      <c r="C12" s="26"/>
      <c r="D12" s="23"/>
      <c r="E12" s="26"/>
      <c r="F12" s="21" t="s">
        <v>94</v>
      </c>
      <c r="H12" s="21" t="s">
        <v>82</v>
      </c>
      <c r="I12" s="21">
        <v>4</v>
      </c>
    </row>
    <row r="13" spans="1:9" x14ac:dyDescent="0.3">
      <c r="A13" s="25"/>
      <c r="B13" s="26"/>
      <c r="C13" s="26"/>
      <c r="D13" s="23"/>
      <c r="E13" s="26"/>
      <c r="F13" s="21" t="s">
        <v>93</v>
      </c>
      <c r="H13" s="21" t="s">
        <v>91</v>
      </c>
    </row>
    <row r="14" spans="1:9" x14ac:dyDescent="0.3">
      <c r="A14" s="25"/>
      <c r="B14" s="26"/>
      <c r="C14" s="26"/>
      <c r="D14" s="23"/>
      <c r="E14" s="26"/>
      <c r="H14" s="21" t="s">
        <v>101</v>
      </c>
    </row>
    <row r="15" spans="1:9" x14ac:dyDescent="0.3">
      <c r="A15" s="25"/>
      <c r="B15" s="26"/>
      <c r="C15" s="26"/>
      <c r="D15" s="23"/>
      <c r="E15" s="26"/>
      <c r="H15" s="21" t="s">
        <v>103</v>
      </c>
    </row>
    <row r="16" spans="1:9" x14ac:dyDescent="0.3">
      <c r="A16" s="25"/>
      <c r="B16" s="26"/>
      <c r="C16" s="26" t="s">
        <v>32</v>
      </c>
      <c r="D16" s="23"/>
      <c r="E16" s="26" t="s">
        <v>52</v>
      </c>
      <c r="F16" s="21" t="s">
        <v>95</v>
      </c>
      <c r="H16" s="21" t="s">
        <v>65</v>
      </c>
      <c r="I16" s="21">
        <v>25</v>
      </c>
    </row>
    <row r="17" spans="1:9" x14ac:dyDescent="0.3">
      <c r="A17" s="25"/>
      <c r="B17" s="26"/>
      <c r="C17" s="26"/>
      <c r="D17" s="23"/>
      <c r="E17" s="26"/>
      <c r="F17" s="21" t="s">
        <v>102</v>
      </c>
      <c r="H17" s="21" t="s">
        <v>82</v>
      </c>
      <c r="I17" s="21">
        <v>4</v>
      </c>
    </row>
    <row r="18" spans="1:9" x14ac:dyDescent="0.3">
      <c r="A18" s="25"/>
      <c r="B18" s="26"/>
      <c r="C18" s="26"/>
      <c r="D18" s="23"/>
      <c r="E18" s="26"/>
      <c r="F18" s="21" t="s">
        <v>89</v>
      </c>
      <c r="H18" s="21" t="s">
        <v>83</v>
      </c>
      <c r="I18" s="21">
        <v>33</v>
      </c>
    </row>
    <row r="19" spans="1:9" x14ac:dyDescent="0.3">
      <c r="A19" s="25"/>
      <c r="B19" s="26"/>
      <c r="C19" s="26"/>
      <c r="D19" s="23"/>
      <c r="E19" s="26"/>
      <c r="F19" s="21" t="s">
        <v>94</v>
      </c>
      <c r="H19" s="21" t="s">
        <v>91</v>
      </c>
    </row>
    <row r="20" spans="1:9" x14ac:dyDescent="0.3">
      <c r="A20" s="25"/>
      <c r="B20" s="26"/>
      <c r="C20" s="26"/>
      <c r="D20" s="23"/>
      <c r="E20" s="26"/>
      <c r="F20" s="21" t="s">
        <v>93</v>
      </c>
      <c r="H20" s="21" t="s">
        <v>101</v>
      </c>
    </row>
    <row r="21" spans="1:9" x14ac:dyDescent="0.3">
      <c r="A21" s="25"/>
      <c r="B21" s="26"/>
      <c r="C21" s="26"/>
      <c r="D21" s="23"/>
      <c r="E21" s="26"/>
      <c r="F21" s="21" t="s">
        <v>100</v>
      </c>
    </row>
    <row r="22" spans="1:9" x14ac:dyDescent="0.3">
      <c r="A22" s="25"/>
      <c r="B22" s="26"/>
      <c r="C22" s="26" t="s">
        <v>33</v>
      </c>
      <c r="D22" s="23"/>
      <c r="E22" s="26" t="s">
        <v>50</v>
      </c>
      <c r="F22" s="21" t="s">
        <v>95</v>
      </c>
      <c r="H22" s="21" t="s">
        <v>65</v>
      </c>
      <c r="I22" s="21">
        <v>25</v>
      </c>
    </row>
    <row r="23" spans="1:9" x14ac:dyDescent="0.3">
      <c r="A23" s="25"/>
      <c r="B23" s="26"/>
      <c r="C23" s="26"/>
      <c r="D23" s="23"/>
      <c r="E23" s="26"/>
      <c r="F23" s="21" t="s">
        <v>102</v>
      </c>
      <c r="H23" s="21" t="s">
        <v>82</v>
      </c>
      <c r="I23" s="21">
        <v>4</v>
      </c>
    </row>
    <row r="24" spans="1:9" x14ac:dyDescent="0.3">
      <c r="A24" s="25"/>
      <c r="B24" s="26"/>
      <c r="C24" s="26"/>
      <c r="D24" s="23"/>
      <c r="E24" s="26"/>
      <c r="F24" s="21" t="s">
        <v>89</v>
      </c>
      <c r="H24" s="21" t="s">
        <v>83</v>
      </c>
      <c r="I24" s="21">
        <v>33</v>
      </c>
    </row>
    <row r="25" spans="1:9" x14ac:dyDescent="0.3">
      <c r="A25" s="25"/>
      <c r="B25" s="26"/>
      <c r="C25" s="26"/>
      <c r="D25" s="23"/>
      <c r="E25" s="26"/>
      <c r="F25" s="21" t="s">
        <v>94</v>
      </c>
      <c r="H25" s="21" t="s">
        <v>91</v>
      </c>
    </row>
    <row r="26" spans="1:9" x14ac:dyDescent="0.3">
      <c r="A26" s="25"/>
      <c r="B26" s="26"/>
      <c r="C26" s="26"/>
      <c r="D26" s="23"/>
      <c r="E26" s="26"/>
      <c r="F26" s="21" t="s">
        <v>93</v>
      </c>
      <c r="H26" s="21" t="s">
        <v>101</v>
      </c>
    </row>
    <row r="27" spans="1:9" x14ac:dyDescent="0.3">
      <c r="A27" s="25"/>
      <c r="B27" s="26"/>
      <c r="C27" s="26"/>
      <c r="D27" s="23"/>
      <c r="E27" s="26"/>
      <c r="F27" s="21" t="s">
        <v>100</v>
      </c>
      <c r="H27" s="21" t="s">
        <v>104</v>
      </c>
      <c r="I27" s="21">
        <v>16</v>
      </c>
    </row>
    <row r="28" spans="1:9" x14ac:dyDescent="0.3">
      <c r="A28" s="25"/>
      <c r="B28" s="26"/>
      <c r="C28" s="22" t="s">
        <v>34</v>
      </c>
      <c r="D28" s="23"/>
      <c r="E28" s="22"/>
    </row>
    <row r="29" spans="1:9" ht="57.6" x14ac:dyDescent="0.3">
      <c r="A29" s="25"/>
      <c r="B29" s="26"/>
      <c r="C29" s="22" t="s">
        <v>35</v>
      </c>
      <c r="D29" s="23"/>
      <c r="E29" s="22" t="s">
        <v>53</v>
      </c>
    </row>
    <row r="30" spans="1:9" x14ac:dyDescent="0.3">
      <c r="A30" s="25"/>
      <c r="B30" s="26"/>
      <c r="C30" s="22" t="s">
        <v>36</v>
      </c>
      <c r="D30" s="23"/>
      <c r="E30" s="22"/>
    </row>
    <row r="31" spans="1:9" x14ac:dyDescent="0.3">
      <c r="A31" s="25"/>
      <c r="B31" s="26"/>
      <c r="C31" s="26" t="s">
        <v>28</v>
      </c>
      <c r="D31" s="23"/>
      <c r="E31" s="26" t="s">
        <v>84</v>
      </c>
      <c r="F31" s="21" t="s">
        <v>70</v>
      </c>
      <c r="H31" s="21" t="s">
        <v>79</v>
      </c>
      <c r="I31" s="21">
        <v>6</v>
      </c>
    </row>
    <row r="32" spans="1:9" x14ac:dyDescent="0.3">
      <c r="A32" s="25"/>
      <c r="B32" s="26"/>
      <c r="C32" s="26"/>
      <c r="D32" s="23"/>
      <c r="E32" s="26"/>
      <c r="F32" s="21" t="s">
        <v>71</v>
      </c>
      <c r="H32" s="21" t="s">
        <v>80</v>
      </c>
      <c r="I32" s="21">
        <v>7</v>
      </c>
    </row>
    <row r="33" spans="1:9" x14ac:dyDescent="0.3">
      <c r="A33" s="25"/>
      <c r="B33" s="26"/>
      <c r="C33" s="26"/>
      <c r="D33" s="23"/>
      <c r="E33" s="26"/>
      <c r="F33" s="21" t="s">
        <v>78</v>
      </c>
      <c r="H33" s="21" t="s">
        <v>81</v>
      </c>
      <c r="I33" s="21">
        <v>29</v>
      </c>
    </row>
    <row r="34" spans="1:9" x14ac:dyDescent="0.3">
      <c r="A34" s="25"/>
      <c r="B34" s="26"/>
      <c r="C34" s="26"/>
      <c r="D34" s="23"/>
      <c r="E34" s="26"/>
      <c r="H34" s="21" t="s">
        <v>82</v>
      </c>
      <c r="I34" s="21">
        <v>4</v>
      </c>
    </row>
    <row r="35" spans="1:9" x14ac:dyDescent="0.3">
      <c r="A35" s="25"/>
      <c r="B35" s="26"/>
      <c r="C35" s="26"/>
      <c r="D35" s="23"/>
      <c r="E35" s="26"/>
      <c r="H35" s="21" t="s">
        <v>83</v>
      </c>
      <c r="I35" s="21">
        <v>33</v>
      </c>
    </row>
    <row r="36" spans="1:9" x14ac:dyDescent="0.3">
      <c r="A36" s="25"/>
      <c r="B36" s="26"/>
      <c r="C36" s="26" t="s">
        <v>85</v>
      </c>
      <c r="D36" s="23"/>
      <c r="E36" s="26" t="s">
        <v>86</v>
      </c>
      <c r="F36" s="21" t="s">
        <v>77</v>
      </c>
    </row>
    <row r="37" spans="1:9" ht="15" customHeight="1" x14ac:dyDescent="0.3">
      <c r="A37" s="25"/>
      <c r="B37" s="26"/>
      <c r="C37" s="26"/>
      <c r="D37" s="23"/>
      <c r="E37" s="26"/>
      <c r="F37" s="22" t="s">
        <v>87</v>
      </c>
      <c r="H37" s="21" t="s">
        <v>82</v>
      </c>
      <c r="I37" s="21">
        <v>4</v>
      </c>
    </row>
    <row r="38" spans="1:9" ht="45" customHeight="1" x14ac:dyDescent="0.3">
      <c r="A38" s="25"/>
      <c r="B38" s="26"/>
      <c r="C38" s="26" t="s">
        <v>29</v>
      </c>
      <c r="D38" s="23"/>
      <c r="E38" s="26" t="s">
        <v>88</v>
      </c>
      <c r="F38" s="21" t="s">
        <v>92</v>
      </c>
      <c r="H38" s="21" t="s">
        <v>82</v>
      </c>
      <c r="I38" s="21">
        <v>4</v>
      </c>
    </row>
    <row r="39" spans="1:9" x14ac:dyDescent="0.3">
      <c r="A39" s="25"/>
      <c r="B39" s="26"/>
      <c r="C39" s="26"/>
      <c r="D39" s="23"/>
      <c r="E39" s="26"/>
      <c r="F39" s="21" t="s">
        <v>93</v>
      </c>
      <c r="H39" s="21" t="s">
        <v>83</v>
      </c>
      <c r="I39" s="21">
        <v>33</v>
      </c>
    </row>
    <row r="40" spans="1:9" x14ac:dyDescent="0.3">
      <c r="A40" s="25"/>
      <c r="B40" s="26"/>
      <c r="C40" s="26"/>
      <c r="D40" s="23"/>
      <c r="E40" s="26"/>
      <c r="F40" s="21" t="s">
        <v>94</v>
      </c>
      <c r="H40" s="21" t="s">
        <v>90</v>
      </c>
    </row>
    <row r="41" spans="1:9" x14ac:dyDescent="0.3">
      <c r="A41" s="25"/>
      <c r="B41" s="26"/>
      <c r="C41" s="26"/>
      <c r="D41" s="23"/>
      <c r="E41" s="26"/>
      <c r="H41" s="21" t="s">
        <v>91</v>
      </c>
    </row>
    <row r="42" spans="1:9" x14ac:dyDescent="0.3">
      <c r="A42" s="25">
        <v>4</v>
      </c>
      <c r="B42" s="26" t="s">
        <v>21</v>
      </c>
      <c r="C42" s="25" t="s">
        <v>37</v>
      </c>
      <c r="E42" s="26" t="s">
        <v>54</v>
      </c>
      <c r="F42" s="21" t="s">
        <v>77</v>
      </c>
      <c r="H42" s="21" t="s">
        <v>76</v>
      </c>
      <c r="I42" s="21">
        <v>8</v>
      </c>
    </row>
    <row r="43" spans="1:9" x14ac:dyDescent="0.3">
      <c r="A43" s="25"/>
      <c r="B43" s="26"/>
      <c r="C43" s="25"/>
      <c r="E43" s="26"/>
      <c r="F43" s="21" t="s">
        <v>71</v>
      </c>
    </row>
    <row r="44" spans="1:9" x14ac:dyDescent="0.3">
      <c r="A44" s="25"/>
      <c r="B44" s="26"/>
      <c r="C44" s="25"/>
      <c r="E44" s="26"/>
      <c r="F44" s="22" t="s">
        <v>87</v>
      </c>
    </row>
    <row r="45" spans="1:9" ht="43.2" x14ac:dyDescent="0.3">
      <c r="A45" s="25"/>
      <c r="B45" s="26"/>
      <c r="C45" s="21" t="s">
        <v>38</v>
      </c>
      <c r="E45" s="22" t="s">
        <v>55</v>
      </c>
    </row>
    <row r="46" spans="1:9" ht="57.6" x14ac:dyDescent="0.3">
      <c r="A46" s="25"/>
      <c r="B46" s="26"/>
      <c r="C46" s="21" t="s">
        <v>39</v>
      </c>
      <c r="E46" s="22" t="s">
        <v>56</v>
      </c>
    </row>
    <row r="47" spans="1:9" x14ac:dyDescent="0.3">
      <c r="A47" s="25"/>
      <c r="B47" s="26"/>
      <c r="C47" s="25" t="s">
        <v>40</v>
      </c>
      <c r="E47" s="26" t="s">
        <v>57</v>
      </c>
      <c r="F47" s="22" t="s">
        <v>71</v>
      </c>
      <c r="G47" s="22"/>
      <c r="H47" s="22" t="s">
        <v>64</v>
      </c>
      <c r="I47" s="21">
        <v>1</v>
      </c>
    </row>
    <row r="48" spans="1:9" x14ac:dyDescent="0.3">
      <c r="A48" s="25"/>
      <c r="B48" s="26"/>
      <c r="C48" s="25"/>
      <c r="E48" s="26"/>
      <c r="F48" s="22" t="s">
        <v>70</v>
      </c>
      <c r="G48" s="22"/>
      <c r="H48" s="22" t="s">
        <v>67</v>
      </c>
      <c r="I48" s="21">
        <v>10</v>
      </c>
    </row>
    <row r="49" spans="1:9" x14ac:dyDescent="0.3">
      <c r="A49" s="25"/>
      <c r="B49" s="26"/>
      <c r="C49" s="25"/>
      <c r="E49" s="26"/>
      <c r="F49" s="22"/>
      <c r="G49" s="22"/>
      <c r="H49" s="22" t="s">
        <v>68</v>
      </c>
      <c r="I49" s="21">
        <v>5</v>
      </c>
    </row>
    <row r="50" spans="1:9" x14ac:dyDescent="0.3">
      <c r="A50" s="25"/>
      <c r="B50" s="26"/>
      <c r="C50" s="25"/>
      <c r="E50" s="26"/>
      <c r="F50" s="22"/>
      <c r="G50" s="22"/>
      <c r="H50" s="22" t="s">
        <v>72</v>
      </c>
      <c r="I50" s="21">
        <v>31</v>
      </c>
    </row>
    <row r="51" spans="1:9" x14ac:dyDescent="0.3">
      <c r="A51" s="25"/>
      <c r="B51" s="26"/>
      <c r="C51" s="25"/>
      <c r="E51" s="26"/>
      <c r="F51" s="22"/>
      <c r="G51" s="22"/>
      <c r="H51" s="22" t="s">
        <v>73</v>
      </c>
      <c r="I51" s="21">
        <v>32</v>
      </c>
    </row>
    <row r="52" spans="1:9" x14ac:dyDescent="0.3">
      <c r="A52" s="25"/>
      <c r="B52" s="26"/>
    </row>
    <row r="53" spans="1:9" x14ac:dyDescent="0.3">
      <c r="E53" s="22"/>
      <c r="F53" s="22"/>
      <c r="G53" s="22"/>
    </row>
    <row r="54" spans="1:9" x14ac:dyDescent="0.3">
      <c r="E54" s="22"/>
      <c r="F54" s="22"/>
      <c r="G54" s="22"/>
      <c r="H54" s="22"/>
    </row>
    <row r="55" spans="1:9" x14ac:dyDescent="0.3">
      <c r="E55" s="22" t="s">
        <v>69</v>
      </c>
      <c r="F55" s="22"/>
      <c r="G55" s="22"/>
      <c r="H55" s="22"/>
    </row>
    <row r="56" spans="1:9" x14ac:dyDescent="0.3">
      <c r="E56" s="22"/>
      <c r="F56" s="22"/>
      <c r="G56" s="22"/>
      <c r="H56" s="22"/>
    </row>
    <row r="57" spans="1:9" ht="28.8" x14ac:dyDescent="0.3">
      <c r="A57" s="21">
        <v>5</v>
      </c>
      <c r="B57" s="22" t="s">
        <v>22</v>
      </c>
    </row>
    <row r="58" spans="1:9" ht="43.2" x14ac:dyDescent="0.3">
      <c r="C58" s="21" t="s">
        <v>45</v>
      </c>
      <c r="E58" s="22" t="s">
        <v>58</v>
      </c>
      <c r="F58" s="22" t="s">
        <v>66</v>
      </c>
      <c r="G58" s="22"/>
      <c r="H58" s="21" t="s">
        <v>65</v>
      </c>
    </row>
    <row r="59" spans="1:9" ht="28.8" x14ac:dyDescent="0.3">
      <c r="C59" s="21" t="s">
        <v>46</v>
      </c>
      <c r="E59" s="22" t="s">
        <v>59</v>
      </c>
    </row>
    <row r="61" spans="1:9" ht="28.8" x14ac:dyDescent="0.3">
      <c r="A61" s="21">
        <v>6</v>
      </c>
      <c r="B61" s="22" t="s">
        <v>23</v>
      </c>
    </row>
    <row r="62" spans="1:9" ht="28.8" x14ac:dyDescent="0.3">
      <c r="B62" s="22"/>
      <c r="C62" s="21" t="s">
        <v>41</v>
      </c>
      <c r="E62" s="22" t="s">
        <v>60</v>
      </c>
    </row>
    <row r="63" spans="1:9" ht="43.2" x14ac:dyDescent="0.3">
      <c r="C63" s="21" t="s">
        <v>42</v>
      </c>
      <c r="E63" s="22" t="s">
        <v>61</v>
      </c>
    </row>
    <row r="64" spans="1:9" ht="43.2" x14ac:dyDescent="0.3">
      <c r="C64" s="21" t="s">
        <v>43</v>
      </c>
      <c r="E64" s="22" t="s">
        <v>62</v>
      </c>
    </row>
    <row r="65" spans="1:5" ht="28.8" x14ac:dyDescent="0.3">
      <c r="A65" s="21">
        <v>7</v>
      </c>
      <c r="B65" s="21" t="s">
        <v>24</v>
      </c>
      <c r="C65" s="21" t="s">
        <v>44</v>
      </c>
      <c r="E65" s="22" t="s">
        <v>63</v>
      </c>
    </row>
    <row r="66" spans="1:5" x14ac:dyDescent="0.3">
      <c r="A66" s="21">
        <v>8</v>
      </c>
      <c r="B66" s="22" t="s">
        <v>25</v>
      </c>
    </row>
    <row r="67" spans="1:5" x14ac:dyDescent="0.3">
      <c r="B67" s="22"/>
    </row>
  </sheetData>
  <mergeCells count="22">
    <mergeCell ref="C22:C27"/>
    <mergeCell ref="E22:E27"/>
    <mergeCell ref="A6:A41"/>
    <mergeCell ref="B6:B41"/>
    <mergeCell ref="C6:C9"/>
    <mergeCell ref="E6:E9"/>
    <mergeCell ref="C16:C21"/>
    <mergeCell ref="E16:E21"/>
    <mergeCell ref="C10:C15"/>
    <mergeCell ref="E10:E15"/>
    <mergeCell ref="E31:E35"/>
    <mergeCell ref="C31:C35"/>
    <mergeCell ref="C36:C37"/>
    <mergeCell ref="E36:E37"/>
    <mergeCell ref="C38:C41"/>
    <mergeCell ref="E38:E41"/>
    <mergeCell ref="A42:A52"/>
    <mergeCell ref="B42:B52"/>
    <mergeCell ref="C47:C51"/>
    <mergeCell ref="E47:E51"/>
    <mergeCell ref="C42:C44"/>
    <mergeCell ref="E42:E44"/>
  </mergeCells>
  <pageMargins left="0.70866141732283472" right="0.70866141732283472" top="0.74803149606299213" bottom="0.74803149606299213" header="0.31496062992125984" footer="0.31496062992125984"/>
  <pageSetup paperSize="256" scale="38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Organización H</vt:lpstr>
      <vt:lpstr>Organización T</vt:lpstr>
      <vt:lpstr>Hoja3</vt:lpstr>
      <vt:lpstr>'Organización T'!Área_de_impresión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2011-04-28T11:20:05Z</dcterms:modified>
</cp:coreProperties>
</file>