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eus Projetos Eletricos\Projetos_Residenciais\Projeto_05\"/>
    </mc:Choice>
  </mc:AlternateContent>
  <xr:revisionPtr revIDLastSave="0" documentId="13_ncr:1_{7C0D6D38-3F28-4938-B4EF-2CF3755BD9B5}" xr6:coauthVersionLast="47" xr6:coauthVersionMax="47" xr10:uidLastSave="{00000000-0000-0000-0000-000000000000}"/>
  <bookViews>
    <workbookView xWindow="-120" yWindow="-120" windowWidth="20730" windowHeight="11160" xr2:uid="{05361788-F308-4A18-9BF4-0C82FBCEA9C7}"/>
  </bookViews>
  <sheets>
    <sheet name="DIMENSIONAMENTO DE CARGA" sheetId="1" r:id="rId1"/>
    <sheet name="PADRÃO DE ENTRADA" sheetId="2" r:id="rId2"/>
    <sheet name="QUADRO DE CARGA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9" i="1" l="1"/>
  <c r="K16" i="1"/>
  <c r="J16" i="1"/>
  <c r="I16" i="1"/>
  <c r="B24" i="1" s="1"/>
  <c r="E16" i="1"/>
  <c r="F16" i="1"/>
  <c r="D16" i="1"/>
  <c r="G16" i="1"/>
  <c r="Q16" i="1"/>
  <c r="P16" i="1"/>
  <c r="O16" i="1"/>
  <c r="N16" i="1"/>
  <c r="M16" i="1"/>
  <c r="L16" i="1"/>
  <c r="B29" i="1" l="1"/>
  <c r="C24" i="1"/>
  <c r="C29" i="1" s="1"/>
</calcChain>
</file>

<file path=xl/sharedStrings.xml><?xml version="1.0" encoding="utf-8"?>
<sst xmlns="http://schemas.openxmlformats.org/spreadsheetml/2006/main" count="122" uniqueCount="90">
  <si>
    <t>TERRAÇO</t>
  </si>
  <si>
    <t>SALA</t>
  </si>
  <si>
    <t>QUARTO 01</t>
  </si>
  <si>
    <t>BANHEIRO</t>
  </si>
  <si>
    <t>QUARTO 02</t>
  </si>
  <si>
    <t>COZINHA</t>
  </si>
  <si>
    <t>QUINTAL</t>
  </si>
  <si>
    <t>Cômodo</t>
  </si>
  <si>
    <t>Perímetro (m)</t>
  </si>
  <si>
    <t>Fator de Potência</t>
  </si>
  <si>
    <t>Pot. TUE’S (W) - Aquecimento</t>
  </si>
  <si>
    <t>Pot. TUE’S (W) - Lavanderia</t>
  </si>
  <si>
    <t>Área (m²)</t>
  </si>
  <si>
    <t>Pot. Ilum. Mínimo (VA)</t>
  </si>
  <si>
    <t>Pot. Ilum. Considerado (VA)</t>
  </si>
  <si>
    <t>Pot. TUG’S considerado (VA)</t>
  </si>
  <si>
    <t>Qt. TUG’S Mínimo</t>
  </si>
  <si>
    <t>Qt. TUG’S Considerado</t>
  </si>
  <si>
    <t>0.92</t>
  </si>
  <si>
    <t>TOTAL</t>
  </si>
  <si>
    <t>Pot. TUE’S (W) - Forno Elétrico</t>
  </si>
  <si>
    <t>Pot. TUE’S (W) - Motor Bomba</t>
  </si>
  <si>
    <t>PAVIMENTO TÉRREO E 1º ANDAR</t>
  </si>
  <si>
    <t>ESCADA</t>
  </si>
  <si>
    <t>QUARTO 03</t>
  </si>
  <si>
    <t>BANHEIRO 02</t>
  </si>
  <si>
    <t>CORREDOR 2</t>
  </si>
  <si>
    <t>QUARTO 04</t>
  </si>
  <si>
    <t>CORREDOR 1</t>
  </si>
  <si>
    <t>6.68</t>
  </si>
  <si>
    <t>Carga Instalada</t>
  </si>
  <si>
    <t>Fator de Demanda</t>
  </si>
  <si>
    <t>VA</t>
  </si>
  <si>
    <t>W</t>
  </si>
  <si>
    <t>Demanda(TUG's + Iluminação)</t>
  </si>
  <si>
    <t>Demanda(TUE's Aquecimento)</t>
  </si>
  <si>
    <t>Demanda(TUE's Lavanderia)</t>
  </si>
  <si>
    <t>Total</t>
  </si>
  <si>
    <t>Demanda(TUE's Motor)</t>
  </si>
  <si>
    <t>Demanda( TUE forno Elétrico)</t>
  </si>
  <si>
    <t>RESIDÊNCIA</t>
  </si>
  <si>
    <t>Categoria</t>
  </si>
  <si>
    <t xml:space="preserve">Número de fios </t>
  </si>
  <si>
    <t xml:space="preserve">Número de fases </t>
  </si>
  <si>
    <t xml:space="preserve">Demanda </t>
  </si>
  <si>
    <t>Ramal de ligação</t>
  </si>
  <si>
    <t xml:space="preserve">Condutor de aterramento </t>
  </si>
  <si>
    <t xml:space="preserve">Haste de aterramento </t>
  </si>
  <si>
    <t>Disjuntor (A)</t>
  </si>
  <si>
    <t>Eletroduto mm</t>
  </si>
  <si>
    <t>Poste daN</t>
  </si>
  <si>
    <t>Pontalete (mm)</t>
  </si>
  <si>
    <t>Trifásico - T1</t>
  </si>
  <si>
    <t>0 &lt; D ≤ 24,00</t>
  </si>
  <si>
    <t>0 &lt; C ≤ 75</t>
  </si>
  <si>
    <t>3x1x10+10</t>
  </si>
  <si>
    <t>3H</t>
  </si>
  <si>
    <t>CORRENTE NOMINAL = 27,92 A</t>
  </si>
  <si>
    <t>Pot. TUE’S (VA) - Aquecimento/ Fator de Potência</t>
  </si>
  <si>
    <t>4500/1</t>
  </si>
  <si>
    <t>1111/0,90</t>
  </si>
  <si>
    <t>Pot. TUE’S (VA) - Lavanderia / Fator de Potência</t>
  </si>
  <si>
    <t>Pot. TUE’S (VA) - Forno Elétrico / Fator de Potência</t>
  </si>
  <si>
    <t>2000/1</t>
  </si>
  <si>
    <t>Pot. TUE’S (VA) -Motor Bomba/Fator de Potência</t>
  </si>
  <si>
    <t>820/0,76</t>
  </si>
  <si>
    <t>Circ.</t>
  </si>
  <si>
    <t>Descrição da carga</t>
  </si>
  <si>
    <t>Quant.</t>
  </si>
  <si>
    <t>Potência (VA)</t>
  </si>
  <si>
    <t>FP</t>
  </si>
  <si>
    <t>Tensão (V)</t>
  </si>
  <si>
    <t>Corrente (A)</t>
  </si>
  <si>
    <t>FCT</t>
  </si>
  <si>
    <t>FCS</t>
  </si>
  <si>
    <t>FCA</t>
  </si>
  <si>
    <t>Corrente de Projeto (A)</t>
  </si>
  <si>
    <t>Disjuntor(A)</t>
  </si>
  <si>
    <t>Fase A</t>
  </si>
  <si>
    <t>Fase B</t>
  </si>
  <si>
    <t>Fase C</t>
  </si>
  <si>
    <t>Condutores (mm²)</t>
  </si>
  <si>
    <t>FORNO ELÉTRICO</t>
  </si>
  <si>
    <t>LAVANDERIA</t>
  </si>
  <si>
    <t>MOTOR</t>
  </si>
  <si>
    <t>ILUMINAÇÃO SUPERIOR</t>
  </si>
  <si>
    <t>ILUMINAÇÃO TÉRREO</t>
  </si>
  <si>
    <t>QDC 1</t>
  </si>
  <si>
    <t>CHUVEIRO 1</t>
  </si>
  <si>
    <t>QDC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</si>
</sst>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/>
      <name val="Calibri"/>
      <family val="2"/>
      <scheme val="minor"/>
    </font>
    <font>
      <sz val="11"/>
      <color theme="1"/>
      <name val="Rockwell"/>
      <family val="1"/>
    </font>
    <font>
      <sz val="12"/>
      <color theme="1"/>
      <name val="Rockwell"/>
      <family val="1"/>
    </font>
    <font>
      <b/>
      <sz val="10"/>
      <color rgb="FFFF0000"/>
      <name val="Verdana"/>
      <family val="2"/>
    </font>
    <font>
      <b/>
      <sz val="10"/>
      <color theme="1"/>
      <name val="Verdana"/>
      <family val="2"/>
    </font>
    <font>
      <sz val="12"/>
      <color theme="1"/>
      <name val="Verdana"/>
      <family val="2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FF0000"/>
      <name val="Verdana"/>
    </font>
    <font>
      <sz val="11"/>
      <color rgb="FFFF0000"/>
      <name val="Verdana"/>
    </font>
    <font>
      <b/>
      <sz val="11"/>
      <color theme="1"/>
      <name val="Verdana"/>
    </font>
    <font>
      <sz val="11"/>
      <name val="Calibri"/>
    </font>
    <font>
      <b/>
      <sz val="11"/>
      <color theme="1"/>
      <name val="Calibri"/>
    </font>
    <font>
      <b/>
      <sz val="11"/>
      <color theme="1"/>
      <name val="Verdana"/>
      <family val="2"/>
    </font>
    <font>
      <sz val="11"/>
      <color theme="1"/>
      <name val="Verdana"/>
      <family val="2"/>
    </font>
    <font>
      <b/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1"/>
        <bgColor indexed="64"/>
      </patternFill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</fills>
  <borders count="8">
    <border>
      <left/>
      <right/>
      <top/>
      <bottom/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/>
      <bottom style="dashed">
        <color indexed="64"/>
      </bottom>
      <diagonal/>
    </border>
    <border>
      <left style="dashed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/>
      <diagonal/>
    </border>
    <border>
      <left/>
      <right/>
      <top/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4" fontId="3" fillId="3" borderId="1" xfId="0" applyNumberFormat="1" applyFont="1" applyFill="1" applyBorder="1" applyAlignment="1">
      <alignment horizontal="center" vertical="center" wrapText="1"/>
    </xf>
    <xf numFmtId="4" fontId="4" fillId="3" borderId="1" xfId="0" applyNumberFormat="1" applyFont="1" applyFill="1" applyBorder="1" applyAlignment="1">
      <alignment horizontal="center" vertical="center" wrapText="1"/>
    </xf>
    <xf numFmtId="2" fontId="2" fillId="0" borderId="2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3" fontId="2" fillId="0" borderId="1" xfId="0" applyNumberFormat="1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1" xfId="0" applyBorder="1"/>
    <xf numFmtId="0" fontId="5" fillId="0" borderId="0" xfId="0" applyFont="1" applyFill="1" applyBorder="1" applyAlignment="1">
      <alignment horizontal="center" vertical="center"/>
    </xf>
    <xf numFmtId="4" fontId="9" fillId="0" borderId="0" xfId="0" applyNumberFormat="1" applyFont="1" applyAlignment="1">
      <alignment vertical="center" wrapText="1"/>
    </xf>
    <xf numFmtId="4" fontId="10" fillId="0" borderId="1" xfId="0" applyNumberFormat="1" applyFont="1" applyBorder="1"/>
    <xf numFmtId="4" fontId="11" fillId="0" borderId="1" xfId="0" applyNumberFormat="1" applyFont="1" applyBorder="1" applyAlignment="1">
      <alignment horizontal="center"/>
    </xf>
    <xf numFmtId="0" fontId="12" fillId="0" borderId="1" xfId="0" applyFont="1" applyBorder="1"/>
    <xf numFmtId="4" fontId="11" fillId="0" borderId="1" xfId="0" applyNumberFormat="1" applyFont="1" applyBorder="1" applyAlignment="1">
      <alignment horizontal="center"/>
    </xf>
    <xf numFmtId="4" fontId="13" fillId="0" borderId="1" xfId="0" applyNumberFormat="1" applyFont="1" applyBorder="1" applyAlignment="1">
      <alignment horizontal="center"/>
    </xf>
    <xf numFmtId="4" fontId="11" fillId="0" borderId="1" xfId="0" applyNumberFormat="1" applyFont="1" applyBorder="1"/>
    <xf numFmtId="4" fontId="14" fillId="0" borderId="1" xfId="0" applyNumberFormat="1" applyFont="1" applyBorder="1"/>
    <xf numFmtId="4" fontId="1" fillId="0" borderId="1" xfId="0" applyNumberFormat="1" applyFont="1" applyBorder="1" applyAlignment="1">
      <alignment horizontal="center"/>
    </xf>
    <xf numFmtId="4" fontId="14" fillId="0" borderId="1" xfId="0" applyNumberFormat="1" applyFont="1" applyBorder="1" applyAlignment="1">
      <alignment horizontal="center"/>
    </xf>
    <xf numFmtId="0" fontId="8" fillId="5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4" fontId="15" fillId="0" borderId="0" xfId="0" applyNumberFormat="1" applyFont="1" applyFill="1" applyBorder="1"/>
    <xf numFmtId="0" fontId="16" fillId="0" borderId="6" xfId="0" applyFont="1" applyBorder="1" applyAlignment="1">
      <alignment horizontal="center"/>
    </xf>
    <xf numFmtId="4" fontId="16" fillId="6" borderId="7" xfId="0" applyNumberFormat="1" applyFont="1" applyFill="1" applyBorder="1" applyAlignment="1">
      <alignment horizontal="center"/>
    </xf>
    <xf numFmtId="3" fontId="16" fillId="6" borderId="7" xfId="0" applyNumberFormat="1" applyFont="1" applyFill="1" applyBorder="1" applyAlignment="1">
      <alignment horizontal="center"/>
    </xf>
    <xf numFmtId="2" fontId="1" fillId="0" borderId="1" xfId="0" applyNumberFormat="1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C051D-EC2E-4F69-8981-7490D2AABD3A}">
  <dimension ref="A1:Q31"/>
  <sheetViews>
    <sheetView tabSelected="1" workbookViewId="0">
      <selection activeCell="E23" sqref="E23"/>
    </sheetView>
  </sheetViews>
  <sheetFormatPr defaultRowHeight="15"/>
  <cols>
    <col min="1" max="1" width="38.7109375" bestFit="1" customWidth="1"/>
    <col min="2" max="2" width="16.28515625" bestFit="1" customWidth="1"/>
    <col min="3" max="3" width="13.85546875" bestFit="1" customWidth="1"/>
    <col min="4" max="4" width="25.28515625" bestFit="1" customWidth="1"/>
    <col min="5" max="5" width="31.140625" bestFit="1" customWidth="1"/>
    <col min="6" max="6" width="19.140625" bestFit="1" customWidth="1"/>
    <col min="7" max="7" width="24.85546875" bestFit="1" customWidth="1"/>
    <col min="8" max="8" width="19.85546875" bestFit="1" customWidth="1"/>
    <col min="9" max="9" width="31.28515625" bestFit="1" customWidth="1"/>
    <col min="10" max="10" width="33.7109375" bestFit="1" customWidth="1"/>
    <col min="11" max="11" width="23.140625" customWidth="1"/>
    <col min="12" max="12" width="22" customWidth="1"/>
    <col min="13" max="13" width="21.140625" customWidth="1"/>
    <col min="14" max="14" width="34.5703125" bestFit="1" customWidth="1"/>
    <col min="15" max="15" width="33.5703125" bestFit="1" customWidth="1"/>
    <col min="16" max="16" width="33.28515625" bestFit="1" customWidth="1"/>
    <col min="17" max="17" width="33" bestFit="1" customWidth="1"/>
  </cols>
  <sheetData>
    <row r="1" spans="1:17" ht="15.75">
      <c r="A1" s="14" t="s">
        <v>22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2"/>
      <c r="M1" s="2"/>
    </row>
    <row r="2" spans="1:17" ht="35.25" customHeight="1">
      <c r="A2" s="7" t="s">
        <v>7</v>
      </c>
      <c r="B2" s="7" t="s">
        <v>8</v>
      </c>
      <c r="C2" s="7" t="s">
        <v>12</v>
      </c>
      <c r="D2" s="8" t="s">
        <v>13</v>
      </c>
      <c r="E2" s="8" t="s">
        <v>14</v>
      </c>
      <c r="F2" s="8" t="s">
        <v>16</v>
      </c>
      <c r="G2" s="8" t="s">
        <v>17</v>
      </c>
      <c r="H2" s="8" t="s">
        <v>9</v>
      </c>
      <c r="I2" s="8" t="s">
        <v>15</v>
      </c>
      <c r="J2" s="8" t="s">
        <v>58</v>
      </c>
      <c r="K2" s="8" t="s">
        <v>10</v>
      </c>
      <c r="L2" s="8" t="s">
        <v>61</v>
      </c>
      <c r="M2" s="8" t="s">
        <v>11</v>
      </c>
      <c r="N2" s="8" t="s">
        <v>62</v>
      </c>
      <c r="O2" s="8" t="s">
        <v>20</v>
      </c>
      <c r="P2" s="8" t="s">
        <v>64</v>
      </c>
      <c r="Q2" s="8" t="s">
        <v>21</v>
      </c>
    </row>
    <row r="3" spans="1:17" ht="15.75">
      <c r="A3" s="6" t="s">
        <v>0</v>
      </c>
      <c r="B3" s="9">
        <v>16.62</v>
      </c>
      <c r="C3" s="9">
        <v>16.47</v>
      </c>
      <c r="D3" s="10">
        <v>220</v>
      </c>
      <c r="E3" s="10">
        <v>220</v>
      </c>
      <c r="F3" s="10">
        <v>4</v>
      </c>
      <c r="G3" s="10">
        <v>4</v>
      </c>
      <c r="H3" s="10" t="s">
        <v>18</v>
      </c>
      <c r="I3" s="10">
        <v>400</v>
      </c>
      <c r="J3" s="10"/>
      <c r="K3" s="10"/>
      <c r="L3" s="3"/>
      <c r="M3" s="3"/>
      <c r="N3" s="3"/>
      <c r="O3" s="3"/>
      <c r="P3" s="3"/>
      <c r="Q3" s="3"/>
    </row>
    <row r="4" spans="1:17" ht="15.75">
      <c r="A4" s="5" t="s">
        <v>1</v>
      </c>
      <c r="B4" s="4">
        <v>16.146999999999998</v>
      </c>
      <c r="C4" s="4">
        <v>14.2148</v>
      </c>
      <c r="D4" s="3">
        <v>220</v>
      </c>
      <c r="E4" s="3">
        <v>220</v>
      </c>
      <c r="F4" s="3">
        <v>3</v>
      </c>
      <c r="G4" s="3">
        <v>5</v>
      </c>
      <c r="H4" s="10" t="s">
        <v>18</v>
      </c>
      <c r="I4" s="3">
        <v>500</v>
      </c>
      <c r="J4" s="3"/>
      <c r="K4" s="3"/>
      <c r="L4" s="3"/>
      <c r="M4" s="3"/>
      <c r="N4" s="3"/>
      <c r="O4" s="3"/>
      <c r="P4" s="3"/>
      <c r="Q4" s="3"/>
    </row>
    <row r="5" spans="1:17" ht="15.75">
      <c r="A5" s="5" t="s">
        <v>2</v>
      </c>
      <c r="B5" s="4">
        <v>7.95</v>
      </c>
      <c r="C5" s="4">
        <v>11.04</v>
      </c>
      <c r="D5" s="3">
        <v>160</v>
      </c>
      <c r="E5" s="3">
        <v>160</v>
      </c>
      <c r="F5" s="3">
        <v>1</v>
      </c>
      <c r="G5" s="3">
        <v>3</v>
      </c>
      <c r="H5" s="10" t="s">
        <v>18</v>
      </c>
      <c r="I5" s="3">
        <v>300</v>
      </c>
      <c r="J5" s="3"/>
      <c r="K5" s="3"/>
      <c r="L5" s="3"/>
      <c r="M5" s="3"/>
      <c r="N5" s="3"/>
      <c r="O5" s="3"/>
      <c r="P5" s="3"/>
      <c r="Q5" s="3"/>
    </row>
    <row r="6" spans="1:17" ht="15.75">
      <c r="A6" s="5" t="s">
        <v>3</v>
      </c>
      <c r="B6" s="4">
        <v>6.48</v>
      </c>
      <c r="C6" s="4">
        <v>2.48</v>
      </c>
      <c r="D6" s="3">
        <v>100</v>
      </c>
      <c r="E6" s="3">
        <v>100</v>
      </c>
      <c r="F6" s="3">
        <v>1</v>
      </c>
      <c r="G6" s="3">
        <v>1</v>
      </c>
      <c r="H6" s="10" t="s">
        <v>18</v>
      </c>
      <c r="I6" s="3">
        <v>600</v>
      </c>
      <c r="J6" s="3" t="s">
        <v>59</v>
      </c>
      <c r="K6" s="3">
        <v>4500</v>
      </c>
      <c r="L6" s="3"/>
      <c r="M6" s="3"/>
      <c r="N6" s="3"/>
      <c r="O6" s="3"/>
      <c r="P6" s="3"/>
      <c r="Q6" s="3"/>
    </row>
    <row r="7" spans="1:17" ht="15.75">
      <c r="A7" s="5" t="s">
        <v>4</v>
      </c>
      <c r="B7" s="4">
        <v>9.9049999999999994</v>
      </c>
      <c r="C7" s="4">
        <v>6.2961</v>
      </c>
      <c r="D7" s="3">
        <v>100</v>
      </c>
      <c r="E7" s="3">
        <v>100</v>
      </c>
      <c r="F7" s="3">
        <v>1</v>
      </c>
      <c r="G7" s="3">
        <v>2</v>
      </c>
      <c r="H7" s="10" t="s">
        <v>18</v>
      </c>
      <c r="I7" s="3">
        <v>200</v>
      </c>
      <c r="J7" s="3"/>
      <c r="K7" s="3"/>
      <c r="L7" s="3"/>
      <c r="M7" s="3"/>
      <c r="N7" s="3"/>
      <c r="O7" s="3"/>
      <c r="P7" s="3"/>
      <c r="Q7" s="3"/>
    </row>
    <row r="8" spans="1:17" ht="15.75">
      <c r="A8" s="5" t="s">
        <v>28</v>
      </c>
      <c r="B8" s="4">
        <v>15.936199999999999</v>
      </c>
      <c r="C8" s="4">
        <v>6.9080000000000004</v>
      </c>
      <c r="D8" s="3">
        <v>100</v>
      </c>
      <c r="E8" s="3">
        <v>100</v>
      </c>
      <c r="F8" s="3">
        <v>3</v>
      </c>
      <c r="G8" s="3">
        <v>3</v>
      </c>
      <c r="H8" s="10" t="s">
        <v>18</v>
      </c>
      <c r="I8" s="3">
        <v>300</v>
      </c>
      <c r="J8" s="3"/>
      <c r="K8" s="3"/>
      <c r="L8" s="3"/>
      <c r="M8" s="3"/>
      <c r="N8" s="3"/>
      <c r="O8" s="3"/>
      <c r="P8" s="3"/>
      <c r="Q8" s="3"/>
    </row>
    <row r="9" spans="1:17" ht="15.75">
      <c r="A9" s="5" t="s">
        <v>5</v>
      </c>
      <c r="B9" s="4">
        <v>15.29</v>
      </c>
      <c r="C9" s="4">
        <v>12.9</v>
      </c>
      <c r="D9" s="3">
        <v>160</v>
      </c>
      <c r="E9" s="3">
        <v>160</v>
      </c>
      <c r="F9" s="10">
        <v>4</v>
      </c>
      <c r="G9" s="10">
        <v>4</v>
      </c>
      <c r="H9" s="10" t="s">
        <v>18</v>
      </c>
      <c r="I9" s="3">
        <v>1900</v>
      </c>
      <c r="J9" s="3"/>
      <c r="K9" s="3"/>
      <c r="M9" s="3"/>
      <c r="N9" s="17" t="s">
        <v>63</v>
      </c>
      <c r="O9" s="17">
        <v>2000</v>
      </c>
      <c r="P9" s="3"/>
      <c r="Q9" s="3"/>
    </row>
    <row r="10" spans="1:17" ht="15.75">
      <c r="A10" s="5" t="s">
        <v>6</v>
      </c>
      <c r="B10" s="3">
        <v>12.62</v>
      </c>
      <c r="C10" s="11">
        <v>9.1349999999999998</v>
      </c>
      <c r="D10" s="3">
        <v>100</v>
      </c>
      <c r="E10" s="3">
        <v>100</v>
      </c>
      <c r="F10" s="10">
        <v>3</v>
      </c>
      <c r="G10" s="10">
        <v>0</v>
      </c>
      <c r="H10" s="10" t="s">
        <v>18</v>
      </c>
      <c r="I10" s="3">
        <v>0</v>
      </c>
      <c r="J10" s="3"/>
      <c r="K10" s="3"/>
      <c r="L10" s="3" t="s">
        <v>60</v>
      </c>
      <c r="M10" s="15">
        <v>1000</v>
      </c>
      <c r="N10" s="18"/>
      <c r="O10" s="18"/>
      <c r="P10" s="16" t="s">
        <v>65</v>
      </c>
      <c r="Q10" s="3">
        <v>803.75800000000004</v>
      </c>
    </row>
    <row r="11" spans="1:17" ht="15.75">
      <c r="A11" s="5" t="s">
        <v>23</v>
      </c>
      <c r="B11" s="3">
        <v>15.44</v>
      </c>
      <c r="C11" s="11">
        <v>4.6559999999999997</v>
      </c>
      <c r="D11" s="3">
        <v>100</v>
      </c>
      <c r="E11" s="3">
        <v>100</v>
      </c>
      <c r="F11" s="10">
        <v>3</v>
      </c>
      <c r="G11" s="10">
        <v>0</v>
      </c>
      <c r="H11" s="10" t="s">
        <v>18</v>
      </c>
      <c r="I11" s="3">
        <v>0</v>
      </c>
      <c r="J11" s="3"/>
      <c r="K11" s="3"/>
      <c r="L11" s="3"/>
      <c r="M11" s="15"/>
      <c r="N11" s="18"/>
      <c r="O11" s="18"/>
      <c r="P11" s="16"/>
      <c r="Q11" s="3"/>
    </row>
    <row r="12" spans="1:17" ht="15.75">
      <c r="A12" s="5" t="s">
        <v>24</v>
      </c>
      <c r="B12" s="3">
        <v>13.92</v>
      </c>
      <c r="C12" s="11">
        <v>11.785</v>
      </c>
      <c r="D12" s="3">
        <v>160</v>
      </c>
      <c r="E12" s="3">
        <v>160</v>
      </c>
      <c r="F12" s="10">
        <v>3</v>
      </c>
      <c r="G12" s="10">
        <v>5</v>
      </c>
      <c r="H12" s="10" t="s">
        <v>18</v>
      </c>
      <c r="I12" s="3">
        <v>500</v>
      </c>
      <c r="J12" s="3"/>
      <c r="K12" s="3"/>
      <c r="L12" s="3"/>
      <c r="M12" s="15"/>
      <c r="N12" s="18"/>
      <c r="O12" s="18"/>
      <c r="P12" s="16"/>
      <c r="Q12" s="3"/>
    </row>
    <row r="13" spans="1:17" ht="15.75">
      <c r="A13" s="5" t="s">
        <v>25</v>
      </c>
      <c r="B13" s="3" t="s">
        <v>29</v>
      </c>
      <c r="C13" s="11">
        <v>1558</v>
      </c>
      <c r="D13" s="3">
        <v>100</v>
      </c>
      <c r="E13" s="3">
        <v>100</v>
      </c>
      <c r="F13" s="10">
        <v>1</v>
      </c>
      <c r="G13" s="10">
        <v>1</v>
      </c>
      <c r="H13" s="10" t="s">
        <v>18</v>
      </c>
      <c r="I13" s="3">
        <v>600</v>
      </c>
      <c r="J13" s="3" t="s">
        <v>59</v>
      </c>
      <c r="K13" s="3">
        <v>4500</v>
      </c>
      <c r="L13" s="3"/>
      <c r="M13" s="15"/>
      <c r="N13" s="18"/>
      <c r="O13" s="18"/>
      <c r="P13" s="16"/>
      <c r="Q13" s="3"/>
    </row>
    <row r="14" spans="1:17" ht="15.75">
      <c r="A14" s="5" t="s">
        <v>27</v>
      </c>
      <c r="B14" s="3">
        <v>9.99</v>
      </c>
      <c r="C14" s="11">
        <v>6.7969999999999997</v>
      </c>
      <c r="D14" s="3">
        <v>100</v>
      </c>
      <c r="E14" s="3">
        <v>100</v>
      </c>
      <c r="F14" s="10">
        <v>2</v>
      </c>
      <c r="G14" s="10">
        <v>4</v>
      </c>
      <c r="H14" s="10" t="s">
        <v>18</v>
      </c>
      <c r="I14" s="3">
        <v>400</v>
      </c>
      <c r="J14" s="3"/>
      <c r="K14" s="3"/>
      <c r="L14" s="3"/>
      <c r="M14" s="15"/>
      <c r="N14" s="18"/>
      <c r="O14" s="18"/>
      <c r="P14" s="16"/>
      <c r="Q14" s="3"/>
    </row>
    <row r="15" spans="1:17" ht="15.75">
      <c r="A15" s="5" t="s">
        <v>26</v>
      </c>
      <c r="B15" s="3">
        <v>10.29</v>
      </c>
      <c r="C15" s="11">
        <v>4.774</v>
      </c>
      <c r="D15" s="3">
        <v>100</v>
      </c>
      <c r="E15" s="3">
        <v>100</v>
      </c>
      <c r="F15" s="10">
        <v>2</v>
      </c>
      <c r="G15" s="10">
        <v>2</v>
      </c>
      <c r="H15" s="10" t="s">
        <v>18</v>
      </c>
      <c r="I15" s="3">
        <v>200</v>
      </c>
      <c r="J15" s="3"/>
      <c r="K15" s="3"/>
      <c r="L15" s="3"/>
      <c r="M15" s="15"/>
      <c r="N15" s="18"/>
      <c r="O15" s="18"/>
      <c r="P15" s="16"/>
      <c r="Q15" s="3"/>
    </row>
    <row r="16" spans="1:17" ht="15.75">
      <c r="A16" s="3" t="s">
        <v>19</v>
      </c>
      <c r="B16" s="12"/>
      <c r="C16" s="12"/>
      <c r="D16" s="3">
        <f>SUM(D3:D15)</f>
        <v>1720</v>
      </c>
      <c r="E16" s="3">
        <f>SUM(E3:E15)</f>
        <v>1720</v>
      </c>
      <c r="F16" s="3">
        <f>SUM(F3:F15)</f>
        <v>31</v>
      </c>
      <c r="G16" s="3">
        <f>SUM(G3:G15)</f>
        <v>34</v>
      </c>
      <c r="H16" s="13"/>
      <c r="I16" s="3">
        <f>SUM(I3:I15)</f>
        <v>5900</v>
      </c>
      <c r="J16" s="3">
        <f>SUM(J3:J15)</f>
        <v>0</v>
      </c>
      <c r="K16" s="3">
        <f>SUM(K3:K15)</f>
        <v>9000</v>
      </c>
      <c r="L16" s="3">
        <f t="shared" ref="L16:M16" si="0">SUM(L3:L10)</f>
        <v>0</v>
      </c>
      <c r="M16" s="3">
        <f t="shared" si="0"/>
        <v>1000</v>
      </c>
      <c r="N16" s="10">
        <f>SUM(N3:N9)</f>
        <v>0</v>
      </c>
      <c r="O16" s="10">
        <f>SUM(O3:O9)</f>
        <v>2000</v>
      </c>
      <c r="P16" s="3">
        <f>SUM(P3:P10)</f>
        <v>0</v>
      </c>
      <c r="Q16" s="3">
        <f>SUM(Q3:Q10)</f>
        <v>803.75800000000004</v>
      </c>
    </row>
    <row r="17" spans="1:11">
      <c r="D17" s="1"/>
      <c r="E17" s="1"/>
      <c r="F17" s="1"/>
      <c r="G17" s="1"/>
      <c r="H17" s="1"/>
      <c r="I17" s="1"/>
      <c r="J17" s="1"/>
      <c r="K17" s="1"/>
    </row>
    <row r="18" spans="1:11">
      <c r="A18" s="19"/>
    </row>
    <row r="21" spans="1:11">
      <c r="D21" s="20"/>
      <c r="E21" s="20"/>
      <c r="F21" s="20"/>
      <c r="G21" s="20"/>
    </row>
    <row r="22" spans="1:11">
      <c r="A22" s="21"/>
      <c r="B22" s="22" t="s">
        <v>30</v>
      </c>
      <c r="C22" s="23"/>
      <c r="D22" s="24" t="s">
        <v>31</v>
      </c>
    </row>
    <row r="23" spans="1:11">
      <c r="A23" s="29" t="s">
        <v>40</v>
      </c>
      <c r="B23" s="25" t="s">
        <v>32</v>
      </c>
      <c r="C23" s="24" t="s">
        <v>33</v>
      </c>
      <c r="D23" s="24" t="s">
        <v>33</v>
      </c>
    </row>
    <row r="24" spans="1:11">
      <c r="A24" s="26" t="s">
        <v>34</v>
      </c>
      <c r="B24" s="28">
        <f>SUM(I16,E16)</f>
        <v>7620</v>
      </c>
      <c r="C24" s="28">
        <f>B24*0.92</f>
        <v>7010.4000000000005</v>
      </c>
      <c r="D24" s="28">
        <v>4233.6400000000003</v>
      </c>
    </row>
    <row r="25" spans="1:11">
      <c r="A25" s="26" t="s">
        <v>35</v>
      </c>
      <c r="B25" s="28">
        <v>9000</v>
      </c>
      <c r="C25" s="28">
        <v>9000</v>
      </c>
      <c r="D25" s="28">
        <v>9000</v>
      </c>
    </row>
    <row r="26" spans="1:11">
      <c r="A26" s="27" t="s">
        <v>38</v>
      </c>
      <c r="B26" s="28">
        <v>820</v>
      </c>
      <c r="C26" s="28">
        <v>803.75800000000004</v>
      </c>
      <c r="D26" s="28">
        <v>673.05600000000004</v>
      </c>
    </row>
    <row r="27" spans="1:11">
      <c r="A27" s="27" t="s">
        <v>39</v>
      </c>
      <c r="B27" s="28">
        <v>2000</v>
      </c>
      <c r="C27" s="28">
        <v>2000</v>
      </c>
      <c r="D27" s="28">
        <v>2000</v>
      </c>
    </row>
    <row r="28" spans="1:11">
      <c r="A28" s="26" t="s">
        <v>36</v>
      </c>
      <c r="B28" s="28">
        <v>1111</v>
      </c>
      <c r="C28" s="28">
        <v>1000</v>
      </c>
      <c r="D28" s="28">
        <v>1000</v>
      </c>
    </row>
    <row r="29" spans="1:11">
      <c r="A29" s="24" t="s">
        <v>37</v>
      </c>
      <c r="B29" s="28">
        <f>SUM(B24:B28)</f>
        <v>20551</v>
      </c>
      <c r="C29" s="28">
        <f>SUM(C24:C28)</f>
        <v>19814.158000000003</v>
      </c>
      <c r="D29" s="28">
        <f>SUM(D24:D28)</f>
        <v>16906.696</v>
      </c>
    </row>
    <row r="31" spans="1:11">
      <c r="A31" s="32" t="s">
        <v>57</v>
      </c>
    </row>
  </sheetData>
  <mergeCells count="2">
    <mergeCell ref="A1:K1"/>
    <mergeCell ref="B22:C22"/>
  </mergeCells>
  <phoneticPr fontId="6" type="noConversion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BFEB6-8758-433E-ABDA-30D1D8DC8DC7}">
  <dimension ref="A1:L2"/>
  <sheetViews>
    <sheetView workbookViewId="0">
      <selection activeCell="C2" sqref="C2"/>
    </sheetView>
  </sheetViews>
  <sheetFormatPr defaultRowHeight="15"/>
  <cols>
    <col min="1" max="1" width="12" bestFit="1" customWidth="1"/>
    <col min="7" max="7" width="14.7109375" customWidth="1"/>
  </cols>
  <sheetData>
    <row r="1" spans="1:12" ht="60">
      <c r="A1" s="30" t="s">
        <v>41</v>
      </c>
      <c r="B1" s="30" t="s">
        <v>42</v>
      </c>
      <c r="C1" s="30" t="s">
        <v>43</v>
      </c>
      <c r="D1" s="30" t="s">
        <v>44</v>
      </c>
      <c r="E1" s="30" t="s">
        <v>30</v>
      </c>
      <c r="F1" s="30" t="s">
        <v>45</v>
      </c>
      <c r="G1" s="30" t="s">
        <v>46</v>
      </c>
      <c r="H1" s="30" t="s">
        <v>47</v>
      </c>
      <c r="I1" s="30" t="s">
        <v>48</v>
      </c>
      <c r="J1" s="30" t="s">
        <v>49</v>
      </c>
      <c r="K1" s="30" t="s">
        <v>50</v>
      </c>
      <c r="L1" s="30" t="s">
        <v>51</v>
      </c>
    </row>
    <row r="2" spans="1:12" ht="30">
      <c r="A2" s="31" t="s">
        <v>52</v>
      </c>
      <c r="B2" s="31">
        <v>4</v>
      </c>
      <c r="C2" s="31">
        <v>3</v>
      </c>
      <c r="D2" s="31" t="s">
        <v>53</v>
      </c>
      <c r="E2" s="31" t="s">
        <v>54</v>
      </c>
      <c r="F2" s="31" t="s">
        <v>55</v>
      </c>
      <c r="G2" s="31">
        <v>6</v>
      </c>
      <c r="H2" s="31" t="s">
        <v>56</v>
      </c>
      <c r="I2" s="31">
        <v>40</v>
      </c>
      <c r="J2" s="31">
        <v>32</v>
      </c>
      <c r="K2" s="31">
        <v>100</v>
      </c>
      <c r="L2" s="31">
        <v>50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B4D6E-7DBF-4D78-96BF-D23F5689BDF3}">
  <dimension ref="A1:P28"/>
  <sheetViews>
    <sheetView workbookViewId="0">
      <selection activeCell="G20" sqref="G20"/>
    </sheetView>
  </sheetViews>
  <sheetFormatPr defaultRowHeight="15"/>
  <cols>
    <col min="1" max="1" width="4.85546875" bestFit="1" customWidth="1"/>
    <col min="2" max="2" width="25.5703125" bestFit="1" customWidth="1"/>
    <col min="3" max="3" width="7" bestFit="1" customWidth="1"/>
    <col min="4" max="4" width="13.28515625" bestFit="1" customWidth="1"/>
    <col min="5" max="5" width="5" bestFit="1" customWidth="1"/>
    <col min="6" max="6" width="10.42578125" bestFit="1" customWidth="1"/>
    <col min="7" max="7" width="12" bestFit="1" customWidth="1"/>
    <col min="11" max="11" width="22.140625" bestFit="1" customWidth="1"/>
    <col min="12" max="12" width="11.85546875" bestFit="1" customWidth="1"/>
    <col min="15" max="15" width="6.5703125" bestFit="1" customWidth="1"/>
    <col min="16" max="16" width="17.5703125" bestFit="1" customWidth="1"/>
  </cols>
  <sheetData>
    <row r="1" spans="1:16">
      <c r="A1" s="33" t="s">
        <v>87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</row>
    <row r="2" spans="1:16">
      <c r="A2" s="34" t="s">
        <v>66</v>
      </c>
      <c r="B2" s="34" t="s">
        <v>67</v>
      </c>
      <c r="C2" s="34" t="s">
        <v>68</v>
      </c>
      <c r="D2" s="34" t="s">
        <v>69</v>
      </c>
      <c r="E2" s="35" t="s">
        <v>70</v>
      </c>
      <c r="F2" s="35" t="s">
        <v>71</v>
      </c>
      <c r="G2" s="35" t="s">
        <v>72</v>
      </c>
      <c r="H2" s="35" t="s">
        <v>73</v>
      </c>
      <c r="I2" s="35" t="s">
        <v>74</v>
      </c>
      <c r="J2" s="35" t="s">
        <v>75</v>
      </c>
      <c r="K2" s="35" t="s">
        <v>76</v>
      </c>
      <c r="L2" s="35" t="s">
        <v>77</v>
      </c>
      <c r="M2" s="34" t="s">
        <v>78</v>
      </c>
      <c r="N2" s="34" t="s">
        <v>79</v>
      </c>
      <c r="O2" s="34" t="s">
        <v>80</v>
      </c>
      <c r="P2" s="34" t="s">
        <v>81</v>
      </c>
    </row>
    <row r="3" spans="1:16">
      <c r="A3" s="37">
        <v>1</v>
      </c>
      <c r="B3" s="36" t="s">
        <v>88</v>
      </c>
      <c r="C3" s="36"/>
      <c r="D3" s="36"/>
      <c r="E3" s="36">
        <v>1</v>
      </c>
      <c r="F3" s="36">
        <v>220</v>
      </c>
      <c r="G3" s="36"/>
      <c r="H3" s="36"/>
      <c r="I3" s="36"/>
      <c r="J3" s="36"/>
      <c r="K3" s="36"/>
      <c r="L3" s="36"/>
      <c r="M3" s="36"/>
      <c r="N3" s="36"/>
      <c r="O3" s="36"/>
      <c r="P3" s="36"/>
    </row>
    <row r="4" spans="1:16">
      <c r="A4" s="37">
        <v>2</v>
      </c>
      <c r="B4" s="36" t="s">
        <v>82</v>
      </c>
      <c r="C4" s="36"/>
      <c r="D4" s="36"/>
      <c r="E4" s="36">
        <v>1</v>
      </c>
      <c r="F4" s="36">
        <v>220</v>
      </c>
      <c r="G4" s="36"/>
      <c r="H4" s="36"/>
      <c r="I4" s="36"/>
      <c r="J4" s="36"/>
      <c r="K4" s="36"/>
      <c r="L4" s="36"/>
      <c r="M4" s="36"/>
      <c r="N4" s="36"/>
      <c r="O4" s="36"/>
      <c r="P4" s="36"/>
    </row>
    <row r="5" spans="1:16">
      <c r="A5" s="37">
        <v>3</v>
      </c>
      <c r="B5" s="36" t="s">
        <v>83</v>
      </c>
      <c r="C5" s="36"/>
      <c r="D5" s="36"/>
      <c r="E5" s="36">
        <v>0.9</v>
      </c>
      <c r="F5" s="36">
        <v>220</v>
      </c>
      <c r="G5" s="36"/>
      <c r="H5" s="36"/>
      <c r="I5" s="36"/>
      <c r="J5" s="36"/>
      <c r="K5" s="36"/>
      <c r="L5" s="36"/>
      <c r="M5" s="36"/>
      <c r="N5" s="36"/>
      <c r="O5" s="36"/>
      <c r="P5" s="36"/>
    </row>
    <row r="6" spans="1:16">
      <c r="A6" s="37">
        <v>4</v>
      </c>
      <c r="B6" s="36" t="s">
        <v>84</v>
      </c>
      <c r="C6" s="36"/>
      <c r="D6" s="36"/>
      <c r="E6" s="36">
        <v>0.76</v>
      </c>
      <c r="F6" s="36">
        <v>220</v>
      </c>
      <c r="G6" s="36"/>
      <c r="H6" s="36"/>
      <c r="I6" s="36"/>
      <c r="J6" s="36"/>
      <c r="K6" s="36"/>
      <c r="L6" s="36"/>
      <c r="M6" s="36"/>
      <c r="N6" s="36"/>
      <c r="O6" s="36"/>
      <c r="P6" s="36"/>
    </row>
    <row r="7" spans="1:16">
      <c r="A7" s="37">
        <v>5</v>
      </c>
      <c r="B7" s="36" t="s">
        <v>86</v>
      </c>
      <c r="C7" s="36"/>
      <c r="D7" s="36"/>
      <c r="E7" s="36">
        <v>0.92</v>
      </c>
      <c r="F7" s="36">
        <v>220</v>
      </c>
      <c r="G7" s="36"/>
      <c r="H7" s="36"/>
      <c r="I7" s="36"/>
      <c r="J7" s="36"/>
      <c r="K7" s="36"/>
      <c r="L7" s="36"/>
      <c r="M7" s="36"/>
      <c r="N7" s="36"/>
      <c r="O7" s="36"/>
      <c r="P7" s="36"/>
    </row>
    <row r="8" spans="1:16">
      <c r="A8" s="37">
        <v>6</v>
      </c>
      <c r="B8" s="36"/>
      <c r="C8" s="36"/>
      <c r="D8" s="36"/>
      <c r="E8" s="36">
        <v>0.92</v>
      </c>
      <c r="F8" s="36">
        <v>220</v>
      </c>
      <c r="G8" s="36"/>
      <c r="H8" s="36"/>
      <c r="I8" s="36"/>
      <c r="J8" s="36"/>
      <c r="K8" s="36"/>
      <c r="L8" s="36"/>
      <c r="M8" s="36"/>
      <c r="N8" s="36"/>
      <c r="O8" s="36"/>
      <c r="P8" s="36"/>
    </row>
    <row r="9" spans="1:16">
      <c r="A9" s="37">
        <v>7</v>
      </c>
      <c r="B9" s="36"/>
      <c r="C9" s="36"/>
      <c r="D9" s="36"/>
      <c r="E9" s="36">
        <v>0.92</v>
      </c>
      <c r="F9" s="36">
        <v>220</v>
      </c>
      <c r="G9" s="36"/>
      <c r="H9" s="36"/>
      <c r="I9" s="36"/>
      <c r="J9" s="36"/>
      <c r="K9" s="36"/>
      <c r="L9" s="36"/>
      <c r="M9" s="36"/>
      <c r="N9" s="36"/>
      <c r="O9" s="36"/>
      <c r="P9" s="36"/>
    </row>
    <row r="10" spans="1:16">
      <c r="A10" s="37">
        <v>8</v>
      </c>
      <c r="B10" s="36"/>
      <c r="C10" s="36"/>
      <c r="D10" s="36"/>
      <c r="E10" s="36">
        <v>0.92</v>
      </c>
      <c r="F10" s="36">
        <v>220</v>
      </c>
      <c r="G10" s="36"/>
      <c r="H10" s="36"/>
      <c r="I10" s="36"/>
      <c r="J10" s="36"/>
      <c r="K10" s="36"/>
      <c r="L10" s="36"/>
      <c r="M10" s="36"/>
      <c r="N10" s="36"/>
      <c r="O10" s="36"/>
      <c r="P10" s="36"/>
    </row>
    <row r="11" spans="1:16">
      <c r="A11" s="37">
        <v>9</v>
      </c>
      <c r="B11" s="36"/>
      <c r="C11" s="36"/>
      <c r="D11" s="36"/>
      <c r="E11" s="36">
        <v>0.92</v>
      </c>
      <c r="F11" s="36">
        <v>220</v>
      </c>
      <c r="G11" s="36"/>
      <c r="H11" s="36"/>
      <c r="I11" s="36"/>
      <c r="J11" s="36"/>
      <c r="K11" s="36"/>
      <c r="L11" s="36"/>
      <c r="M11" s="36"/>
      <c r="N11" s="36"/>
      <c r="O11" s="36"/>
      <c r="P11" s="36"/>
    </row>
    <row r="12" spans="1:16">
      <c r="A12" s="37">
        <v>10</v>
      </c>
      <c r="B12" s="36"/>
      <c r="C12" s="36"/>
      <c r="D12" s="36"/>
      <c r="E12" s="36">
        <v>0.92</v>
      </c>
      <c r="F12" s="36">
        <v>220</v>
      </c>
      <c r="G12" s="36"/>
      <c r="H12" s="36"/>
      <c r="I12" s="36"/>
      <c r="J12" s="36"/>
      <c r="K12" s="36"/>
      <c r="L12" s="36"/>
      <c r="M12" s="36"/>
      <c r="N12" s="36"/>
      <c r="O12" s="36"/>
      <c r="P12" s="36"/>
    </row>
    <row r="13" spans="1:16">
      <c r="A13" s="37">
        <v>11</v>
      </c>
      <c r="B13" s="36"/>
      <c r="C13" s="36"/>
      <c r="D13" s="36"/>
      <c r="E13" s="36">
        <v>0.92</v>
      </c>
      <c r="F13" s="36">
        <v>220</v>
      </c>
      <c r="G13" s="36"/>
      <c r="H13" s="36"/>
      <c r="I13" s="36"/>
      <c r="J13" s="36"/>
      <c r="K13" s="36"/>
      <c r="L13" s="36"/>
      <c r="M13" s="36"/>
      <c r="N13" s="36"/>
      <c r="O13" s="36"/>
      <c r="P13" s="36"/>
    </row>
    <row r="16" spans="1:16">
      <c r="A16" s="33" t="s">
        <v>89</v>
      </c>
      <c r="B16" s="33"/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</row>
    <row r="17" spans="1:16">
      <c r="A17" s="34" t="s">
        <v>66</v>
      </c>
      <c r="B17" s="34" t="s">
        <v>67</v>
      </c>
      <c r="C17" s="34" t="s">
        <v>68</v>
      </c>
      <c r="D17" s="34" t="s">
        <v>69</v>
      </c>
      <c r="E17" s="35" t="s">
        <v>70</v>
      </c>
      <c r="F17" s="35" t="s">
        <v>71</v>
      </c>
      <c r="G17" s="35" t="s">
        <v>72</v>
      </c>
      <c r="H17" s="35" t="s">
        <v>73</v>
      </c>
      <c r="I17" s="35" t="s">
        <v>74</v>
      </c>
      <c r="J17" s="35" t="s">
        <v>75</v>
      </c>
      <c r="K17" s="35" t="s">
        <v>76</v>
      </c>
      <c r="L17" s="35" t="s">
        <v>77</v>
      </c>
      <c r="M17" s="34" t="s">
        <v>78</v>
      </c>
      <c r="N17" s="34" t="s">
        <v>79</v>
      </c>
      <c r="O17" s="34" t="s">
        <v>80</v>
      </c>
      <c r="P17" s="34" t="s">
        <v>81</v>
      </c>
    </row>
    <row r="18" spans="1:16">
      <c r="A18" s="37">
        <v>1</v>
      </c>
      <c r="B18" s="36" t="s">
        <v>88</v>
      </c>
      <c r="C18" s="36"/>
      <c r="D18" s="36"/>
      <c r="E18" s="36">
        <v>1</v>
      </c>
      <c r="F18" s="36">
        <v>220</v>
      </c>
      <c r="G18" s="36"/>
      <c r="H18" s="36"/>
      <c r="I18" s="36"/>
      <c r="J18" s="36"/>
      <c r="K18" s="36"/>
      <c r="L18" s="36"/>
      <c r="M18" s="36"/>
      <c r="N18" s="36"/>
      <c r="O18" s="36"/>
      <c r="P18" s="36"/>
    </row>
    <row r="19" spans="1:16">
      <c r="A19" s="37">
        <v>2</v>
      </c>
      <c r="B19" s="36" t="s">
        <v>85</v>
      </c>
      <c r="C19" s="36"/>
      <c r="D19" s="36"/>
      <c r="E19" s="36">
        <v>0.92</v>
      </c>
      <c r="F19" s="36">
        <v>220</v>
      </c>
      <c r="G19" s="36"/>
      <c r="H19" s="36"/>
      <c r="I19" s="36"/>
      <c r="J19" s="36"/>
      <c r="K19" s="36"/>
      <c r="L19" s="36"/>
      <c r="M19" s="36"/>
      <c r="N19" s="36"/>
      <c r="O19" s="36"/>
      <c r="P19" s="36"/>
    </row>
    <row r="20" spans="1:16">
      <c r="A20" s="37">
        <v>3</v>
      </c>
      <c r="B20" s="36"/>
      <c r="C20" s="36"/>
      <c r="D20" s="36"/>
      <c r="E20" s="36">
        <v>0.9</v>
      </c>
      <c r="F20" s="36">
        <v>220</v>
      </c>
      <c r="G20" s="36"/>
      <c r="H20" s="36"/>
      <c r="I20" s="36"/>
      <c r="J20" s="36"/>
      <c r="K20" s="36"/>
      <c r="L20" s="36"/>
      <c r="M20" s="36"/>
      <c r="N20" s="36"/>
      <c r="O20" s="36"/>
      <c r="P20" s="36"/>
    </row>
    <row r="21" spans="1:16">
      <c r="A21" s="37">
        <v>4</v>
      </c>
      <c r="B21" s="36"/>
      <c r="C21" s="36"/>
      <c r="D21" s="36"/>
      <c r="E21" s="36">
        <v>0.76</v>
      </c>
      <c r="F21" s="36">
        <v>220</v>
      </c>
      <c r="G21" s="36"/>
      <c r="H21" s="36"/>
      <c r="I21" s="36"/>
      <c r="J21" s="36"/>
      <c r="K21" s="36"/>
      <c r="L21" s="36"/>
      <c r="M21" s="36"/>
      <c r="N21" s="36"/>
      <c r="O21" s="36"/>
      <c r="P21" s="36"/>
    </row>
    <row r="22" spans="1:16">
      <c r="A22" s="37">
        <v>5</v>
      </c>
      <c r="C22" s="36"/>
      <c r="D22" s="36"/>
      <c r="E22" s="36">
        <v>0.92</v>
      </c>
      <c r="F22" s="36">
        <v>220</v>
      </c>
      <c r="G22" s="36"/>
      <c r="H22" s="36"/>
      <c r="I22" s="36"/>
      <c r="J22" s="36"/>
      <c r="K22" s="36"/>
      <c r="L22" s="36"/>
      <c r="M22" s="36"/>
      <c r="N22" s="36"/>
      <c r="O22" s="36"/>
      <c r="P22" s="36"/>
    </row>
    <row r="23" spans="1:16">
      <c r="A23" s="37">
        <v>6</v>
      </c>
      <c r="B23" s="36"/>
      <c r="C23" s="36"/>
      <c r="D23" s="36"/>
      <c r="E23" s="36">
        <v>0.92</v>
      </c>
      <c r="F23" s="36">
        <v>220</v>
      </c>
      <c r="G23" s="36"/>
      <c r="H23" s="36"/>
      <c r="I23" s="36"/>
      <c r="J23" s="36"/>
      <c r="K23" s="36"/>
      <c r="L23" s="36"/>
      <c r="M23" s="36"/>
      <c r="N23" s="36"/>
      <c r="O23" s="36"/>
      <c r="P23" s="36"/>
    </row>
    <row r="24" spans="1:16">
      <c r="A24" s="37">
        <v>7</v>
      </c>
      <c r="B24" s="36"/>
      <c r="C24" s="36"/>
      <c r="D24" s="36"/>
      <c r="E24" s="36">
        <v>0.92</v>
      </c>
      <c r="F24" s="36">
        <v>220</v>
      </c>
      <c r="G24" s="36"/>
      <c r="H24" s="36"/>
      <c r="I24" s="36"/>
      <c r="J24" s="36"/>
      <c r="K24" s="36"/>
      <c r="L24" s="36"/>
      <c r="M24" s="36"/>
      <c r="N24" s="36"/>
      <c r="O24" s="36"/>
      <c r="P24" s="36"/>
    </row>
    <row r="25" spans="1:16">
      <c r="A25" s="37">
        <v>8</v>
      </c>
      <c r="B25" s="36"/>
      <c r="C25" s="36"/>
      <c r="D25" s="36"/>
      <c r="E25" s="36">
        <v>0.92</v>
      </c>
      <c r="F25" s="36">
        <v>220</v>
      </c>
      <c r="G25" s="36"/>
      <c r="H25" s="36"/>
      <c r="I25" s="36"/>
      <c r="J25" s="36"/>
      <c r="K25" s="36"/>
      <c r="L25" s="36"/>
      <c r="M25" s="36"/>
      <c r="N25" s="36"/>
      <c r="O25" s="36"/>
      <c r="P25" s="36"/>
    </row>
    <row r="26" spans="1:16">
      <c r="A26" s="37">
        <v>9</v>
      </c>
      <c r="B26" s="36"/>
      <c r="C26" s="36"/>
      <c r="D26" s="36"/>
      <c r="E26" s="36">
        <v>0.92</v>
      </c>
      <c r="F26" s="36">
        <v>220</v>
      </c>
      <c r="G26" s="36"/>
      <c r="H26" s="36"/>
      <c r="I26" s="36"/>
      <c r="J26" s="36"/>
      <c r="K26" s="36"/>
      <c r="L26" s="36"/>
      <c r="M26" s="36"/>
      <c r="N26" s="36"/>
      <c r="O26" s="36"/>
      <c r="P26" s="36"/>
    </row>
    <row r="27" spans="1:16">
      <c r="A27" s="37">
        <v>10</v>
      </c>
      <c r="B27" s="36"/>
      <c r="C27" s="36"/>
      <c r="D27" s="36"/>
      <c r="E27" s="36">
        <v>0.92</v>
      </c>
      <c r="F27" s="36">
        <v>220</v>
      </c>
      <c r="G27" s="36"/>
      <c r="H27" s="36"/>
      <c r="I27" s="36"/>
      <c r="J27" s="36"/>
      <c r="K27" s="36"/>
      <c r="L27" s="36"/>
      <c r="M27" s="36"/>
      <c r="N27" s="36"/>
      <c r="O27" s="36"/>
      <c r="P27" s="36"/>
    </row>
    <row r="28" spans="1:16">
      <c r="A28" s="37">
        <v>11</v>
      </c>
      <c r="B28" s="36"/>
      <c r="C28" s="36"/>
      <c r="D28" s="36"/>
      <c r="E28" s="36">
        <v>0.92</v>
      </c>
      <c r="F28" s="36">
        <v>220</v>
      </c>
      <c r="G28" s="36"/>
      <c r="H28" s="36"/>
      <c r="I28" s="36"/>
      <c r="J28" s="36"/>
      <c r="K28" s="36"/>
      <c r="L28" s="36"/>
      <c r="M28" s="36"/>
      <c r="N28" s="36"/>
      <c r="O28" s="36"/>
      <c r="P28" s="36"/>
    </row>
  </sheetData>
  <mergeCells count="2">
    <mergeCell ref="A1:P1"/>
    <mergeCell ref="A16:P16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DIMENSIONAMENTO DE CARGA</vt:lpstr>
      <vt:lpstr>PADRÃO DE ENTRADA</vt:lpstr>
      <vt:lpstr>QUADRO DE CARGAS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Karol Cardozo</dc:creator>
  <cp:lastModifiedBy>Karol Cardozo</cp:lastModifiedBy>
  <dcterms:created xsi:type="dcterms:W3CDTF">2023-10-07T14:48:35Z</dcterms:created>
  <dcterms:modified xsi:type="dcterms:W3CDTF">2023-10-08T00:06:15Z</dcterms:modified>
</cp:coreProperties>
</file>