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2"/>
  </bookViews>
  <sheets>
    <sheet name="Q1" sheetId="2" r:id="rId1"/>
    <sheet name="Sheet3" sheetId="5" state="hidden" r:id="rId2"/>
    <sheet name="PartB" sheetId="3" r:id="rId3"/>
    <sheet name="PartD" sheetId="6" r:id="rId4"/>
  </sheets>
  <externalReferences>
    <externalReference r:id="rId5"/>
  </externalReferenc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3"/>
  <c r="D25"/>
  <c r="C24"/>
  <c r="B23"/>
  <c r="M28"/>
  <c r="D18" i="6"/>
  <c r="D17"/>
  <c r="D16"/>
  <c r="D15"/>
  <c r="D14"/>
  <c r="D13"/>
  <c r="D12"/>
  <c r="D11"/>
  <c r="D10"/>
  <c r="D9"/>
  <c r="D8"/>
  <c r="D7"/>
  <c r="D6"/>
  <c r="D5"/>
  <c r="D4"/>
  <c r="D3"/>
  <c r="D2"/>
  <c r="L24" i="3"/>
  <c r="L23"/>
  <c r="D3"/>
  <c r="D4"/>
  <c r="D5"/>
  <c r="D6"/>
  <c r="D7"/>
  <c r="D8"/>
  <c r="D9"/>
  <c r="D10"/>
  <c r="D11"/>
  <c r="D12"/>
  <c r="D13"/>
  <c r="D14"/>
  <c r="D15"/>
  <c r="D16"/>
  <c r="D17"/>
  <c r="D18"/>
  <c r="D2"/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"/>
</calcChain>
</file>

<file path=xl/sharedStrings.xml><?xml version="1.0" encoding="utf-8"?>
<sst xmlns="http://schemas.openxmlformats.org/spreadsheetml/2006/main" count="107" uniqueCount="51">
  <si>
    <t>Remodeled</t>
  </si>
  <si>
    <t>Neighborhood</t>
  </si>
  <si>
    <t>Age</t>
  </si>
  <si>
    <t>Price</t>
  </si>
  <si>
    <t>Area (SQFT)</t>
  </si>
  <si>
    <t>New</t>
  </si>
  <si>
    <t>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</si>
  <si>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</si>
  <si>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</si>
  <si>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</si>
  <si>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</si>
  <si>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</si>
  <si>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</si>
  <si>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</si>
  <si>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</si>
  <si>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</si>
  <si>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</si>
  <si>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</si>
  <si>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</si>
  <si>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</si>
  <si>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</si>
  <si>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</si>
  <si>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</si>
  <si>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</si>
  <si>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</si>
  <si>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</si>
  <si>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</si>
  <si>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</si>
  <si>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</si>
  <si>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</si>
  <si>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</si>
  <si>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</si>
  <si>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</si>
  <si>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</si>
  <si>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</si>
  <si>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</si>
  <si>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</si>
  <si>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</si>
  <si>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Standard Residuals</t>
  </si>
  <si>
    <t>Average</t>
  </si>
  <si>
    <t>Std</t>
  </si>
  <si>
    <t>C)</t>
  </si>
  <si>
    <t>E)</t>
  </si>
  <si>
    <t>Column 1</t>
  </si>
  <si>
    <t>Column 2</t>
  </si>
  <si>
    <t>Column 3</t>
  </si>
  <si>
    <t>Column 4</t>
  </si>
  <si>
    <t>Variance-Covariance matrix</t>
  </si>
  <si>
    <t>F)</t>
  </si>
  <si>
    <t>Correlation</t>
  </si>
  <si>
    <t>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</si>
</sst>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%5bWorksheet%20in%20C:%20Users%20hp%20user%20Downloads%20Assignment2.docx%5dPart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B] Users hp user Downloads Assign"/>
      <sheetName val="PartB] Users hp user Downloads Assign"/>
      <sheetName val="PartB] Users hp user Downloads Assign"/>
      <sheetName val="PartB] Users hp user Downloads Assig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26" sqref="D26"/>
    </sheetView>
  </sheetViews>
  <sheetFormatPr defaultRowHeight="14.4"/>
  <cols>
    <col min="1" max="5" width="15.77734375" style="2" customWidth="1"/>
    <col min="6" max="6" width="13" customWidth="1"/>
    <col min="7" max="7" width="11.88671875" style="2" customWidth="1"/>
    <col min="8" max="8" width="12" bestFit="1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/>
      <c r="H1" s="1"/>
    </row>
    <row r="2" spans="1:8">
      <c r="A2" s="2">
        <v>1500</v>
      </c>
      <c r="B2" s="2">
        <v>0</v>
      </c>
      <c r="C2" s="2">
        <v>2</v>
      </c>
      <c r="D2" s="2">
        <v>20</v>
      </c>
      <c r="E2" s="2">
        <f>(A2*150)+(B2*50000)-(D2*2000)+F2</f>
        <v>191953.28993868316</v>
      </c>
      <c r="F2">
        <v>6953.2899386831559</v>
      </c>
    </row>
    <row r="3" spans="1:8">
      <c r="A3" s="2">
        <v>2500</v>
      </c>
      <c r="B3" s="2">
        <v>0</v>
      </c>
      <c r="C3" s="2">
        <v>2</v>
      </c>
      <c r="D3" s="2" t="s">
        <v>5</v>
      </c>
      <c r="E3" s="2" t="e">
        <f t="shared" ref="E3:E21" si="0">(A3*150)+(B3*50000)-(D3*2000)+F3</f>
        <v>#VALUE!</v>
      </c>
      <c r="F3">
        <v>5549.2802301887423</v>
      </c>
    </row>
    <row r="4" spans="1:8">
      <c r="A4" s="2">
        <v>5000</v>
      </c>
      <c r="B4" s="2">
        <v>0</v>
      </c>
      <c r="C4" s="2">
        <v>3</v>
      </c>
      <c r="D4" s="2">
        <v>14</v>
      </c>
      <c r="E4" s="2">
        <f t="shared" si="0"/>
        <v>723032.85687044263</v>
      </c>
      <c r="F4">
        <v>1032.8568704426289</v>
      </c>
    </row>
    <row r="5" spans="1:8">
      <c r="A5" s="2">
        <v>4700</v>
      </c>
      <c r="B5" s="2">
        <v>1</v>
      </c>
      <c r="C5" s="2">
        <v>3</v>
      </c>
      <c r="D5" s="2">
        <v>12</v>
      </c>
      <c r="E5" s="2">
        <f t="shared" si="0"/>
        <v>733486.97064205771</v>
      </c>
      <c r="F5">
        <v>2486.9706420577131</v>
      </c>
    </row>
    <row r="6" spans="1:8">
      <c r="A6" s="2">
        <v>3500</v>
      </c>
      <c r="B6" s="2">
        <v>0</v>
      </c>
      <c r="C6" s="2">
        <v>3</v>
      </c>
      <c r="D6" s="2">
        <v>5</v>
      </c>
      <c r="E6" s="2">
        <f t="shared" si="0"/>
        <v>521682.23778018728</v>
      </c>
      <c r="F6">
        <v>6682.237780187279</v>
      </c>
    </row>
    <row r="7" spans="1:8">
      <c r="A7" s="2">
        <v>1000</v>
      </c>
      <c r="B7" s="2">
        <v>0</v>
      </c>
      <c r="C7" s="2">
        <v>1</v>
      </c>
      <c r="D7" s="2">
        <v>25</v>
      </c>
      <c r="E7" s="2">
        <f t="shared" si="0"/>
        <v>105727.06143328105</v>
      </c>
      <c r="F7">
        <v>5727.061433281051</v>
      </c>
    </row>
    <row r="8" spans="1:8">
      <c r="A8" s="2">
        <v>1500</v>
      </c>
      <c r="B8" s="2">
        <v>0</v>
      </c>
      <c r="C8" s="2">
        <v>2</v>
      </c>
      <c r="D8" s="2">
        <v>4</v>
      </c>
      <c r="E8" s="2">
        <f t="shared" si="0"/>
        <v>222538.4845280787</v>
      </c>
      <c r="F8">
        <v>5538.4845280786976</v>
      </c>
    </row>
    <row r="9" spans="1:8">
      <c r="A9" s="2">
        <v>1600</v>
      </c>
      <c r="B9" s="2">
        <v>1</v>
      </c>
      <c r="C9" s="2">
        <v>3</v>
      </c>
      <c r="D9" s="2">
        <v>3</v>
      </c>
      <c r="E9" s="2">
        <f t="shared" si="0"/>
        <v>291780.62543657143</v>
      </c>
      <c r="F9">
        <v>7780.6254365714267</v>
      </c>
    </row>
    <row r="10" spans="1:8">
      <c r="A10" s="2">
        <v>2000</v>
      </c>
      <c r="B10" s="2">
        <v>0</v>
      </c>
      <c r="C10" s="2">
        <v>1</v>
      </c>
      <c r="D10" s="2">
        <v>1</v>
      </c>
      <c r="E10" s="2">
        <f t="shared" si="0"/>
        <v>305021.72486751806</v>
      </c>
      <c r="F10">
        <v>7021.7248675180599</v>
      </c>
    </row>
    <row r="11" spans="1:8">
      <c r="A11" s="2">
        <v>3000</v>
      </c>
      <c r="B11" s="2">
        <v>0</v>
      </c>
      <c r="C11" s="2">
        <v>1</v>
      </c>
      <c r="D11" s="2" t="s">
        <v>5</v>
      </c>
      <c r="E11" s="2" t="e">
        <f t="shared" si="0"/>
        <v>#VALUE!</v>
      </c>
      <c r="F11">
        <v>5300.310603051912</v>
      </c>
    </row>
    <row r="12" spans="1:8">
      <c r="A12" s="2">
        <v>3600</v>
      </c>
      <c r="B12" s="2">
        <v>0</v>
      </c>
      <c r="C12" s="2">
        <v>2</v>
      </c>
      <c r="D12" s="2">
        <v>10</v>
      </c>
      <c r="E12" s="2">
        <f t="shared" si="0"/>
        <v>523294.32681508479</v>
      </c>
      <c r="F12">
        <v>3294.3268150847871</v>
      </c>
    </row>
    <row r="13" spans="1:8">
      <c r="A13" s="2">
        <v>4100</v>
      </c>
      <c r="B13" s="2">
        <v>0</v>
      </c>
      <c r="C13" s="2">
        <v>2</v>
      </c>
      <c r="D13" s="2">
        <v>35</v>
      </c>
      <c r="E13" s="2">
        <f t="shared" si="0"/>
        <v>550667.87833929993</v>
      </c>
      <c r="F13">
        <v>5667.8783392999321</v>
      </c>
    </row>
    <row r="14" spans="1:8">
      <c r="A14" s="2">
        <v>4300</v>
      </c>
      <c r="B14" s="2">
        <v>1</v>
      </c>
      <c r="C14" s="2">
        <v>2</v>
      </c>
      <c r="D14" s="2">
        <v>22</v>
      </c>
      <c r="E14" s="2">
        <f t="shared" si="0"/>
        <v>657027.98367151991</v>
      </c>
      <c r="F14">
        <v>6027.9836715199053</v>
      </c>
    </row>
    <row r="15" spans="1:8">
      <c r="A15" s="2">
        <v>6000</v>
      </c>
      <c r="B15" s="2">
        <v>0</v>
      </c>
      <c r="C15" s="2">
        <v>1</v>
      </c>
      <c r="D15" s="2">
        <v>12</v>
      </c>
      <c r="E15" s="2">
        <f t="shared" si="0"/>
        <v>881970.43539426522</v>
      </c>
      <c r="F15">
        <v>5970.4353942652233</v>
      </c>
    </row>
    <row r="16" spans="1:8">
      <c r="A16" s="2">
        <v>8000</v>
      </c>
      <c r="B16" s="2">
        <v>0</v>
      </c>
      <c r="C16" s="2">
        <v>3</v>
      </c>
      <c r="D16" s="2">
        <v>28</v>
      </c>
      <c r="E16" s="2">
        <f t="shared" si="0"/>
        <v>1150620.2807273658</v>
      </c>
      <c r="F16">
        <v>6620.2807273657527</v>
      </c>
    </row>
    <row r="17" spans="1:6">
      <c r="A17" s="2">
        <v>6700</v>
      </c>
      <c r="B17" s="2">
        <v>0</v>
      </c>
      <c r="C17" s="2">
        <v>1</v>
      </c>
      <c r="D17" s="2">
        <v>6</v>
      </c>
      <c r="E17" s="2">
        <f t="shared" si="0"/>
        <v>1000076.2854546774</v>
      </c>
      <c r="F17">
        <v>7076.2854546774179</v>
      </c>
    </row>
    <row r="18" spans="1:6">
      <c r="A18" s="2">
        <v>1400</v>
      </c>
      <c r="B18" s="2">
        <v>0</v>
      </c>
      <c r="C18" s="2">
        <v>1</v>
      </c>
      <c r="D18" s="2">
        <v>4</v>
      </c>
      <c r="E18" s="2">
        <f t="shared" si="0"/>
        <v>205711.15960559109</v>
      </c>
      <c r="F18">
        <v>3711.1596055910923</v>
      </c>
    </row>
    <row r="19" spans="1:6">
      <c r="A19" s="2">
        <v>1800</v>
      </c>
      <c r="B19" s="2">
        <v>1</v>
      </c>
      <c r="C19" s="2">
        <v>1</v>
      </c>
      <c r="D19" s="2">
        <v>9</v>
      </c>
      <c r="E19" s="2">
        <f t="shared" si="0"/>
        <v>307741.30184657406</v>
      </c>
      <c r="F19">
        <v>5741.3018465740606</v>
      </c>
    </row>
    <row r="20" spans="1:6">
      <c r="A20" s="2">
        <v>2200</v>
      </c>
      <c r="B20" s="2">
        <v>0</v>
      </c>
      <c r="C20" s="2">
        <v>1</v>
      </c>
      <c r="D20" s="2">
        <v>11</v>
      </c>
      <c r="E20" s="2">
        <f t="shared" si="0"/>
        <v>309180.32234138809</v>
      </c>
      <c r="F20">
        <v>1180.3223413880914</v>
      </c>
    </row>
    <row r="21" spans="1:6">
      <c r="A21" s="2">
        <v>2800</v>
      </c>
      <c r="B21" s="2">
        <v>0</v>
      </c>
      <c r="C21" s="2">
        <v>1</v>
      </c>
      <c r="D21" s="2" t="s">
        <v>5</v>
      </c>
      <c r="E21" s="2" t="e">
        <f t="shared" si="0"/>
        <v>#VALUE!</v>
      </c>
      <c r="F21">
        <v>5681.4821063017007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selection activeCell="F25" sqref="F25"/>
    </sheetView>
  </sheetViews>
  <sheetFormatPr defaultRowHeight="14.4"/>
  <cols>
    <col min="1" max="1" width="16.6640625" customWidth="1"/>
    <col min="2" max="2" width="21.44140625" customWidth="1"/>
    <col min="4" max="4" width="8.88671875" customWidth="1"/>
    <col min="8" max="8" width="24.109375" customWidth="1"/>
    <col min="9" max="9" width="13.21875" customWidth="1"/>
    <col min="10" max="10" width="23.21875" customWidth="1"/>
    <col min="11" max="11" width="16.109375" customWidth="1"/>
    <col min="12" max="12" width="12" bestFit="1" customWidth="1"/>
    <col min="13" max="13" width="10" bestFit="1" customWidth="1"/>
  </cols>
  <sheetData>
    <row r="1" spans="1:16">
      <c r="A1" s="1" t="s">
        <v>4</v>
      </c>
      <c r="B1" s="1" t="s">
        <v>1</v>
      </c>
      <c r="C1" s="1" t="s">
        <v>2</v>
      </c>
      <c r="D1" s="1" t="s">
        <v>3</v>
      </c>
      <c r="H1" t="s">
        <v>7</v>
      </c>
    </row>
    <row r="2" spans="1:16" ht="15" thickBot="1">
      <c r="A2" s="2">
        <v>1500</v>
      </c>
      <c r="B2" s="2">
        <v>2</v>
      </c>
      <c r="C2" s="2">
        <v>20</v>
      </c>
      <c r="D2" s="2">
        <f>'Q1'!E2</f>
        <v>191953.28993868316</v>
      </c>
    </row>
    <row r="3" spans="1:16">
      <c r="A3" s="2">
        <v>5000</v>
      </c>
      <c r="B3" s="2">
        <v>3</v>
      </c>
      <c r="C3" s="2">
        <v>14</v>
      </c>
      <c r="D3" s="2">
        <f>'Q1'!E4</f>
        <v>723032.85687044263</v>
      </c>
      <c r="H3" s="6" t="s">
        <v>8</v>
      </c>
      <c r="I3" s="6"/>
    </row>
    <row r="4" spans="1:16">
      <c r="A4" s="2">
        <v>4700</v>
      </c>
      <c r="B4" s="2">
        <v>3</v>
      </c>
      <c r="C4" s="2">
        <v>12</v>
      </c>
      <c r="D4" s="2">
        <f>'Q1'!E5</f>
        <v>733486.97064205771</v>
      </c>
      <c r="H4" s="3" t="s">
        <v>9</v>
      </c>
      <c r="I4" s="3">
        <v>0.99765792608960435</v>
      </c>
    </row>
    <row r="5" spans="1:16">
      <c r="A5" s="2">
        <v>3500</v>
      </c>
      <c r="B5" s="2">
        <v>3</v>
      </c>
      <c r="C5" s="2">
        <v>5</v>
      </c>
      <c r="D5" s="2">
        <f>'Q1'!E6</f>
        <v>521682.23778018728</v>
      </c>
      <c r="H5" s="3" t="s">
        <v>10</v>
      </c>
      <c r="I5" s="3">
        <v>0.99532133748941043</v>
      </c>
    </row>
    <row r="6" spans="1:16">
      <c r="A6" s="2">
        <v>1000</v>
      </c>
      <c r="B6" s="2">
        <v>1</v>
      </c>
      <c r="C6" s="2">
        <v>25</v>
      </c>
      <c r="D6" s="2">
        <f>'Q1'!E7</f>
        <v>105727.06143328105</v>
      </c>
      <c r="H6" s="3" t="s">
        <v>11</v>
      </c>
      <c r="I6" s="3">
        <v>0.99424164614081278</v>
      </c>
    </row>
    <row r="7" spans="1:16">
      <c r="A7" s="2">
        <v>1500</v>
      </c>
      <c r="B7" s="2">
        <v>2</v>
      </c>
      <c r="C7" s="2">
        <v>4</v>
      </c>
      <c r="D7" s="2">
        <f>'Q1'!E8</f>
        <v>222538.4845280787</v>
      </c>
      <c r="H7" s="3" t="s">
        <v>12</v>
      </c>
      <c r="I7" s="3">
        <v>23377.621105628674</v>
      </c>
    </row>
    <row r="8" spans="1:16" ht="15" thickBot="1">
      <c r="A8" s="2">
        <v>1600</v>
      </c>
      <c r="B8" s="2">
        <v>3</v>
      </c>
      <c r="C8" s="2">
        <v>3</v>
      </c>
      <c r="D8" s="2">
        <f>'Q1'!E9</f>
        <v>291780.62543657143</v>
      </c>
      <c r="H8" s="4" t="s">
        <v>13</v>
      </c>
      <c r="I8" s="4">
        <v>17</v>
      </c>
    </row>
    <row r="9" spans="1:16">
      <c r="A9" s="2">
        <v>2000</v>
      </c>
      <c r="B9" s="2">
        <v>1</v>
      </c>
      <c r="C9" s="2">
        <v>1</v>
      </c>
      <c r="D9" s="2">
        <f>'Q1'!E10</f>
        <v>305021.72486751806</v>
      </c>
    </row>
    <row r="10" spans="1:16" ht="15" thickBot="1">
      <c r="A10" s="2">
        <v>3600</v>
      </c>
      <c r="B10" s="2">
        <v>2</v>
      </c>
      <c r="C10" s="2">
        <v>10</v>
      </c>
      <c r="D10" s="2">
        <f>'Q1'!E12</f>
        <v>523294.32681508479</v>
      </c>
      <c r="H10" t="s">
        <v>14</v>
      </c>
    </row>
    <row r="11" spans="1:16">
      <c r="A11" s="2">
        <v>4100</v>
      </c>
      <c r="B11" s="2">
        <v>2</v>
      </c>
      <c r="C11" s="2">
        <v>35</v>
      </c>
      <c r="D11" s="2">
        <f>'Q1'!E13</f>
        <v>550667.87833929993</v>
      </c>
      <c r="H11" s="5"/>
      <c r="I11" s="5" t="s">
        <v>19</v>
      </c>
      <c r="J11" s="5" t="s">
        <v>20</v>
      </c>
      <c r="K11" s="5" t="s">
        <v>21</v>
      </c>
      <c r="L11" s="5" t="s">
        <v>22</v>
      </c>
      <c r="M11" s="5" t="s">
        <v>23</v>
      </c>
    </row>
    <row r="12" spans="1:16">
      <c r="A12" s="2">
        <v>4300</v>
      </c>
      <c r="B12" s="2">
        <v>2</v>
      </c>
      <c r="C12" s="2">
        <v>22</v>
      </c>
      <c r="D12" s="2">
        <f>'Q1'!E14</f>
        <v>657027.98367151991</v>
      </c>
      <c r="H12" s="3" t="s">
        <v>15</v>
      </c>
      <c r="I12" s="3">
        <v>3</v>
      </c>
      <c r="J12" s="3">
        <v>1511421440743.0188</v>
      </c>
      <c r="K12" s="3">
        <v>503807146914.3396</v>
      </c>
      <c r="L12" s="3">
        <v>921.85728706839552</v>
      </c>
      <c r="M12" s="3">
        <v>2.1760138391973969E-15</v>
      </c>
    </row>
    <row r="13" spans="1:16">
      <c r="A13" s="2">
        <v>6000</v>
      </c>
      <c r="B13" s="2">
        <v>1</v>
      </c>
      <c r="C13" s="2">
        <v>12</v>
      </c>
      <c r="D13" s="2">
        <f>'Q1'!E15</f>
        <v>881970.43539426522</v>
      </c>
      <c r="H13" s="3" t="s">
        <v>16</v>
      </c>
      <c r="I13" s="3">
        <v>13</v>
      </c>
      <c r="J13" s="3">
        <v>7104671191.258358</v>
      </c>
      <c r="K13" s="3">
        <v>546513168.55833519</v>
      </c>
      <c r="L13" s="3"/>
      <c r="M13" s="3"/>
    </row>
    <row r="14" spans="1:16" ht="15" thickBot="1">
      <c r="A14" s="2">
        <v>8000</v>
      </c>
      <c r="B14" s="2">
        <v>3</v>
      </c>
      <c r="C14" s="2">
        <v>28</v>
      </c>
      <c r="D14" s="2">
        <f>'Q1'!E16</f>
        <v>1150620.2807273658</v>
      </c>
      <c r="H14" s="4" t="s">
        <v>17</v>
      </c>
      <c r="I14" s="4">
        <v>16</v>
      </c>
      <c r="J14" s="4">
        <v>1518526111934.2771</v>
      </c>
      <c r="K14" s="4"/>
      <c r="L14" s="4"/>
      <c r="M14" s="4"/>
    </row>
    <row r="15" spans="1:16" ht="15" thickBot="1">
      <c r="A15" s="2">
        <v>6700</v>
      </c>
      <c r="B15" s="2">
        <v>1</v>
      </c>
      <c r="C15" s="2">
        <v>6</v>
      </c>
      <c r="D15" s="2">
        <f>'Q1'!E17</f>
        <v>1000076.2854546774</v>
      </c>
    </row>
    <row r="16" spans="1:16">
      <c r="A16" s="2">
        <v>1400</v>
      </c>
      <c r="B16" s="2">
        <v>1</v>
      </c>
      <c r="C16" s="2">
        <v>4</v>
      </c>
      <c r="D16" s="2">
        <f>'Q1'!E18</f>
        <v>205711.15960559109</v>
      </c>
      <c r="H16" s="5"/>
      <c r="I16" s="5" t="s">
        <v>24</v>
      </c>
      <c r="J16" s="5" t="s">
        <v>12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</row>
    <row r="17" spans="1:16">
      <c r="A17" s="2">
        <v>1800</v>
      </c>
      <c r="B17" s="2">
        <v>1</v>
      </c>
      <c r="C17" s="2">
        <v>9</v>
      </c>
      <c r="D17" s="2">
        <f>'Q1'!E19</f>
        <v>307741.30184657406</v>
      </c>
      <c r="H17" s="3" t="s">
        <v>18</v>
      </c>
      <c r="I17" s="3">
        <v>10761.518102392576</v>
      </c>
      <c r="J17" s="3">
        <v>15901.984193180711</v>
      </c>
      <c r="K17" s="3">
        <v>0.67674058605890608</v>
      </c>
      <c r="L17" s="3">
        <v>0.51043327295456575</v>
      </c>
      <c r="M17" s="3">
        <v>-23592.630057106748</v>
      </c>
      <c r="N17" s="3">
        <v>45115.6662618919</v>
      </c>
      <c r="O17" s="3">
        <v>-23592.630057106748</v>
      </c>
      <c r="P17" s="3">
        <v>45115.6662618919</v>
      </c>
    </row>
    <row r="18" spans="1:16">
      <c r="A18" s="2">
        <v>2200</v>
      </c>
      <c r="B18" s="2">
        <v>1</v>
      </c>
      <c r="C18" s="2">
        <v>11</v>
      </c>
      <c r="D18" s="2">
        <f>'Q1'!E20</f>
        <v>309180.32234138809</v>
      </c>
      <c r="H18" s="3" t="s">
        <v>31</v>
      </c>
      <c r="I18" s="3">
        <v>148.28068731032664</v>
      </c>
      <c r="J18" s="3">
        <v>3.0417081780665209</v>
      </c>
      <c r="K18" s="3">
        <v>48.749149698043055</v>
      </c>
      <c r="L18" s="3">
        <v>4.162088177517145E-16</v>
      </c>
      <c r="M18" s="3">
        <v>141.70947631314371</v>
      </c>
      <c r="N18" s="3">
        <v>154.85189830750957</v>
      </c>
      <c r="O18" s="3">
        <v>141.70947631314371</v>
      </c>
      <c r="P18" s="3">
        <v>154.85189830750957</v>
      </c>
    </row>
    <row r="19" spans="1:16">
      <c r="H19" s="3" t="s">
        <v>32</v>
      </c>
      <c r="I19" s="3">
        <v>7693.9544818651812</v>
      </c>
      <c r="J19" s="3">
        <v>7157.3488640208434</v>
      </c>
      <c r="K19" s="3">
        <v>1.0749726788562441</v>
      </c>
      <c r="L19" s="3">
        <v>0.30193420423455042</v>
      </c>
      <c r="M19" s="3">
        <v>-7768.5576371721127</v>
      </c>
      <c r="N19" s="3">
        <v>23156.466600902477</v>
      </c>
      <c r="O19" s="3">
        <v>-7768.5576371721127</v>
      </c>
      <c r="P19" s="3">
        <v>23156.466600902477</v>
      </c>
    </row>
    <row r="20" spans="1:16" ht="15" thickBot="1">
      <c r="A20" s="7" t="s">
        <v>48</v>
      </c>
      <c r="H20" s="4" t="s">
        <v>33</v>
      </c>
      <c r="I20" s="4">
        <v>-2178.1520726063927</v>
      </c>
      <c r="J20" s="4">
        <v>629.22030410364528</v>
      </c>
      <c r="K20" s="4">
        <v>-3.4616684464899388</v>
      </c>
      <c r="L20" s="4">
        <v>4.2127063762733667E-3</v>
      </c>
      <c r="M20" s="4">
        <v>-3537.4998929501985</v>
      </c>
      <c r="N20" s="4">
        <v>-818.80425226258706</v>
      </c>
      <c r="O20" s="4">
        <v>-3537.4998929501985</v>
      </c>
      <c r="P20" s="4">
        <v>-818.80425226258706</v>
      </c>
    </row>
    <row r="21" spans="1:16" ht="15" thickBot="1">
      <c r="A21" s="7" t="s">
        <v>47</v>
      </c>
    </row>
    <row r="22" spans="1:16">
      <c r="A22" s="5"/>
      <c r="B22" s="5" t="s">
        <v>43</v>
      </c>
      <c r="C22" s="5" t="s">
        <v>44</v>
      </c>
      <c r="D22" s="5" t="s">
        <v>45</v>
      </c>
      <c r="E22" s="5" t="s">
        <v>46</v>
      </c>
      <c r="J22" s="8" t="s">
        <v>41</v>
      </c>
      <c r="K22" s="9"/>
      <c r="L22" s="9"/>
    </row>
    <row r="23" spans="1:16">
      <c r="A23" s="3" t="s">
        <v>43</v>
      </c>
      <c r="B23" s="3" t="e">
        <f>VARP('[1]PartB] Users hp user Downloads Assign'!$A$2:$A$18)</f>
        <v>#REF!</v>
      </c>
      <c r="C23" s="3"/>
      <c r="D23" s="3"/>
      <c r="E23" s="3"/>
      <c r="J23" s="9"/>
      <c r="K23" s="8" t="s">
        <v>39</v>
      </c>
      <c r="L23" s="8">
        <f>AVERAGE(J27:J43)</f>
        <v>4.6223730725400585E-11</v>
      </c>
    </row>
    <row r="24" spans="1:16">
      <c r="A24" s="3" t="s">
        <v>44</v>
      </c>
      <c r="B24" s="3">
        <v>507.61245674740479</v>
      </c>
      <c r="C24" s="3" t="e">
        <f>VARP('[1]PartB] Users hp user Downloads Assign'!$B$2:$B$18)</f>
        <v>#REF!</v>
      </c>
      <c r="D24" s="3"/>
      <c r="E24" s="3"/>
      <c r="H24" t="s">
        <v>34</v>
      </c>
      <c r="J24" s="9"/>
      <c r="K24" s="8" t="s">
        <v>40</v>
      </c>
      <c r="L24" s="8">
        <f>STDEV(J27:J43)</f>
        <v>21072.302898678336</v>
      </c>
    </row>
    <row r="25" spans="1:16" ht="15" thickBot="1">
      <c r="A25" s="3" t="s">
        <v>45</v>
      </c>
      <c r="B25" s="3">
        <v>6017.6470588235297</v>
      </c>
      <c r="C25" s="3">
        <v>1.1764705882352946</v>
      </c>
      <c r="D25" s="3" t="e">
        <f>VARP('[1]PartB] Users hp user Downloads Assign'!$C$2:$C$18)</f>
        <v>#REF!</v>
      </c>
      <c r="E25" s="3"/>
      <c r="H25" s="7" t="s">
        <v>50</v>
      </c>
    </row>
    <row r="26" spans="1:16" ht="15" thickBot="1">
      <c r="A26" s="4" t="s">
        <v>46</v>
      </c>
      <c r="B26" s="4">
        <v>605891115.62071145</v>
      </c>
      <c r="C26" s="4">
        <v>78031.128097272594</v>
      </c>
      <c r="D26" s="4">
        <v>704806.36012385366</v>
      </c>
      <c r="E26" s="4" t="e">
        <f>VARP('[1]PartB] Users hp user Downloads Assign'!$D$2:$D$18)</f>
        <v>#REF!</v>
      </c>
      <c r="H26" s="5" t="s">
        <v>35</v>
      </c>
      <c r="I26" s="5" t="s">
        <v>36</v>
      </c>
      <c r="J26" s="5" t="s">
        <v>37</v>
      </c>
      <c r="K26" s="5" t="s">
        <v>38</v>
      </c>
    </row>
    <row r="27" spans="1:16">
      <c r="H27" s="3">
        <v>1</v>
      </c>
      <c r="I27" s="3">
        <v>205007.41657948503</v>
      </c>
      <c r="J27" s="3">
        <v>-13054.126640801871</v>
      </c>
      <c r="K27" s="3">
        <v>-0.6194921695825012</v>
      </c>
    </row>
    <row r="28" spans="1:16">
      <c r="H28" s="3">
        <v>2</v>
      </c>
      <c r="I28" s="3">
        <v>744752.68908313173</v>
      </c>
      <c r="J28" s="3">
        <v>-21719.8322126891</v>
      </c>
      <c r="K28" s="3">
        <v>-1.030728929681975</v>
      </c>
      <c r="L28" s="7" t="s">
        <v>42</v>
      </c>
      <c r="M28">
        <f>VAR(J27:J43)</f>
        <v>444041949.45364743</v>
      </c>
    </row>
    <row r="29" spans="1:16">
      <c r="H29" s="3">
        <v>3</v>
      </c>
      <c r="I29" s="3">
        <v>704624.7870352465</v>
      </c>
      <c r="J29" s="3">
        <v>28862.183606811217</v>
      </c>
      <c r="K29" s="3">
        <v>1.3696739148819594</v>
      </c>
    </row>
    <row r="30" spans="1:16" ht="15" thickBot="1">
      <c r="A30" t="s">
        <v>49</v>
      </c>
      <c r="H30" s="3">
        <v>4</v>
      </c>
      <c r="I30" s="3">
        <v>541935.02677109931</v>
      </c>
      <c r="J30" s="3">
        <v>-20252.788990912028</v>
      </c>
      <c r="K30" s="3">
        <v>-0.96110942825249024</v>
      </c>
    </row>
    <row r="31" spans="1:16">
      <c r="A31" s="5"/>
      <c r="B31" s="5" t="s">
        <v>43</v>
      </c>
      <c r="C31" s="5" t="s">
        <v>44</v>
      </c>
      <c r="D31" s="5" t="s">
        <v>45</v>
      </c>
      <c r="E31" s="5" t="s">
        <v>46</v>
      </c>
      <c r="H31" s="3">
        <v>5</v>
      </c>
      <c r="I31" s="3">
        <v>112282.35807942459</v>
      </c>
      <c r="J31" s="3">
        <v>-6555.2966461435426</v>
      </c>
      <c r="K31" s="3">
        <v>-0.31108591584238732</v>
      </c>
    </row>
    <row r="32" spans="1:16">
      <c r="A32" s="3" t="s">
        <v>43</v>
      </c>
      <c r="B32" s="3">
        <v>1</v>
      </c>
      <c r="C32" s="3"/>
      <c r="D32" s="3"/>
      <c r="E32" s="3"/>
      <c r="H32" s="3">
        <v>6</v>
      </c>
      <c r="I32" s="3">
        <v>239857.84974118732</v>
      </c>
      <c r="J32" s="3">
        <v>-17319.365213108627</v>
      </c>
      <c r="K32" s="3">
        <v>-0.82190187263276793</v>
      </c>
    </row>
    <row r="33" spans="1:11">
      <c r="A33" s="3" t="s">
        <v>44</v>
      </c>
      <c r="B33" s="3">
        <v>0.29959745936901061</v>
      </c>
      <c r="C33" s="3">
        <v>1</v>
      </c>
      <c r="D33" s="3"/>
      <c r="E33" s="3"/>
      <c r="H33" s="3">
        <v>7</v>
      </c>
      <c r="I33" s="3">
        <v>264558.02502669155</v>
      </c>
      <c r="J33" s="3">
        <v>27222.600409879873</v>
      </c>
      <c r="K33" s="3">
        <v>1.2918664153972126</v>
      </c>
    </row>
    <row r="34" spans="1:11">
      <c r="A34" s="3" t="s">
        <v>45</v>
      </c>
      <c r="B34" s="3">
        <v>0.31103583284011282</v>
      </c>
      <c r="C34" s="3">
        <v>0.14887671544457365</v>
      </c>
      <c r="D34" s="3">
        <v>1</v>
      </c>
      <c r="E34" s="3"/>
      <c r="H34" s="3">
        <v>8</v>
      </c>
      <c r="I34" s="3">
        <v>312838.69513230462</v>
      </c>
      <c r="J34" s="3">
        <v>-7816.9702647865633</v>
      </c>
      <c r="K34" s="3">
        <v>-0.37095946761836113</v>
      </c>
    </row>
    <row r="35" spans="1:11" ht="15" thickBot="1">
      <c r="A35" s="4" t="s">
        <v>46</v>
      </c>
      <c r="B35" s="4">
        <v>0.99535922173632552</v>
      </c>
      <c r="C35" s="4">
        <v>0.31384494475871566</v>
      </c>
      <c r="D35" s="4">
        <v>0.24825323922339843</v>
      </c>
      <c r="E35" s="4">
        <v>1</v>
      </c>
      <c r="H35" s="3">
        <v>9</v>
      </c>
      <c r="I35" s="3">
        <v>538178.38065723493</v>
      </c>
      <c r="J35" s="3">
        <v>-14884.053842150141</v>
      </c>
      <c r="K35" s="3">
        <v>-0.70633256904653141</v>
      </c>
    </row>
    <row r="36" spans="1:11">
      <c r="H36" s="3">
        <v>10</v>
      </c>
      <c r="I36" s="3">
        <v>557864.92249723838</v>
      </c>
      <c r="J36" s="3">
        <v>-7197.0441579384496</v>
      </c>
      <c r="K36" s="3">
        <v>-0.34154046629568197</v>
      </c>
    </row>
    <row r="37" spans="1:11">
      <c r="H37" s="3">
        <v>11</v>
      </c>
      <c r="I37" s="3">
        <v>615837.03690318682</v>
      </c>
      <c r="J37" s="3">
        <v>41190.946768333088</v>
      </c>
      <c r="K37" s="3">
        <v>1.9547434832533943</v>
      </c>
    </row>
    <row r="38" spans="1:11">
      <c r="H38" s="3">
        <v>12</v>
      </c>
      <c r="I38" s="3">
        <v>882001.77157494088</v>
      </c>
      <c r="J38" s="3">
        <v>-31.336180675658397</v>
      </c>
      <c r="K38" s="3">
        <v>-1.4870790737173685E-3</v>
      </c>
    </row>
    <row r="39" spans="1:11">
      <c r="H39" s="3">
        <v>13</v>
      </c>
      <c r="I39" s="3">
        <v>1159100.6219976223</v>
      </c>
      <c r="J39" s="3">
        <v>-8480.3412702565547</v>
      </c>
      <c r="K39" s="3">
        <v>-0.4024401751926433</v>
      </c>
    </row>
    <row r="40" spans="1:11">
      <c r="H40" s="3">
        <v>14</v>
      </c>
      <c r="I40" s="3">
        <v>998867.16512780788</v>
      </c>
      <c r="J40" s="3">
        <v>1209.120326869539</v>
      </c>
      <c r="K40" s="3">
        <v>5.737960073387971E-2</v>
      </c>
    </row>
    <row r="41" spans="1:11">
      <c r="H41" s="3">
        <v>15</v>
      </c>
      <c r="I41" s="3">
        <v>217335.8265282895</v>
      </c>
      <c r="J41" s="3">
        <v>-11624.666922698409</v>
      </c>
      <c r="K41" s="3">
        <v>-0.55165621805044918</v>
      </c>
    </row>
    <row r="42" spans="1:11">
      <c r="H42" s="3">
        <v>16</v>
      </c>
      <c r="I42" s="3">
        <v>265757.34108938812</v>
      </c>
      <c r="J42" s="3">
        <v>41983.960757185938</v>
      </c>
      <c r="K42" s="3">
        <v>1.9923764839114566</v>
      </c>
    </row>
    <row r="43" spans="1:11" ht="15" thickBot="1">
      <c r="H43" s="4">
        <v>17</v>
      </c>
      <c r="I43" s="4">
        <v>320713.31186830602</v>
      </c>
      <c r="J43" s="4">
        <v>-11532.989526917925</v>
      </c>
      <c r="K43" s="4">
        <v>-0.54730560690835928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topLeftCell="A4" workbookViewId="0">
      <selection activeCell="K13" sqref="K13"/>
    </sheetView>
  </sheetViews>
  <sheetFormatPr defaultRowHeight="14.4"/>
  <cols>
    <col min="1" max="1" width="30.109375" customWidth="1"/>
    <col min="2" max="2" width="24.44140625" customWidth="1"/>
    <col min="8" max="8" width="23.88671875" customWidth="1"/>
  </cols>
  <sheetData>
    <row r="1" spans="1:16">
      <c r="A1" s="1" t="s">
        <v>4</v>
      </c>
      <c r="B1" s="1" t="s">
        <v>1</v>
      </c>
      <c r="C1" s="1" t="s">
        <v>2</v>
      </c>
      <c r="D1" s="1" t="s">
        <v>3</v>
      </c>
      <c r="H1" t="s">
        <v>7</v>
      </c>
    </row>
    <row r="2" spans="1:16" ht="15" thickBot="1">
      <c r="A2" s="2">
        <v>1500</v>
      </c>
      <c r="B2" s="2">
        <v>2</v>
      </c>
      <c r="C2" s="2">
        <v>20</v>
      </c>
      <c r="D2" s="2">
        <f>'Q1'!E2</f>
        <v>191953.28993868316</v>
      </c>
    </row>
    <row r="3" spans="1:16">
      <c r="A3" s="2">
        <v>5000</v>
      </c>
      <c r="B3" s="2">
        <v>3</v>
      </c>
      <c r="C3" s="2">
        <v>14</v>
      </c>
      <c r="D3" s="2">
        <f>'Q1'!E4</f>
        <v>723032.85687044263</v>
      </c>
      <c r="H3" s="6" t="s">
        <v>8</v>
      </c>
      <c r="I3" s="6"/>
    </row>
    <row r="4" spans="1:16">
      <c r="A4" s="2">
        <v>4700</v>
      </c>
      <c r="B4" s="2">
        <v>3</v>
      </c>
      <c r="C4" s="2">
        <v>12</v>
      </c>
      <c r="D4" s="2">
        <f>'Q1'!E5</f>
        <v>733486.97064205771</v>
      </c>
      <c r="H4" s="3" t="s">
        <v>9</v>
      </c>
      <c r="I4" s="3">
        <v>0.99938195030188126</v>
      </c>
    </row>
    <row r="5" spans="1:16">
      <c r="A5" s="2">
        <v>3500</v>
      </c>
      <c r="B5" s="2">
        <v>3</v>
      </c>
      <c r="C5" s="2">
        <v>5</v>
      </c>
      <c r="D5" s="2">
        <f>'Q1'!E6</f>
        <v>521682.23778018728</v>
      </c>
      <c r="H5" s="3" t="s">
        <v>10</v>
      </c>
      <c r="I5" s="3">
        <v>0.99876428258919192</v>
      </c>
    </row>
    <row r="6" spans="1:16">
      <c r="A6" s="2">
        <v>1000</v>
      </c>
      <c r="B6" s="2">
        <v>1</v>
      </c>
      <c r="C6" s="2">
        <v>25</v>
      </c>
      <c r="D6" s="2">
        <f>'Q1'!E7</f>
        <v>105727.06143328105</v>
      </c>
      <c r="H6" s="3" t="s">
        <v>11</v>
      </c>
      <c r="I6" s="3">
        <v>0.92715918010193366</v>
      </c>
    </row>
    <row r="7" spans="1:16">
      <c r="A7" s="2">
        <v>1500</v>
      </c>
      <c r="B7" s="2">
        <v>2</v>
      </c>
      <c r="C7" s="2">
        <v>4</v>
      </c>
      <c r="D7" s="2">
        <f>'Q1'!E8</f>
        <v>222538.4845280787</v>
      </c>
      <c r="H7" s="3" t="s">
        <v>12</v>
      </c>
      <c r="I7" s="3">
        <v>22920.611593130016</v>
      </c>
    </row>
    <row r="8" spans="1:16" ht="15" thickBot="1">
      <c r="A8" s="2">
        <v>1600</v>
      </c>
      <c r="B8" s="2">
        <v>3</v>
      </c>
      <c r="C8" s="2">
        <v>3</v>
      </c>
      <c r="D8" s="2">
        <f>'Q1'!E9</f>
        <v>291780.62543657143</v>
      </c>
      <c r="H8" s="4" t="s">
        <v>13</v>
      </c>
      <c r="I8" s="4">
        <v>17</v>
      </c>
    </row>
    <row r="9" spans="1:16">
      <c r="A9" s="2">
        <v>2000</v>
      </c>
      <c r="B9" s="2">
        <v>1</v>
      </c>
      <c r="C9" s="2">
        <v>1</v>
      </c>
      <c r="D9" s="2">
        <f>'Q1'!E10</f>
        <v>305021.72486751806</v>
      </c>
    </row>
    <row r="10" spans="1:16" ht="15" thickBot="1">
      <c r="A10" s="2">
        <v>3600</v>
      </c>
      <c r="B10" s="2">
        <v>2</v>
      </c>
      <c r="C10" s="2">
        <v>10</v>
      </c>
      <c r="D10" s="2">
        <f>'Q1'!E12</f>
        <v>523294.32681508479</v>
      </c>
      <c r="H10" t="s">
        <v>14</v>
      </c>
    </row>
    <row r="11" spans="1:16">
      <c r="A11" s="2">
        <v>4100</v>
      </c>
      <c r="B11" s="2">
        <v>2</v>
      </c>
      <c r="C11" s="2">
        <v>35</v>
      </c>
      <c r="D11" s="2">
        <f>'Q1'!E13</f>
        <v>550667.87833929993</v>
      </c>
      <c r="H11" s="5"/>
      <c r="I11" s="5" t="s">
        <v>19</v>
      </c>
      <c r="J11" s="5" t="s">
        <v>20</v>
      </c>
      <c r="K11" s="5" t="s">
        <v>21</v>
      </c>
      <c r="L11" s="5" t="s">
        <v>22</v>
      </c>
      <c r="M11" s="5" t="s">
        <v>23</v>
      </c>
    </row>
    <row r="12" spans="1:16">
      <c r="A12" s="2">
        <v>4300</v>
      </c>
      <c r="B12" s="2">
        <v>2</v>
      </c>
      <c r="C12" s="2">
        <v>22</v>
      </c>
      <c r="D12" s="2">
        <f>'Q1'!E14</f>
        <v>657027.98367151991</v>
      </c>
      <c r="H12" s="3" t="s">
        <v>15</v>
      </c>
      <c r="I12" s="3">
        <v>3</v>
      </c>
      <c r="J12" s="3">
        <v>5944622437355.1104</v>
      </c>
      <c r="K12" s="3">
        <v>1981540812451.7034</v>
      </c>
      <c r="L12" s="3">
        <v>3771.8170389528718</v>
      </c>
      <c r="M12" s="3">
        <v>2.3499575887219679E-19</v>
      </c>
    </row>
    <row r="13" spans="1:16">
      <c r="A13" s="2">
        <v>6000</v>
      </c>
      <c r="B13" s="2">
        <v>1</v>
      </c>
      <c r="C13" s="2">
        <v>12</v>
      </c>
      <c r="D13" s="2">
        <f>'Q1'!E15</f>
        <v>881970.43539426522</v>
      </c>
      <c r="H13" s="3" t="s">
        <v>16</v>
      </c>
      <c r="I13" s="3">
        <v>14</v>
      </c>
      <c r="J13" s="3">
        <v>7354962101.2437649</v>
      </c>
      <c r="K13" s="3">
        <v>525354435.80312604</v>
      </c>
      <c r="L13" s="3"/>
      <c r="M13" s="3"/>
    </row>
    <row r="14" spans="1:16" ht="15" thickBot="1">
      <c r="A14" s="2">
        <v>8000</v>
      </c>
      <c r="B14" s="2">
        <v>3</v>
      </c>
      <c r="C14" s="2">
        <v>28</v>
      </c>
      <c r="D14" s="2">
        <f>'Q1'!E16</f>
        <v>1150620.2807273658</v>
      </c>
      <c r="H14" s="4" t="s">
        <v>17</v>
      </c>
      <c r="I14" s="4">
        <v>17</v>
      </c>
      <c r="J14" s="4">
        <v>5951977399456.3545</v>
      </c>
      <c r="K14" s="4"/>
      <c r="L14" s="4"/>
      <c r="M14" s="4"/>
    </row>
    <row r="15" spans="1:16" ht="15" thickBot="1">
      <c r="A15" s="2">
        <v>6700</v>
      </c>
      <c r="B15" s="2">
        <v>1</v>
      </c>
      <c r="C15" s="2">
        <v>6</v>
      </c>
      <c r="D15" s="2">
        <f>'Q1'!E17</f>
        <v>1000076.2854546774</v>
      </c>
    </row>
    <row r="16" spans="1:16">
      <c r="A16" s="2">
        <v>1400</v>
      </c>
      <c r="B16" s="2">
        <v>1</v>
      </c>
      <c r="C16" s="2">
        <v>4</v>
      </c>
      <c r="D16" s="2">
        <f>'Q1'!E18</f>
        <v>205711.15960559109</v>
      </c>
      <c r="H16" s="5"/>
      <c r="I16" s="5" t="s">
        <v>24</v>
      </c>
      <c r="J16" s="5" t="s">
        <v>12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</row>
    <row r="17" spans="1:16">
      <c r="A17" s="2">
        <v>1800</v>
      </c>
      <c r="B17" s="2">
        <v>1</v>
      </c>
      <c r="C17" s="2">
        <v>9</v>
      </c>
      <c r="D17" s="2">
        <f>'Q1'!E19</f>
        <v>307741.30184657406</v>
      </c>
      <c r="H17" s="3" t="s">
        <v>18</v>
      </c>
      <c r="I17" s="3">
        <v>0</v>
      </c>
      <c r="J17" s="3" t="e">
        <v>#N/A</v>
      </c>
      <c r="K17" s="3" t="e">
        <v>#N/A</v>
      </c>
      <c r="L17" s="3" t="e">
        <v>#N/A</v>
      </c>
      <c r="M17" s="3" t="e">
        <v>#N/A</v>
      </c>
      <c r="N17" s="3" t="e">
        <v>#N/A</v>
      </c>
      <c r="O17" s="3" t="e">
        <v>#N/A</v>
      </c>
      <c r="P17" s="3" t="e">
        <v>#N/A</v>
      </c>
    </row>
    <row r="18" spans="1:16">
      <c r="A18" s="2">
        <v>2200</v>
      </c>
      <c r="B18" s="2">
        <v>1</v>
      </c>
      <c r="C18" s="2">
        <v>11</v>
      </c>
      <c r="D18" s="2">
        <f>'Q1'!E20</f>
        <v>309180.32234138809</v>
      </c>
      <c r="H18" s="3" t="s">
        <v>31</v>
      </c>
      <c r="I18" s="3">
        <v>148.87581416899752</v>
      </c>
      <c r="J18" s="3">
        <v>2.8548876028753463</v>
      </c>
      <c r="K18" s="3">
        <v>52.147697169953325</v>
      </c>
      <c r="L18" s="3">
        <v>1.9413164517185409E-17</v>
      </c>
      <c r="M18" s="3">
        <v>142.75268926179314</v>
      </c>
      <c r="N18" s="3">
        <v>154.99893907620191</v>
      </c>
      <c r="O18" s="3">
        <v>142.75268926179314</v>
      </c>
      <c r="P18" s="3">
        <v>154.99893907620191</v>
      </c>
    </row>
    <row r="19" spans="1:16">
      <c r="H19" s="3" t="s">
        <v>32</v>
      </c>
      <c r="I19" s="3">
        <v>10779.487892511786</v>
      </c>
      <c r="J19" s="3">
        <v>5409.3429600501859</v>
      </c>
      <c r="K19" s="3">
        <v>1.9927536434871895</v>
      </c>
      <c r="L19" s="3">
        <v>6.6155613041404188E-2</v>
      </c>
      <c r="M19" s="3">
        <v>-822.39884269086087</v>
      </c>
      <c r="N19" s="3">
        <v>22381.374627714435</v>
      </c>
      <c r="O19" s="3">
        <v>-822.39884269086087</v>
      </c>
      <c r="P19" s="3">
        <v>22381.374627714435</v>
      </c>
    </row>
    <row r="20" spans="1:16" ht="15" thickBot="1">
      <c r="H20" s="4" t="s">
        <v>33</v>
      </c>
      <c r="I20" s="4">
        <v>-2060.9674072420648</v>
      </c>
      <c r="J20" s="4">
        <v>593.09883600919932</v>
      </c>
      <c r="K20" s="4">
        <v>-3.4749139302139822</v>
      </c>
      <c r="L20" s="4">
        <v>3.7159475374147597E-3</v>
      </c>
      <c r="M20" s="4">
        <v>-3333.0378913985028</v>
      </c>
      <c r="N20" s="4">
        <v>-788.89692308562678</v>
      </c>
      <c r="O20" s="4">
        <v>-3333.0378913985028</v>
      </c>
      <c r="P20" s="4">
        <v>-788.89692308562678</v>
      </c>
    </row>
    <row r="24" spans="1:16">
      <c r="H24" t="s">
        <v>34</v>
      </c>
    </row>
    <row r="25" spans="1:16" ht="15" thickBot="1"/>
    <row r="26" spans="1:16">
      <c r="H26" s="5" t="s">
        <v>35</v>
      </c>
      <c r="I26" s="5" t="s">
        <v>36</v>
      </c>
      <c r="J26" s="5" t="s">
        <v>37</v>
      </c>
      <c r="K26" s="5" t="s">
        <v>38</v>
      </c>
    </row>
    <row r="27" spans="1:16">
      <c r="H27" s="3">
        <v>1</v>
      </c>
      <c r="I27" s="3">
        <v>203653.34889367854</v>
      </c>
      <c r="J27" s="3">
        <v>-11700.058954995387</v>
      </c>
      <c r="K27" s="3">
        <v>-0.56249969484050333</v>
      </c>
    </row>
    <row r="28" spans="1:16">
      <c r="H28" s="3">
        <v>2</v>
      </c>
      <c r="I28" s="3">
        <v>747863.99082113418</v>
      </c>
      <c r="J28" s="3">
        <v>-24831.133950691554</v>
      </c>
      <c r="K28" s="3">
        <v>-1.1937978538000595</v>
      </c>
    </row>
    <row r="29" spans="1:16">
      <c r="H29" s="3">
        <v>3</v>
      </c>
      <c r="I29" s="3">
        <v>707323.18138491898</v>
      </c>
      <c r="J29" s="3">
        <v>26163.789257138735</v>
      </c>
      <c r="K29" s="3">
        <v>1.2578674628582314</v>
      </c>
    </row>
    <row r="30" spans="1:16">
      <c r="H30" s="3">
        <v>4</v>
      </c>
      <c r="I30" s="3">
        <v>543098.97623281635</v>
      </c>
      <c r="J30" s="3">
        <v>-21416.73845262907</v>
      </c>
      <c r="K30" s="3">
        <v>-1.0296451402870281</v>
      </c>
    </row>
    <row r="31" spans="1:16">
      <c r="H31" s="3">
        <v>5</v>
      </c>
      <c r="I31" s="3">
        <v>108131.11688045769</v>
      </c>
      <c r="J31" s="3">
        <v>-2404.0554471766372</v>
      </c>
      <c r="K31" s="3">
        <v>-0.11557894371456535</v>
      </c>
    </row>
    <row r="32" spans="1:16">
      <c r="H32" s="3">
        <v>6</v>
      </c>
      <c r="I32" s="3">
        <v>236628.82740955157</v>
      </c>
      <c r="J32" s="3">
        <v>-14090.342881472869</v>
      </c>
      <c r="K32" s="3">
        <v>-0.67741654990914291</v>
      </c>
    </row>
    <row r="33" spans="8:11">
      <c r="H33" s="3">
        <v>7</v>
      </c>
      <c r="I33" s="3">
        <v>264356.86412620521</v>
      </c>
      <c r="J33" s="3">
        <v>27423.761310366215</v>
      </c>
      <c r="K33" s="3">
        <v>1.3184427042458335</v>
      </c>
    </row>
    <row r="34" spans="8:11">
      <c r="H34" s="3">
        <v>8</v>
      </c>
      <c r="I34" s="3">
        <v>306470.14882326475</v>
      </c>
      <c r="J34" s="3">
        <v>-1448.4239557466935</v>
      </c>
      <c r="K34" s="3">
        <v>-6.9635378440493598E-2</v>
      </c>
    </row>
    <row r="35" spans="8:11">
      <c r="H35" s="3">
        <v>9</v>
      </c>
      <c r="I35" s="3">
        <v>536902.23272099392</v>
      </c>
      <c r="J35" s="3">
        <v>-13607.905905909138</v>
      </c>
      <c r="K35" s="3">
        <v>-0.65422259400018479</v>
      </c>
    </row>
    <row r="36" spans="8:11">
      <c r="H36" s="3">
        <v>10</v>
      </c>
      <c r="I36" s="3">
        <v>559815.9546244411</v>
      </c>
      <c r="J36" s="3">
        <v>-9148.076285141171</v>
      </c>
      <c r="K36" s="3">
        <v>-0.43980890511432325</v>
      </c>
    </row>
    <row r="37" spans="8:11">
      <c r="H37" s="3">
        <v>11</v>
      </c>
      <c r="I37" s="3">
        <v>616383.69375238742</v>
      </c>
      <c r="J37" s="3">
        <v>40644.289919132483</v>
      </c>
      <c r="K37" s="3">
        <v>1.9540414936763866</v>
      </c>
    </row>
    <row r="38" spans="8:11">
      <c r="H38" s="3">
        <v>12</v>
      </c>
      <c r="I38" s="3">
        <v>879302.76401959208</v>
      </c>
      <c r="J38" s="3">
        <v>2667.6713746731402</v>
      </c>
      <c r="K38" s="3">
        <v>0.1282527156453101</v>
      </c>
    </row>
    <row r="39" spans="8:11">
      <c r="H39" s="3">
        <v>13</v>
      </c>
      <c r="I39" s="3">
        <v>1165637.8896267377</v>
      </c>
      <c r="J39" s="3">
        <v>-15017.608899371931</v>
      </c>
      <c r="K39" s="3">
        <v>-0.72199639810567684</v>
      </c>
    </row>
    <row r="40" spans="8:11">
      <c r="H40" s="3">
        <v>14</v>
      </c>
      <c r="I40" s="3">
        <v>995881.63838134275</v>
      </c>
      <c r="J40" s="3">
        <v>4194.647073334665</v>
      </c>
      <c r="K40" s="3">
        <v>0.20166459910930337</v>
      </c>
    </row>
    <row r="41" spans="8:11">
      <c r="H41" s="3">
        <v>15</v>
      </c>
      <c r="I41" s="3">
        <v>210961.75810014005</v>
      </c>
      <c r="J41" s="3">
        <v>-5250.5984945489618</v>
      </c>
      <c r="K41" s="3">
        <v>-0.2524312110113604</v>
      </c>
    </row>
    <row r="42" spans="8:11">
      <c r="H42" s="3">
        <v>16</v>
      </c>
      <c r="I42" s="3">
        <v>260207.24673152872</v>
      </c>
      <c r="J42" s="3">
        <v>47534.055115045339</v>
      </c>
      <c r="K42" s="3">
        <v>2.2852783562538224</v>
      </c>
    </row>
    <row r="43" spans="8:11" ht="15" thickBot="1">
      <c r="H43" s="4">
        <v>17</v>
      </c>
      <c r="I43" s="4">
        <v>315635.63758464355</v>
      </c>
      <c r="J43" s="4">
        <v>-6455.3152432554634</v>
      </c>
      <c r="K43" s="4">
        <v>-0.31034996220084254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Sheet3</vt:lpstr>
      <vt:lpstr>PartB</vt:lpstr>
      <vt:lpstr>PartD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hp user</cp:lastModifiedBy>
  <dcterms:created xsi:type="dcterms:W3CDTF">2020-09-03T00:56:35Z</dcterms:created>
  <dcterms:modified xsi:type="dcterms:W3CDTF">2020-09-14T13:41:48Z</dcterms:modified>
</cp:coreProperties>
</file>