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патова Марина №2" sheetId="2" r:id="rId5"/>
    <sheet state="visible" name="Липатова Марина №3" sheetId="3" r:id="rId6"/>
    <sheet state="visible" name="Липатова Марина №4" sheetId="4" r:id="rId7"/>
    <sheet state="visible" name="Дорошевич Олеся №1" sheetId="5" r:id="rId8"/>
    <sheet state="visible" name="Дорошевич Олеся №2" sheetId="6" r:id="rId9"/>
    <sheet state="visible" name="Дорошевич Олеся №3" sheetId="7" r:id="rId10"/>
    <sheet state="visible" name="Рудакова Дарья №1" sheetId="8" r:id="rId11"/>
    <sheet state="visible" name="Рудакова Дарья №2" sheetId="9" r:id="rId12"/>
    <sheet state="visible" name="Рудакова Дарья №3" sheetId="10" r:id="rId13"/>
    <sheet state="visible" name="Карнаух Юлия №1" sheetId="11" r:id="rId14"/>
  </sheets>
  <definedNames/>
  <calcPr/>
  <extLst>
    <ext uri="GoogleSheetsCustomDataVersion2">
      <go:sheetsCustomData xmlns:go="http://customooxmlschemas.google.com/" r:id="rId15" roundtripDataChecksum="TryOsHpdvyLz+IVs0TuwkPHxJB3xnOfFm+rgQa0xUsw="/>
    </ext>
  </extLst>
</workbook>
</file>

<file path=xl/sharedStrings.xml><?xml version="1.0" encoding="utf-8"?>
<sst xmlns="http://schemas.openxmlformats.org/spreadsheetml/2006/main" count="471" uniqueCount="161">
  <si>
    <t>Вид операции</t>
  </si>
  <si>
    <t>Поле</t>
  </si>
  <si>
    <t>Итого</t>
  </si>
  <si>
    <t>Нераспределенный объем</t>
  </si>
  <si>
    <t>В тендерной процедуре в КП победителя не отражена информация о вознаграждении ГП, поэтому исходим от инфы без этого</t>
  </si>
  <si>
    <t>Тендерная процедура</t>
  </si>
  <si>
    <t>e1cib/data/Документ.фск_ТендернаяПроцедура?ref=aa64005056b6ef9311ed5929257a13a6</t>
  </si>
  <si>
    <t>Фактическая стоимость</t>
  </si>
  <si>
    <t>Служебная записка</t>
  </si>
  <si>
    <t>ФД00-001863</t>
  </si>
  <si>
    <t>e1cib/data/Документ.фск_АктОНецелесообразностиПроведенияТендера?ref=aa6e005056b6ef9311edbcc35287b9db</t>
  </si>
  <si>
    <t>Сумма изменений</t>
  </si>
  <si>
    <t>ФД00-002173</t>
  </si>
  <si>
    <t>e1cib/data/Документ.фск_АктОНецелесообразностиПроведенияТендера?ref=a96b005056b6bcd711ede427357be7c5</t>
  </si>
  <si>
    <t>e1cib/data/Документ.фск_ТендернаяПроцедура?ref=a96b005056b6bcd711ede425a3e60c95</t>
  </si>
  <si>
    <t>№п/п</t>
  </si>
  <si>
    <t>Номер</t>
  </si>
  <si>
    <t>Дата</t>
  </si>
  <si>
    <t>Маршрут</t>
  </si>
  <si>
    <t>Сумма закупки</t>
  </si>
  <si>
    <t>Общая стоимость с начала</t>
  </si>
  <si>
    <t>Дельта</t>
  </si>
  <si>
    <t>Причина</t>
  </si>
  <si>
    <t>Подрядчик</t>
  </si>
  <si>
    <t>Комментарий</t>
  </si>
  <si>
    <t>Неруд</t>
  </si>
  <si>
    <t>СТМ</t>
  </si>
  <si>
    <t>Все ок</t>
  </si>
  <si>
    <t>ФД00-002582</t>
  </si>
  <si>
    <t>e1cib/data/Документ.фск_АктОНецелесообразностиПроведенияТендера?ref=aa70f7ba101aa47511ee1a601ce647c8</t>
  </si>
  <si>
    <t>В связи с невыполнением обязательств необходимо привлечь резервного подрядчика</t>
  </si>
  <si>
    <t>Спецтехмеханизация</t>
  </si>
  <si>
    <t>Заменили Неруда на Спецтехмеханизацию</t>
  </si>
  <si>
    <t>ФД00-002704</t>
  </si>
  <si>
    <t>e1cib/data/Документ.фск_АктОНецелесообразностиПроведенияТендера?ref=aa70f7ba101aa47511ee278a632333b4</t>
  </si>
  <si>
    <t xml:space="preserve">Объем неучтенный в тендере </t>
  </si>
  <si>
    <t>Расширение объемов</t>
  </si>
  <si>
    <t>ФД00-002679</t>
  </si>
  <si>
    <t>e1cib/data/Документ.фск_АктОНецелесообразностиПроведенияТендера?ref=aa70f7ba101aa47511ee260c9a17ccab</t>
  </si>
  <si>
    <t>В связи с привлечением резервного подрядчика, необходимо уменьшение стоимости работ.</t>
  </si>
  <si>
    <t>Уточнить.
Не говорится на кого заменили Неруда, но я так понимаю, его объемы отдали Спецтехмеханизации</t>
  </si>
  <si>
    <t>ФД00-002817</t>
  </si>
  <si>
    <t>e1cib/data/Документ.фск_АктОНецелесообразностиПроведенияТендера?ref=aa71005056b6ef9311ee3774af783592</t>
  </si>
  <si>
    <t>Обслуживание стройплощадки с июля по октябрь 2023 г.</t>
  </si>
  <si>
    <t>Первоначальная сумма в 14 622 820,00 взялась из СЗ 2582</t>
  </si>
  <si>
    <t>Проверить как заполняют поле контрагент. В обоих ТП разные КА</t>
  </si>
  <si>
    <t>Есть ли на данный момент у нас отчет или документ, в котором отображается информация, из которой становится понятно сколько мы подрядчику в общем заплатили денег и сколько из них он освоил?</t>
  </si>
  <si>
    <t>Люди могут неверно выставлять значение в блоке предыдущая сумма, будет ли целесообразнее не давать им эту возможность, а оставить возможность вносить только дельту?</t>
  </si>
  <si>
    <t>Необходим признак по которому система будет понимать - мы просто забрали объемы и они повисли или мы их передали другому подрядчику?</t>
  </si>
  <si>
    <t>Как должен выглядеть процесс передачи объемов на листе графов, чтобы он был понятен для пользователя? Переход с шага 2 на 3 лишь мой домысл, как бы сделала Марина? Это правильнее делать на основании Нерудовской  СЗ 2517 или идти от ТП?</t>
  </si>
  <si>
    <t>В СЗ/АНцТ необходимо отображение не только отображение возросшей стоимости лота, но и отображение возросшей стоимости целиком</t>
  </si>
  <si>
    <t>Как будет проихсодить отображение КП вырасшее в несколько раз?</t>
  </si>
  <si>
    <t>Как бы это выглядело в таблице Пархамчук Екатерины Шаг №1</t>
  </si>
  <si>
    <t>Первоначальная сумма</t>
  </si>
  <si>
    <t>Было</t>
  </si>
  <si>
    <t>Закупочная процедура</t>
  </si>
  <si>
    <t>Стоимость</t>
  </si>
  <si>
    <t>К7-8</t>
  </si>
  <si>
    <t>Дельта К7-8</t>
  </si>
  <si>
    <t>К11-12</t>
  </si>
  <si>
    <t>Дельта К11-12</t>
  </si>
  <si>
    <t>Дельта итого</t>
  </si>
  <si>
    <t>Тендерная процедура №03509</t>
  </si>
  <si>
    <t>Служебная записка №ФД00-002582</t>
  </si>
  <si>
    <t>Неруд, СТП</t>
  </si>
  <si>
    <t xml:space="preserve">19 427 400
14 622 820
</t>
  </si>
  <si>
    <t xml:space="preserve">Неруд
СТП
</t>
  </si>
  <si>
    <t>Служебная записка №ФД00-002704</t>
  </si>
  <si>
    <t>Служебная записка №ФД00-002679</t>
  </si>
  <si>
    <t>19427400
-16844706
14622820</t>
  </si>
  <si>
    <t>Неруд
Неруд
СТП</t>
  </si>
  <si>
    <t>Служебная записка №ФД00-002817</t>
  </si>
  <si>
    <t>19427400
-16844706
14622820
17546148,3</t>
  </si>
  <si>
    <t>Неруд
Неруд
СТП
СТП</t>
  </si>
  <si>
    <t>Лот 4107</t>
  </si>
  <si>
    <t>Дельта 4107</t>
  </si>
  <si>
    <t>Лот 4109</t>
  </si>
  <si>
    <t>Дельта 4109</t>
  </si>
  <si>
    <t>ЛТ00-001243</t>
  </si>
  <si>
    <t>Дельта Транском</t>
  </si>
  <si>
    <t>Дельта Смарт</t>
  </si>
  <si>
    <t>Тендерная процедура №03246</t>
  </si>
  <si>
    <t>Транском</t>
  </si>
  <si>
    <t>Смарт Монолит</t>
  </si>
  <si>
    <t>Служебная записка №ЛД00-000678</t>
  </si>
  <si>
    <t>Смарт</t>
  </si>
  <si>
    <t>Служебная записка №ЛД00-000741</t>
  </si>
  <si>
    <t>Служебная записка №ЛД00-000680</t>
  </si>
  <si>
    <t>Служебная записка №ЛД00-000728</t>
  </si>
  <si>
    <t>Служебки с корректированием суммы как правило идут на один лот, можно ли в одной служебке корректировать сразу несколько лотов?</t>
  </si>
  <si>
    <t>Да могут, но это происходит редко</t>
  </si>
  <si>
    <t>ЛТ00-004495</t>
  </si>
  <si>
    <t>Моиск</t>
  </si>
  <si>
    <t>Милмарк</t>
  </si>
  <si>
    <t>Тендерная процедура №03531</t>
  </si>
  <si>
    <t>АНцТ №ТК00-000022</t>
  </si>
  <si>
    <t>Служебная записка №0000-001040</t>
  </si>
  <si>
    <t>АНцТ согласовали на сумму в 705к, но в рамках этого Лота увеличение произошло только на 193к, остальные 512к относятся к доп работам</t>
  </si>
  <si>
    <t>Думать как это отображать</t>
  </si>
  <si>
    <t>Доп. работы</t>
  </si>
  <si>
    <t>Итого без доп</t>
  </si>
  <si>
    <t>Итого полностью</t>
  </si>
  <si>
    <t>Дельта без доп</t>
  </si>
  <si>
    <t>Интеко</t>
  </si>
  <si>
    <t>ПКФ</t>
  </si>
  <si>
    <t>ДВ-проджект</t>
  </si>
  <si>
    <t>Тендерная процедура №393</t>
  </si>
  <si>
    <t>ДВ-Проджект</t>
  </si>
  <si>
    <t>Служебная записка №ЛД00-000617</t>
  </si>
  <si>
    <t>Служебная записка №ЛД00-000076</t>
  </si>
  <si>
    <t>Служебная записка №ЛД00-000389</t>
  </si>
  <si>
    <t>Служебная записка №ЛД00-000392</t>
  </si>
  <si>
    <t>Служебная записка №ЛД00-000393</t>
  </si>
  <si>
    <t>Служебная записка №ЛД00-000634</t>
  </si>
  <si>
    <t>Стоимость тендера</t>
  </si>
  <si>
    <t>Подрядчика</t>
  </si>
  <si>
    <t>Секция 21-24</t>
  </si>
  <si>
    <t>Секция 14-20, 25</t>
  </si>
  <si>
    <t>Сатурн</t>
  </si>
  <si>
    <t>АСКА</t>
  </si>
  <si>
    <t>Стройкомплекс</t>
  </si>
  <si>
    <t>Тендерная процедура №2442</t>
  </si>
  <si>
    <t>Аска</t>
  </si>
  <si>
    <t>АНцТ №0000-000274</t>
  </si>
  <si>
    <t>Служебная записка №0000-000394</t>
  </si>
  <si>
    <t>Карстрой</t>
  </si>
  <si>
    <t>Транс</t>
  </si>
  <si>
    <t>Эгелайн</t>
  </si>
  <si>
    <t>Альянс</t>
  </si>
  <si>
    <t>Тендерная процедура №01408</t>
  </si>
  <si>
    <t>Дельта Карстрой</t>
  </si>
  <si>
    <t>Дельта Транс</t>
  </si>
  <si>
    <t>Дельта Эгелайн</t>
  </si>
  <si>
    <t>Дельта Альянс</t>
  </si>
  <si>
    <t>Служебная записка №179</t>
  </si>
  <si>
    <t>АНцТ №905</t>
  </si>
  <si>
    <t>Служебная записка №927</t>
  </si>
  <si>
    <t>АНцТ №931</t>
  </si>
  <si>
    <t>АНцТ №962</t>
  </si>
  <si>
    <t>СТР</t>
  </si>
  <si>
    <t>Еврокомплект</t>
  </si>
  <si>
    <t>Тендерная процедура №1674</t>
  </si>
  <si>
    <t>Дельта СТР</t>
  </si>
  <si>
    <t>Дельта Еврокомплект</t>
  </si>
  <si>
    <t xml:space="preserve">Дельта </t>
  </si>
  <si>
    <t>Служебная записка №000085</t>
  </si>
  <si>
    <t>Служебная записка №000171</t>
  </si>
  <si>
    <t>АНцТ №000170</t>
  </si>
  <si>
    <t>НЕОБХОДИМО БУДЕТ ДАТЬ ВОЗМОЖНОСТЬ ДЕЛАТЬ АНЦТ С ОТРИЦАТЕЛЬНЫМИ СУММАМИ</t>
  </si>
  <si>
    <t>Служебная записка №000557</t>
  </si>
  <si>
    <t>Лот 6-7</t>
  </si>
  <si>
    <t>Лот 8,11</t>
  </si>
  <si>
    <t>Лот 9,10</t>
  </si>
  <si>
    <t>МСУ-1</t>
  </si>
  <si>
    <t>Неотек</t>
  </si>
  <si>
    <t>Тендерная процедура №03049</t>
  </si>
  <si>
    <t>Дельта МСУ-1</t>
  </si>
  <si>
    <t>Дельта Неотек</t>
  </si>
  <si>
    <t>Служебная записка №</t>
  </si>
  <si>
    <t>АНцТ №</t>
  </si>
  <si>
    <t>Нераспределеннная повисшая сумма Карстрой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</si>
</sst>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\ _₽_-;\-* #,##0.00\ _₽_-;_-* &quot;-&quot;??\ _₽_-;_-@"/>
    <numFmt numFmtId="166" formatCode="#,##0.00_ ;[Red]\-#,##0.00\ "/>
    <numFmt numFmtId="167" formatCode="0.00_ ;[Red]\-0.00\ 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167" xfId="0" applyFont="1" applyNumberFormat="1"/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2" fillId="0" fontId="3" numFmtId="0" xfId="0" applyBorder="1" applyFont="1"/>
    <xf borderId="1" fillId="0" fontId="2" numFmtId="0" xfId="0" applyBorder="1" applyFont="1"/>
    <xf borderId="1" fillId="0" fontId="2" numFmtId="14" xfId="0" applyBorder="1" applyFont="1" applyNumberFormat="1"/>
    <xf borderId="1" fillId="0" fontId="2" numFmtId="0" xfId="0" applyAlignment="1" applyBorder="1" applyFont="1">
      <alignment shrinkToFit="0" wrapText="1"/>
    </xf>
    <xf borderId="1" fillId="0" fontId="2" numFmtId="164" xfId="0" applyBorder="1" applyFont="1" applyNumberFormat="1"/>
    <xf borderId="1" fillId="0" fontId="2" numFmtId="165" xfId="0" applyBorder="1" applyFont="1" applyNumberFormat="1"/>
    <xf borderId="1" fillId="0" fontId="2" numFmtId="166" xfId="0" applyBorder="1" applyFont="1" applyNumberFormat="1"/>
    <xf borderId="0" fillId="0" fontId="2" numFmtId="3" xfId="0" applyFont="1" applyNumberForma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9" fillId="0" fontId="2" numFmtId="164" xfId="0" applyBorder="1" applyFont="1" applyNumberFormat="1"/>
    <xf borderId="10" fillId="0" fontId="2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164" xfId="0" applyBorder="1" applyFont="1" applyNumberFormat="1"/>
    <xf borderId="14" fillId="0" fontId="2" numFmtId="164" xfId="0" applyBorder="1" applyFont="1" applyNumberFormat="1"/>
    <xf borderId="15" fillId="0" fontId="2" numFmtId="164" xfId="0" applyBorder="1" applyFont="1" applyNumberFormat="1"/>
    <xf borderId="7" fillId="0" fontId="2" numFmtId="164" xfId="0" applyBorder="1" applyFont="1" applyNumberFormat="1"/>
    <xf borderId="6" fillId="0" fontId="2" numFmtId="164" xfId="0" applyBorder="1" applyFont="1" applyNumberFormat="1"/>
    <xf borderId="0" fillId="0" fontId="2" numFmtId="164" xfId="0" applyAlignment="1" applyFont="1" applyNumberFormat="1">
      <alignment horizontal="right" shrinkToFit="0" wrapText="1"/>
    </xf>
    <xf borderId="17" fillId="0" fontId="2" numFmtId="164" xfId="0" applyBorder="1" applyFont="1" applyNumberFormat="1"/>
    <xf borderId="18" fillId="0" fontId="2" numFmtId="0" xfId="0" applyBorder="1" applyFont="1"/>
    <xf borderId="19" fillId="0" fontId="2" numFmtId="0" xfId="0" applyBorder="1" applyFont="1"/>
    <xf borderId="20" fillId="0" fontId="2" numFmtId="164" xfId="0" applyBorder="1" applyFont="1" applyNumberFormat="1"/>
    <xf borderId="18" fillId="0" fontId="2" numFmtId="164" xfId="0" applyBorder="1" applyFont="1" applyNumberFormat="1"/>
    <xf borderId="19" fillId="0" fontId="2" numFmtId="164" xfId="0" applyBorder="1" applyFont="1" applyNumberFormat="1"/>
    <xf borderId="21" fillId="0" fontId="2" numFmtId="0" xfId="0" applyBorder="1" applyFont="1"/>
    <xf borderId="17" fillId="0" fontId="2" numFmtId="0" xfId="0" applyBorder="1" applyFont="1"/>
    <xf borderId="22" fillId="0" fontId="2" numFmtId="0" xfId="0" applyBorder="1" applyFont="1"/>
    <xf borderId="21" fillId="0" fontId="2" numFmtId="164" xfId="0" applyBorder="1" applyFont="1" applyNumberFormat="1"/>
    <xf borderId="17" fillId="0" fontId="2" numFmtId="164" xfId="0" applyAlignment="1" applyBorder="1" applyFont="1" applyNumberFormat="1">
      <alignment horizontal="right" shrinkToFit="0" wrapText="1"/>
    </xf>
    <xf borderId="17" fillId="0" fontId="2" numFmtId="0" xfId="0" applyAlignment="1" applyBorder="1" applyFont="1">
      <alignment shrinkToFit="0" wrapText="1"/>
    </xf>
    <xf borderId="22" fillId="0" fontId="2" numFmtId="164" xfId="0" applyBorder="1" applyFont="1" applyNumberFormat="1"/>
    <xf borderId="20" fillId="0" fontId="2" numFmtId="166" xfId="0" applyBorder="1" applyFont="1" applyNumberFormat="1"/>
    <xf borderId="19" fillId="0" fontId="2" numFmtId="166" xfId="0" applyBorder="1" applyFont="1" applyNumberFormat="1"/>
    <xf borderId="8" fillId="0" fontId="2" numFmtId="164" xfId="0" applyBorder="1" applyFont="1" applyNumberFormat="1"/>
    <xf borderId="9" fillId="0" fontId="2" numFmtId="164" xfId="0" applyAlignment="1" applyBorder="1" applyFont="1" applyNumberFormat="1">
      <alignment horizontal="right" shrinkToFit="0" wrapText="1"/>
    </xf>
    <xf borderId="9" fillId="0" fontId="2" numFmtId="0" xfId="0" applyAlignment="1" applyBorder="1" applyFont="1">
      <alignment shrinkToFit="0" wrapText="1"/>
    </xf>
    <xf borderId="10" fillId="0" fontId="2" numFmtId="164" xfId="0" applyBorder="1" applyFont="1" applyNumberFormat="1"/>
    <xf borderId="23" fillId="0" fontId="3" numFmtId="0" xfId="0" applyBorder="1" applyFont="1"/>
    <xf borderId="24" fillId="0" fontId="3" numFmtId="0" xfId="0" applyAlignment="1" applyBorder="1" applyFont="1">
      <alignment horizontal="center"/>
    </xf>
    <xf borderId="5" fillId="0" fontId="4" numFmtId="0" xfId="0" applyBorder="1" applyFont="1"/>
    <xf borderId="25" fillId="0" fontId="2" numFmtId="0" xfId="0" applyBorder="1" applyFont="1"/>
    <xf borderId="26" fillId="0" fontId="2" numFmtId="0" xfId="0" applyBorder="1" applyFont="1"/>
    <xf borderId="26" fillId="0" fontId="2" numFmtId="164" xfId="0" applyAlignment="1" applyBorder="1" applyFont="1" applyNumberFormat="1">
      <alignment horizontal="center"/>
    </xf>
    <xf borderId="27" fillId="0" fontId="4" numFmtId="0" xfId="0" applyBorder="1" applyFont="1"/>
    <xf borderId="28" fillId="0" fontId="2" numFmtId="164" xfId="0" applyBorder="1" applyFont="1" applyNumberFormat="1"/>
    <xf borderId="27" fillId="0" fontId="2" numFmtId="164" xfId="0" applyBorder="1" applyFont="1" applyNumberFormat="1"/>
    <xf borderId="26" fillId="0" fontId="2" numFmtId="164" xfId="0" applyBorder="1" applyFont="1" applyNumberFormat="1"/>
    <xf borderId="29" fillId="0" fontId="2" numFmtId="0" xfId="0" applyBorder="1" applyFont="1"/>
    <xf borderId="30" fillId="0" fontId="2" numFmtId="164" xfId="0" applyBorder="1" applyFont="1" applyNumberFormat="1"/>
    <xf borderId="11" fillId="0" fontId="2" numFmtId="0" xfId="0" applyBorder="1" applyFont="1"/>
    <xf borderId="30" fillId="0" fontId="2" numFmtId="0" xfId="0" applyBorder="1" applyFont="1"/>
    <xf borderId="5" fillId="0" fontId="2" numFmtId="164" xfId="0" applyBorder="1" applyFont="1" applyNumberFormat="1"/>
    <xf borderId="3" fillId="0" fontId="2" numFmtId="164" xfId="0" applyBorder="1" applyFont="1" applyNumberFormat="1"/>
    <xf borderId="4" fillId="0" fontId="2" numFmtId="164" xfId="0" applyBorder="1" applyFont="1" applyNumberFormat="1"/>
    <xf borderId="31" fillId="0" fontId="2" numFmtId="0" xfId="0" applyBorder="1" applyFont="1"/>
    <xf borderId="32" fillId="0" fontId="2" numFmtId="0" xfId="0" applyBorder="1" applyFont="1"/>
    <xf borderId="8" fillId="0" fontId="2" numFmtId="164" xfId="0" applyAlignment="1" applyBorder="1" applyFont="1" applyNumberFormat="1">
      <alignment horizontal="right" shrinkToFit="0" wrapText="1"/>
    </xf>
    <xf borderId="5" fillId="0" fontId="2" numFmtId="166" xfId="0" applyBorder="1" applyFont="1" applyNumberFormat="1"/>
    <xf borderId="3" fillId="0" fontId="2" numFmtId="166" xfId="0" applyBorder="1" applyFont="1" applyNumberFormat="1"/>
    <xf borderId="33" fillId="0" fontId="2" numFmtId="0" xfId="0" applyBorder="1" applyFont="1"/>
    <xf borderId="6" fillId="0" fontId="2" numFmtId="165" xfId="0" applyBorder="1" applyFont="1" applyNumberFormat="1"/>
    <xf borderId="30" fillId="0" fontId="2" numFmtId="166" xfId="0" applyBorder="1" applyFont="1" applyNumberFormat="1"/>
    <xf borderId="32" fillId="0" fontId="2" numFmtId="167" xfId="0" applyBorder="1" applyFont="1" applyNumberFormat="1"/>
    <xf borderId="33" fillId="0" fontId="2" numFmtId="164" xfId="0" applyBorder="1" applyFont="1" applyNumberFormat="1"/>
    <xf borderId="9" fillId="0" fontId="3" numFmtId="0" xfId="0" applyAlignment="1" applyBorder="1" applyFont="1">
      <alignment horizontal="center"/>
    </xf>
    <xf borderId="9" fillId="0" fontId="4" numFmtId="0" xfId="0" applyBorder="1" applyFont="1"/>
    <xf borderId="0" fillId="2" fontId="1" numFmtId="0" xfId="0" applyFill="1" applyFont="1"/>
    <xf borderId="4" fillId="0" fontId="3" numFmtId="0" xfId="0" applyBorder="1" applyFont="1"/>
    <xf borderId="34" fillId="0" fontId="3" numFmtId="0" xfId="0" applyAlignment="1" applyBorder="1" applyFont="1">
      <alignment horizontal="center"/>
    </xf>
    <xf borderId="26" fillId="0" fontId="4" numFmtId="0" xfId="0" applyBorder="1" applyFont="1"/>
    <xf borderId="0" fillId="0" fontId="2" numFmtId="0" xfId="0" applyFont="1"/>
    <xf borderId="7" fillId="0" fontId="2" numFmtId="164" xfId="0" applyAlignment="1" applyBorder="1" applyFont="1" applyNumberFormat="1">
      <alignment readingOrder="0"/>
    </xf>
    <xf borderId="4" fillId="0" fontId="2" numFmtId="166" xfId="0" applyBorder="1" applyFont="1" applyNumberFormat="1"/>
    <xf borderId="28" fillId="0" fontId="2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4" numFmtId="0" xfId="0" applyBorder="1" applyFont="1"/>
    <xf borderId="10" fillId="0" fontId="2" numFmtId="167" xfId="0" applyBorder="1" applyFont="1" applyNumberFormat="1"/>
    <xf borderId="28" fillId="0" fontId="3" numFmtId="0" xfId="0" applyAlignment="1" applyBorder="1" applyFont="1">
      <alignment horizontal="center"/>
    </xf>
    <xf borderId="28" fillId="0" fontId="2" numFmtId="164" xfId="0" applyAlignment="1" applyBorder="1" applyFont="1" applyNumberFormat="1">
      <alignment horizontal="center"/>
    </xf>
    <xf borderId="9" fillId="0" fontId="2" numFmtId="164" xfId="0" applyAlignment="1" applyBorder="1" applyFont="1" applyNumberFormat="1">
      <alignment horizontal="center"/>
    </xf>
    <xf borderId="4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29"/>
    <col customWidth="1" min="3" max="3" width="29.14"/>
    <col customWidth="1" min="4" max="4" width="21.57"/>
    <col customWidth="1" min="5" max="5" width="15.86"/>
    <col customWidth="1" min="6" max="6" width="17.71"/>
    <col customWidth="1" min="7" max="7" width="24.29"/>
    <col customWidth="1" min="8" max="26" width="8.71"/>
  </cols>
  <sheetData>
    <row r="1">
      <c r="A1" s="1" t="s">
        <v>0</v>
      </c>
      <c r="D1" s="1" t="s">
        <v>1</v>
      </c>
      <c r="F1" s="1" t="s">
        <v>2</v>
      </c>
      <c r="G1" s="1" t="s">
        <v>3</v>
      </c>
      <c r="J1" s="1" t="s">
        <v>4</v>
      </c>
    </row>
    <row r="2">
      <c r="A2" s="1" t="s">
        <v>5</v>
      </c>
      <c r="B2" s="1">
        <v>3123.0</v>
      </c>
      <c r="C2" s="2" t="s">
        <v>6</v>
      </c>
      <c r="D2" s="1" t="s">
        <v>7</v>
      </c>
      <c r="E2" s="3">
        <v>1.02092137921E9</v>
      </c>
      <c r="F2" s="4">
        <f>0+E2</f>
        <v>1020921379</v>
      </c>
    </row>
    <row r="3">
      <c r="A3" s="1" t="s">
        <v>8</v>
      </c>
      <c r="B3" s="1" t="s">
        <v>9</v>
      </c>
      <c r="C3" s="2" t="s">
        <v>10</v>
      </c>
      <c r="D3" s="1" t="s">
        <v>11</v>
      </c>
      <c r="E3" s="5">
        <v>-1.298921133E7</v>
      </c>
      <c r="F3" s="4">
        <f>E2+E3</f>
        <v>1007932168</v>
      </c>
      <c r="G3" s="5">
        <f>E3</f>
        <v>-12989211.33</v>
      </c>
    </row>
    <row r="5">
      <c r="A5" s="1" t="s">
        <v>8</v>
      </c>
      <c r="B5" s="1" t="s">
        <v>12</v>
      </c>
      <c r="C5" s="2" t="s">
        <v>13</v>
      </c>
      <c r="D5" s="1" t="s">
        <v>11</v>
      </c>
      <c r="E5" s="6">
        <v>-3.15156613E7</v>
      </c>
    </row>
    <row r="13">
      <c r="C13" s="1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14"/>
    <col customWidth="1" min="3" max="3" width="18.0"/>
    <col customWidth="1" min="4" max="6" width="18.43"/>
    <col customWidth="1" min="7" max="7" width="17.71"/>
    <col customWidth="1" min="8" max="8" width="11.57"/>
    <col customWidth="1" min="9" max="9" width="17.71"/>
    <col customWidth="1" min="10" max="10" width="18.29"/>
    <col customWidth="1" min="11" max="11" width="13.57"/>
    <col customWidth="1" min="12" max="12" width="18.14"/>
    <col customWidth="1" min="13" max="13" width="18.29"/>
    <col customWidth="1" min="14" max="14" width="13.57"/>
    <col customWidth="1" min="15" max="15" width="18.14"/>
    <col customWidth="1" min="16" max="16" width="17.14"/>
    <col customWidth="1" min="17" max="17" width="13.57"/>
    <col customWidth="1" min="18" max="18" width="18.14"/>
    <col customWidth="1" min="19" max="20" width="17.71"/>
    <col customWidth="1" min="21" max="21" width="8.71"/>
    <col customWidth="1" min="22" max="22" width="14.29"/>
    <col customWidth="1" min="23" max="26" width="8.71"/>
  </cols>
  <sheetData>
    <row r="1">
      <c r="A1" s="26" t="s">
        <v>15</v>
      </c>
      <c r="B1" s="86" t="s">
        <v>55</v>
      </c>
      <c r="C1" s="96" t="s">
        <v>56</v>
      </c>
      <c r="D1" s="88"/>
      <c r="E1" s="88"/>
      <c r="F1" s="62"/>
      <c r="G1" s="56"/>
      <c r="H1" s="27" t="s">
        <v>23</v>
      </c>
      <c r="I1" s="28" t="s">
        <v>139</v>
      </c>
      <c r="J1" s="26"/>
      <c r="K1" s="27" t="s">
        <v>23</v>
      </c>
      <c r="L1" s="28" t="s">
        <v>125</v>
      </c>
      <c r="M1" s="26"/>
      <c r="N1" s="27" t="s">
        <v>23</v>
      </c>
      <c r="O1" s="28" t="s">
        <v>140</v>
      </c>
      <c r="P1" s="26"/>
      <c r="Q1" s="27" t="s">
        <v>23</v>
      </c>
      <c r="R1" s="28"/>
      <c r="S1" s="56" t="s">
        <v>2</v>
      </c>
      <c r="T1" s="28" t="s">
        <v>61</v>
      </c>
    </row>
    <row r="2">
      <c r="A2" s="59">
        <v>1.0</v>
      </c>
      <c r="B2" s="60" t="s">
        <v>141</v>
      </c>
      <c r="C2" s="97">
        <f>G2+J2+M2+P2</f>
        <v>236661194.4</v>
      </c>
      <c r="D2" s="88"/>
      <c r="E2" s="88"/>
      <c r="F2" s="62"/>
      <c r="G2" s="61">
        <v>2.3666119437E8</v>
      </c>
      <c r="H2" s="62"/>
      <c r="I2" s="64">
        <v>0.0</v>
      </c>
      <c r="J2" s="63">
        <v>0.0</v>
      </c>
      <c r="K2" s="60"/>
      <c r="L2" s="64">
        <v>0.0</v>
      </c>
      <c r="M2" s="63">
        <v>0.0</v>
      </c>
      <c r="N2" s="60"/>
      <c r="O2" s="64">
        <v>0.0</v>
      </c>
      <c r="P2" s="63">
        <v>0.0</v>
      </c>
      <c r="Q2" s="60"/>
      <c r="R2" s="64">
        <v>0.0</v>
      </c>
      <c r="S2" s="65">
        <f>G2+J2+M2+P2</f>
        <v>236661194.4</v>
      </c>
      <c r="T2" s="64">
        <v>0.0</v>
      </c>
    </row>
    <row r="3">
      <c r="A3" s="66"/>
      <c r="C3" s="67" t="s">
        <v>139</v>
      </c>
      <c r="D3" s="21" t="s">
        <v>125</v>
      </c>
      <c r="E3" s="69" t="s">
        <v>140</v>
      </c>
      <c r="F3" s="21"/>
      <c r="G3" s="3"/>
      <c r="I3" s="34" t="s">
        <v>142</v>
      </c>
      <c r="J3" s="35"/>
      <c r="L3" s="34" t="s">
        <v>130</v>
      </c>
      <c r="M3" s="35"/>
      <c r="N3" s="89"/>
      <c r="O3" s="34" t="s">
        <v>143</v>
      </c>
      <c r="P3" s="35"/>
      <c r="Q3" s="89"/>
      <c r="R3" s="34" t="s">
        <v>144</v>
      </c>
      <c r="S3" s="3"/>
      <c r="T3" s="34"/>
    </row>
    <row r="4">
      <c r="A4" s="68">
        <v>2.0</v>
      </c>
      <c r="B4" s="18" t="s">
        <v>145</v>
      </c>
      <c r="C4" s="67">
        <v>0.0</v>
      </c>
      <c r="D4" s="70">
        <v>2.516553477E8</v>
      </c>
      <c r="E4" s="67">
        <v>0.0</v>
      </c>
      <c r="F4" s="70">
        <v>0.0</v>
      </c>
      <c r="G4" s="72">
        <f>G2+C4</f>
        <v>236661194.4</v>
      </c>
      <c r="H4" s="18" t="s">
        <v>139</v>
      </c>
      <c r="I4" s="70">
        <f>G4-G2</f>
        <v>0</v>
      </c>
      <c r="J4" s="71">
        <f>J2+D4</f>
        <v>251655347.7</v>
      </c>
      <c r="K4" s="18" t="s">
        <v>125</v>
      </c>
      <c r="L4" s="70">
        <f>J4-J2</f>
        <v>251655347.7</v>
      </c>
      <c r="M4" s="71">
        <f>M2+E4</f>
        <v>0</v>
      </c>
      <c r="N4" s="18" t="s">
        <v>140</v>
      </c>
      <c r="O4" s="70">
        <f>M4-M2</f>
        <v>0</v>
      </c>
      <c r="P4" s="71">
        <f>P2+F4</f>
        <v>0</v>
      </c>
      <c r="Q4" s="18"/>
      <c r="R4" s="70">
        <f>P4-P2</f>
        <v>0</v>
      </c>
      <c r="S4" s="72">
        <f>G4+J4+M4+P4</f>
        <v>488316542.1</v>
      </c>
      <c r="T4" s="70">
        <f>S4-S2</f>
        <v>251655347.7</v>
      </c>
    </row>
    <row r="5">
      <c r="A5" s="73"/>
      <c r="B5" s="23"/>
      <c r="C5" s="74"/>
      <c r="D5" s="25"/>
      <c r="E5" s="74"/>
      <c r="F5" s="25"/>
      <c r="G5" s="24"/>
      <c r="H5" s="23"/>
      <c r="I5" s="55"/>
      <c r="J5" s="75"/>
      <c r="K5" s="54"/>
      <c r="L5" s="55"/>
      <c r="M5" s="75"/>
      <c r="N5" s="54"/>
      <c r="O5" s="55"/>
      <c r="P5" s="75"/>
      <c r="Q5" s="54"/>
      <c r="R5" s="55"/>
      <c r="S5" s="24"/>
      <c r="T5" s="55"/>
    </row>
    <row r="6">
      <c r="A6" s="68">
        <v>3.0</v>
      </c>
      <c r="B6" s="18" t="s">
        <v>146</v>
      </c>
      <c r="C6" s="80">
        <v>-1.9689908541E8</v>
      </c>
      <c r="D6" s="70">
        <v>0.0</v>
      </c>
      <c r="E6" s="69">
        <v>0.0</v>
      </c>
      <c r="F6" s="19">
        <v>0.0</v>
      </c>
      <c r="G6" s="72">
        <f>G2+C4+C6</f>
        <v>39762108.96</v>
      </c>
      <c r="H6" s="18" t="s">
        <v>139</v>
      </c>
      <c r="I6" s="70">
        <f>G6-G2</f>
        <v>-196899085.4</v>
      </c>
      <c r="J6" s="71">
        <f>J2+D4+D6</f>
        <v>251655347.7</v>
      </c>
      <c r="K6" s="18" t="s">
        <v>125</v>
      </c>
      <c r="L6" s="70">
        <f>J6-J2</f>
        <v>251655347.7</v>
      </c>
      <c r="M6" s="71">
        <f>M2+E4+E6</f>
        <v>0</v>
      </c>
      <c r="N6" s="18" t="s">
        <v>140</v>
      </c>
      <c r="O6" s="70">
        <f>M6-M2</f>
        <v>0</v>
      </c>
      <c r="P6" s="71">
        <f>P2+F4+F6</f>
        <v>0</v>
      </c>
      <c r="Q6" s="18"/>
      <c r="R6" s="70">
        <f>P6-P2</f>
        <v>0</v>
      </c>
      <c r="S6" s="72">
        <f>G6+J6+M6+P6</f>
        <v>291417456.7</v>
      </c>
      <c r="T6" s="70">
        <f>S6-S2</f>
        <v>54756262.29</v>
      </c>
      <c r="V6" s="3"/>
    </row>
    <row r="7">
      <c r="A7" s="73"/>
      <c r="B7" s="23"/>
      <c r="C7" s="81"/>
      <c r="D7" s="25"/>
      <c r="E7" s="74"/>
      <c r="F7" s="25"/>
      <c r="G7" s="24"/>
      <c r="H7" s="23"/>
      <c r="I7" s="55"/>
      <c r="J7" s="75"/>
      <c r="K7" s="54"/>
      <c r="L7" s="55"/>
      <c r="M7" s="75"/>
      <c r="N7" s="54"/>
      <c r="O7" s="55"/>
      <c r="P7" s="75"/>
      <c r="Q7" s="54"/>
      <c r="R7" s="55"/>
      <c r="S7" s="24"/>
      <c r="T7" s="55"/>
      <c r="V7" s="3"/>
    </row>
    <row r="8">
      <c r="A8" s="68">
        <v>4.0</v>
      </c>
      <c r="B8" s="18" t="s">
        <v>147</v>
      </c>
      <c r="C8" s="80">
        <v>0.0</v>
      </c>
      <c r="D8" s="76">
        <v>-3.549953204E7</v>
      </c>
      <c r="E8" s="80">
        <v>0.0</v>
      </c>
      <c r="F8" s="76">
        <v>0.0</v>
      </c>
      <c r="G8" s="72">
        <f>G2+C4+C6+C8</f>
        <v>39762108.96</v>
      </c>
      <c r="H8" s="18" t="s">
        <v>139</v>
      </c>
      <c r="I8" s="70">
        <f>G8-G2</f>
        <v>-196899085.4</v>
      </c>
      <c r="J8" s="77">
        <f>J2+D4+D6+D8</f>
        <v>216155815.7</v>
      </c>
      <c r="K8" s="18" t="s">
        <v>125</v>
      </c>
      <c r="L8" s="76">
        <f>J8-J2</f>
        <v>216155815.7</v>
      </c>
      <c r="M8" s="77">
        <f>M2+E4+E6+E8</f>
        <v>0</v>
      </c>
      <c r="N8" s="18" t="s">
        <v>140</v>
      </c>
      <c r="O8" s="76">
        <f>M8-M2</f>
        <v>0</v>
      </c>
      <c r="P8" s="77">
        <f>P2+F4+F6+F8</f>
        <v>0</v>
      </c>
      <c r="Q8" s="18"/>
      <c r="R8" s="76">
        <f>P8-P2</f>
        <v>0</v>
      </c>
      <c r="S8" s="72">
        <f>G8+J8+M8+P8</f>
        <v>255917924.6</v>
      </c>
      <c r="T8" s="70">
        <f>S8-S2</f>
        <v>19256730.25</v>
      </c>
      <c r="V8" s="3"/>
    </row>
    <row r="9">
      <c r="A9" s="73"/>
      <c r="B9" s="54" t="s">
        <v>148</v>
      </c>
      <c r="C9" s="81"/>
      <c r="D9" s="25"/>
      <c r="E9" s="74"/>
      <c r="F9" s="25"/>
      <c r="G9" s="24"/>
      <c r="H9" s="23"/>
      <c r="I9" s="55"/>
      <c r="J9" s="75"/>
      <c r="K9" s="54"/>
      <c r="L9" s="25"/>
      <c r="M9" s="75"/>
      <c r="N9" s="54"/>
      <c r="O9" s="25"/>
      <c r="P9" s="75"/>
      <c r="Q9" s="54"/>
      <c r="R9" s="25"/>
      <c r="S9" s="24"/>
      <c r="T9" s="55"/>
      <c r="V9" s="3"/>
    </row>
    <row r="10">
      <c r="A10" s="66">
        <v>5.0</v>
      </c>
      <c r="B10" s="1" t="s">
        <v>149</v>
      </c>
      <c r="C10" s="82">
        <v>0.0</v>
      </c>
      <c r="D10" s="34">
        <v>0.0</v>
      </c>
      <c r="E10" s="82">
        <v>8.788178894E7</v>
      </c>
      <c r="F10" s="34">
        <v>0.0</v>
      </c>
      <c r="G10" s="3">
        <f>G2+C4+C6+C8+C10</f>
        <v>39762108.96</v>
      </c>
      <c r="H10" s="18" t="s">
        <v>139</v>
      </c>
      <c r="I10" s="34">
        <f>G10-G2</f>
        <v>-196899085.4</v>
      </c>
      <c r="J10" s="79">
        <f>J2+D4+D6+D8+D10</f>
        <v>216155815.7</v>
      </c>
      <c r="K10" s="18" t="s">
        <v>125</v>
      </c>
      <c r="L10" s="34">
        <f>J10-J2</f>
        <v>216155815.7</v>
      </c>
      <c r="M10" s="79">
        <f>M2+E4+E6+E8+E10</f>
        <v>87881788.94</v>
      </c>
      <c r="N10" s="18" t="s">
        <v>140</v>
      </c>
      <c r="O10" s="34">
        <f>M10-M2</f>
        <v>87881788.94</v>
      </c>
      <c r="P10" s="79">
        <f>P2+F4+F6+F8+F10</f>
        <v>0</v>
      </c>
      <c r="Q10" s="18"/>
      <c r="R10" s="34">
        <f>P10-P2</f>
        <v>0</v>
      </c>
      <c r="S10" s="3">
        <f>G10+J10+M10+P10</f>
        <v>343799713.6</v>
      </c>
      <c r="T10" s="34">
        <f>S10-S2</f>
        <v>107138519.2</v>
      </c>
      <c r="V10" s="3"/>
    </row>
    <row r="11">
      <c r="A11" s="73"/>
      <c r="B11" s="23"/>
      <c r="C11" s="74"/>
      <c r="D11" s="25"/>
      <c r="E11" s="74"/>
      <c r="F11" s="25"/>
      <c r="G11" s="24"/>
      <c r="H11" s="23"/>
      <c r="I11" s="55"/>
      <c r="J11" s="75"/>
      <c r="K11" s="54"/>
      <c r="L11" s="25"/>
      <c r="M11" s="75"/>
      <c r="N11" s="54"/>
      <c r="O11" s="25"/>
      <c r="P11" s="75"/>
      <c r="Q11" s="54"/>
      <c r="R11" s="25"/>
      <c r="S11" s="24"/>
      <c r="T11" s="55"/>
      <c r="V11" s="3"/>
    </row>
    <row r="12">
      <c r="G12" s="3"/>
      <c r="I12" s="3"/>
      <c r="J12" s="3"/>
      <c r="M12" s="3"/>
      <c r="P12" s="3"/>
      <c r="S12" s="3"/>
      <c r="T12" s="3"/>
      <c r="V12" s="3"/>
    </row>
    <row r="13">
      <c r="G13" s="3"/>
      <c r="I13" s="3"/>
      <c r="J13" s="3"/>
      <c r="M13" s="3"/>
      <c r="P13" s="3"/>
      <c r="S13" s="3"/>
      <c r="T13" s="3"/>
      <c r="V13" s="3"/>
    </row>
    <row r="14">
      <c r="G14" s="3"/>
      <c r="I14" s="3"/>
      <c r="J14" s="3"/>
      <c r="M14" s="3"/>
      <c r="P14" s="3"/>
      <c r="S14" s="3"/>
      <c r="T14" s="3"/>
      <c r="V14" s="3"/>
    </row>
    <row r="15">
      <c r="G15" s="3"/>
      <c r="I15" s="3"/>
      <c r="J15" s="3"/>
      <c r="M15" s="3"/>
      <c r="P15" s="3"/>
      <c r="S15" s="3"/>
      <c r="T15" s="3"/>
      <c r="V15" s="3"/>
    </row>
    <row r="16">
      <c r="G16" s="3"/>
      <c r="I16" s="3"/>
      <c r="J16" s="3"/>
      <c r="M16" s="3"/>
      <c r="P16" s="3"/>
      <c r="S16" s="3"/>
      <c r="T16" s="3"/>
      <c r="V16" s="3"/>
    </row>
    <row r="17">
      <c r="G17" s="98" t="s">
        <v>150</v>
      </c>
      <c r="H17" s="84"/>
      <c r="I17" s="84"/>
      <c r="J17" s="98" t="s">
        <v>151</v>
      </c>
      <c r="K17" s="84"/>
      <c r="L17" s="84"/>
      <c r="M17" s="98" t="s">
        <v>152</v>
      </c>
      <c r="N17" s="84"/>
      <c r="O17" s="84"/>
      <c r="P17" s="3"/>
      <c r="S17" s="3"/>
      <c r="T17" s="3"/>
      <c r="V17" s="3"/>
    </row>
    <row r="18">
      <c r="A18" s="26" t="s">
        <v>15</v>
      </c>
      <c r="B18" s="86" t="s">
        <v>55</v>
      </c>
      <c r="C18" s="96" t="s">
        <v>56</v>
      </c>
      <c r="D18" s="88"/>
      <c r="E18" s="88"/>
      <c r="F18" s="62"/>
      <c r="G18" s="56"/>
      <c r="H18" s="27" t="s">
        <v>23</v>
      </c>
      <c r="I18" s="28" t="s">
        <v>153</v>
      </c>
      <c r="J18" s="26"/>
      <c r="K18" s="27" t="s">
        <v>23</v>
      </c>
      <c r="L18" s="28" t="s">
        <v>154</v>
      </c>
      <c r="M18" s="26"/>
      <c r="N18" s="27" t="s">
        <v>23</v>
      </c>
      <c r="O18" s="28" t="s">
        <v>127</v>
      </c>
      <c r="P18" s="26"/>
      <c r="Q18" s="27" t="s">
        <v>23</v>
      </c>
      <c r="R18" s="28"/>
      <c r="S18" s="56" t="s">
        <v>2</v>
      </c>
      <c r="T18" s="28" t="s">
        <v>61</v>
      </c>
    </row>
    <row r="19">
      <c r="A19" s="59">
        <v>1.0</v>
      </c>
      <c r="B19" s="60" t="s">
        <v>155</v>
      </c>
      <c r="C19" s="97">
        <f>G19+J19+M19+P19</f>
        <v>188805266.5</v>
      </c>
      <c r="D19" s="88"/>
      <c r="E19" s="88"/>
      <c r="F19" s="62"/>
      <c r="G19" s="61">
        <v>4.478248474E7</v>
      </c>
      <c r="H19" s="62"/>
      <c r="I19" s="64">
        <v>0.0</v>
      </c>
      <c r="J19" s="63">
        <v>7.567086377E7</v>
      </c>
      <c r="K19" s="60"/>
      <c r="L19" s="64">
        <v>0.0</v>
      </c>
      <c r="M19" s="63">
        <v>6.835191798E7</v>
      </c>
      <c r="N19" s="60"/>
      <c r="O19" s="64">
        <v>0.0</v>
      </c>
      <c r="P19" s="63">
        <v>0.0</v>
      </c>
      <c r="Q19" s="60"/>
      <c r="R19" s="64">
        <v>0.0</v>
      </c>
      <c r="S19" s="65">
        <f>G19+J19+M19+P19</f>
        <v>188805266.5</v>
      </c>
      <c r="T19" s="64">
        <v>0.0</v>
      </c>
    </row>
    <row r="20">
      <c r="A20" s="66"/>
      <c r="C20" s="67" t="s">
        <v>153</v>
      </c>
      <c r="D20" s="21" t="s">
        <v>154</v>
      </c>
      <c r="E20" s="69" t="s">
        <v>127</v>
      </c>
      <c r="F20" s="21"/>
      <c r="G20" s="3"/>
      <c r="I20" s="34" t="s">
        <v>156</v>
      </c>
      <c r="J20" s="35"/>
      <c r="L20" s="34" t="s">
        <v>157</v>
      </c>
      <c r="M20" s="35"/>
      <c r="N20" s="89"/>
      <c r="O20" s="34" t="s">
        <v>132</v>
      </c>
      <c r="P20" s="35"/>
      <c r="Q20" s="89"/>
      <c r="R20" s="34" t="s">
        <v>144</v>
      </c>
      <c r="S20" s="3"/>
      <c r="T20" s="34"/>
    </row>
    <row r="21" ht="15.75" customHeight="1">
      <c r="A21" s="68">
        <v>2.0</v>
      </c>
      <c r="B21" s="18" t="s">
        <v>158</v>
      </c>
      <c r="C21" s="67">
        <v>0.0</v>
      </c>
      <c r="D21" s="70">
        <v>0.0</v>
      </c>
      <c r="E21" s="67">
        <v>0.0</v>
      </c>
      <c r="F21" s="70">
        <v>0.0</v>
      </c>
      <c r="G21" s="72">
        <f>G19+C21</f>
        <v>44782484.74</v>
      </c>
      <c r="H21" s="18" t="s">
        <v>153</v>
      </c>
      <c r="I21" s="70">
        <f>G21-G19</f>
        <v>0</v>
      </c>
      <c r="J21" s="71">
        <f>J19+D21</f>
        <v>75670863.77</v>
      </c>
      <c r="K21" s="18" t="s">
        <v>154</v>
      </c>
      <c r="L21" s="70">
        <f>J21-J19</f>
        <v>0</v>
      </c>
      <c r="M21" s="71">
        <f>M19+E21</f>
        <v>68351917.98</v>
      </c>
      <c r="N21" s="18" t="s">
        <v>127</v>
      </c>
      <c r="O21" s="70">
        <f>M21-M19</f>
        <v>0</v>
      </c>
      <c r="P21" s="71">
        <f>P19+F21</f>
        <v>0</v>
      </c>
      <c r="Q21" s="18"/>
      <c r="R21" s="70">
        <f>P21-P19</f>
        <v>0</v>
      </c>
      <c r="S21" s="72">
        <f>G21+J21+M21+P21</f>
        <v>188805266.5</v>
      </c>
      <c r="T21" s="70">
        <f>S21-S19</f>
        <v>0</v>
      </c>
    </row>
    <row r="22" ht="15.75" customHeight="1">
      <c r="A22" s="73"/>
      <c r="B22" s="23"/>
      <c r="C22" s="74"/>
      <c r="D22" s="25"/>
      <c r="E22" s="74"/>
      <c r="F22" s="25"/>
      <c r="G22" s="24"/>
      <c r="H22" s="23"/>
      <c r="I22" s="55"/>
      <c r="J22" s="75"/>
      <c r="K22" s="54"/>
      <c r="L22" s="55"/>
      <c r="M22" s="75"/>
      <c r="N22" s="54"/>
      <c r="O22" s="55"/>
      <c r="P22" s="75"/>
      <c r="Q22" s="54"/>
      <c r="R22" s="55"/>
      <c r="S22" s="24"/>
      <c r="T22" s="55"/>
    </row>
    <row r="23" ht="15.75" customHeight="1">
      <c r="A23" s="68">
        <v>3.0</v>
      </c>
      <c r="B23" s="18" t="s">
        <v>158</v>
      </c>
      <c r="C23" s="80">
        <v>0.0</v>
      </c>
      <c r="D23" s="70">
        <v>0.0</v>
      </c>
      <c r="E23" s="69">
        <v>0.0</v>
      </c>
      <c r="F23" s="19">
        <v>0.0</v>
      </c>
      <c r="G23" s="72">
        <f>G19+C21+C23</f>
        <v>44782484.74</v>
      </c>
      <c r="H23" s="18" t="s">
        <v>153</v>
      </c>
      <c r="I23" s="70">
        <f>G23-G19</f>
        <v>0</v>
      </c>
      <c r="J23" s="71">
        <f>J19+D21+D23</f>
        <v>75670863.77</v>
      </c>
      <c r="K23" s="18" t="s">
        <v>154</v>
      </c>
      <c r="L23" s="70">
        <f>J23-J19</f>
        <v>0</v>
      </c>
      <c r="M23" s="71">
        <f>M19+E21+E23</f>
        <v>68351917.98</v>
      </c>
      <c r="N23" s="18" t="s">
        <v>127</v>
      </c>
      <c r="O23" s="70">
        <f>M23-M19</f>
        <v>0</v>
      </c>
      <c r="P23" s="71">
        <f>P19+F21+F23</f>
        <v>0</v>
      </c>
      <c r="Q23" s="18"/>
      <c r="R23" s="70">
        <f>P23-P19</f>
        <v>0</v>
      </c>
      <c r="S23" s="72">
        <f>G23+J23+M23+P23</f>
        <v>188805266.5</v>
      </c>
      <c r="T23" s="70">
        <f>S23-S19</f>
        <v>0</v>
      </c>
      <c r="V23" s="3"/>
    </row>
    <row r="24" ht="15.75" customHeight="1">
      <c r="A24" s="73"/>
      <c r="B24" s="23"/>
      <c r="C24" s="81"/>
      <c r="D24" s="25"/>
      <c r="E24" s="74"/>
      <c r="F24" s="25"/>
      <c r="G24" s="24"/>
      <c r="H24" s="23"/>
      <c r="I24" s="55"/>
      <c r="J24" s="75"/>
      <c r="K24" s="54"/>
      <c r="L24" s="55"/>
      <c r="M24" s="75"/>
      <c r="N24" s="54"/>
      <c r="O24" s="55"/>
      <c r="P24" s="75"/>
      <c r="Q24" s="54"/>
      <c r="R24" s="55"/>
      <c r="S24" s="24"/>
      <c r="T24" s="55"/>
      <c r="V24" s="3"/>
    </row>
    <row r="25" ht="15.75" customHeight="1">
      <c r="A25" s="68">
        <v>4.0</v>
      </c>
      <c r="B25" s="18" t="s">
        <v>159</v>
      </c>
      <c r="C25" s="80">
        <v>0.0</v>
      </c>
      <c r="D25" s="76">
        <v>0.0</v>
      </c>
      <c r="E25" s="80">
        <v>0.0</v>
      </c>
      <c r="F25" s="76">
        <v>0.0</v>
      </c>
      <c r="G25" s="72">
        <f>G19+C21+C23+C25</f>
        <v>44782484.74</v>
      </c>
      <c r="H25" s="18" t="s">
        <v>153</v>
      </c>
      <c r="I25" s="70">
        <f>G25-G19</f>
        <v>0</v>
      </c>
      <c r="J25" s="77">
        <f>J19+D21+D23+D25</f>
        <v>75670863.77</v>
      </c>
      <c r="K25" s="18" t="s">
        <v>154</v>
      </c>
      <c r="L25" s="76">
        <f>J25-J19</f>
        <v>0</v>
      </c>
      <c r="M25" s="77">
        <f>M19+E21+E23+E25</f>
        <v>68351917.98</v>
      </c>
      <c r="N25" s="18" t="s">
        <v>127</v>
      </c>
      <c r="O25" s="76">
        <f>M25-M19</f>
        <v>0</v>
      </c>
      <c r="P25" s="77">
        <f>P19+F21+F23+F25</f>
        <v>0</v>
      </c>
      <c r="Q25" s="18"/>
      <c r="R25" s="76">
        <f>P25-P19</f>
        <v>0</v>
      </c>
      <c r="S25" s="72">
        <f>G25+J25+M25+P25</f>
        <v>188805266.5</v>
      </c>
      <c r="T25" s="70">
        <f>S25-S19</f>
        <v>0</v>
      </c>
      <c r="V25" s="3"/>
    </row>
    <row r="26" ht="15.75" customHeight="1">
      <c r="A26" s="73"/>
      <c r="B26" s="54"/>
      <c r="C26" s="81"/>
      <c r="D26" s="25"/>
      <c r="E26" s="74"/>
      <c r="F26" s="25"/>
      <c r="G26" s="24"/>
      <c r="H26" s="23"/>
      <c r="I26" s="55"/>
      <c r="J26" s="75"/>
      <c r="K26" s="54"/>
      <c r="L26" s="25"/>
      <c r="M26" s="75"/>
      <c r="N26" s="54"/>
      <c r="O26" s="25"/>
      <c r="P26" s="75"/>
      <c r="Q26" s="54"/>
      <c r="R26" s="25"/>
      <c r="S26" s="24"/>
      <c r="T26" s="55"/>
      <c r="V26" s="3"/>
    </row>
    <row r="27" ht="15.75" customHeight="1">
      <c r="A27" s="66">
        <v>5.0</v>
      </c>
      <c r="B27" s="1" t="s">
        <v>158</v>
      </c>
      <c r="C27" s="82">
        <v>0.0</v>
      </c>
      <c r="D27" s="34">
        <v>0.0</v>
      </c>
      <c r="E27" s="82">
        <v>0.0</v>
      </c>
      <c r="F27" s="34">
        <v>0.0</v>
      </c>
      <c r="G27" s="3">
        <f>G19+C21+C23+C25+C27</f>
        <v>44782484.74</v>
      </c>
      <c r="H27" s="18" t="s">
        <v>153</v>
      </c>
      <c r="I27" s="34">
        <f>G27-G19</f>
        <v>0</v>
      </c>
      <c r="J27" s="79">
        <f>J19+D21+D23+D25+D27</f>
        <v>75670863.77</v>
      </c>
      <c r="K27" s="18" t="s">
        <v>154</v>
      </c>
      <c r="L27" s="34">
        <f>J27-J19</f>
        <v>0</v>
      </c>
      <c r="M27" s="79">
        <f>M19+E21+E23+E25+E27</f>
        <v>68351917.98</v>
      </c>
      <c r="N27" s="18" t="s">
        <v>127</v>
      </c>
      <c r="O27" s="34">
        <f>M27-M19</f>
        <v>0</v>
      </c>
      <c r="P27" s="79">
        <f>P19+F21+F23+F25+F27</f>
        <v>0</v>
      </c>
      <c r="Q27" s="18"/>
      <c r="R27" s="34">
        <f>P27-P19</f>
        <v>0</v>
      </c>
      <c r="S27" s="3">
        <f>G27+J27+M27+P27</f>
        <v>188805266.5</v>
      </c>
      <c r="T27" s="34">
        <f>S27-S19</f>
        <v>0</v>
      </c>
      <c r="V27" s="3"/>
    </row>
    <row r="28" ht="15.75" customHeight="1">
      <c r="A28" s="73"/>
      <c r="B28" s="23"/>
      <c r="C28" s="74"/>
      <c r="D28" s="25"/>
      <c r="E28" s="74"/>
      <c r="F28" s="25"/>
      <c r="G28" s="24"/>
      <c r="H28" s="23"/>
      <c r="I28" s="55"/>
      <c r="J28" s="75"/>
      <c r="K28" s="54"/>
      <c r="L28" s="25"/>
      <c r="M28" s="75"/>
      <c r="N28" s="54"/>
      <c r="O28" s="25"/>
      <c r="P28" s="75"/>
      <c r="Q28" s="54"/>
      <c r="R28" s="25"/>
      <c r="S28" s="24"/>
      <c r="T28" s="55"/>
      <c r="V28" s="3"/>
    </row>
    <row r="29" ht="15.75" customHeight="1"/>
    <row r="30" ht="15.75" customHeight="1">
      <c r="B30" s="2" t="s">
        <v>160</v>
      </c>
      <c r="C30" s="4">
        <f>L10-C19</f>
        <v>27350549.17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9:F19"/>
    <mergeCell ref="G19:H19"/>
    <mergeCell ref="C1:F1"/>
    <mergeCell ref="C2:F2"/>
    <mergeCell ref="G2:H2"/>
    <mergeCell ref="G17:I17"/>
    <mergeCell ref="J17:L17"/>
    <mergeCell ref="M17:O17"/>
    <mergeCell ref="C18:F18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14"/>
    <col customWidth="1" min="3" max="3" width="18.0"/>
    <col customWidth="1" min="4" max="6" width="18.43"/>
    <col customWidth="1" min="7" max="7" width="17.71"/>
    <col customWidth="1" min="8" max="8" width="11.57"/>
    <col customWidth="1" min="9" max="9" width="17.71"/>
    <col customWidth="1" min="10" max="10" width="18.29"/>
    <col customWidth="1" min="11" max="11" width="13.57"/>
    <col customWidth="1" min="12" max="12" width="18.14"/>
    <col customWidth="1" min="13" max="13" width="18.29"/>
    <col customWidth="1" min="14" max="14" width="13.57"/>
    <col customWidth="1" min="15" max="15" width="18.14"/>
    <col customWidth="1" min="16" max="16" width="17.14"/>
    <col customWidth="1" min="17" max="17" width="13.57"/>
    <col customWidth="1" min="18" max="21" width="18.14"/>
    <col customWidth="1" min="22" max="23" width="17.71"/>
    <col customWidth="1" min="24" max="24" width="8.71"/>
    <col customWidth="1" min="25" max="25" width="14.29"/>
    <col customWidth="1" min="26" max="79" width="8.71"/>
  </cols>
  <sheetData>
    <row r="1">
      <c r="A1" s="26" t="s">
        <v>15</v>
      </c>
      <c r="B1" s="86" t="s">
        <v>55</v>
      </c>
      <c r="C1" s="96" t="s">
        <v>56</v>
      </c>
      <c r="D1" s="88"/>
      <c r="E1" s="88"/>
      <c r="F1" s="62"/>
      <c r="G1" s="27" t="s">
        <v>23</v>
      </c>
      <c r="I1" s="28" t="s">
        <v>139</v>
      </c>
      <c r="J1" s="26"/>
      <c r="K1" s="27" t="s">
        <v>23</v>
      </c>
      <c r="L1" s="28" t="s">
        <v>125</v>
      </c>
      <c r="M1" s="26"/>
      <c r="N1" s="27" t="s">
        <v>23</v>
      </c>
      <c r="O1" s="28" t="s">
        <v>140</v>
      </c>
      <c r="P1" s="26"/>
      <c r="Q1" s="27" t="s">
        <v>23</v>
      </c>
      <c r="R1" s="28"/>
      <c r="S1" s="86"/>
      <c r="T1" s="99" t="s">
        <v>23</v>
      </c>
      <c r="U1" s="86"/>
      <c r="V1" s="56" t="s">
        <v>2</v>
      </c>
      <c r="W1" s="28" t="s">
        <v>61</v>
      </c>
    </row>
    <row r="2">
      <c r="A2" s="59">
        <v>1.0</v>
      </c>
      <c r="B2" s="60" t="s">
        <v>141</v>
      </c>
      <c r="C2" s="97">
        <f>G2+J2+M2+P2</f>
        <v>236661194.4</v>
      </c>
      <c r="D2" s="88"/>
      <c r="E2" s="88"/>
      <c r="F2" s="62"/>
      <c r="G2" s="61">
        <v>2.3666119437E8</v>
      </c>
      <c r="H2" s="62"/>
      <c r="I2" s="64">
        <v>0.0</v>
      </c>
      <c r="J2" s="63">
        <v>0.0</v>
      </c>
      <c r="K2" s="60"/>
      <c r="L2" s="64">
        <v>0.0</v>
      </c>
      <c r="M2" s="63">
        <v>0.0</v>
      </c>
      <c r="N2" s="60"/>
      <c r="O2" s="64">
        <v>0.0</v>
      </c>
      <c r="P2" s="63">
        <v>0.0</v>
      </c>
      <c r="Q2" s="60"/>
      <c r="R2" s="64">
        <v>0.0</v>
      </c>
      <c r="S2" s="65"/>
      <c r="T2" s="65"/>
      <c r="U2" s="65"/>
      <c r="V2" s="65">
        <f>G2+J2+M2+P2</f>
        <v>236661194.4</v>
      </c>
      <c r="W2" s="64">
        <v>0.0</v>
      </c>
    </row>
    <row r="3">
      <c r="A3" s="66"/>
      <c r="C3" s="67" t="s">
        <v>139</v>
      </c>
      <c r="D3" s="21" t="s">
        <v>125</v>
      </c>
      <c r="E3" s="69" t="s">
        <v>140</v>
      </c>
      <c r="F3" s="21"/>
      <c r="G3" s="3"/>
      <c r="I3" s="34" t="s">
        <v>142</v>
      </c>
      <c r="J3" s="35"/>
      <c r="L3" s="34" t="s">
        <v>130</v>
      </c>
      <c r="M3" s="35"/>
      <c r="N3" s="89"/>
      <c r="O3" s="34" t="s">
        <v>143</v>
      </c>
      <c r="P3" s="35"/>
      <c r="Q3" s="89"/>
      <c r="R3" s="34" t="s">
        <v>144</v>
      </c>
      <c r="S3" s="3"/>
      <c r="T3" s="3"/>
      <c r="U3" s="3"/>
      <c r="V3" s="3"/>
      <c r="W3" s="34"/>
    </row>
    <row r="4">
      <c r="A4" s="68">
        <v>2.0</v>
      </c>
      <c r="B4" s="18" t="s">
        <v>145</v>
      </c>
      <c r="C4" s="67">
        <v>0.0</v>
      </c>
      <c r="D4" s="70">
        <v>2.516553477E8</v>
      </c>
      <c r="E4" s="67">
        <v>0.0</v>
      </c>
      <c r="F4" s="70">
        <v>0.0</v>
      </c>
      <c r="G4" s="72">
        <f>G2+C4</f>
        <v>236661194.4</v>
      </c>
      <c r="H4" s="18" t="s">
        <v>139</v>
      </c>
      <c r="I4" s="70">
        <f>G4-G2</f>
        <v>0</v>
      </c>
      <c r="J4" s="71">
        <f>J2+D4</f>
        <v>251655347.7</v>
      </c>
      <c r="K4" s="18" t="s">
        <v>125</v>
      </c>
      <c r="L4" s="70">
        <f>J4-J2</f>
        <v>251655347.7</v>
      </c>
      <c r="M4" s="71">
        <f>M2+E4</f>
        <v>0</v>
      </c>
      <c r="N4" s="18" t="s">
        <v>140</v>
      </c>
      <c r="O4" s="70">
        <f>M4-M2</f>
        <v>0</v>
      </c>
      <c r="P4" s="71">
        <f>P2+F4</f>
        <v>0</v>
      </c>
      <c r="Q4" s="18"/>
      <c r="R4" s="70">
        <f>P4-P2</f>
        <v>0</v>
      </c>
      <c r="S4" s="72"/>
      <c r="T4" s="72"/>
      <c r="U4" s="72"/>
      <c r="V4" s="72">
        <f>G4+J4+M4+P4</f>
        <v>488316542.1</v>
      </c>
      <c r="W4" s="70">
        <f>V4-V2</f>
        <v>251655347.7</v>
      </c>
    </row>
    <row r="5">
      <c r="A5" s="73"/>
      <c r="B5" s="23"/>
      <c r="C5" s="74"/>
      <c r="D5" s="25"/>
      <c r="E5" s="74"/>
      <c r="F5" s="25"/>
      <c r="G5" s="24"/>
      <c r="H5" s="23"/>
      <c r="I5" s="55"/>
      <c r="J5" s="75"/>
      <c r="K5" s="54"/>
      <c r="L5" s="55"/>
      <c r="M5" s="75"/>
      <c r="N5" s="54"/>
      <c r="O5" s="55"/>
      <c r="P5" s="75"/>
      <c r="Q5" s="54"/>
      <c r="R5" s="55"/>
      <c r="S5" s="24"/>
      <c r="T5" s="24"/>
      <c r="U5" s="24"/>
      <c r="V5" s="24"/>
      <c r="W5" s="55"/>
    </row>
    <row r="6">
      <c r="A6" s="68">
        <v>3.0</v>
      </c>
      <c r="B6" s="18" t="s">
        <v>146</v>
      </c>
      <c r="C6" s="80">
        <v>-1.9689908541E8</v>
      </c>
      <c r="D6" s="70">
        <v>0.0</v>
      </c>
      <c r="E6" s="69">
        <v>0.0</v>
      </c>
      <c r="F6" s="19">
        <v>0.0</v>
      </c>
      <c r="G6" s="72">
        <f>G2+C4+C6</f>
        <v>39762108.96</v>
      </c>
      <c r="H6" s="18" t="s">
        <v>139</v>
      </c>
      <c r="I6" s="70">
        <f>G6-G2</f>
        <v>-196899085.4</v>
      </c>
      <c r="J6" s="71">
        <f>J2+D4+D6</f>
        <v>251655347.7</v>
      </c>
      <c r="K6" s="18" t="s">
        <v>125</v>
      </c>
      <c r="L6" s="70">
        <f>J6-J2</f>
        <v>251655347.7</v>
      </c>
      <c r="M6" s="71">
        <f>M2+E4+E6</f>
        <v>0</v>
      </c>
      <c r="N6" s="18" t="s">
        <v>140</v>
      </c>
      <c r="O6" s="70">
        <f>M6-M2</f>
        <v>0</v>
      </c>
      <c r="P6" s="71">
        <f>P2+F4+F6</f>
        <v>0</v>
      </c>
      <c r="Q6" s="18"/>
      <c r="R6" s="70">
        <f>P6-P2</f>
        <v>0</v>
      </c>
      <c r="S6" s="72"/>
      <c r="T6" s="72"/>
      <c r="U6" s="72"/>
      <c r="V6" s="72">
        <f>G6+J6+M6+P6</f>
        <v>291417456.7</v>
      </c>
      <c r="W6" s="70">
        <f>V6-V2</f>
        <v>54756262.29</v>
      </c>
      <c r="Y6" s="3"/>
    </row>
    <row r="7">
      <c r="A7" s="73"/>
      <c r="B7" s="23"/>
      <c r="C7" s="81"/>
      <c r="D7" s="25"/>
      <c r="E7" s="74"/>
      <c r="F7" s="25"/>
      <c r="G7" s="24"/>
      <c r="H7" s="23"/>
      <c r="I7" s="55"/>
      <c r="J7" s="75"/>
      <c r="K7" s="54"/>
      <c r="L7" s="55"/>
      <c r="M7" s="75"/>
      <c r="N7" s="54"/>
      <c r="O7" s="55"/>
      <c r="P7" s="75"/>
      <c r="Q7" s="54"/>
      <c r="R7" s="55"/>
      <c r="S7" s="24"/>
      <c r="T7" s="24"/>
      <c r="U7" s="24"/>
      <c r="V7" s="24"/>
      <c r="W7" s="55"/>
      <c r="Y7" s="3"/>
    </row>
    <row r="8">
      <c r="A8" s="68">
        <v>4.0</v>
      </c>
      <c r="B8" s="18" t="s">
        <v>147</v>
      </c>
      <c r="C8" s="80">
        <v>0.0</v>
      </c>
      <c r="D8" s="76">
        <v>-3.549953204E7</v>
      </c>
      <c r="E8" s="80">
        <v>0.0</v>
      </c>
      <c r="F8" s="76">
        <v>0.0</v>
      </c>
      <c r="G8" s="72">
        <f>G2+C4+C6+C8</f>
        <v>39762108.96</v>
      </c>
      <c r="H8" s="18" t="s">
        <v>139</v>
      </c>
      <c r="I8" s="70">
        <f>G8-G2</f>
        <v>-196899085.4</v>
      </c>
      <c r="J8" s="77">
        <f>J2+D4+D6+D8</f>
        <v>216155815.7</v>
      </c>
      <c r="K8" s="18" t="s">
        <v>125</v>
      </c>
      <c r="L8" s="76">
        <f>J8-J2</f>
        <v>216155815.7</v>
      </c>
      <c r="M8" s="77">
        <f>M2+E4+E6+E8</f>
        <v>0</v>
      </c>
      <c r="N8" s="18" t="s">
        <v>140</v>
      </c>
      <c r="O8" s="76">
        <f>M8-M2</f>
        <v>0</v>
      </c>
      <c r="P8" s="77">
        <f>P2+F4+F6+F8</f>
        <v>0</v>
      </c>
      <c r="Q8" s="18"/>
      <c r="R8" s="76">
        <f>P8-P2</f>
        <v>0</v>
      </c>
      <c r="S8" s="91"/>
      <c r="T8" s="91"/>
      <c r="U8" s="91"/>
      <c r="V8" s="72">
        <f>G8+J8+M8+P8</f>
        <v>255917924.6</v>
      </c>
      <c r="W8" s="70">
        <f>V8-V2</f>
        <v>19256730.25</v>
      </c>
      <c r="Y8" s="3"/>
    </row>
    <row r="9">
      <c r="A9" s="73"/>
      <c r="B9" s="54" t="s">
        <v>148</v>
      </c>
      <c r="C9" s="81"/>
      <c r="D9" s="25"/>
      <c r="E9" s="74"/>
      <c r="F9" s="25"/>
      <c r="G9" s="24"/>
      <c r="H9" s="23"/>
      <c r="I9" s="55"/>
      <c r="J9" s="75"/>
      <c r="K9" s="54"/>
      <c r="L9" s="25"/>
      <c r="M9" s="75"/>
      <c r="N9" s="54"/>
      <c r="O9" s="25"/>
      <c r="P9" s="75"/>
      <c r="Q9" s="54"/>
      <c r="R9" s="25"/>
      <c r="S9" s="23"/>
      <c r="T9" s="23"/>
      <c r="U9" s="23"/>
      <c r="V9" s="24"/>
      <c r="W9" s="55"/>
      <c r="Y9" s="3"/>
    </row>
    <row r="10">
      <c r="A10" s="66">
        <v>5.0</v>
      </c>
      <c r="B10" s="1" t="s">
        <v>149</v>
      </c>
      <c r="C10" s="82">
        <v>0.0</v>
      </c>
      <c r="D10" s="34">
        <v>0.0</v>
      </c>
      <c r="E10" s="82">
        <v>8.788178894E7</v>
      </c>
      <c r="F10" s="34">
        <v>0.0</v>
      </c>
      <c r="G10" s="3">
        <f>G2+C4+C6+C8+C10</f>
        <v>39762108.96</v>
      </c>
      <c r="H10" s="18" t="s">
        <v>139</v>
      </c>
      <c r="I10" s="34">
        <f>G10-G2</f>
        <v>-196899085.4</v>
      </c>
      <c r="J10" s="79">
        <f>J2+D4+D6+D8+D10</f>
        <v>216155815.7</v>
      </c>
      <c r="K10" s="18" t="s">
        <v>125</v>
      </c>
      <c r="L10" s="34">
        <f>J10-J2</f>
        <v>216155815.7</v>
      </c>
      <c r="M10" s="79">
        <f>M2+E4+E6+E8+E10</f>
        <v>87881788.94</v>
      </c>
      <c r="N10" s="18" t="s">
        <v>140</v>
      </c>
      <c r="O10" s="34">
        <f>M10-M2</f>
        <v>87881788.94</v>
      </c>
      <c r="P10" s="79">
        <f>P2+F4+F6+F8+F10</f>
        <v>0</v>
      </c>
      <c r="Q10" s="18"/>
      <c r="R10" s="34">
        <f>P10-P2</f>
        <v>0</v>
      </c>
      <c r="S10" s="3"/>
      <c r="T10" s="3"/>
      <c r="U10" s="3"/>
      <c r="V10" s="3">
        <f>G10+J10+M10+P10</f>
        <v>343799713.6</v>
      </c>
      <c r="W10" s="34">
        <f>V10-V2</f>
        <v>107138519.2</v>
      </c>
      <c r="Y10" s="3"/>
    </row>
    <row r="11">
      <c r="A11" s="73"/>
      <c r="B11" s="23"/>
      <c r="C11" s="74"/>
      <c r="D11" s="25"/>
      <c r="E11" s="74"/>
      <c r="F11" s="25"/>
      <c r="G11" s="24"/>
      <c r="H11" s="23"/>
      <c r="I11" s="55"/>
      <c r="J11" s="75"/>
      <c r="K11" s="54"/>
      <c r="L11" s="25"/>
      <c r="M11" s="75"/>
      <c r="N11" s="54"/>
      <c r="O11" s="25"/>
      <c r="P11" s="75"/>
      <c r="Q11" s="54"/>
      <c r="R11" s="25"/>
      <c r="S11" s="23"/>
      <c r="T11" s="23"/>
      <c r="U11" s="23"/>
      <c r="V11" s="24"/>
      <c r="W11" s="55"/>
      <c r="Y11" s="3"/>
    </row>
    <row r="12">
      <c r="G12" s="3"/>
      <c r="I12" s="3"/>
      <c r="J12" s="3"/>
      <c r="M12" s="3"/>
      <c r="P12" s="3"/>
      <c r="V12" s="3"/>
      <c r="W12" s="3"/>
      <c r="Y12" s="3"/>
    </row>
    <row r="13">
      <c r="G13" s="3"/>
      <c r="I13" s="3"/>
      <c r="J13" s="3"/>
      <c r="M13" s="3"/>
      <c r="P13" s="3"/>
      <c r="V13" s="3"/>
      <c r="W13" s="3"/>
      <c r="Y13" s="3"/>
    </row>
    <row r="14">
      <c r="G14" s="3"/>
      <c r="I14" s="3"/>
      <c r="J14" s="3"/>
      <c r="M14" s="3"/>
      <c r="P14" s="3"/>
      <c r="V14" s="3"/>
      <c r="W14" s="3"/>
      <c r="Y14" s="3"/>
    </row>
    <row r="15">
      <c r="G15" s="3"/>
      <c r="I15" s="3"/>
      <c r="J15" s="3"/>
      <c r="M15" s="3"/>
      <c r="P15" s="3"/>
      <c r="V15" s="3"/>
      <c r="W15" s="3"/>
      <c r="Y15" s="3"/>
    </row>
    <row r="16" ht="15.75" customHeight="1">
      <c r="B16" s="2"/>
      <c r="C16" s="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3">
    <mergeCell ref="C1:F1"/>
    <mergeCell ref="C2:F2"/>
    <mergeCell ref="G2:H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0.29"/>
    <col customWidth="1" min="3" max="4" width="12.43"/>
    <col customWidth="1" min="5" max="5" width="27.71"/>
    <col customWidth="1" min="6" max="6" width="21.57"/>
    <col customWidth="1" min="7" max="7" width="17.14"/>
    <col customWidth="1" min="8" max="8" width="22.0"/>
    <col customWidth="1" min="9" max="9" width="18.0"/>
    <col customWidth="1" min="10" max="10" width="27.14"/>
    <col customWidth="1" min="11" max="11" width="20.29"/>
    <col customWidth="1" min="12" max="12" width="31.43"/>
    <col customWidth="1" min="13" max="13" width="8.71"/>
    <col customWidth="1" min="14" max="14" width="16.71"/>
    <col customWidth="1" min="15" max="15" width="15.0"/>
    <col customWidth="1" min="16" max="26" width="8.71"/>
  </cols>
  <sheetData>
    <row r="1">
      <c r="A1" s="7" t="s">
        <v>15</v>
      </c>
      <c r="B1" s="7" t="s">
        <v>0</v>
      </c>
      <c r="C1" s="7" t="s">
        <v>16</v>
      </c>
      <c r="D1" s="7" t="s">
        <v>17</v>
      </c>
      <c r="E1" s="7" t="s">
        <v>18</v>
      </c>
      <c r="F1" s="7" t="s">
        <v>1</v>
      </c>
      <c r="G1" s="7" t="s">
        <v>19</v>
      </c>
      <c r="H1" s="8" t="s">
        <v>20</v>
      </c>
      <c r="I1" s="8" t="s">
        <v>21</v>
      </c>
      <c r="J1" s="7" t="s">
        <v>22</v>
      </c>
      <c r="K1" s="7" t="s">
        <v>23</v>
      </c>
      <c r="L1" s="7" t="s">
        <v>24</v>
      </c>
      <c r="N1" s="9" t="s">
        <v>25</v>
      </c>
      <c r="O1" s="9" t="s">
        <v>26</v>
      </c>
    </row>
    <row r="2">
      <c r="A2" s="10">
        <v>1.0</v>
      </c>
      <c r="B2" s="10" t="s">
        <v>5</v>
      </c>
      <c r="C2" s="10">
        <v>3509.0</v>
      </c>
      <c r="D2" s="11">
        <v>45042.0</v>
      </c>
      <c r="E2" s="12" t="s">
        <v>14</v>
      </c>
      <c r="F2" s="10" t="s">
        <v>7</v>
      </c>
      <c r="G2" s="13">
        <v>3.54774E7</v>
      </c>
      <c r="H2" s="13">
        <f>G2</f>
        <v>35477400</v>
      </c>
      <c r="I2" s="14">
        <f>H2-G2</f>
        <v>0</v>
      </c>
      <c r="J2" s="12"/>
      <c r="K2" s="12"/>
      <c r="L2" s="12" t="s">
        <v>27</v>
      </c>
      <c r="N2" s="3">
        <v>1.94274E7</v>
      </c>
      <c r="O2" s="3">
        <v>1.605E7</v>
      </c>
    </row>
    <row r="3">
      <c r="A3" s="10">
        <v>3.0</v>
      </c>
      <c r="B3" s="10" t="s">
        <v>8</v>
      </c>
      <c r="C3" s="10" t="s">
        <v>28</v>
      </c>
      <c r="D3" s="11">
        <v>45111.0</v>
      </c>
      <c r="E3" s="12" t="s">
        <v>29</v>
      </c>
      <c r="F3" s="10" t="s">
        <v>11</v>
      </c>
      <c r="G3" s="15">
        <v>1.462282E7</v>
      </c>
      <c r="H3" s="13">
        <f t="shared" ref="H3:H6" si="1">H2+G3</f>
        <v>50100220</v>
      </c>
      <c r="I3" s="14">
        <f>H3-H2</f>
        <v>14622820</v>
      </c>
      <c r="J3" s="12" t="s">
        <v>30</v>
      </c>
      <c r="K3" s="12" t="s">
        <v>31</v>
      </c>
      <c r="L3" s="12" t="s">
        <v>32</v>
      </c>
      <c r="O3" s="3">
        <v>1.462282E7</v>
      </c>
    </row>
    <row r="4">
      <c r="A4" s="10">
        <v>4.0</v>
      </c>
      <c r="B4" s="10" t="s">
        <v>8</v>
      </c>
      <c r="C4" s="10" t="s">
        <v>33</v>
      </c>
      <c r="D4" s="11">
        <v>45128.0</v>
      </c>
      <c r="E4" s="12" t="s">
        <v>34</v>
      </c>
      <c r="F4" s="10" t="s">
        <v>11</v>
      </c>
      <c r="G4" s="13">
        <v>1.1699007163E8</v>
      </c>
      <c r="H4" s="13">
        <f t="shared" si="1"/>
        <v>167090291.6</v>
      </c>
      <c r="I4" s="15">
        <f>H4-G2</f>
        <v>131612891.6</v>
      </c>
      <c r="J4" s="12" t="s">
        <v>35</v>
      </c>
      <c r="K4" s="12" t="s">
        <v>31</v>
      </c>
      <c r="L4" s="12" t="s">
        <v>36</v>
      </c>
      <c r="O4" s="1">
        <v>1.1699007163E8</v>
      </c>
    </row>
    <row r="5">
      <c r="A5" s="10">
        <v>5.0</v>
      </c>
      <c r="B5" s="10" t="s">
        <v>8</v>
      </c>
      <c r="C5" s="10" t="s">
        <v>37</v>
      </c>
      <c r="D5" s="11">
        <v>45126.0</v>
      </c>
      <c r="E5" s="12" t="s">
        <v>38</v>
      </c>
      <c r="F5" s="10" t="s">
        <v>11</v>
      </c>
      <c r="G5" s="15">
        <v>-1.6844706E7</v>
      </c>
      <c r="H5" s="13">
        <f t="shared" si="1"/>
        <v>150245585.6</v>
      </c>
      <c r="I5" s="14">
        <f>H5-G2</f>
        <v>114768185.6</v>
      </c>
      <c r="J5" s="12" t="s">
        <v>39</v>
      </c>
      <c r="K5" s="12" t="s">
        <v>25</v>
      </c>
      <c r="L5" s="12" t="s">
        <v>40</v>
      </c>
      <c r="N5" s="5">
        <v>-1.6844706E7</v>
      </c>
    </row>
    <row r="6">
      <c r="A6" s="10">
        <v>6.0</v>
      </c>
      <c r="B6" s="10" t="s">
        <v>8</v>
      </c>
      <c r="C6" s="10" t="s">
        <v>41</v>
      </c>
      <c r="D6" s="11">
        <v>45148.0</v>
      </c>
      <c r="E6" s="12" t="s">
        <v>42</v>
      </c>
      <c r="F6" s="10" t="s">
        <v>11</v>
      </c>
      <c r="G6" s="13">
        <v>1.75461483E7</v>
      </c>
      <c r="H6" s="13">
        <f t="shared" si="1"/>
        <v>167791733.9</v>
      </c>
      <c r="I6" s="14">
        <f>H6-G2</f>
        <v>132314333.9</v>
      </c>
      <c r="J6" s="12" t="s">
        <v>43</v>
      </c>
      <c r="K6" s="12" t="s">
        <v>31</v>
      </c>
      <c r="L6" s="12" t="s">
        <v>44</v>
      </c>
      <c r="O6" s="1">
        <v>1.75461483E7</v>
      </c>
    </row>
    <row r="7">
      <c r="N7" s="4">
        <f>N2+N5</f>
        <v>2582694</v>
      </c>
    </row>
    <row r="9">
      <c r="B9" s="1" t="s">
        <v>45</v>
      </c>
      <c r="L9" s="16"/>
    </row>
    <row r="10">
      <c r="L10" s="16"/>
    </row>
    <row r="13">
      <c r="B13" s="1" t="s">
        <v>46</v>
      </c>
    </row>
    <row r="14">
      <c r="B14" s="1" t="s">
        <v>47</v>
      </c>
    </row>
    <row r="15">
      <c r="B15" s="1" t="s">
        <v>48</v>
      </c>
    </row>
    <row r="16">
      <c r="B16" s="1" t="s">
        <v>49</v>
      </c>
    </row>
    <row r="17">
      <c r="B17" s="1" t="s">
        <v>50</v>
      </c>
    </row>
    <row r="18">
      <c r="B18" s="1" t="s">
        <v>51</v>
      </c>
    </row>
    <row r="21" ht="15.75" customHeight="1"/>
    <row r="22" ht="15.75" customHeight="1">
      <c r="E22" s="17" t="s">
        <v>52</v>
      </c>
      <c r="F22" s="18"/>
      <c r="G22" s="18"/>
      <c r="H22" s="18"/>
      <c r="I22" s="19"/>
    </row>
    <row r="23" ht="15.75" customHeight="1">
      <c r="E23" s="20"/>
      <c r="G23" s="2" t="s">
        <v>53</v>
      </c>
      <c r="I23" s="21"/>
    </row>
    <row r="24" ht="15.75" customHeight="1">
      <c r="E24" s="20" t="s">
        <v>54</v>
      </c>
      <c r="F24" s="1" t="s">
        <v>25</v>
      </c>
      <c r="G24" s="3">
        <v>1.94274E7</v>
      </c>
      <c r="I24" s="21"/>
    </row>
    <row r="25" ht="15.75" customHeight="1">
      <c r="E25" s="20"/>
      <c r="F25" s="1" t="s">
        <v>31</v>
      </c>
      <c r="G25" s="3">
        <v>1.605E7</v>
      </c>
      <c r="I25" s="21"/>
      <c r="O25" s="2"/>
    </row>
    <row r="26" ht="15.75" customHeight="1">
      <c r="E26" s="22"/>
      <c r="F26" s="23" t="s">
        <v>2</v>
      </c>
      <c r="G26" s="24">
        <f>G24+G25</f>
        <v>35477400</v>
      </c>
      <c r="H26" s="23"/>
      <c r="I26" s="25"/>
      <c r="O26" s="3"/>
    </row>
    <row r="27" ht="15.75" customHeight="1">
      <c r="G27" s="3"/>
      <c r="O27" s="3"/>
    </row>
    <row r="28" ht="15.75" customHeight="1">
      <c r="O28" s="3"/>
    </row>
    <row r="29" ht="15.75" customHeight="1">
      <c r="O29" s="3"/>
    </row>
    <row r="30" ht="15.75" customHeight="1">
      <c r="P30" s="2"/>
    </row>
    <row r="31" ht="15.75" customHeight="1">
      <c r="O31" s="4"/>
      <c r="Q31" s="5"/>
    </row>
    <row r="32" ht="15.75" customHeight="1">
      <c r="O32" s="4"/>
      <c r="Q32" s="5"/>
    </row>
    <row r="33" ht="15.75" customHeight="1">
      <c r="O33" s="4"/>
      <c r="Q33" s="5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43"/>
    <col customWidth="1" min="3" max="3" width="18.43"/>
    <col customWidth="1" min="4" max="4" width="15.0"/>
    <col customWidth="1" min="5" max="5" width="11.0"/>
    <col customWidth="1" min="6" max="6" width="15.0"/>
    <col customWidth="1" min="7" max="7" width="15.57"/>
    <col customWidth="1" min="8" max="8" width="13.57"/>
    <col customWidth="1" min="9" max="9" width="15.57"/>
    <col customWidth="1" min="10" max="11" width="15.0"/>
    <col customWidth="1" min="12" max="12" width="8.71"/>
    <col customWidth="1" min="13" max="13" width="14.29"/>
    <col customWidth="1" min="14" max="26" width="8.71"/>
  </cols>
  <sheetData>
    <row r="1">
      <c r="A1" s="26" t="s">
        <v>15</v>
      </c>
      <c r="B1" s="27" t="s">
        <v>55</v>
      </c>
      <c r="C1" s="28" t="s">
        <v>56</v>
      </c>
      <c r="D1" s="26" t="s">
        <v>57</v>
      </c>
      <c r="E1" s="27" t="s">
        <v>23</v>
      </c>
      <c r="F1" s="27" t="s">
        <v>58</v>
      </c>
      <c r="G1" s="27" t="s">
        <v>59</v>
      </c>
      <c r="H1" s="27" t="s">
        <v>23</v>
      </c>
      <c r="I1" s="28" t="s">
        <v>60</v>
      </c>
      <c r="J1" s="27" t="s">
        <v>2</v>
      </c>
      <c r="K1" s="28" t="s">
        <v>61</v>
      </c>
    </row>
    <row r="2">
      <c r="A2" s="29">
        <v>1.0</v>
      </c>
      <c r="B2" s="30" t="s">
        <v>62</v>
      </c>
      <c r="C2" s="31">
        <v>3.54774E7</v>
      </c>
      <c r="D2" s="32">
        <v>1.605E7</v>
      </c>
      <c r="E2" s="30" t="s">
        <v>26</v>
      </c>
      <c r="F2" s="33">
        <v>0.0</v>
      </c>
      <c r="G2" s="33">
        <v>1.94274E7</v>
      </c>
      <c r="H2" s="30" t="s">
        <v>25</v>
      </c>
      <c r="I2" s="33">
        <v>0.0</v>
      </c>
      <c r="J2" s="33">
        <f t="shared" ref="J2:J3" si="1">D2+G2</f>
        <v>35477400</v>
      </c>
      <c r="K2" s="31">
        <v>0.0</v>
      </c>
    </row>
    <row r="3">
      <c r="A3" s="20">
        <v>2.0</v>
      </c>
      <c r="B3" s="1" t="s">
        <v>63</v>
      </c>
      <c r="C3" s="34">
        <v>1.462282E7</v>
      </c>
      <c r="D3" s="35">
        <f>D2+F3</f>
        <v>16050000</v>
      </c>
      <c r="E3" s="1" t="s">
        <v>26</v>
      </c>
      <c r="F3" s="3">
        <v>0.0</v>
      </c>
      <c r="G3" s="3">
        <f>G2+I3</f>
        <v>34050220</v>
      </c>
      <c r="H3" s="1" t="s">
        <v>64</v>
      </c>
      <c r="I3" s="3">
        <f>14622820</f>
        <v>14622820</v>
      </c>
      <c r="J3" s="3">
        <f t="shared" si="1"/>
        <v>50100220</v>
      </c>
      <c r="K3" s="34">
        <f>J3-J2</f>
        <v>14622820</v>
      </c>
    </row>
    <row r="4">
      <c r="A4" s="20"/>
      <c r="C4" s="21"/>
      <c r="D4" s="35"/>
      <c r="F4" s="3"/>
      <c r="G4" s="36" t="s">
        <v>65</v>
      </c>
      <c r="H4" s="2" t="s">
        <v>66</v>
      </c>
      <c r="I4" s="3"/>
      <c r="J4" s="37"/>
      <c r="K4" s="34"/>
    </row>
    <row r="5">
      <c r="A5" s="38">
        <v>3.0</v>
      </c>
      <c r="B5" s="39" t="s">
        <v>67</v>
      </c>
      <c r="C5" s="40">
        <v>1.1699007163E8</v>
      </c>
      <c r="D5" s="41">
        <f>D2+F3+F5</f>
        <v>133040071.6</v>
      </c>
      <c r="E5" s="39" t="s">
        <v>26</v>
      </c>
      <c r="F5" s="42">
        <v>1.1699007163E8</v>
      </c>
      <c r="G5" s="42">
        <f>19427400+14622820</f>
        <v>34050220</v>
      </c>
      <c r="H5" s="39" t="s">
        <v>64</v>
      </c>
      <c r="I5" s="42">
        <f>G5-G2</f>
        <v>14622820</v>
      </c>
      <c r="J5" s="3">
        <f>D5+G5</f>
        <v>167090291.6</v>
      </c>
      <c r="K5" s="40">
        <f>F5+I5</f>
        <v>131612891.6</v>
      </c>
      <c r="M5" s="3"/>
    </row>
    <row r="6">
      <c r="A6" s="43"/>
      <c r="B6" s="44"/>
      <c r="C6" s="45"/>
      <c r="D6" s="46"/>
      <c r="E6" s="44"/>
      <c r="F6" s="37"/>
      <c r="G6" s="47" t="s">
        <v>65</v>
      </c>
      <c r="H6" s="48" t="s">
        <v>66</v>
      </c>
      <c r="I6" s="37"/>
      <c r="J6" s="37"/>
      <c r="K6" s="49"/>
      <c r="M6" s="3"/>
    </row>
    <row r="7">
      <c r="A7" s="38">
        <v>4.0</v>
      </c>
      <c r="B7" s="39" t="s">
        <v>68</v>
      </c>
      <c r="C7" s="50">
        <v>-1.6844706E7</v>
      </c>
      <c r="D7" s="41">
        <f>16050000+116990071.63</f>
        <v>133040071.6</v>
      </c>
      <c r="E7" s="39" t="s">
        <v>26</v>
      </c>
      <c r="F7" s="42">
        <v>1.1699007163E8</v>
      </c>
      <c r="G7" s="51">
        <f>G2+C3+C7</f>
        <v>17205514</v>
      </c>
      <c r="H7" s="39"/>
      <c r="I7" s="51">
        <f>G7-G2</f>
        <v>-2221886</v>
      </c>
      <c r="J7" s="42">
        <f>D7+G7</f>
        <v>150245585.6</v>
      </c>
      <c r="K7" s="40">
        <f>J7-J2</f>
        <v>114768185.6</v>
      </c>
      <c r="M7" s="3"/>
    </row>
    <row r="8">
      <c r="A8" s="43"/>
      <c r="B8" s="44"/>
      <c r="C8" s="45"/>
      <c r="D8" s="46"/>
      <c r="E8" s="44"/>
      <c r="F8" s="37"/>
      <c r="G8" s="47" t="s">
        <v>69</v>
      </c>
      <c r="H8" s="48" t="s">
        <v>70</v>
      </c>
      <c r="I8" s="44"/>
      <c r="J8" s="37"/>
      <c r="K8" s="49"/>
      <c r="M8" s="3"/>
    </row>
    <row r="9">
      <c r="A9" s="20">
        <v>5.0</v>
      </c>
      <c r="B9" s="1" t="s">
        <v>71</v>
      </c>
      <c r="C9" s="34">
        <v>1.75461483E7</v>
      </c>
      <c r="D9" s="41">
        <f>16050000+116990071.63</f>
        <v>133040071.6</v>
      </c>
      <c r="E9" s="39" t="s">
        <v>26</v>
      </c>
      <c r="F9" s="42">
        <v>1.1699007163E8</v>
      </c>
      <c r="G9" s="4">
        <f>G2+C3+C7+C9</f>
        <v>34751662.3</v>
      </c>
      <c r="I9" s="3">
        <f>G9-G2</f>
        <v>15324262.3</v>
      </c>
      <c r="J9" s="3">
        <f>D9+G9</f>
        <v>167791733.9</v>
      </c>
      <c r="K9" s="34">
        <f>J9-J2</f>
        <v>132314333.9</v>
      </c>
      <c r="M9" s="3"/>
    </row>
    <row r="10">
      <c r="A10" s="22"/>
      <c r="B10" s="23"/>
      <c r="C10" s="25"/>
      <c r="D10" s="52"/>
      <c r="E10" s="23"/>
      <c r="F10" s="24"/>
      <c r="G10" s="53" t="s">
        <v>72</v>
      </c>
      <c r="H10" s="54" t="s">
        <v>73</v>
      </c>
      <c r="I10" s="23"/>
      <c r="J10" s="24"/>
      <c r="K10" s="55"/>
      <c r="M10" s="3"/>
    </row>
    <row r="11">
      <c r="D11" s="3"/>
      <c r="F11" s="3"/>
      <c r="G11" s="3"/>
      <c r="J11" s="3"/>
      <c r="K11" s="3"/>
      <c r="M11" s="3"/>
    </row>
    <row r="12">
      <c r="D12" s="3"/>
      <c r="F12" s="3"/>
      <c r="G12" s="3"/>
      <c r="J12" s="3"/>
      <c r="K12" s="3"/>
      <c r="M12" s="3"/>
    </row>
    <row r="13">
      <c r="D13" s="3"/>
      <c r="F13" s="3"/>
      <c r="G13" s="3"/>
      <c r="J13" s="3"/>
      <c r="K13" s="3"/>
      <c r="M13" s="3"/>
    </row>
    <row r="14">
      <c r="D14" s="3"/>
      <c r="F14" s="3"/>
      <c r="G14" s="3"/>
      <c r="J14" s="3"/>
      <c r="K14" s="3"/>
      <c r="M14" s="3"/>
    </row>
    <row r="15">
      <c r="D15" s="3"/>
      <c r="F15" s="3"/>
      <c r="G15" s="3"/>
      <c r="J15" s="3"/>
      <c r="K15" s="3"/>
      <c r="M15" s="3"/>
    </row>
    <row r="16">
      <c r="D16" s="3"/>
      <c r="F16" s="3"/>
      <c r="G16" s="3"/>
      <c r="J16" s="3"/>
      <c r="K16" s="3"/>
      <c r="M16" s="3"/>
    </row>
    <row r="17">
      <c r="D17" s="3"/>
      <c r="F17" s="3"/>
      <c r="G17" s="3"/>
      <c r="J17" s="3"/>
      <c r="K17" s="3"/>
      <c r="M17" s="3"/>
    </row>
    <row r="18">
      <c r="D18" s="3"/>
      <c r="F18" s="3"/>
      <c r="G18" s="3"/>
      <c r="J18" s="3"/>
      <c r="K18" s="3"/>
      <c r="M18" s="3"/>
    </row>
    <row r="19">
      <c r="D1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43"/>
    <col customWidth="1" min="3" max="3" width="18.0"/>
    <col customWidth="1" min="4" max="4" width="18.43"/>
    <col customWidth="1" min="5" max="5" width="15.0"/>
    <col customWidth="1" min="6" max="6" width="11.0"/>
    <col customWidth="1" min="7" max="7" width="15.0"/>
    <col customWidth="1" min="8" max="8" width="15.57"/>
    <col customWidth="1" min="9" max="9" width="13.57"/>
    <col customWidth="1" min="10" max="10" width="15.57"/>
    <col customWidth="1" min="11" max="12" width="15.0"/>
    <col customWidth="1" min="13" max="13" width="8.71"/>
    <col customWidth="1" min="14" max="14" width="14.29"/>
    <col customWidth="1" min="15" max="26" width="8.71"/>
  </cols>
  <sheetData>
    <row r="1">
      <c r="A1" s="26" t="s">
        <v>15</v>
      </c>
      <c r="B1" s="56" t="s">
        <v>55</v>
      </c>
      <c r="C1" s="57" t="s">
        <v>56</v>
      </c>
      <c r="D1" s="58"/>
      <c r="E1" s="26" t="s">
        <v>74</v>
      </c>
      <c r="F1" s="27" t="s">
        <v>23</v>
      </c>
      <c r="G1" s="28" t="s">
        <v>75</v>
      </c>
      <c r="H1" s="26" t="s">
        <v>76</v>
      </c>
      <c r="I1" s="27" t="s">
        <v>23</v>
      </c>
      <c r="J1" s="28" t="s">
        <v>77</v>
      </c>
      <c r="K1" s="56" t="s">
        <v>2</v>
      </c>
      <c r="L1" s="28" t="s">
        <v>61</v>
      </c>
    </row>
    <row r="2">
      <c r="A2" s="59">
        <v>1.0</v>
      </c>
      <c r="B2" s="60" t="s">
        <v>62</v>
      </c>
      <c r="C2" s="61">
        <v>3.54774E7</v>
      </c>
      <c r="D2" s="62"/>
      <c r="E2" s="63">
        <v>1.605E7</v>
      </c>
      <c r="F2" s="60" t="s">
        <v>26</v>
      </c>
      <c r="G2" s="64">
        <v>0.0</v>
      </c>
      <c r="H2" s="63">
        <v>1.94274E7</v>
      </c>
      <c r="I2" s="60" t="s">
        <v>25</v>
      </c>
      <c r="J2" s="64">
        <v>0.0</v>
      </c>
      <c r="K2" s="65">
        <f>E2+H2</f>
        <v>35477400</v>
      </c>
      <c r="L2" s="64">
        <v>0.0</v>
      </c>
    </row>
    <row r="3">
      <c r="A3" s="66"/>
      <c r="C3" s="67" t="s">
        <v>74</v>
      </c>
      <c r="D3" s="21" t="s">
        <v>76</v>
      </c>
      <c r="E3" s="35"/>
      <c r="G3" s="34"/>
      <c r="H3" s="35"/>
      <c r="J3" s="34"/>
      <c r="K3" s="3"/>
      <c r="L3" s="34"/>
    </row>
    <row r="4">
      <c r="A4" s="68">
        <v>2.0</v>
      </c>
      <c r="B4" s="18" t="s">
        <v>63</v>
      </c>
      <c r="C4" s="69">
        <v>0.0</v>
      </c>
      <c r="D4" s="70">
        <v>1.462282E7</v>
      </c>
      <c r="E4" s="71">
        <f>E2+C4</f>
        <v>16050000</v>
      </c>
      <c r="F4" s="18" t="s">
        <v>26</v>
      </c>
      <c r="G4" s="70">
        <f>E4-E2</f>
        <v>0</v>
      </c>
      <c r="H4" s="71">
        <f>H2+D4</f>
        <v>34050220</v>
      </c>
      <c r="I4" s="18" t="s">
        <v>64</v>
      </c>
      <c r="J4" s="70">
        <f>H4-H2</f>
        <v>14622820</v>
      </c>
      <c r="K4" s="72">
        <f>E4+H4</f>
        <v>50100220</v>
      </c>
      <c r="L4" s="70">
        <f>K4-K2</f>
        <v>14622820</v>
      </c>
    </row>
    <row r="5">
      <c r="A5" s="73"/>
      <c r="B5" s="23"/>
      <c r="C5" s="74"/>
      <c r="D5" s="25"/>
      <c r="E5" s="52"/>
      <c r="F5" s="23"/>
      <c r="G5" s="55"/>
      <c r="H5" s="75" t="s">
        <v>65</v>
      </c>
      <c r="I5" s="54" t="s">
        <v>66</v>
      </c>
      <c r="J5" s="55"/>
      <c r="K5" s="24"/>
      <c r="L5" s="55"/>
    </row>
    <row r="6">
      <c r="A6" s="68">
        <v>3.0</v>
      </c>
      <c r="B6" s="18" t="s">
        <v>67</v>
      </c>
      <c r="C6" s="67">
        <v>1.1699007163E8</v>
      </c>
      <c r="D6" s="19">
        <v>0.0</v>
      </c>
      <c r="E6" s="71">
        <f>E2+C4+C6</f>
        <v>133040071.6</v>
      </c>
      <c r="F6" s="18" t="s">
        <v>26</v>
      </c>
      <c r="G6" s="70">
        <f>E6-E2</f>
        <v>116990071.6</v>
      </c>
      <c r="H6" s="71">
        <f>H2+D4+D6</f>
        <v>34050220</v>
      </c>
      <c r="I6" s="18" t="s">
        <v>64</v>
      </c>
      <c r="J6" s="70">
        <f>H6-H2</f>
        <v>14622820</v>
      </c>
      <c r="K6" s="72">
        <f>E6+H6</f>
        <v>167090291.6</v>
      </c>
      <c r="L6" s="70">
        <f>K6-K2</f>
        <v>131612891.6</v>
      </c>
      <c r="N6" s="3"/>
    </row>
    <row r="7">
      <c r="A7" s="73"/>
      <c r="B7" s="23"/>
      <c r="C7" s="74"/>
      <c r="D7" s="25"/>
      <c r="E7" s="52"/>
      <c r="F7" s="23"/>
      <c r="G7" s="55"/>
      <c r="H7" s="75" t="s">
        <v>65</v>
      </c>
      <c r="I7" s="54" t="s">
        <v>66</v>
      </c>
      <c r="J7" s="55"/>
      <c r="K7" s="24"/>
      <c r="L7" s="55"/>
      <c r="N7" s="3"/>
    </row>
    <row r="8">
      <c r="A8" s="68">
        <v>4.0</v>
      </c>
      <c r="B8" s="18" t="s">
        <v>68</v>
      </c>
      <c r="C8" s="69">
        <v>0.0</v>
      </c>
      <c r="D8" s="76">
        <v>-1.6844706E7</v>
      </c>
      <c r="E8" s="71">
        <f>16050000+116990071.63</f>
        <v>133040071.6</v>
      </c>
      <c r="F8" s="18" t="s">
        <v>26</v>
      </c>
      <c r="G8" s="70">
        <f>E8-E2</f>
        <v>116990071.6</v>
      </c>
      <c r="H8" s="77">
        <f>H2+D4+D6+D8</f>
        <v>17205514</v>
      </c>
      <c r="I8" s="18"/>
      <c r="J8" s="76">
        <f>H8-H2</f>
        <v>-2221886</v>
      </c>
      <c r="K8" s="72">
        <f>E8+H8</f>
        <v>150245585.6</v>
      </c>
      <c r="L8" s="70">
        <f>K8-K2</f>
        <v>114768185.6</v>
      </c>
      <c r="N8" s="3"/>
    </row>
    <row r="9">
      <c r="A9" s="73"/>
      <c r="B9" s="23"/>
      <c r="C9" s="74"/>
      <c r="D9" s="25"/>
      <c r="E9" s="52"/>
      <c r="F9" s="23"/>
      <c r="G9" s="55"/>
      <c r="H9" s="75" t="s">
        <v>69</v>
      </c>
      <c r="I9" s="54" t="s">
        <v>70</v>
      </c>
      <c r="J9" s="25"/>
      <c r="K9" s="24"/>
      <c r="L9" s="55"/>
      <c r="N9" s="3"/>
    </row>
    <row r="10">
      <c r="A10" s="66">
        <v>5.0</v>
      </c>
      <c r="B10" s="1" t="s">
        <v>71</v>
      </c>
      <c r="C10" s="78">
        <v>0.0</v>
      </c>
      <c r="D10" s="34">
        <v>1.75461483E7</v>
      </c>
      <c r="E10" s="35">
        <f>16050000+116990071.63</f>
        <v>133040071.6</v>
      </c>
      <c r="F10" s="1" t="s">
        <v>26</v>
      </c>
      <c r="G10" s="34">
        <f>E10-E2</f>
        <v>116990071.6</v>
      </c>
      <c r="H10" s="79">
        <f>H2+D4+D6+D8+D10</f>
        <v>34751662.3</v>
      </c>
      <c r="J10" s="34">
        <f>H10-H2</f>
        <v>15324262.3</v>
      </c>
      <c r="K10" s="3">
        <f>E10+H10</f>
        <v>167791733.9</v>
      </c>
      <c r="L10" s="34">
        <f>K10-K2</f>
        <v>132314333.9</v>
      </c>
      <c r="N10" s="3"/>
    </row>
    <row r="11">
      <c r="A11" s="73"/>
      <c r="B11" s="23"/>
      <c r="C11" s="74"/>
      <c r="D11" s="25"/>
      <c r="E11" s="52"/>
      <c r="F11" s="23"/>
      <c r="G11" s="55"/>
      <c r="H11" s="75" t="s">
        <v>72</v>
      </c>
      <c r="I11" s="54" t="s">
        <v>73</v>
      </c>
      <c r="J11" s="25"/>
      <c r="K11" s="24"/>
      <c r="L11" s="55"/>
      <c r="N11" s="3"/>
    </row>
    <row r="12">
      <c r="E12" s="3"/>
      <c r="G12" s="3"/>
      <c r="H12" s="3"/>
      <c r="K12" s="3"/>
      <c r="L12" s="3"/>
      <c r="N12" s="3"/>
    </row>
    <row r="13">
      <c r="E13" s="3"/>
      <c r="G13" s="3"/>
      <c r="H13" s="3"/>
      <c r="K13" s="3"/>
      <c r="L13" s="3"/>
      <c r="N13" s="3"/>
    </row>
    <row r="14">
      <c r="E14" s="3"/>
      <c r="G14" s="3"/>
      <c r="H14" s="3"/>
      <c r="K14" s="3"/>
      <c r="L14" s="3"/>
      <c r="N14" s="3"/>
    </row>
    <row r="15">
      <c r="E15" s="3"/>
      <c r="G15" s="3"/>
      <c r="H15" s="3"/>
      <c r="K15" s="3"/>
      <c r="L15" s="3"/>
      <c r="N15" s="3"/>
    </row>
    <row r="16">
      <c r="E16" s="3"/>
      <c r="G16" s="3"/>
      <c r="H16" s="3"/>
      <c r="K16" s="3"/>
      <c r="L16" s="3"/>
      <c r="N16" s="3"/>
    </row>
    <row r="17">
      <c r="E17" s="3"/>
      <c r="G17" s="3"/>
      <c r="H17" s="3"/>
      <c r="K17" s="3"/>
      <c r="L17" s="3"/>
      <c r="N17" s="3"/>
    </row>
    <row r="18">
      <c r="E18" s="3"/>
      <c r="G18" s="3"/>
      <c r="H18" s="3"/>
      <c r="K18" s="3"/>
      <c r="L18" s="3"/>
      <c r="N18" s="3"/>
    </row>
    <row r="19">
      <c r="E19" s="3"/>
      <c r="G19" s="3"/>
      <c r="H19" s="3"/>
      <c r="K19" s="3"/>
      <c r="L19" s="3"/>
      <c r="N19" s="3"/>
    </row>
    <row r="20">
      <c r="E2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C2:D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43"/>
    <col customWidth="1" min="3" max="3" width="18.0"/>
    <col customWidth="1" min="4" max="4" width="18.43"/>
    <col customWidth="1" min="5" max="5" width="15.0"/>
    <col customWidth="1" min="6" max="6" width="11.0"/>
    <col customWidth="1" min="7" max="7" width="17.0"/>
    <col customWidth="1" min="8" max="8" width="16.71"/>
    <col customWidth="1" min="9" max="9" width="13.57"/>
    <col customWidth="1" min="10" max="10" width="15.57"/>
    <col customWidth="1" min="11" max="12" width="15.0"/>
    <col customWidth="1" min="13" max="13" width="8.71"/>
    <col customWidth="1" min="14" max="14" width="14.29"/>
    <col customWidth="1" min="15" max="26" width="8.71"/>
  </cols>
  <sheetData>
    <row r="1">
      <c r="A1" s="26" t="s">
        <v>15</v>
      </c>
      <c r="B1" s="56" t="s">
        <v>55</v>
      </c>
      <c r="C1" s="57" t="s">
        <v>56</v>
      </c>
      <c r="D1" s="58"/>
      <c r="E1" s="26" t="s">
        <v>78</v>
      </c>
      <c r="F1" s="27" t="s">
        <v>23</v>
      </c>
      <c r="G1" s="28" t="s">
        <v>79</v>
      </c>
      <c r="H1" s="26" t="s">
        <v>78</v>
      </c>
      <c r="I1" s="27" t="s">
        <v>23</v>
      </c>
      <c r="J1" s="28" t="s">
        <v>80</v>
      </c>
      <c r="K1" s="56" t="s">
        <v>2</v>
      </c>
      <c r="L1" s="28" t="s">
        <v>61</v>
      </c>
    </row>
    <row r="2">
      <c r="A2" s="59">
        <v>1.0</v>
      </c>
      <c r="B2" s="60" t="s">
        <v>81</v>
      </c>
      <c r="C2" s="61">
        <v>4.7554767811E8</v>
      </c>
      <c r="D2" s="62"/>
      <c r="E2" s="61">
        <v>4.7554767811E8</v>
      </c>
      <c r="F2" s="62"/>
      <c r="G2" s="64">
        <v>0.0</v>
      </c>
      <c r="H2" s="63">
        <v>0.0</v>
      </c>
      <c r="I2" s="60"/>
      <c r="J2" s="64">
        <v>0.0</v>
      </c>
      <c r="K2" s="65">
        <f>E2+H2</f>
        <v>475547678.1</v>
      </c>
      <c r="L2" s="64">
        <v>0.0</v>
      </c>
    </row>
    <row r="3">
      <c r="A3" s="66"/>
      <c r="C3" s="67" t="s">
        <v>82</v>
      </c>
      <c r="D3" s="21" t="s">
        <v>83</v>
      </c>
      <c r="E3" s="35"/>
      <c r="G3" s="34"/>
      <c r="H3" s="35"/>
      <c r="J3" s="34"/>
      <c r="K3" s="3"/>
      <c r="L3" s="34"/>
    </row>
    <row r="4">
      <c r="A4" s="68">
        <v>2.0</v>
      </c>
      <c r="B4" s="18" t="s">
        <v>84</v>
      </c>
      <c r="C4" s="69">
        <v>0.0</v>
      </c>
      <c r="D4" s="70">
        <v>2.9349066551E8</v>
      </c>
      <c r="E4" s="71">
        <f>E2+C4</f>
        <v>475547678.1</v>
      </c>
      <c r="F4" s="18" t="s">
        <v>82</v>
      </c>
      <c r="G4" s="70">
        <f>E4-E2</f>
        <v>0</v>
      </c>
      <c r="H4" s="71">
        <f>H2+D4</f>
        <v>293490665.5</v>
      </c>
      <c r="I4" s="18" t="s">
        <v>85</v>
      </c>
      <c r="J4" s="70">
        <f>H4-H2</f>
        <v>293490665.5</v>
      </c>
      <c r="K4" s="72">
        <f>E4+H4</f>
        <v>769038343.6</v>
      </c>
      <c r="L4" s="70">
        <f>K4-K2</f>
        <v>293490665.5</v>
      </c>
    </row>
    <row r="5">
      <c r="A5" s="73"/>
      <c r="B5" s="23"/>
      <c r="C5" s="74"/>
      <c r="D5" s="25"/>
      <c r="E5" s="52"/>
      <c r="F5" s="23"/>
      <c r="G5" s="55"/>
      <c r="H5" s="75"/>
      <c r="I5" s="54"/>
      <c r="J5" s="55"/>
      <c r="K5" s="24"/>
      <c r="L5" s="55"/>
    </row>
    <row r="6">
      <c r="A6" s="68">
        <v>3.0</v>
      </c>
      <c r="B6" s="18" t="s">
        <v>86</v>
      </c>
      <c r="C6" s="80">
        <v>-2.6910596246E8</v>
      </c>
      <c r="D6" s="19">
        <v>0.0</v>
      </c>
      <c r="E6" s="71">
        <f>E2+C4+C6</f>
        <v>206441715.7</v>
      </c>
      <c r="F6" s="18" t="s">
        <v>82</v>
      </c>
      <c r="G6" s="70">
        <f>E6-E2</f>
        <v>-269105962.5</v>
      </c>
      <c r="H6" s="71">
        <f>H2+D4+D6</f>
        <v>293490665.5</v>
      </c>
      <c r="I6" s="18" t="s">
        <v>85</v>
      </c>
      <c r="J6" s="70">
        <f>H6-H2</f>
        <v>293490665.5</v>
      </c>
      <c r="K6" s="72">
        <f>E6+H6</f>
        <v>499932381.2</v>
      </c>
      <c r="L6" s="70">
        <f>K6-K2</f>
        <v>24384703.05</v>
      </c>
      <c r="N6" s="3"/>
    </row>
    <row r="7">
      <c r="A7" s="73"/>
      <c r="B7" s="23"/>
      <c r="C7" s="81"/>
      <c r="D7" s="25"/>
      <c r="E7" s="52"/>
      <c r="F7" s="23"/>
      <c r="G7" s="55"/>
      <c r="H7" s="75"/>
      <c r="I7" s="54"/>
      <c r="J7" s="55"/>
      <c r="K7" s="24"/>
      <c r="L7" s="55"/>
      <c r="N7" s="3"/>
    </row>
    <row r="8">
      <c r="A8" s="68">
        <v>4.0</v>
      </c>
      <c r="B8" s="18" t="s">
        <v>87</v>
      </c>
      <c r="C8" s="69">
        <v>0.0</v>
      </c>
      <c r="D8" s="76">
        <v>6.122680535E7</v>
      </c>
      <c r="E8" s="71">
        <f>E2+C4+C6+C8</f>
        <v>206441715.7</v>
      </c>
      <c r="F8" s="18" t="s">
        <v>82</v>
      </c>
      <c r="G8" s="70">
        <f>E8-E2</f>
        <v>-269105962.5</v>
      </c>
      <c r="H8" s="77">
        <f>H2+D4+D6+D8</f>
        <v>354717470.9</v>
      </c>
      <c r="I8" s="18" t="s">
        <v>85</v>
      </c>
      <c r="J8" s="76">
        <f>H8-H2</f>
        <v>354717470.9</v>
      </c>
      <c r="K8" s="72">
        <f>E8+H8</f>
        <v>561159186.5</v>
      </c>
      <c r="L8" s="70">
        <f>K8-K2</f>
        <v>85611508.4</v>
      </c>
      <c r="N8" s="3"/>
    </row>
    <row r="9">
      <c r="A9" s="73"/>
      <c r="B9" s="23"/>
      <c r="C9" s="74"/>
      <c r="D9" s="25"/>
      <c r="E9" s="52"/>
      <c r="F9" s="23"/>
      <c r="G9" s="55"/>
      <c r="H9" s="75"/>
      <c r="I9" s="54"/>
      <c r="J9" s="25"/>
      <c r="K9" s="24"/>
      <c r="L9" s="55"/>
      <c r="N9" s="3"/>
    </row>
    <row r="10">
      <c r="A10" s="66">
        <v>5.0</v>
      </c>
      <c r="B10" s="1" t="s">
        <v>88</v>
      </c>
      <c r="C10" s="82">
        <v>-5.515464769E7</v>
      </c>
      <c r="D10" s="34">
        <v>0.0</v>
      </c>
      <c r="E10" s="35">
        <f>E2+C4+C6+C8+C10</f>
        <v>151287068</v>
      </c>
      <c r="F10" s="18" t="s">
        <v>82</v>
      </c>
      <c r="G10" s="34">
        <f>E10-E2</f>
        <v>-324260610.2</v>
      </c>
      <c r="H10" s="79">
        <f>H2+D4+D6+D8+D10</f>
        <v>354717470.9</v>
      </c>
      <c r="I10" s="18" t="s">
        <v>85</v>
      </c>
      <c r="J10" s="34">
        <f>H10-H2</f>
        <v>354717470.9</v>
      </c>
      <c r="K10" s="3">
        <f>E10+H10</f>
        <v>506004538.8</v>
      </c>
      <c r="L10" s="34">
        <f>K10-K2</f>
        <v>30456860.71</v>
      </c>
      <c r="N10" s="3"/>
    </row>
    <row r="11">
      <c r="A11" s="73"/>
      <c r="B11" s="23"/>
      <c r="C11" s="74"/>
      <c r="D11" s="25"/>
      <c r="E11" s="52"/>
      <c r="F11" s="23"/>
      <c r="G11" s="55"/>
      <c r="H11" s="75"/>
      <c r="I11" s="54"/>
      <c r="J11" s="25"/>
      <c r="K11" s="24"/>
      <c r="L11" s="55"/>
      <c r="N11" s="3"/>
    </row>
    <row r="12">
      <c r="E12" s="3"/>
      <c r="G12" s="3"/>
      <c r="H12" s="3"/>
      <c r="K12" s="3"/>
      <c r="L12" s="3"/>
      <c r="N12" s="3"/>
    </row>
    <row r="13">
      <c r="E13" s="3"/>
      <c r="G13" s="3"/>
      <c r="H13" s="3"/>
      <c r="K13" s="3"/>
      <c r="L13" s="3"/>
      <c r="N13" s="3"/>
    </row>
    <row r="14">
      <c r="E14" s="3"/>
      <c r="G14" s="3"/>
      <c r="H14" s="3"/>
      <c r="K14" s="3"/>
      <c r="L14" s="3"/>
      <c r="N14" s="3"/>
    </row>
    <row r="15">
      <c r="E15" s="3"/>
      <c r="G15" s="3"/>
      <c r="H15" s="3"/>
      <c r="K15" s="3"/>
      <c r="L15" s="3"/>
      <c r="N15" s="3"/>
    </row>
    <row r="16">
      <c r="B16" s="1" t="s">
        <v>89</v>
      </c>
      <c r="E16" s="3"/>
      <c r="G16" s="3"/>
      <c r="H16" s="3"/>
      <c r="K16" s="3"/>
      <c r="L16" s="3"/>
      <c r="N16" s="3"/>
    </row>
    <row r="17">
      <c r="B17" s="1" t="s">
        <v>90</v>
      </c>
      <c r="E17" s="3"/>
      <c r="G17" s="3"/>
      <c r="H17" s="3"/>
      <c r="K17" s="3"/>
      <c r="L17" s="3"/>
      <c r="N17" s="3"/>
    </row>
    <row r="18">
      <c r="E18" s="3"/>
      <c r="G18" s="3"/>
      <c r="H18" s="3"/>
      <c r="K18" s="3"/>
      <c r="L18" s="3"/>
      <c r="N18" s="3"/>
    </row>
    <row r="19">
      <c r="E19" s="3"/>
      <c r="G19" s="3"/>
      <c r="H19" s="3"/>
      <c r="K19" s="3"/>
      <c r="L19" s="3"/>
      <c r="N19" s="3"/>
    </row>
    <row r="20">
      <c r="E2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D1"/>
    <mergeCell ref="C2:D2"/>
    <mergeCell ref="E2:F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43"/>
    <col customWidth="1" min="3" max="3" width="18.0"/>
    <col customWidth="1" min="4" max="4" width="18.43"/>
    <col customWidth="1" min="5" max="5" width="15.0"/>
    <col customWidth="1" min="6" max="6" width="11.0"/>
    <col customWidth="1" min="7" max="7" width="17.0"/>
    <col customWidth="1" min="8" max="8" width="16.71"/>
    <col customWidth="1" min="9" max="9" width="13.57"/>
    <col customWidth="1" min="10" max="10" width="15.57"/>
    <col customWidth="1" min="11" max="12" width="15.0"/>
    <col customWidth="1" min="13" max="13" width="11.57"/>
    <col customWidth="1" min="14" max="14" width="14.29"/>
    <col customWidth="1" min="15" max="15" width="16.86"/>
    <col customWidth="1" min="16" max="16" width="15.29"/>
    <col customWidth="1" min="17" max="26" width="8.71"/>
  </cols>
  <sheetData>
    <row r="1">
      <c r="E1" s="83" t="s">
        <v>91</v>
      </c>
      <c r="F1" s="84"/>
      <c r="G1" s="84"/>
      <c r="H1" s="84"/>
      <c r="I1" s="84"/>
      <c r="J1" s="84"/>
    </row>
    <row r="2">
      <c r="A2" s="26" t="s">
        <v>15</v>
      </c>
      <c r="B2" s="56" t="s">
        <v>55</v>
      </c>
      <c r="C2" s="57" t="s">
        <v>56</v>
      </c>
      <c r="D2" s="58"/>
      <c r="E2" s="26"/>
      <c r="F2" s="27" t="s">
        <v>23</v>
      </c>
      <c r="G2" s="28" t="s">
        <v>92</v>
      </c>
      <c r="H2" s="26"/>
      <c r="I2" s="27" t="s">
        <v>23</v>
      </c>
      <c r="J2" s="28" t="s">
        <v>93</v>
      </c>
      <c r="K2" s="56" t="s">
        <v>2</v>
      </c>
      <c r="L2" s="28" t="s">
        <v>61</v>
      </c>
    </row>
    <row r="3">
      <c r="A3" s="59">
        <v>1.0</v>
      </c>
      <c r="B3" s="60" t="s">
        <v>94</v>
      </c>
      <c r="C3" s="61">
        <v>9.400020068E7</v>
      </c>
      <c r="D3" s="62"/>
      <c r="E3" s="61">
        <v>9.400020068E7</v>
      </c>
      <c r="F3" s="62"/>
      <c r="G3" s="64">
        <v>0.0</v>
      </c>
      <c r="H3" s="63">
        <v>0.0</v>
      </c>
      <c r="I3" s="60"/>
      <c r="J3" s="64">
        <v>0.0</v>
      </c>
      <c r="K3" s="65">
        <f>E3+H3</f>
        <v>94000200.68</v>
      </c>
      <c r="L3" s="64">
        <v>0.0</v>
      </c>
    </row>
    <row r="4">
      <c r="A4" s="66"/>
      <c r="C4" s="67" t="s">
        <v>92</v>
      </c>
      <c r="D4" s="21" t="s">
        <v>93</v>
      </c>
      <c r="E4" s="35"/>
      <c r="G4" s="34"/>
      <c r="H4" s="35"/>
      <c r="J4" s="34"/>
      <c r="K4" s="3"/>
      <c r="L4" s="34"/>
    </row>
    <row r="5">
      <c r="A5" s="68">
        <v>2.0</v>
      </c>
      <c r="B5" s="18" t="s">
        <v>95</v>
      </c>
      <c r="C5" s="69">
        <v>0.0</v>
      </c>
      <c r="D5" s="70">
        <v>705380.0</v>
      </c>
      <c r="E5" s="71">
        <f>E3+C5</f>
        <v>94000200.68</v>
      </c>
      <c r="F5" s="67" t="s">
        <v>92</v>
      </c>
      <c r="G5" s="70">
        <f>E5-E3</f>
        <v>0</v>
      </c>
      <c r="H5" s="71">
        <f>H3+D5</f>
        <v>705380</v>
      </c>
      <c r="I5" s="18" t="s">
        <v>93</v>
      </c>
      <c r="J5" s="70">
        <f>H5-H3</f>
        <v>705380</v>
      </c>
      <c r="K5" s="72">
        <f>E5+H5</f>
        <v>94705580.68</v>
      </c>
      <c r="L5" s="70">
        <f>K5-K3</f>
        <v>705380</v>
      </c>
    </row>
    <row r="6">
      <c r="A6" s="73"/>
      <c r="B6" s="23"/>
      <c r="C6" s="74"/>
      <c r="D6" s="25"/>
      <c r="E6" s="52"/>
      <c r="F6" s="23"/>
      <c r="G6" s="55"/>
      <c r="H6" s="75"/>
      <c r="I6" s="54"/>
      <c r="J6" s="55"/>
      <c r="K6" s="24"/>
      <c r="L6" s="55"/>
    </row>
    <row r="7">
      <c r="A7" s="68">
        <v>3.0</v>
      </c>
      <c r="B7" s="18" t="s">
        <v>96</v>
      </c>
      <c r="C7" s="80">
        <v>-462354.03</v>
      </c>
      <c r="D7" s="19">
        <v>0.0</v>
      </c>
      <c r="E7" s="71">
        <f>E3+C5+C7</f>
        <v>93537846.65</v>
      </c>
      <c r="F7" s="67" t="s">
        <v>92</v>
      </c>
      <c r="G7" s="70">
        <f>E7-E3</f>
        <v>-462354.03</v>
      </c>
      <c r="H7" s="71">
        <f>H3+D5+D7</f>
        <v>705380</v>
      </c>
      <c r="I7" s="18" t="s">
        <v>93</v>
      </c>
      <c r="J7" s="70">
        <f>H7-H3</f>
        <v>705380</v>
      </c>
      <c r="K7" s="72">
        <f>E7+H7</f>
        <v>94243226.65</v>
      </c>
      <c r="L7" s="70">
        <f>K7-K3</f>
        <v>243025.97</v>
      </c>
      <c r="N7" s="3"/>
      <c r="O7" s="3"/>
    </row>
    <row r="8">
      <c r="A8" s="73"/>
      <c r="B8" s="23"/>
      <c r="C8" s="81"/>
      <c r="D8" s="25"/>
      <c r="E8" s="52"/>
      <c r="F8" s="23"/>
      <c r="G8" s="55"/>
      <c r="H8" s="75"/>
      <c r="I8" s="54"/>
      <c r="J8" s="55"/>
      <c r="K8" s="24"/>
      <c r="L8" s="55"/>
      <c r="N8" s="3"/>
      <c r="O8" s="3"/>
    </row>
    <row r="9">
      <c r="E9" s="3"/>
      <c r="G9" s="3"/>
      <c r="H9" s="3"/>
      <c r="K9" s="3"/>
      <c r="L9" s="3"/>
      <c r="N9" s="3"/>
      <c r="O9" s="3"/>
    </row>
    <row r="10">
      <c r="E10" s="3"/>
      <c r="G10" s="3"/>
      <c r="H10" s="3"/>
      <c r="K10" s="3"/>
      <c r="L10" s="3"/>
      <c r="N10" s="3"/>
      <c r="O10" s="3"/>
    </row>
    <row r="11">
      <c r="B11" s="85" t="s">
        <v>97</v>
      </c>
      <c r="E11" s="3"/>
      <c r="G11" s="3"/>
      <c r="H11" s="3"/>
      <c r="K11" s="3"/>
      <c r="L11" s="3"/>
      <c r="N11" s="3"/>
      <c r="O11" s="3"/>
    </row>
    <row r="12">
      <c r="B12" s="85" t="s">
        <v>98</v>
      </c>
      <c r="E12" s="3"/>
      <c r="G12" s="3"/>
      <c r="H12" s="3"/>
      <c r="K12" s="3"/>
      <c r="L12" s="3"/>
      <c r="N12" s="3"/>
      <c r="O12" s="3"/>
    </row>
    <row r="13">
      <c r="E13" s="83" t="s">
        <v>91</v>
      </c>
      <c r="F13" s="84"/>
      <c r="G13" s="84"/>
      <c r="H13" s="84"/>
      <c r="I13" s="84"/>
      <c r="J13" s="84"/>
      <c r="N13" s="3"/>
      <c r="O13" s="3"/>
    </row>
    <row r="14">
      <c r="A14" s="26" t="s">
        <v>15</v>
      </c>
      <c r="B14" s="56" t="s">
        <v>55</v>
      </c>
      <c r="C14" s="57" t="s">
        <v>56</v>
      </c>
      <c r="D14" s="58"/>
      <c r="E14" s="26"/>
      <c r="F14" s="27" t="s">
        <v>23</v>
      </c>
      <c r="G14" s="28" t="s">
        <v>92</v>
      </c>
      <c r="H14" s="26"/>
      <c r="I14" s="27" t="s">
        <v>23</v>
      </c>
      <c r="J14" s="28" t="s">
        <v>93</v>
      </c>
      <c r="K14" s="56" t="s">
        <v>2</v>
      </c>
      <c r="L14" s="28" t="s">
        <v>61</v>
      </c>
      <c r="N14" s="3"/>
      <c r="O14" s="3"/>
    </row>
    <row r="15">
      <c r="A15" s="59">
        <v>1.0</v>
      </c>
      <c r="B15" s="60" t="s">
        <v>94</v>
      </c>
      <c r="C15" s="61">
        <v>9.400020068E7</v>
      </c>
      <c r="D15" s="62"/>
      <c r="E15" s="61">
        <v>9.400020068E7</v>
      </c>
      <c r="F15" s="62"/>
      <c r="G15" s="64">
        <v>0.0</v>
      </c>
      <c r="H15" s="63">
        <v>0.0</v>
      </c>
      <c r="I15" s="60"/>
      <c r="J15" s="64">
        <v>0.0</v>
      </c>
      <c r="K15" s="65">
        <f>E15+H15</f>
        <v>94000200.68</v>
      </c>
      <c r="L15" s="64">
        <v>0.0</v>
      </c>
      <c r="N15" s="3"/>
      <c r="O15" s="3"/>
    </row>
    <row r="16">
      <c r="A16" s="66"/>
      <c r="C16" s="67" t="s">
        <v>92</v>
      </c>
      <c r="D16" s="21" t="s">
        <v>93</v>
      </c>
      <c r="E16" s="35"/>
      <c r="G16" s="34"/>
      <c r="H16" s="35"/>
      <c r="J16" s="34"/>
      <c r="K16" s="3"/>
      <c r="L16" s="34"/>
      <c r="N16" s="3"/>
      <c r="O16" s="3"/>
    </row>
    <row r="17">
      <c r="A17" s="68">
        <v>2.0</v>
      </c>
      <c r="B17" s="18" t="s">
        <v>95</v>
      </c>
      <c r="C17" s="69">
        <v>0.0</v>
      </c>
      <c r="D17" s="70">
        <v>193380.0</v>
      </c>
      <c r="E17" s="71">
        <f>E15+C17</f>
        <v>94000200.68</v>
      </c>
      <c r="F17" s="67" t="s">
        <v>92</v>
      </c>
      <c r="G17" s="70">
        <f>E17-E15</f>
        <v>0</v>
      </c>
      <c r="H17" s="71">
        <f>H15+D17</f>
        <v>193380</v>
      </c>
      <c r="I17" s="18" t="s">
        <v>93</v>
      </c>
      <c r="J17" s="70">
        <f>H17-H15</f>
        <v>193380</v>
      </c>
      <c r="K17" s="72">
        <f>E17+H17</f>
        <v>94193580.68</v>
      </c>
      <c r="L17" s="70">
        <f>K17-K15</f>
        <v>193380</v>
      </c>
    </row>
    <row r="18">
      <c r="A18" s="73"/>
      <c r="B18" s="23"/>
      <c r="C18" s="74"/>
      <c r="D18" s="25"/>
      <c r="E18" s="52"/>
      <c r="F18" s="23"/>
      <c r="G18" s="55"/>
      <c r="H18" s="75"/>
      <c r="I18" s="54"/>
      <c r="J18" s="55"/>
      <c r="K18" s="24"/>
      <c r="L18" s="55"/>
    </row>
    <row r="19">
      <c r="A19" s="68">
        <v>3.0</v>
      </c>
      <c r="B19" s="18" t="s">
        <v>96</v>
      </c>
      <c r="C19" s="80">
        <v>-462354.03</v>
      </c>
      <c r="D19" s="19">
        <v>0.0</v>
      </c>
      <c r="E19" s="71">
        <f>E15+C17+C19</f>
        <v>93537846.65</v>
      </c>
      <c r="F19" s="67" t="s">
        <v>92</v>
      </c>
      <c r="G19" s="70">
        <f>E19-E15</f>
        <v>-462354.03</v>
      </c>
      <c r="H19" s="71">
        <f>H15+D17+D19</f>
        <v>193380</v>
      </c>
      <c r="I19" s="18" t="s">
        <v>93</v>
      </c>
      <c r="J19" s="70">
        <f>H19-H15</f>
        <v>193380</v>
      </c>
      <c r="K19" s="72">
        <f>E19+H19</f>
        <v>93731226.65</v>
      </c>
      <c r="L19" s="70">
        <f>K19-K15</f>
        <v>-268974.03</v>
      </c>
    </row>
    <row r="20">
      <c r="A20" s="73"/>
      <c r="B20" s="23"/>
      <c r="C20" s="81"/>
      <c r="D20" s="25"/>
      <c r="E20" s="52"/>
      <c r="F20" s="23"/>
      <c r="G20" s="55"/>
      <c r="H20" s="75"/>
      <c r="I20" s="54"/>
      <c r="J20" s="55"/>
      <c r="K20" s="24"/>
      <c r="L20" s="55"/>
    </row>
    <row r="21" ht="15.75" customHeight="1"/>
    <row r="22" ht="15.75" customHeight="1"/>
    <row r="23" ht="15.75" customHeight="1"/>
    <row r="24" ht="15.75" customHeight="1">
      <c r="E24" s="83" t="s">
        <v>91</v>
      </c>
      <c r="F24" s="84"/>
      <c r="G24" s="84"/>
      <c r="H24" s="84"/>
      <c r="I24" s="84"/>
      <c r="J24" s="84"/>
      <c r="K24" s="83" t="s">
        <v>99</v>
      </c>
      <c r="L24" s="84"/>
      <c r="M24" s="84"/>
    </row>
    <row r="25" ht="15.75" customHeight="1">
      <c r="A25" s="26" t="s">
        <v>15</v>
      </c>
      <c r="B25" s="56" t="s">
        <v>55</v>
      </c>
      <c r="C25" s="57" t="s">
        <v>56</v>
      </c>
      <c r="D25" s="58"/>
      <c r="E25" s="28" t="s">
        <v>92</v>
      </c>
      <c r="F25" s="27" t="s">
        <v>23</v>
      </c>
      <c r="G25" s="28" t="s">
        <v>21</v>
      </c>
      <c r="H25" s="28" t="s">
        <v>93</v>
      </c>
      <c r="I25" s="27" t="s">
        <v>23</v>
      </c>
      <c r="J25" s="28" t="s">
        <v>21</v>
      </c>
      <c r="K25" s="26" t="s">
        <v>93</v>
      </c>
      <c r="L25" s="27" t="s">
        <v>23</v>
      </c>
      <c r="M25" s="28" t="s">
        <v>21</v>
      </c>
      <c r="N25" s="56" t="s">
        <v>100</v>
      </c>
      <c r="O25" s="86" t="s">
        <v>101</v>
      </c>
      <c r="P25" s="28" t="s">
        <v>102</v>
      </c>
    </row>
    <row r="26" ht="15.75" customHeight="1">
      <c r="A26" s="59">
        <v>1.0</v>
      </c>
      <c r="B26" s="60" t="s">
        <v>94</v>
      </c>
      <c r="C26" s="61">
        <v>9.400020068E7</v>
      </c>
      <c r="D26" s="62"/>
      <c r="E26" s="61">
        <v>9.400020068E7</v>
      </c>
      <c r="F26" s="62"/>
      <c r="G26" s="64">
        <v>0.0</v>
      </c>
      <c r="H26" s="63">
        <v>0.0</v>
      </c>
      <c r="I26" s="60"/>
      <c r="J26" s="64">
        <v>0.0</v>
      </c>
      <c r="K26" s="63">
        <v>0.0</v>
      </c>
      <c r="L26" s="60"/>
      <c r="M26" s="64">
        <v>0.0</v>
      </c>
      <c r="N26" s="65">
        <f>E26+H26</f>
        <v>94000200.68</v>
      </c>
      <c r="O26" s="65"/>
      <c r="P26" s="64">
        <v>0.0</v>
      </c>
    </row>
    <row r="27" ht="15.75" customHeight="1">
      <c r="A27" s="66"/>
      <c r="C27" s="67" t="s">
        <v>92</v>
      </c>
      <c r="D27" s="21" t="s">
        <v>93</v>
      </c>
      <c r="E27" s="35"/>
      <c r="G27" s="34"/>
      <c r="H27" s="35"/>
      <c r="J27" s="34"/>
      <c r="K27" s="35"/>
      <c r="M27" s="34"/>
      <c r="N27" s="3"/>
      <c r="O27" s="3"/>
      <c r="P27" s="34"/>
    </row>
    <row r="28" ht="15.75" customHeight="1">
      <c r="A28" s="68">
        <v>2.0</v>
      </c>
      <c r="B28" s="18" t="s">
        <v>95</v>
      </c>
      <c r="C28" s="69">
        <v>0.0</v>
      </c>
      <c r="D28" s="70">
        <v>193380.0</v>
      </c>
      <c r="E28" s="71">
        <f>E26+C28</f>
        <v>94000200.68</v>
      </c>
      <c r="F28" s="67" t="s">
        <v>92</v>
      </c>
      <c r="G28" s="70">
        <f>E28-E26</f>
        <v>0</v>
      </c>
      <c r="H28" s="71">
        <f>H26+D28</f>
        <v>193380</v>
      </c>
      <c r="I28" s="18" t="s">
        <v>93</v>
      </c>
      <c r="J28" s="70">
        <f>H28-H26</f>
        <v>193380</v>
      </c>
      <c r="K28" s="71">
        <f>D29</f>
        <v>512000</v>
      </c>
      <c r="L28" s="18" t="s">
        <v>93</v>
      </c>
      <c r="M28" s="70">
        <f>K28-K26</f>
        <v>512000</v>
      </c>
      <c r="N28" s="72">
        <f>E28+H28</f>
        <v>94193580.68</v>
      </c>
      <c r="O28" s="72">
        <f>E26+D28+D29</f>
        <v>94705580.68</v>
      </c>
      <c r="P28" s="70">
        <f>N28-N26</f>
        <v>193380</v>
      </c>
    </row>
    <row r="29" ht="15.75" customHeight="1">
      <c r="A29" s="73"/>
      <c r="B29" s="23"/>
      <c r="C29" s="74"/>
      <c r="D29" s="55">
        <v>512000.0</v>
      </c>
      <c r="E29" s="52"/>
      <c r="F29" s="23"/>
      <c r="G29" s="55"/>
      <c r="H29" s="75"/>
      <c r="I29" s="54"/>
      <c r="J29" s="55"/>
      <c r="K29" s="75"/>
      <c r="L29" s="54"/>
      <c r="M29" s="55"/>
      <c r="N29" s="24"/>
      <c r="O29" s="24"/>
      <c r="P29" s="55"/>
    </row>
    <row r="30" ht="15.75" customHeight="1">
      <c r="A30" s="68">
        <v>3.0</v>
      </c>
      <c r="B30" s="18" t="s">
        <v>96</v>
      </c>
      <c r="C30" s="80">
        <v>-462354.03</v>
      </c>
      <c r="D30" s="19">
        <v>0.0</v>
      </c>
      <c r="E30" s="71">
        <f>E26+C28+C30</f>
        <v>93537846.65</v>
      </c>
      <c r="F30" s="67" t="s">
        <v>92</v>
      </c>
      <c r="G30" s="70">
        <f>E30-E26</f>
        <v>-462354.03</v>
      </c>
      <c r="H30" s="71">
        <f>H26+D28+D30</f>
        <v>193380</v>
      </c>
      <c r="I30" s="18" t="s">
        <v>93</v>
      </c>
      <c r="J30" s="70">
        <f>H30-H26</f>
        <v>193380</v>
      </c>
      <c r="K30" s="71">
        <v>512000.0</v>
      </c>
      <c r="L30" s="18" t="s">
        <v>93</v>
      </c>
      <c r="M30" s="70">
        <f>K30-K26</f>
        <v>512000</v>
      </c>
      <c r="N30" s="72">
        <f>E30+H30</f>
        <v>93731226.65</v>
      </c>
      <c r="O30" s="72"/>
      <c r="P30" s="70">
        <f>N30-N26</f>
        <v>-268974.03</v>
      </c>
    </row>
    <row r="31" ht="15.75" customHeight="1">
      <c r="A31" s="73"/>
      <c r="B31" s="23"/>
      <c r="C31" s="81"/>
      <c r="D31" s="25"/>
      <c r="E31" s="52"/>
      <c r="F31" s="23"/>
      <c r="G31" s="55"/>
      <c r="H31" s="75"/>
      <c r="I31" s="54"/>
      <c r="J31" s="55"/>
      <c r="K31" s="75"/>
      <c r="L31" s="54"/>
      <c r="M31" s="55"/>
      <c r="N31" s="24"/>
      <c r="O31" s="24"/>
      <c r="P31" s="5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15:F15"/>
    <mergeCell ref="E24:J24"/>
    <mergeCell ref="K24:M24"/>
    <mergeCell ref="C25:D25"/>
    <mergeCell ref="C26:D26"/>
    <mergeCell ref="E26:F26"/>
    <mergeCell ref="E1:J1"/>
    <mergeCell ref="C2:D2"/>
    <mergeCell ref="C3:D3"/>
    <mergeCell ref="E3:F3"/>
    <mergeCell ref="E13:J13"/>
    <mergeCell ref="C14:D14"/>
    <mergeCell ref="C15:D15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43"/>
    <col customWidth="1" min="3" max="3" width="18.0"/>
    <col customWidth="1" min="4" max="5" width="18.43"/>
    <col customWidth="1" min="6" max="6" width="15.0"/>
    <col customWidth="1" min="7" max="7" width="11.0"/>
    <col customWidth="1" min="8" max="8" width="17.0"/>
    <col customWidth="1" min="9" max="9" width="16.71"/>
    <col customWidth="1" min="10" max="10" width="13.57"/>
    <col customWidth="1" min="11" max="11" width="15.57"/>
    <col customWidth="1" min="12" max="12" width="16.71"/>
    <col customWidth="1" min="13" max="13" width="13.57"/>
    <col customWidth="1" min="14" max="14" width="15.57"/>
    <col customWidth="1" min="15" max="16" width="15.0"/>
    <col customWidth="1" min="17" max="17" width="8.71"/>
    <col customWidth="1" min="18" max="18" width="14.29"/>
    <col customWidth="1" min="19" max="26" width="8.71"/>
  </cols>
  <sheetData>
    <row r="1">
      <c r="A1" s="26" t="s">
        <v>15</v>
      </c>
      <c r="B1" s="56" t="s">
        <v>55</v>
      </c>
      <c r="C1" s="87" t="s">
        <v>56</v>
      </c>
      <c r="D1" s="88"/>
      <c r="E1" s="62"/>
      <c r="F1" s="26"/>
      <c r="G1" s="27" t="s">
        <v>23</v>
      </c>
      <c r="H1" s="28" t="s">
        <v>103</v>
      </c>
      <c r="I1" s="26"/>
      <c r="J1" s="27" t="s">
        <v>23</v>
      </c>
      <c r="K1" s="28" t="s">
        <v>104</v>
      </c>
      <c r="L1" s="26"/>
      <c r="M1" s="27" t="s">
        <v>23</v>
      </c>
      <c r="N1" s="28" t="s">
        <v>105</v>
      </c>
      <c r="O1" s="56" t="s">
        <v>2</v>
      </c>
      <c r="P1" s="28" t="s">
        <v>61</v>
      </c>
    </row>
    <row r="2">
      <c r="A2" s="59">
        <v>1.0</v>
      </c>
      <c r="B2" s="60" t="s">
        <v>106</v>
      </c>
      <c r="C2" s="61">
        <f>D25</f>
        <v>117827410.5</v>
      </c>
      <c r="D2" s="88"/>
      <c r="E2" s="88"/>
      <c r="F2" s="61">
        <v>5.5985948E7</v>
      </c>
      <c r="G2" s="62"/>
      <c r="H2" s="64">
        <v>0.0</v>
      </c>
      <c r="I2" s="63">
        <v>6.18414625E7</v>
      </c>
      <c r="J2" s="60"/>
      <c r="K2" s="64">
        <v>0.0</v>
      </c>
      <c r="L2" s="63">
        <v>0.0</v>
      </c>
      <c r="M2" s="60"/>
      <c r="N2" s="64">
        <v>0.0</v>
      </c>
      <c r="O2" s="65">
        <f>F2+I2+L2</f>
        <v>117827410.5</v>
      </c>
      <c r="P2" s="64">
        <v>0.0</v>
      </c>
    </row>
    <row r="3">
      <c r="A3" s="66"/>
      <c r="C3" s="67" t="s">
        <v>103</v>
      </c>
      <c r="D3" s="21" t="s">
        <v>104</v>
      </c>
      <c r="E3" s="89" t="s">
        <v>107</v>
      </c>
      <c r="F3" s="35"/>
      <c r="H3" s="90" t="s">
        <v>21</v>
      </c>
      <c r="I3" s="35"/>
      <c r="K3" s="90" t="s">
        <v>21</v>
      </c>
      <c r="L3" s="35"/>
      <c r="M3" s="89"/>
      <c r="N3" s="90" t="s">
        <v>21</v>
      </c>
      <c r="O3" s="3"/>
      <c r="P3" s="34"/>
    </row>
    <row r="4">
      <c r="A4" s="68">
        <v>2.0</v>
      </c>
      <c r="B4" s="18" t="s">
        <v>108</v>
      </c>
      <c r="C4" s="67">
        <v>4256725.73</v>
      </c>
      <c r="D4" s="70">
        <v>0.0</v>
      </c>
      <c r="E4" s="72">
        <v>0.0</v>
      </c>
      <c r="F4" s="71">
        <f>F2+C4</f>
        <v>60242673.73</v>
      </c>
      <c r="G4" s="18" t="s">
        <v>103</v>
      </c>
      <c r="H4" s="70">
        <f>F4-F2</f>
        <v>4256725.73</v>
      </c>
      <c r="I4" s="71">
        <f>I2+D4</f>
        <v>61841462.5</v>
      </c>
      <c r="J4" s="18" t="s">
        <v>104</v>
      </c>
      <c r="K4" s="70">
        <f>I4-I2</f>
        <v>0</v>
      </c>
      <c r="L4" s="71">
        <f>L2+E4</f>
        <v>0</v>
      </c>
      <c r="M4" s="18" t="s">
        <v>105</v>
      </c>
      <c r="N4" s="70">
        <f>L4-L2</f>
        <v>0</v>
      </c>
      <c r="O4" s="72">
        <f>F4+I4+L4</f>
        <v>122084136.2</v>
      </c>
      <c r="P4" s="70">
        <f>O4-O2</f>
        <v>4256725.73</v>
      </c>
    </row>
    <row r="5">
      <c r="A5" s="73"/>
      <c r="B5" s="23"/>
      <c r="C5" s="74"/>
      <c r="D5" s="25"/>
      <c r="E5" s="23"/>
      <c r="F5" s="52"/>
      <c r="G5" s="23"/>
      <c r="H5" s="55"/>
      <c r="I5" s="75"/>
      <c r="J5" s="54"/>
      <c r="K5" s="55"/>
      <c r="L5" s="75"/>
      <c r="M5" s="54"/>
      <c r="N5" s="55"/>
      <c r="O5" s="24"/>
      <c r="P5" s="55"/>
    </row>
    <row r="6">
      <c r="A6" s="68">
        <v>3.0</v>
      </c>
      <c r="B6" s="18" t="s">
        <v>109</v>
      </c>
      <c r="C6" s="80">
        <v>5550386.79</v>
      </c>
      <c r="D6" s="19">
        <v>0.0</v>
      </c>
      <c r="E6" s="18">
        <v>0.0</v>
      </c>
      <c r="F6" s="71">
        <f>F2+C4+C6</f>
        <v>65793060.52</v>
      </c>
      <c r="G6" s="18" t="s">
        <v>103</v>
      </c>
      <c r="H6" s="70">
        <f>F6-F2</f>
        <v>9807112.52</v>
      </c>
      <c r="I6" s="71">
        <f>I2+D4+D6</f>
        <v>61841462.5</v>
      </c>
      <c r="J6" s="18" t="s">
        <v>104</v>
      </c>
      <c r="K6" s="70">
        <f>I6-I2</f>
        <v>0</v>
      </c>
      <c r="L6" s="71">
        <f>L2+E4+E6</f>
        <v>0</v>
      </c>
      <c r="M6" s="18" t="s">
        <v>105</v>
      </c>
      <c r="N6" s="70">
        <f>L6-L2</f>
        <v>0</v>
      </c>
      <c r="O6" s="72">
        <f>F6+I6+L6</f>
        <v>127634523</v>
      </c>
      <c r="P6" s="70">
        <f>O6-O2</f>
        <v>9807112.52</v>
      </c>
      <c r="R6" s="3"/>
    </row>
    <row r="7">
      <c r="A7" s="73"/>
      <c r="B7" s="23"/>
      <c r="C7" s="81"/>
      <c r="D7" s="25"/>
      <c r="E7" s="23"/>
      <c r="F7" s="52"/>
      <c r="G7" s="23"/>
      <c r="H7" s="55"/>
      <c r="I7" s="75"/>
      <c r="J7" s="54"/>
      <c r="K7" s="55"/>
      <c r="L7" s="75"/>
      <c r="M7" s="54"/>
      <c r="N7" s="55"/>
      <c r="O7" s="24"/>
      <c r="P7" s="55"/>
      <c r="R7" s="3"/>
    </row>
    <row r="8">
      <c r="A8" s="68">
        <v>4.0</v>
      </c>
      <c r="B8" s="18" t="s">
        <v>110</v>
      </c>
      <c r="C8" s="67">
        <v>-3.643747883E7</v>
      </c>
      <c r="D8" s="76">
        <v>0.0</v>
      </c>
      <c r="E8" s="91">
        <v>0.0</v>
      </c>
      <c r="F8" s="71">
        <f>F2+C4+C6+C8</f>
        <v>29355581.69</v>
      </c>
      <c r="G8" s="18" t="s">
        <v>103</v>
      </c>
      <c r="H8" s="70">
        <f>F8-F2</f>
        <v>-26630366.31</v>
      </c>
      <c r="I8" s="77">
        <f>I2+D4+D6+D8</f>
        <v>61841462.5</v>
      </c>
      <c r="J8" s="18" t="s">
        <v>104</v>
      </c>
      <c r="K8" s="76">
        <f>I8-I2</f>
        <v>0</v>
      </c>
      <c r="L8" s="77">
        <f>L2+E4+E6+E8</f>
        <v>0</v>
      </c>
      <c r="M8" s="18" t="s">
        <v>105</v>
      </c>
      <c r="N8" s="76">
        <f>L8-L2</f>
        <v>0</v>
      </c>
      <c r="O8" s="72">
        <f>F8+I8+L8</f>
        <v>91197044.19</v>
      </c>
      <c r="P8" s="70">
        <f>O8-O2</f>
        <v>-26630366.31</v>
      </c>
      <c r="R8" s="3"/>
    </row>
    <row r="9">
      <c r="A9" s="73"/>
      <c r="B9" s="23"/>
      <c r="C9" s="74"/>
      <c r="D9" s="25"/>
      <c r="E9" s="23"/>
      <c r="F9" s="52"/>
      <c r="G9" s="23"/>
      <c r="H9" s="55"/>
      <c r="I9" s="75"/>
      <c r="J9" s="54"/>
      <c r="K9" s="25"/>
      <c r="L9" s="75"/>
      <c r="M9" s="54"/>
      <c r="N9" s="25"/>
      <c r="O9" s="24"/>
      <c r="P9" s="55"/>
      <c r="R9" s="3"/>
    </row>
    <row r="10">
      <c r="A10" s="66">
        <v>5.0</v>
      </c>
      <c r="B10" s="1" t="s">
        <v>111</v>
      </c>
      <c r="C10" s="82">
        <v>0.0</v>
      </c>
      <c r="D10" s="34">
        <v>2.630944879E7</v>
      </c>
      <c r="E10" s="3">
        <v>0.0</v>
      </c>
      <c r="F10" s="35">
        <f>F2+C4+C6+C8+C10</f>
        <v>29355581.69</v>
      </c>
      <c r="G10" s="18" t="s">
        <v>103</v>
      </c>
      <c r="H10" s="34">
        <f>F10-F2</f>
        <v>-26630366.31</v>
      </c>
      <c r="I10" s="79">
        <f>I2+D4+D6+D8+D10</f>
        <v>88150911.29</v>
      </c>
      <c r="J10" s="18" t="s">
        <v>104</v>
      </c>
      <c r="K10" s="34">
        <f>I10-I2</f>
        <v>26309448.79</v>
      </c>
      <c r="L10" s="79">
        <f>L2+E4+E6+E8+E10</f>
        <v>0</v>
      </c>
      <c r="M10" s="18" t="s">
        <v>105</v>
      </c>
      <c r="N10" s="34">
        <f>L10-L2</f>
        <v>0</v>
      </c>
      <c r="O10" s="3">
        <f>F10+I10+L10</f>
        <v>117506493</v>
      </c>
      <c r="P10" s="34">
        <f>O10-O2</f>
        <v>-320917.52</v>
      </c>
      <c r="R10" s="3"/>
    </row>
    <row r="11">
      <c r="A11" s="73"/>
      <c r="B11" s="23"/>
      <c r="C11" s="74"/>
      <c r="D11" s="25"/>
      <c r="E11" s="23"/>
      <c r="F11" s="52"/>
      <c r="G11" s="23"/>
      <c r="H11" s="55"/>
      <c r="I11" s="75"/>
      <c r="J11" s="54"/>
      <c r="K11" s="25"/>
      <c r="L11" s="75"/>
      <c r="M11" s="54"/>
      <c r="N11" s="25"/>
      <c r="O11" s="24"/>
      <c r="P11" s="55"/>
      <c r="R11" s="3"/>
    </row>
    <row r="12">
      <c r="A12" s="66">
        <v>6.0</v>
      </c>
      <c r="B12" s="1" t="s">
        <v>112</v>
      </c>
      <c r="C12" s="82">
        <v>0.0</v>
      </c>
      <c r="D12" s="34">
        <v>0.0</v>
      </c>
      <c r="E12" s="3">
        <v>2.414371134E7</v>
      </c>
      <c r="F12" s="35">
        <f>F4+C6+C8+C10+C12</f>
        <v>29355581.69</v>
      </c>
      <c r="G12" s="18" t="s">
        <v>103</v>
      </c>
      <c r="H12" s="34">
        <f>F12-F4</f>
        <v>-30887092.04</v>
      </c>
      <c r="I12" s="79">
        <f>I4+D6+D8+D10+D12</f>
        <v>88150911.29</v>
      </c>
      <c r="J12" s="18" t="s">
        <v>104</v>
      </c>
      <c r="K12" s="34">
        <f>I12-I4</f>
        <v>26309448.79</v>
      </c>
      <c r="L12" s="79">
        <f>L2+E4+E6+E8+E10+E12</f>
        <v>24143711.34</v>
      </c>
      <c r="M12" s="18" t="s">
        <v>105</v>
      </c>
      <c r="N12" s="34">
        <f>L12-L4</f>
        <v>24143711.34</v>
      </c>
      <c r="O12" s="3">
        <f>F12+I12+L12</f>
        <v>141650204.3</v>
      </c>
      <c r="P12" s="34">
        <f>O12-O4</f>
        <v>19566068.09</v>
      </c>
      <c r="R12" s="3"/>
    </row>
    <row r="13">
      <c r="A13" s="73"/>
      <c r="B13" s="23"/>
      <c r="C13" s="74"/>
      <c r="D13" s="25"/>
      <c r="E13" s="23"/>
      <c r="F13" s="52"/>
      <c r="G13" s="23"/>
      <c r="H13" s="55"/>
      <c r="I13" s="75"/>
      <c r="J13" s="54"/>
      <c r="K13" s="25"/>
      <c r="L13" s="75"/>
      <c r="M13" s="54"/>
      <c r="N13" s="25"/>
      <c r="O13" s="24"/>
      <c r="P13" s="55"/>
      <c r="R13" s="3"/>
    </row>
    <row r="14">
      <c r="A14" s="66">
        <v>6.0</v>
      </c>
      <c r="B14" s="1" t="s">
        <v>113</v>
      </c>
      <c r="C14" s="82">
        <v>0.0</v>
      </c>
      <c r="D14" s="34">
        <v>0.0</v>
      </c>
      <c r="E14" s="3">
        <v>8233116.15</v>
      </c>
      <c r="F14" s="35">
        <f>F6+C8+C10+C12+C14</f>
        <v>29355581.69</v>
      </c>
      <c r="G14" s="18" t="s">
        <v>103</v>
      </c>
      <c r="H14" s="34">
        <f>F14-F6</f>
        <v>-36437478.83</v>
      </c>
      <c r="I14" s="79">
        <f>I6+D8+D10+D12+D14</f>
        <v>88150911.29</v>
      </c>
      <c r="J14" s="18" t="s">
        <v>104</v>
      </c>
      <c r="K14" s="34">
        <f>I14-I6</f>
        <v>26309448.79</v>
      </c>
      <c r="L14" s="79">
        <f>L4+E6+E8+E10+E12+E14</f>
        <v>32376827.49</v>
      </c>
      <c r="M14" s="18" t="s">
        <v>105</v>
      </c>
      <c r="N14" s="34">
        <f>L14-L6</f>
        <v>32376827.49</v>
      </c>
      <c r="O14" s="3">
        <f>F14+I14+L14</f>
        <v>149883320.5</v>
      </c>
      <c r="P14" s="34">
        <f>O14-O6</f>
        <v>22248797.45</v>
      </c>
      <c r="R14" s="3"/>
    </row>
    <row r="15">
      <c r="A15" s="73"/>
      <c r="B15" s="23"/>
      <c r="C15" s="74"/>
      <c r="D15" s="25"/>
      <c r="E15" s="23"/>
      <c r="F15" s="52"/>
      <c r="G15" s="23"/>
      <c r="H15" s="55"/>
      <c r="I15" s="75"/>
      <c r="J15" s="54"/>
      <c r="K15" s="25"/>
      <c r="L15" s="75"/>
      <c r="M15" s="54"/>
      <c r="N15" s="25"/>
      <c r="O15" s="24"/>
      <c r="P15" s="55"/>
      <c r="R15" s="3"/>
    </row>
    <row r="16">
      <c r="F16" s="3"/>
      <c r="H16" s="3"/>
      <c r="I16" s="3"/>
      <c r="L16" s="3"/>
      <c r="O16" s="3"/>
      <c r="P16" s="3"/>
      <c r="R16" s="3"/>
    </row>
    <row r="17">
      <c r="F17" s="3"/>
      <c r="H17" s="3"/>
      <c r="I17" s="3"/>
      <c r="L17" s="3"/>
      <c r="O17" s="3"/>
      <c r="P17" s="3"/>
      <c r="R17" s="3"/>
    </row>
    <row r="18">
      <c r="B18" s="1" t="s">
        <v>89</v>
      </c>
      <c r="F18" s="3"/>
      <c r="H18" s="3"/>
      <c r="I18" s="3"/>
      <c r="L18" s="3"/>
      <c r="O18" s="3"/>
      <c r="P18" s="3"/>
      <c r="R18" s="3"/>
    </row>
    <row r="19">
      <c r="B19" s="1" t="s">
        <v>90</v>
      </c>
      <c r="F19" s="3"/>
      <c r="H19" s="3"/>
      <c r="I19" s="3"/>
      <c r="L19" s="3"/>
      <c r="O19" s="3"/>
      <c r="P19" s="3"/>
      <c r="R19" s="3"/>
    </row>
    <row r="20">
      <c r="F20" s="3"/>
      <c r="H20" s="3"/>
      <c r="I20" s="3"/>
      <c r="L20" s="3"/>
      <c r="O20" s="3"/>
      <c r="P20" s="3"/>
      <c r="R20" s="3"/>
    </row>
    <row r="21" ht="15.75" customHeight="1">
      <c r="F21" s="3"/>
      <c r="H21" s="3"/>
      <c r="I21" s="3"/>
      <c r="L21" s="3"/>
      <c r="O21" s="3"/>
      <c r="P21" s="3"/>
      <c r="R21" s="3"/>
    </row>
    <row r="22" ht="15.75" customHeight="1">
      <c r="F22" s="3"/>
    </row>
    <row r="23" ht="15.75" customHeight="1"/>
    <row r="24" ht="15.75" customHeight="1"/>
    <row r="25" ht="15.75" customHeight="1">
      <c r="C25" s="1" t="s">
        <v>114</v>
      </c>
      <c r="D25" s="3">
        <f>55985948+61841462.5</f>
        <v>117827410.5</v>
      </c>
      <c r="E25" s="3"/>
    </row>
    <row r="26" ht="15.75" customHeight="1">
      <c r="C26" s="1" t="s">
        <v>115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E1"/>
    <mergeCell ref="C2:E2"/>
    <mergeCell ref="F2:G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43"/>
    <col customWidth="1" min="3" max="4" width="18.0"/>
    <col customWidth="1" min="5" max="5" width="18.43"/>
    <col customWidth="1" min="6" max="6" width="15.0"/>
    <col customWidth="1" min="7" max="7" width="11.0"/>
    <col customWidth="1" min="8" max="11" width="17.0"/>
    <col customWidth="1" min="12" max="12" width="16.71"/>
    <col customWidth="1" min="13" max="13" width="17.29"/>
    <col customWidth="1" min="14" max="14" width="15.57"/>
    <col customWidth="1" min="15" max="16" width="15.0"/>
    <col customWidth="1" min="17" max="17" width="8.71"/>
    <col customWidth="1" min="18" max="18" width="14.29"/>
    <col customWidth="1" min="19" max="26" width="8.71"/>
  </cols>
  <sheetData>
    <row r="1">
      <c r="F1" s="92" t="s">
        <v>116</v>
      </c>
      <c r="G1" s="88"/>
      <c r="H1" s="88"/>
      <c r="I1" s="88"/>
      <c r="J1" s="88"/>
      <c r="K1" s="62"/>
      <c r="L1" s="93" t="s">
        <v>117</v>
      </c>
      <c r="M1" s="84"/>
      <c r="N1" s="84"/>
    </row>
    <row r="2">
      <c r="A2" s="26" t="s">
        <v>15</v>
      </c>
      <c r="B2" s="56" t="s">
        <v>55</v>
      </c>
      <c r="C2" s="57" t="s">
        <v>56</v>
      </c>
      <c r="D2" s="94"/>
      <c r="E2" s="58"/>
      <c r="F2" s="26" t="s">
        <v>116</v>
      </c>
      <c r="G2" s="27" t="s">
        <v>23</v>
      </c>
      <c r="H2" s="28" t="s">
        <v>118</v>
      </c>
      <c r="I2" s="86"/>
      <c r="J2" s="86" t="s">
        <v>23</v>
      </c>
      <c r="K2" s="86" t="s">
        <v>119</v>
      </c>
      <c r="L2" s="26" t="s">
        <v>117</v>
      </c>
      <c r="M2" s="27" t="s">
        <v>23</v>
      </c>
      <c r="N2" s="28" t="s">
        <v>120</v>
      </c>
      <c r="O2" s="56" t="s">
        <v>2</v>
      </c>
      <c r="P2" s="28" t="s">
        <v>61</v>
      </c>
    </row>
    <row r="3">
      <c r="A3" s="59">
        <v>1.0</v>
      </c>
      <c r="B3" s="60" t="s">
        <v>121</v>
      </c>
      <c r="C3" s="61">
        <f>F3+L3</f>
        <v>42681663.36</v>
      </c>
      <c r="D3" s="88"/>
      <c r="E3" s="62"/>
      <c r="F3" s="61">
        <v>1.074081663E7</v>
      </c>
      <c r="G3" s="62"/>
      <c r="H3" s="64">
        <v>0.0</v>
      </c>
      <c r="I3" s="61">
        <v>0.0</v>
      </c>
      <c r="J3" s="62"/>
      <c r="K3" s="65"/>
      <c r="L3" s="63">
        <v>3.194084673E7</v>
      </c>
      <c r="M3" s="60"/>
      <c r="N3" s="64">
        <v>0.0</v>
      </c>
      <c r="O3" s="65">
        <f>F3+I3+L3</f>
        <v>42681663.36</v>
      </c>
      <c r="P3" s="64">
        <v>0.0</v>
      </c>
    </row>
    <row r="4">
      <c r="A4" s="66"/>
      <c r="C4" s="67" t="s">
        <v>118</v>
      </c>
      <c r="D4" s="34" t="s">
        <v>122</v>
      </c>
      <c r="E4" s="21" t="s">
        <v>120</v>
      </c>
      <c r="F4" s="35"/>
      <c r="H4" s="34"/>
      <c r="I4" s="3"/>
      <c r="J4" s="3"/>
      <c r="K4" s="3"/>
      <c r="L4" s="35"/>
      <c r="N4" s="34"/>
      <c r="O4" s="3"/>
      <c r="P4" s="34"/>
    </row>
    <row r="5">
      <c r="A5" s="68">
        <v>2.0</v>
      </c>
      <c r="B5" s="18" t="s">
        <v>123</v>
      </c>
      <c r="C5" s="69">
        <v>0.0</v>
      </c>
      <c r="D5" s="19">
        <v>1.11829582E7</v>
      </c>
      <c r="E5" s="70">
        <v>0.0</v>
      </c>
      <c r="F5" s="71">
        <f>F3+C5</f>
        <v>10740816.63</v>
      </c>
      <c r="G5" s="18" t="s">
        <v>118</v>
      </c>
      <c r="H5" s="70">
        <f>F5-F3</f>
        <v>0</v>
      </c>
      <c r="I5" s="72">
        <f>I3+D5</f>
        <v>11182958.2</v>
      </c>
      <c r="J5" s="72"/>
      <c r="K5" s="72">
        <f>I5-I3</f>
        <v>11182958.2</v>
      </c>
      <c r="L5" s="71">
        <f>L3+E5</f>
        <v>31940846.73</v>
      </c>
      <c r="M5" s="18" t="s">
        <v>120</v>
      </c>
      <c r="N5" s="70">
        <f>L5-L3</f>
        <v>0</v>
      </c>
      <c r="O5" s="72">
        <f>F5+I5+L5</f>
        <v>53864621.56</v>
      </c>
      <c r="P5" s="70">
        <f>O5-O3</f>
        <v>11182958.2</v>
      </c>
    </row>
    <row r="6">
      <c r="A6" s="73"/>
      <c r="B6" s="23"/>
      <c r="C6" s="74"/>
      <c r="D6" s="25"/>
      <c r="E6" s="25"/>
      <c r="F6" s="52"/>
      <c r="G6" s="23"/>
      <c r="H6" s="55"/>
      <c r="I6" s="24"/>
      <c r="J6" s="24"/>
      <c r="K6" s="24"/>
      <c r="L6" s="75"/>
      <c r="M6" s="54"/>
      <c r="N6" s="55"/>
      <c r="O6" s="24"/>
      <c r="P6" s="55"/>
    </row>
    <row r="7">
      <c r="A7" s="68">
        <v>3.0</v>
      </c>
      <c r="B7" s="18" t="s">
        <v>124</v>
      </c>
      <c r="C7" s="80">
        <v>-8154750.59</v>
      </c>
      <c r="D7" s="76"/>
      <c r="E7" s="19">
        <v>0.0</v>
      </c>
      <c r="F7" s="71">
        <f>F3+C5+C7</f>
        <v>2586066.04</v>
      </c>
      <c r="G7" s="18" t="s">
        <v>118</v>
      </c>
      <c r="H7" s="70">
        <f>F7-F3</f>
        <v>-8154750.59</v>
      </c>
      <c r="I7" s="72">
        <f>I3+D5+D7</f>
        <v>11182958.2</v>
      </c>
      <c r="J7" s="72"/>
      <c r="K7" s="72">
        <f>I7-I3</f>
        <v>11182958.2</v>
      </c>
      <c r="L7" s="71">
        <f>L3+E5+E7</f>
        <v>31940846.73</v>
      </c>
      <c r="M7" s="18" t="s">
        <v>120</v>
      </c>
      <c r="N7" s="70">
        <f>L7-L3</f>
        <v>0</v>
      </c>
      <c r="O7" s="72">
        <f>F7+L7+I7</f>
        <v>45709870.97</v>
      </c>
      <c r="P7" s="70">
        <f>O7-O3</f>
        <v>3028207.61</v>
      </c>
      <c r="R7" s="3"/>
    </row>
    <row r="8">
      <c r="A8" s="73"/>
      <c r="B8" s="23"/>
      <c r="C8" s="81"/>
      <c r="D8" s="95"/>
      <c r="E8" s="25"/>
      <c r="F8" s="52"/>
      <c r="G8" s="23"/>
      <c r="H8" s="55"/>
      <c r="I8" s="24"/>
      <c r="J8" s="24"/>
      <c r="K8" s="24"/>
      <c r="L8" s="75"/>
      <c r="M8" s="54"/>
      <c r="N8" s="55"/>
      <c r="O8" s="24"/>
      <c r="P8" s="55"/>
      <c r="R8" s="3"/>
    </row>
    <row r="9">
      <c r="F9" s="3"/>
      <c r="H9" s="3"/>
      <c r="I9" s="3"/>
      <c r="J9" s="3"/>
      <c r="K9" s="3"/>
      <c r="L9" s="3"/>
      <c r="O9" s="3"/>
      <c r="P9" s="3"/>
      <c r="R9" s="3"/>
    </row>
    <row r="10">
      <c r="F10" s="3"/>
      <c r="H10" s="3"/>
      <c r="I10" s="3"/>
      <c r="J10" s="3"/>
      <c r="K10" s="3"/>
      <c r="L10" s="3"/>
      <c r="O10" s="3"/>
      <c r="P10" s="3"/>
      <c r="R10" s="3"/>
    </row>
    <row r="11">
      <c r="F11" s="3"/>
      <c r="H11" s="3"/>
      <c r="I11" s="3"/>
      <c r="J11" s="3"/>
      <c r="K11" s="3"/>
      <c r="L11" s="3"/>
      <c r="O11" s="3"/>
      <c r="P11" s="3"/>
      <c r="R11" s="3"/>
    </row>
    <row r="12">
      <c r="F12" s="3"/>
      <c r="H12" s="3"/>
      <c r="I12" s="3"/>
      <c r="J12" s="3"/>
      <c r="K12" s="3"/>
      <c r="L12" s="3"/>
      <c r="O12" s="3"/>
      <c r="P12" s="3"/>
      <c r="R12" s="3"/>
    </row>
    <row r="13">
      <c r="F13" s="3"/>
      <c r="H13" s="3"/>
      <c r="I13" s="3"/>
      <c r="J13" s="3"/>
      <c r="K13" s="3"/>
      <c r="L13" s="3"/>
      <c r="O13" s="3"/>
      <c r="P13" s="3"/>
      <c r="R13" s="3"/>
    </row>
    <row r="14">
      <c r="F14" s="3"/>
      <c r="H14" s="3"/>
      <c r="I14" s="3"/>
      <c r="J14" s="3"/>
      <c r="K14" s="3"/>
      <c r="L14" s="3"/>
      <c r="O14" s="3"/>
      <c r="P14" s="3"/>
      <c r="R14" s="3"/>
    </row>
    <row r="15">
      <c r="F15" s="3"/>
      <c r="H15" s="3"/>
      <c r="I15" s="3"/>
      <c r="J15" s="3"/>
      <c r="K15" s="3"/>
      <c r="L15" s="3"/>
      <c r="O15" s="3"/>
      <c r="P15" s="3"/>
      <c r="R15" s="3"/>
    </row>
    <row r="16">
      <c r="F16" s="3"/>
      <c r="H16" s="3"/>
      <c r="I16" s="3"/>
      <c r="J16" s="3"/>
      <c r="K16" s="3"/>
      <c r="L16" s="3"/>
      <c r="O16" s="3"/>
      <c r="P16" s="3"/>
      <c r="R16" s="3"/>
    </row>
    <row r="17">
      <c r="F1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1:K1"/>
    <mergeCell ref="L1:N1"/>
    <mergeCell ref="C2:E2"/>
    <mergeCell ref="C3:E3"/>
    <mergeCell ref="F3:G3"/>
    <mergeCell ref="I3:J3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43"/>
    <col customWidth="1" min="3" max="3" width="18.0"/>
    <col customWidth="1" min="4" max="6" width="18.43"/>
    <col customWidth="1" min="7" max="7" width="16.57"/>
    <col customWidth="1" min="8" max="8" width="11.57"/>
    <col customWidth="1" min="9" max="9" width="17.0"/>
    <col customWidth="1" min="10" max="10" width="18.29"/>
    <col customWidth="1" min="11" max="11" width="13.57"/>
    <col customWidth="1" min="12" max="12" width="18.14"/>
    <col customWidth="1" min="13" max="13" width="17.14"/>
    <col customWidth="1" min="14" max="14" width="13.57"/>
    <col customWidth="1" min="15" max="15" width="18.14"/>
    <col customWidth="1" min="16" max="16" width="17.14"/>
    <col customWidth="1" min="17" max="17" width="13.57"/>
    <col customWidth="1" min="18" max="18" width="18.14"/>
    <col customWidth="1" min="19" max="19" width="16.57"/>
    <col customWidth="1" min="20" max="20" width="15.43"/>
    <col customWidth="1" min="21" max="21" width="8.71"/>
    <col customWidth="1" min="22" max="22" width="14.29"/>
    <col customWidth="1" min="23" max="26" width="8.71"/>
  </cols>
  <sheetData>
    <row r="1">
      <c r="A1" s="26" t="s">
        <v>15</v>
      </c>
      <c r="B1" s="86" t="s">
        <v>55</v>
      </c>
      <c r="C1" s="96" t="s">
        <v>56</v>
      </c>
      <c r="D1" s="88"/>
      <c r="E1" s="88"/>
      <c r="F1" s="62"/>
      <c r="G1" s="56"/>
      <c r="H1" s="27" t="s">
        <v>23</v>
      </c>
      <c r="I1" s="28" t="s">
        <v>125</v>
      </c>
      <c r="J1" s="26"/>
      <c r="K1" s="27" t="s">
        <v>23</v>
      </c>
      <c r="L1" s="28" t="s">
        <v>126</v>
      </c>
      <c r="M1" s="26"/>
      <c r="N1" s="27" t="s">
        <v>23</v>
      </c>
      <c r="O1" s="28" t="s">
        <v>127</v>
      </c>
      <c r="P1" s="26"/>
      <c r="Q1" s="27" t="s">
        <v>23</v>
      </c>
      <c r="R1" s="28" t="s">
        <v>128</v>
      </c>
      <c r="S1" s="56" t="s">
        <v>2</v>
      </c>
      <c r="T1" s="28" t="s">
        <v>61</v>
      </c>
    </row>
    <row r="2">
      <c r="A2" s="59">
        <v>1.0</v>
      </c>
      <c r="B2" s="60" t="s">
        <v>129</v>
      </c>
      <c r="C2" s="97">
        <f>G2</f>
        <v>125395126.1</v>
      </c>
      <c r="D2" s="88"/>
      <c r="E2" s="88"/>
      <c r="F2" s="62"/>
      <c r="G2" s="61">
        <v>1.2539512611E8</v>
      </c>
      <c r="H2" s="62"/>
      <c r="I2" s="64">
        <v>0.0</v>
      </c>
      <c r="J2" s="63">
        <v>0.0</v>
      </c>
      <c r="K2" s="60"/>
      <c r="L2" s="64">
        <v>0.0</v>
      </c>
      <c r="M2" s="63">
        <v>0.0</v>
      </c>
      <c r="N2" s="60"/>
      <c r="O2" s="64">
        <v>0.0</v>
      </c>
      <c r="P2" s="63">
        <v>0.0</v>
      </c>
      <c r="Q2" s="60"/>
      <c r="R2" s="64">
        <v>0.0</v>
      </c>
      <c r="S2" s="65">
        <f>G2+J2+M2+P2</f>
        <v>125395126.1</v>
      </c>
      <c r="T2" s="64">
        <v>0.0</v>
      </c>
    </row>
    <row r="3">
      <c r="A3" s="66"/>
      <c r="C3" s="67" t="s">
        <v>125</v>
      </c>
      <c r="D3" s="21" t="s">
        <v>126</v>
      </c>
      <c r="E3" s="69" t="s">
        <v>127</v>
      </c>
      <c r="F3" s="21" t="s">
        <v>128</v>
      </c>
      <c r="G3" s="3"/>
      <c r="I3" s="34" t="s">
        <v>130</v>
      </c>
      <c r="J3" s="35"/>
      <c r="L3" s="34" t="s">
        <v>131</v>
      </c>
      <c r="M3" s="35"/>
      <c r="N3" s="89"/>
      <c r="O3" s="34" t="s">
        <v>132</v>
      </c>
      <c r="P3" s="35"/>
      <c r="Q3" s="89"/>
      <c r="R3" s="34" t="s">
        <v>133</v>
      </c>
      <c r="S3" s="3"/>
      <c r="T3" s="34"/>
    </row>
    <row r="4">
      <c r="A4" s="68">
        <v>2.0</v>
      </c>
      <c r="B4" s="18" t="s">
        <v>134</v>
      </c>
      <c r="C4" s="67">
        <v>1.396934274E7</v>
      </c>
      <c r="D4" s="70">
        <v>0.0</v>
      </c>
      <c r="E4" s="67">
        <v>0.0</v>
      </c>
      <c r="F4" s="70">
        <v>0.0</v>
      </c>
      <c r="G4" s="72">
        <f>G2+C4</f>
        <v>139364468.9</v>
      </c>
      <c r="H4" s="18" t="s">
        <v>125</v>
      </c>
      <c r="I4" s="70">
        <f>G4-G2</f>
        <v>13969342.74</v>
      </c>
      <c r="J4" s="71">
        <f>J2+D4</f>
        <v>0</v>
      </c>
      <c r="K4" s="18" t="s">
        <v>126</v>
      </c>
      <c r="L4" s="70">
        <f>J4-J2</f>
        <v>0</v>
      </c>
      <c r="M4" s="71">
        <f>M2+E4</f>
        <v>0</v>
      </c>
      <c r="N4" s="18" t="s">
        <v>127</v>
      </c>
      <c r="O4" s="70">
        <f>M4-M2</f>
        <v>0</v>
      </c>
      <c r="P4" s="71">
        <f>P2+F4</f>
        <v>0</v>
      </c>
      <c r="Q4" s="18" t="s">
        <v>128</v>
      </c>
      <c r="R4" s="70">
        <f>P4-P2</f>
        <v>0</v>
      </c>
      <c r="S4" s="72">
        <f>G4+J4+M4+P4</f>
        <v>139364468.9</v>
      </c>
      <c r="T4" s="70">
        <f>S4-S2</f>
        <v>13969342.74</v>
      </c>
    </row>
    <row r="5">
      <c r="A5" s="73"/>
      <c r="B5" s="23"/>
      <c r="C5" s="74"/>
      <c r="D5" s="25"/>
      <c r="E5" s="74"/>
      <c r="F5" s="25"/>
      <c r="G5" s="24"/>
      <c r="H5" s="23"/>
      <c r="I5" s="55"/>
      <c r="J5" s="75"/>
      <c r="K5" s="54"/>
      <c r="L5" s="55"/>
      <c r="M5" s="75"/>
      <c r="N5" s="54"/>
      <c r="O5" s="55"/>
      <c r="P5" s="75"/>
      <c r="Q5" s="54"/>
      <c r="R5" s="55"/>
      <c r="S5" s="24"/>
      <c r="T5" s="55"/>
    </row>
    <row r="6">
      <c r="A6" s="68">
        <v>3.0</v>
      </c>
      <c r="B6" s="18" t="s">
        <v>135</v>
      </c>
      <c r="C6" s="80">
        <v>0.0</v>
      </c>
      <c r="D6" s="70">
        <v>7.802351231E7</v>
      </c>
      <c r="E6" s="69">
        <v>0.0</v>
      </c>
      <c r="F6" s="19">
        <v>0.0</v>
      </c>
      <c r="G6" s="72">
        <f>G2+C4+C6</f>
        <v>139364468.9</v>
      </c>
      <c r="H6" s="18" t="s">
        <v>125</v>
      </c>
      <c r="I6" s="70">
        <f>G6-G2</f>
        <v>13969342.74</v>
      </c>
      <c r="J6" s="71">
        <f>J2+D4+D6</f>
        <v>78023512.31</v>
      </c>
      <c r="K6" s="18" t="s">
        <v>126</v>
      </c>
      <c r="L6" s="70">
        <f>J6-J2</f>
        <v>78023512.31</v>
      </c>
      <c r="M6" s="71">
        <f>M2+E4+E6</f>
        <v>0</v>
      </c>
      <c r="N6" s="18" t="s">
        <v>127</v>
      </c>
      <c r="O6" s="70">
        <f>M6-M2</f>
        <v>0</v>
      </c>
      <c r="P6" s="71">
        <f>P2+F4+F6</f>
        <v>0</v>
      </c>
      <c r="Q6" s="18" t="s">
        <v>128</v>
      </c>
      <c r="R6" s="70">
        <f>P6-P2</f>
        <v>0</v>
      </c>
      <c r="S6" s="72">
        <f>G6+J6+M6+P6</f>
        <v>217387981.2</v>
      </c>
      <c r="T6" s="70">
        <f>S6-S2</f>
        <v>91992855.05</v>
      </c>
      <c r="V6" s="3"/>
    </row>
    <row r="7">
      <c r="A7" s="73"/>
      <c r="B7" s="23"/>
      <c r="C7" s="81"/>
      <c r="D7" s="25"/>
      <c r="E7" s="74"/>
      <c r="F7" s="25"/>
      <c r="G7" s="24"/>
      <c r="H7" s="23"/>
      <c r="I7" s="55"/>
      <c r="J7" s="75"/>
      <c r="K7" s="54"/>
      <c r="L7" s="55"/>
      <c r="M7" s="75"/>
      <c r="N7" s="54"/>
      <c r="O7" s="55"/>
      <c r="P7" s="75"/>
      <c r="Q7" s="54"/>
      <c r="R7" s="55"/>
      <c r="S7" s="24"/>
      <c r="T7" s="55"/>
      <c r="V7" s="3"/>
    </row>
    <row r="8">
      <c r="A8" s="68">
        <v>4.0</v>
      </c>
      <c r="B8" s="18" t="s">
        <v>136</v>
      </c>
      <c r="C8" s="80">
        <v>-9.14257895E7</v>
      </c>
      <c r="D8" s="76">
        <v>0.0</v>
      </c>
      <c r="E8" s="80">
        <v>0.0</v>
      </c>
      <c r="F8" s="76">
        <v>0.0</v>
      </c>
      <c r="G8" s="72">
        <f>G2+C4+C6+C8</f>
        <v>47938679.35</v>
      </c>
      <c r="H8" s="18" t="s">
        <v>125</v>
      </c>
      <c r="I8" s="70">
        <f>G8-G2</f>
        <v>-77456446.76</v>
      </c>
      <c r="J8" s="77">
        <f>J2+D4+D6+D8</f>
        <v>78023512.31</v>
      </c>
      <c r="K8" s="18" t="s">
        <v>126</v>
      </c>
      <c r="L8" s="76">
        <f>J8-J2</f>
        <v>78023512.31</v>
      </c>
      <c r="M8" s="77">
        <f>M2+E4+E6+E8</f>
        <v>0</v>
      </c>
      <c r="N8" s="18" t="s">
        <v>127</v>
      </c>
      <c r="O8" s="76">
        <f>M8-M2</f>
        <v>0</v>
      </c>
      <c r="P8" s="77">
        <f>P2+F4+F6+F8</f>
        <v>0</v>
      </c>
      <c r="Q8" s="18" t="s">
        <v>128</v>
      </c>
      <c r="R8" s="76">
        <f>P8-P2</f>
        <v>0</v>
      </c>
      <c r="S8" s="72">
        <f>G8+J8+M8+P8</f>
        <v>125962191.7</v>
      </c>
      <c r="T8" s="70">
        <f>S8-S2</f>
        <v>567065.55</v>
      </c>
      <c r="V8" s="3"/>
    </row>
    <row r="9">
      <c r="A9" s="73"/>
      <c r="B9" s="23"/>
      <c r="C9" s="81"/>
      <c r="D9" s="25"/>
      <c r="E9" s="74"/>
      <c r="F9" s="25"/>
      <c r="G9" s="24"/>
      <c r="H9" s="23"/>
      <c r="I9" s="55"/>
      <c r="J9" s="75"/>
      <c r="K9" s="54"/>
      <c r="L9" s="25"/>
      <c r="M9" s="75"/>
      <c r="N9" s="54"/>
      <c r="O9" s="25"/>
      <c r="P9" s="75"/>
      <c r="Q9" s="54"/>
      <c r="R9" s="25"/>
      <c r="S9" s="24"/>
      <c r="T9" s="55"/>
      <c r="V9" s="3"/>
    </row>
    <row r="10">
      <c r="A10" s="66">
        <v>5.0</v>
      </c>
      <c r="B10" s="1" t="s">
        <v>137</v>
      </c>
      <c r="C10" s="82">
        <v>0.0</v>
      </c>
      <c r="D10" s="34">
        <v>0.0</v>
      </c>
      <c r="E10" s="82">
        <v>2.462247881E7</v>
      </c>
      <c r="F10" s="34">
        <v>0.0</v>
      </c>
      <c r="G10" s="3">
        <f>G2+C4+C6+C8+C10</f>
        <v>47938679.35</v>
      </c>
      <c r="H10" s="18" t="s">
        <v>125</v>
      </c>
      <c r="I10" s="34">
        <f>G10-G2</f>
        <v>-77456446.76</v>
      </c>
      <c r="J10" s="79">
        <f>J2+D4+D6+D8+D10</f>
        <v>78023512.31</v>
      </c>
      <c r="K10" s="18" t="s">
        <v>126</v>
      </c>
      <c r="L10" s="34">
        <f>J10-J2</f>
        <v>78023512.31</v>
      </c>
      <c r="M10" s="79">
        <f>M2+E4+E6+E8+E10</f>
        <v>24622478.81</v>
      </c>
      <c r="N10" s="18" t="s">
        <v>127</v>
      </c>
      <c r="O10" s="34">
        <f>M10-M2</f>
        <v>24622478.81</v>
      </c>
      <c r="P10" s="79">
        <f>P2+F4+F6+F8+F10</f>
        <v>0</v>
      </c>
      <c r="Q10" s="18" t="s">
        <v>128</v>
      </c>
      <c r="R10" s="34">
        <f>P10-P2</f>
        <v>0</v>
      </c>
      <c r="S10" s="3">
        <f>G10+J10+M10+P10</f>
        <v>150584670.5</v>
      </c>
      <c r="T10" s="34">
        <f>S10-S2</f>
        <v>25189544.36</v>
      </c>
      <c r="V10" s="3"/>
    </row>
    <row r="11">
      <c r="A11" s="73"/>
      <c r="B11" s="23"/>
      <c r="C11" s="74"/>
      <c r="D11" s="25"/>
      <c r="E11" s="74"/>
      <c r="F11" s="25"/>
      <c r="G11" s="24"/>
      <c r="H11" s="23"/>
      <c r="I11" s="55"/>
      <c r="J11" s="75"/>
      <c r="K11" s="54"/>
      <c r="L11" s="25"/>
      <c r="M11" s="75"/>
      <c r="N11" s="54"/>
      <c r="O11" s="25"/>
      <c r="P11" s="75"/>
      <c r="Q11" s="54"/>
      <c r="R11" s="25"/>
      <c r="S11" s="24"/>
      <c r="T11" s="55"/>
      <c r="V11" s="3"/>
    </row>
    <row r="12">
      <c r="A12" s="66">
        <v>6.0</v>
      </c>
      <c r="B12" s="1" t="s">
        <v>138</v>
      </c>
      <c r="C12" s="82">
        <v>0.0</v>
      </c>
      <c r="D12" s="34">
        <v>0.0</v>
      </c>
      <c r="E12" s="82">
        <v>0.0</v>
      </c>
      <c r="F12" s="34">
        <v>3.6626683E7</v>
      </c>
      <c r="G12" s="3">
        <f>G4+C6+C8+C10+C12</f>
        <v>47938679.35</v>
      </c>
      <c r="H12" s="18" t="s">
        <v>125</v>
      </c>
      <c r="I12" s="34">
        <f>G12-G4</f>
        <v>-91425789.5</v>
      </c>
      <c r="J12" s="79">
        <f>J4+D6+D8+D10+D12</f>
        <v>78023512.31</v>
      </c>
      <c r="K12" s="18" t="s">
        <v>126</v>
      </c>
      <c r="L12" s="34">
        <f>J12-J4</f>
        <v>78023512.31</v>
      </c>
      <c r="M12" s="79">
        <f>M2+E4+E6+E8+E10+E12</f>
        <v>24622478.81</v>
      </c>
      <c r="N12" s="18" t="s">
        <v>127</v>
      </c>
      <c r="O12" s="34">
        <f>M12-M4</f>
        <v>24622478.81</v>
      </c>
      <c r="P12" s="79">
        <f>P2+F4+F6+F8+F10+F12</f>
        <v>36626683</v>
      </c>
      <c r="Q12" s="18" t="s">
        <v>128</v>
      </c>
      <c r="R12" s="34">
        <f>P12-P2</f>
        <v>36626683</v>
      </c>
      <c r="S12" s="3">
        <f>G12+J12+M12+P12</f>
        <v>187211353.5</v>
      </c>
      <c r="T12" s="34">
        <f>S12-S4</f>
        <v>47846884.62</v>
      </c>
      <c r="V12" s="3"/>
    </row>
    <row r="13">
      <c r="A13" s="73"/>
      <c r="B13" s="23"/>
      <c r="C13" s="74"/>
      <c r="D13" s="25"/>
      <c r="E13" s="74"/>
      <c r="F13" s="25"/>
      <c r="G13" s="24"/>
      <c r="H13" s="23"/>
      <c r="I13" s="55"/>
      <c r="J13" s="75"/>
      <c r="K13" s="54"/>
      <c r="L13" s="25"/>
      <c r="M13" s="75"/>
      <c r="N13" s="54"/>
      <c r="O13" s="25"/>
      <c r="P13" s="75"/>
      <c r="Q13" s="54"/>
      <c r="R13" s="25"/>
      <c r="S13" s="24"/>
      <c r="T13" s="55"/>
      <c r="V13" s="3"/>
    </row>
    <row r="14">
      <c r="G14" s="3"/>
      <c r="I14" s="3"/>
      <c r="J14" s="3"/>
      <c r="M14" s="3"/>
      <c r="P14" s="3"/>
      <c r="S14" s="3"/>
      <c r="T14" s="3"/>
      <c r="V14" s="3"/>
    </row>
    <row r="15">
      <c r="G15" s="3"/>
      <c r="I15" s="3"/>
      <c r="J15" s="3"/>
      <c r="M15" s="3"/>
      <c r="P15" s="3"/>
      <c r="S15" s="3"/>
      <c r="T15" s="3"/>
      <c r="V15" s="3"/>
    </row>
    <row r="16">
      <c r="G16" s="3"/>
      <c r="I16" s="3"/>
      <c r="J16" s="3"/>
      <c r="M16" s="3"/>
      <c r="P16" s="3"/>
      <c r="S16" s="3"/>
      <c r="T16" s="3"/>
      <c r="V16" s="3"/>
    </row>
    <row r="17">
      <c r="G17" s="3"/>
      <c r="I17" s="3"/>
      <c r="J17" s="3"/>
      <c r="M17" s="3"/>
      <c r="P17" s="3"/>
      <c r="S17" s="3"/>
      <c r="T17" s="3"/>
      <c r="V17" s="3"/>
    </row>
    <row r="18">
      <c r="G18" s="3"/>
      <c r="I18" s="3"/>
      <c r="J18" s="3"/>
      <c r="M18" s="3"/>
      <c r="P18" s="3"/>
      <c r="S18" s="3"/>
      <c r="T18" s="3"/>
      <c r="V18" s="3"/>
    </row>
    <row r="19">
      <c r="G19" s="3"/>
      <c r="I19" s="3"/>
      <c r="J19" s="3"/>
      <c r="M19" s="3"/>
      <c r="P19" s="3"/>
      <c r="S19" s="3"/>
      <c r="T19" s="3"/>
      <c r="V19" s="3"/>
    </row>
    <row r="20">
      <c r="G20" s="3"/>
    </row>
    <row r="21" ht="15.75" customHeight="1"/>
    <row r="22" ht="15.75" customHeight="1"/>
    <row r="23" ht="15.75" customHeight="1">
      <c r="D23" s="3"/>
      <c r="E23" s="3"/>
      <c r="F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1"/>
    <mergeCell ref="C2:F2"/>
    <mergeCell ref="G2:H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2023-08-25T11:04:46Z</dcterms:created>
  <dc:creator>Ионов Святослав Михайлович</dc:creator>
</cp:coreProperties>
</file>