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limpens\OneDrive - Richtpunt campus Zottegem\Bureaublad\"/>
    </mc:Choice>
  </mc:AlternateContent>
  <xr:revisionPtr revIDLastSave="0" documentId="13_ncr:1_{AC28D3B6-3AE2-4A9B-AE7B-4E7A86509A14}" xr6:coauthVersionLast="47" xr6:coauthVersionMax="47" xr10:uidLastSave="{00000000-0000-0000-0000-000000000000}"/>
  <bookViews>
    <workbookView xWindow="-120" yWindow="-120" windowWidth="29040" windowHeight="16440" activeTab="3" xr2:uid="{F3E7C61D-5573-4968-BE60-2582EF4BD1FD}"/>
  </bookViews>
  <sheets>
    <sheet name="DATA" sheetId="2" r:id="rId1"/>
    <sheet name="RS to ppm from groundstation" sheetId="3" r:id="rId2"/>
    <sheet name="RS to ppm from cansat" sheetId="5" r:id="rId3"/>
    <sheet name="Blad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2" i="4"/>
  <c r="E70" i="4"/>
  <c r="E44" i="4"/>
  <c r="E78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2" i="4"/>
  <c r="E43" i="4"/>
  <c r="E45" i="4"/>
  <c r="E46" i="4"/>
  <c r="E51" i="4"/>
  <c r="E52" i="4"/>
  <c r="E53" i="4"/>
  <c r="E54" i="4"/>
  <c r="E55" i="4"/>
  <c r="E59" i="4"/>
  <c r="E60" i="4"/>
  <c r="E61" i="4"/>
  <c r="E62" i="4"/>
  <c r="E63" i="4"/>
  <c r="E64" i="4"/>
  <c r="E69" i="4"/>
  <c r="E2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2" i="4"/>
  <c r="M43" i="4"/>
  <c r="M44" i="4"/>
  <c r="M45" i="4"/>
  <c r="M46" i="4"/>
  <c r="M51" i="4"/>
  <c r="M52" i="4"/>
  <c r="M53" i="4"/>
  <c r="M54" i="4"/>
  <c r="M55" i="4"/>
  <c r="M59" i="4"/>
  <c r="M60" i="4"/>
  <c r="M61" i="4"/>
  <c r="M62" i="4"/>
  <c r="M63" i="4"/>
  <c r="M64" i="4"/>
  <c r="M69" i="4"/>
  <c r="M70" i="4"/>
  <c r="M78" i="4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N2" i="4"/>
  <c r="N1" i="4"/>
  <c r="H41" i="5"/>
  <c r="I41" i="5" s="1"/>
  <c r="J41" i="5" s="1"/>
  <c r="G41" i="5"/>
  <c r="I79" i="5"/>
  <c r="J79" i="5" s="1"/>
  <c r="O79" i="5" s="1"/>
  <c r="N79" i="4" s="1"/>
  <c r="I81" i="5"/>
  <c r="J81" i="5" s="1"/>
  <c r="O81" i="5" s="1"/>
  <c r="N81" i="4" s="1"/>
  <c r="I87" i="5"/>
  <c r="J87" i="5" s="1"/>
  <c r="O87" i="5" s="1"/>
  <c r="N87" i="4" s="1"/>
  <c r="I88" i="5"/>
  <c r="J88" i="5" s="1"/>
  <c r="I95" i="5"/>
  <c r="J95" i="5" s="1"/>
  <c r="I97" i="5"/>
  <c r="J97" i="5" s="1"/>
  <c r="I105" i="5"/>
  <c r="J105" i="5" s="1"/>
  <c r="I111" i="5"/>
  <c r="J111" i="5" s="1"/>
  <c r="O111" i="5" s="1"/>
  <c r="N111" i="4" s="1"/>
  <c r="I113" i="5"/>
  <c r="J113" i="5" s="1"/>
  <c r="O113" i="5" s="1"/>
  <c r="N113" i="4" s="1"/>
  <c r="I127" i="5"/>
  <c r="J127" i="5" s="1"/>
  <c r="O127" i="5" s="1"/>
  <c r="N127" i="4" s="1"/>
  <c r="I128" i="5"/>
  <c r="J128" i="5" s="1"/>
  <c r="I129" i="5"/>
  <c r="J129" i="5" s="1"/>
  <c r="H79" i="5"/>
  <c r="H80" i="5"/>
  <c r="H81" i="5"/>
  <c r="H82" i="5"/>
  <c r="I82" i="5" s="1"/>
  <c r="J82" i="5" s="1"/>
  <c r="H83" i="5"/>
  <c r="I83" i="5" s="1"/>
  <c r="J83" i="5" s="1"/>
  <c r="H84" i="5"/>
  <c r="H85" i="5"/>
  <c r="H86" i="5"/>
  <c r="H87" i="5"/>
  <c r="H88" i="5"/>
  <c r="H89" i="5"/>
  <c r="H90" i="5"/>
  <c r="I90" i="5" s="1"/>
  <c r="J90" i="5" s="1"/>
  <c r="H91" i="5"/>
  <c r="I91" i="5" s="1"/>
  <c r="J91" i="5" s="1"/>
  <c r="H92" i="5"/>
  <c r="H93" i="5"/>
  <c r="H94" i="5"/>
  <c r="H95" i="5"/>
  <c r="H96" i="5"/>
  <c r="H97" i="5"/>
  <c r="H98" i="5"/>
  <c r="I98" i="5" s="1"/>
  <c r="J98" i="5" s="1"/>
  <c r="H99" i="5"/>
  <c r="I99" i="5" s="1"/>
  <c r="J99" i="5" s="1"/>
  <c r="H100" i="5"/>
  <c r="H101" i="5"/>
  <c r="H102" i="5"/>
  <c r="H103" i="5"/>
  <c r="H104" i="5"/>
  <c r="H105" i="5"/>
  <c r="H106" i="5"/>
  <c r="I106" i="5" s="1"/>
  <c r="J106" i="5" s="1"/>
  <c r="H107" i="5"/>
  <c r="I107" i="5" s="1"/>
  <c r="J107" i="5" s="1"/>
  <c r="H108" i="5"/>
  <c r="H109" i="5"/>
  <c r="H110" i="5"/>
  <c r="H111" i="5"/>
  <c r="H112" i="5"/>
  <c r="H113" i="5"/>
  <c r="H114" i="5"/>
  <c r="I114" i="5" s="1"/>
  <c r="J114" i="5" s="1"/>
  <c r="H115" i="5"/>
  <c r="I115" i="5" s="1"/>
  <c r="J115" i="5" s="1"/>
  <c r="H116" i="5"/>
  <c r="H117" i="5"/>
  <c r="H118" i="5"/>
  <c r="H119" i="5"/>
  <c r="H120" i="5"/>
  <c r="H121" i="5"/>
  <c r="H122" i="5"/>
  <c r="I122" i="5" s="1"/>
  <c r="J122" i="5" s="1"/>
  <c r="H123" i="5"/>
  <c r="I123" i="5" s="1"/>
  <c r="J123" i="5" s="1"/>
  <c r="H124" i="5"/>
  <c r="H125" i="5"/>
  <c r="H126" i="5"/>
  <c r="H127" i="5"/>
  <c r="H128" i="5"/>
  <c r="H129" i="5"/>
  <c r="H130" i="5"/>
  <c r="I130" i="5" s="1"/>
  <c r="J130" i="5" s="1"/>
  <c r="H131" i="5"/>
  <c r="I131" i="5" s="1"/>
  <c r="J131" i="5" s="1"/>
  <c r="H132" i="5"/>
  <c r="H133" i="5"/>
  <c r="H134" i="5"/>
  <c r="H135" i="5"/>
  <c r="H136" i="5"/>
  <c r="H137" i="5"/>
  <c r="H138" i="5"/>
  <c r="I138" i="5" s="1"/>
  <c r="J138" i="5" s="1"/>
  <c r="H139" i="5"/>
  <c r="I139" i="5" s="1"/>
  <c r="J139" i="5" s="1"/>
  <c r="G79" i="5"/>
  <c r="G80" i="5"/>
  <c r="I80" i="5" s="1"/>
  <c r="J80" i="5" s="1"/>
  <c r="G81" i="5"/>
  <c r="G82" i="5"/>
  <c r="G83" i="5"/>
  <c r="G84" i="5"/>
  <c r="G85" i="5"/>
  <c r="G86" i="5"/>
  <c r="G87" i="5"/>
  <c r="G88" i="5"/>
  <c r="G89" i="5"/>
  <c r="I89" i="5" s="1"/>
  <c r="J89" i="5" s="1"/>
  <c r="G90" i="5"/>
  <c r="G91" i="5"/>
  <c r="G92" i="5"/>
  <c r="G93" i="5"/>
  <c r="G94" i="5"/>
  <c r="G95" i="5"/>
  <c r="G96" i="5"/>
  <c r="I96" i="5" s="1"/>
  <c r="J96" i="5" s="1"/>
  <c r="G97" i="5"/>
  <c r="G98" i="5"/>
  <c r="G99" i="5"/>
  <c r="G100" i="5"/>
  <c r="G101" i="5"/>
  <c r="G102" i="5"/>
  <c r="G103" i="5"/>
  <c r="I103" i="5" s="1"/>
  <c r="J103" i="5" s="1"/>
  <c r="O103" i="5" s="1"/>
  <c r="N103" i="4" s="1"/>
  <c r="G104" i="5"/>
  <c r="I104" i="5" s="1"/>
  <c r="J104" i="5" s="1"/>
  <c r="G105" i="5"/>
  <c r="G106" i="5"/>
  <c r="G107" i="5"/>
  <c r="G108" i="5"/>
  <c r="G109" i="5"/>
  <c r="G110" i="5"/>
  <c r="G111" i="5"/>
  <c r="G112" i="5"/>
  <c r="I112" i="5" s="1"/>
  <c r="J112" i="5" s="1"/>
  <c r="G113" i="5"/>
  <c r="G114" i="5"/>
  <c r="G115" i="5"/>
  <c r="G116" i="5"/>
  <c r="G117" i="5"/>
  <c r="G118" i="5"/>
  <c r="G119" i="5"/>
  <c r="I119" i="5" s="1"/>
  <c r="J119" i="5" s="1"/>
  <c r="O119" i="5" s="1"/>
  <c r="N119" i="4" s="1"/>
  <c r="G120" i="5"/>
  <c r="I120" i="5" s="1"/>
  <c r="J120" i="5" s="1"/>
  <c r="G121" i="5"/>
  <c r="I121" i="5" s="1"/>
  <c r="J121" i="5" s="1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I135" i="5" s="1"/>
  <c r="J135" i="5" s="1"/>
  <c r="O135" i="5" s="1"/>
  <c r="N135" i="4" s="1"/>
  <c r="G136" i="5"/>
  <c r="I136" i="5" s="1"/>
  <c r="J136" i="5" s="1"/>
  <c r="G137" i="5"/>
  <c r="I137" i="5" s="1"/>
  <c r="J137" i="5" s="1"/>
  <c r="G138" i="5"/>
  <c r="G139" i="5"/>
  <c r="G76" i="5"/>
  <c r="G71" i="5"/>
  <c r="G65" i="5"/>
  <c r="H61" i="5"/>
  <c r="G61" i="5"/>
  <c r="I61" i="5" s="1"/>
  <c r="J61" i="5" s="1"/>
  <c r="G54" i="5"/>
  <c r="H51" i="5"/>
  <c r="G48" i="5"/>
  <c r="G44" i="5"/>
  <c r="G39" i="5"/>
  <c r="H36" i="5"/>
  <c r="H35" i="5"/>
  <c r="G35" i="5"/>
  <c r="G31" i="5"/>
  <c r="G27" i="5"/>
  <c r="G23" i="5"/>
  <c r="H20" i="5"/>
  <c r="H19" i="5"/>
  <c r="G19" i="5"/>
  <c r="I19" i="5" s="1"/>
  <c r="J19" i="5" s="1"/>
  <c r="H16" i="5"/>
  <c r="H15" i="5"/>
  <c r="G15" i="5"/>
  <c r="H12" i="5"/>
  <c r="G11" i="5"/>
  <c r="G7" i="5"/>
  <c r="H6" i="5"/>
  <c r="H3" i="5"/>
  <c r="G3" i="5"/>
  <c r="H58" i="5"/>
  <c r="G2" i="5"/>
  <c r="G74" i="5"/>
  <c r="O47" i="3"/>
  <c r="O48" i="3"/>
  <c r="O49" i="3"/>
  <c r="O50" i="3"/>
  <c r="O56" i="3"/>
  <c r="O57" i="3"/>
  <c r="O58" i="3"/>
  <c r="O65" i="3"/>
  <c r="O66" i="3"/>
  <c r="O67" i="3"/>
  <c r="O68" i="3"/>
  <c r="O71" i="3"/>
  <c r="O72" i="3"/>
  <c r="O73" i="3"/>
  <c r="O74" i="3"/>
  <c r="O75" i="3"/>
  <c r="O76" i="3"/>
  <c r="O77" i="3"/>
  <c r="B2" i="3" a="1"/>
  <c r="B2" i="3" s="1"/>
  <c r="H2" i="3" s="1"/>
  <c r="A2" i="3" a="1"/>
  <c r="A2" i="3" s="1"/>
  <c r="G2" i="3" s="1"/>
  <c r="O19" i="5" l="1"/>
  <c r="N19" i="4" s="1"/>
  <c r="O139" i="5"/>
  <c r="N139" i="4" s="1"/>
  <c r="O131" i="5"/>
  <c r="N131" i="4" s="1"/>
  <c r="O123" i="5"/>
  <c r="N123" i="4" s="1"/>
  <c r="O115" i="5"/>
  <c r="N115" i="4" s="1"/>
  <c r="O107" i="5"/>
  <c r="N107" i="4" s="1"/>
  <c r="O99" i="5"/>
  <c r="N99" i="4" s="1"/>
  <c r="O91" i="5"/>
  <c r="N91" i="4" s="1"/>
  <c r="O83" i="5"/>
  <c r="N83" i="4" s="1"/>
  <c r="O130" i="5"/>
  <c r="N130" i="4" s="1"/>
  <c r="O114" i="5"/>
  <c r="N114" i="4" s="1"/>
  <c r="O98" i="5"/>
  <c r="N98" i="4" s="1"/>
  <c r="O82" i="5"/>
  <c r="N82" i="4" s="1"/>
  <c r="O41" i="5"/>
  <c r="N41" i="4" s="1"/>
  <c r="O97" i="5"/>
  <c r="N97" i="4" s="1"/>
  <c r="O95" i="5"/>
  <c r="N95" i="4" s="1"/>
  <c r="O105" i="5"/>
  <c r="N105" i="4" s="1"/>
  <c r="O137" i="5"/>
  <c r="N137" i="4" s="1"/>
  <c r="O121" i="5"/>
  <c r="N121" i="4" s="1"/>
  <c r="O89" i="5"/>
  <c r="N89" i="4" s="1"/>
  <c r="O129" i="5"/>
  <c r="N129" i="4" s="1"/>
  <c r="O88" i="5"/>
  <c r="N88" i="4" s="1"/>
  <c r="O138" i="5"/>
  <c r="N138" i="4" s="1"/>
  <c r="O122" i="5"/>
  <c r="N122" i="4" s="1"/>
  <c r="O106" i="5"/>
  <c r="N106" i="4" s="1"/>
  <c r="O90" i="5"/>
  <c r="N90" i="4" s="1"/>
  <c r="O136" i="5"/>
  <c r="N136" i="4" s="1"/>
  <c r="O120" i="5"/>
  <c r="N120" i="4" s="1"/>
  <c r="O112" i="5"/>
  <c r="N112" i="4" s="1"/>
  <c r="O104" i="5"/>
  <c r="N104" i="4" s="1"/>
  <c r="O96" i="5"/>
  <c r="N96" i="4" s="1"/>
  <c r="O80" i="5"/>
  <c r="N80" i="4" s="1"/>
  <c r="O128" i="5"/>
  <c r="N128" i="4" s="1"/>
  <c r="I134" i="5"/>
  <c r="J134" i="5" s="1"/>
  <c r="O134" i="5" s="1"/>
  <c r="N134" i="4" s="1"/>
  <c r="I126" i="5"/>
  <c r="J126" i="5" s="1"/>
  <c r="O126" i="5" s="1"/>
  <c r="N126" i="4" s="1"/>
  <c r="I118" i="5"/>
  <c r="J118" i="5" s="1"/>
  <c r="O118" i="5" s="1"/>
  <c r="N118" i="4" s="1"/>
  <c r="I110" i="5"/>
  <c r="J110" i="5" s="1"/>
  <c r="O110" i="5" s="1"/>
  <c r="N110" i="4" s="1"/>
  <c r="I102" i="5"/>
  <c r="J102" i="5" s="1"/>
  <c r="O102" i="5" s="1"/>
  <c r="N102" i="4" s="1"/>
  <c r="I94" i="5"/>
  <c r="J94" i="5" s="1"/>
  <c r="O94" i="5" s="1"/>
  <c r="N94" i="4" s="1"/>
  <c r="I86" i="5"/>
  <c r="J86" i="5" s="1"/>
  <c r="O86" i="5" s="1"/>
  <c r="N86" i="4" s="1"/>
  <c r="I133" i="5"/>
  <c r="J133" i="5" s="1"/>
  <c r="O133" i="5" s="1"/>
  <c r="N133" i="4" s="1"/>
  <c r="I125" i="5"/>
  <c r="J125" i="5" s="1"/>
  <c r="O125" i="5" s="1"/>
  <c r="N125" i="4" s="1"/>
  <c r="I117" i="5"/>
  <c r="J117" i="5" s="1"/>
  <c r="O117" i="5" s="1"/>
  <c r="N117" i="4" s="1"/>
  <c r="I109" i="5"/>
  <c r="J109" i="5" s="1"/>
  <c r="O109" i="5" s="1"/>
  <c r="N109" i="4" s="1"/>
  <c r="I101" i="5"/>
  <c r="J101" i="5" s="1"/>
  <c r="O101" i="5" s="1"/>
  <c r="N101" i="4" s="1"/>
  <c r="I93" i="5"/>
  <c r="J93" i="5" s="1"/>
  <c r="O93" i="5" s="1"/>
  <c r="N93" i="4" s="1"/>
  <c r="I85" i="5"/>
  <c r="J85" i="5" s="1"/>
  <c r="O85" i="5" s="1"/>
  <c r="N85" i="4" s="1"/>
  <c r="I132" i="5"/>
  <c r="J132" i="5" s="1"/>
  <c r="O132" i="5" s="1"/>
  <c r="N132" i="4" s="1"/>
  <c r="I124" i="5"/>
  <c r="J124" i="5" s="1"/>
  <c r="O124" i="5" s="1"/>
  <c r="N124" i="4" s="1"/>
  <c r="I116" i="5"/>
  <c r="J116" i="5" s="1"/>
  <c r="O116" i="5" s="1"/>
  <c r="N116" i="4" s="1"/>
  <c r="I108" i="5"/>
  <c r="J108" i="5" s="1"/>
  <c r="O108" i="5" s="1"/>
  <c r="N108" i="4" s="1"/>
  <c r="I100" i="5"/>
  <c r="J100" i="5" s="1"/>
  <c r="O100" i="5" s="1"/>
  <c r="N100" i="4" s="1"/>
  <c r="I92" i="5"/>
  <c r="J92" i="5" s="1"/>
  <c r="O92" i="5" s="1"/>
  <c r="N92" i="4" s="1"/>
  <c r="I84" i="5"/>
  <c r="J84" i="5" s="1"/>
  <c r="O84" i="5" s="1"/>
  <c r="N84" i="4" s="1"/>
  <c r="O61" i="5"/>
  <c r="N61" i="4" s="1"/>
  <c r="I3" i="5"/>
  <c r="J3" i="5" s="1"/>
  <c r="O3" i="5" s="1"/>
  <c r="N3" i="4" s="1"/>
  <c r="H23" i="5"/>
  <c r="I23" i="5" s="1"/>
  <c r="J23" i="5" s="1"/>
  <c r="O23" i="5" s="1"/>
  <c r="N23" i="4" s="1"/>
  <c r="H32" i="5"/>
  <c r="H71" i="5"/>
  <c r="H4" i="5"/>
  <c r="H24" i="5"/>
  <c r="H27" i="5"/>
  <c r="I27" i="5" s="1"/>
  <c r="J27" i="5" s="1"/>
  <c r="O27" i="5" s="1"/>
  <c r="N27" i="4" s="1"/>
  <c r="H48" i="5"/>
  <c r="I48" i="5" s="1"/>
  <c r="J48" i="5" s="1"/>
  <c r="O48" i="5" s="1"/>
  <c r="N48" i="4" s="1"/>
  <c r="I76" i="5"/>
  <c r="J76" i="5" s="1"/>
  <c r="O76" i="5" s="1"/>
  <c r="N76" i="4" s="1"/>
  <c r="H77" i="5"/>
  <c r="H62" i="5"/>
  <c r="H72" i="5"/>
  <c r="H66" i="5"/>
  <c r="H56" i="5"/>
  <c r="H52" i="5"/>
  <c r="H49" i="5"/>
  <c r="H46" i="5"/>
  <c r="H42" i="5"/>
  <c r="H37" i="5"/>
  <c r="H33" i="5"/>
  <c r="H29" i="5"/>
  <c r="H25" i="5"/>
  <c r="H21" i="5"/>
  <c r="H17" i="5"/>
  <c r="H13" i="5"/>
  <c r="H9" i="5"/>
  <c r="H5" i="5"/>
  <c r="H47" i="5"/>
  <c r="H34" i="5"/>
  <c r="H26" i="5"/>
  <c r="H14" i="5"/>
  <c r="H75" i="5"/>
  <c r="H69" i="5"/>
  <c r="H63" i="5"/>
  <c r="H59" i="5"/>
  <c r="H78" i="5"/>
  <c r="H53" i="5"/>
  <c r="H43" i="5"/>
  <c r="H38" i="5"/>
  <c r="H30" i="5"/>
  <c r="H22" i="5"/>
  <c r="H18" i="5"/>
  <c r="H10" i="5"/>
  <c r="H73" i="5"/>
  <c r="H70" i="5"/>
  <c r="H67" i="5"/>
  <c r="H64" i="5"/>
  <c r="H60" i="5"/>
  <c r="H57" i="5"/>
  <c r="H50" i="5"/>
  <c r="H76" i="5"/>
  <c r="H54" i="5"/>
  <c r="I54" i="5" s="1"/>
  <c r="J54" i="5" s="1"/>
  <c r="H44" i="5"/>
  <c r="I44" i="5" s="1"/>
  <c r="J44" i="5" s="1"/>
  <c r="O44" i="5" s="1"/>
  <c r="N44" i="4" s="1"/>
  <c r="H39" i="5"/>
  <c r="I39" i="5" s="1"/>
  <c r="J39" i="5" s="1"/>
  <c r="O39" i="5" s="1"/>
  <c r="N39" i="4" s="1"/>
  <c r="H31" i="5"/>
  <c r="I31" i="5" s="1"/>
  <c r="J31" i="5" s="1"/>
  <c r="O31" i="5" s="1"/>
  <c r="N31" i="4" s="1"/>
  <c r="H28" i="5"/>
  <c r="H68" i="5"/>
  <c r="H2" i="5"/>
  <c r="I2" i="5" s="1"/>
  <c r="J2" i="5" s="1"/>
  <c r="M2" i="5" s="1"/>
  <c r="O2" i="5" s="1"/>
  <c r="H7" i="5"/>
  <c r="I7" i="5" s="1"/>
  <c r="J7" i="5" s="1"/>
  <c r="O7" i="5" s="1"/>
  <c r="N7" i="4" s="1"/>
  <c r="H45" i="5"/>
  <c r="I71" i="5"/>
  <c r="J71" i="5" s="1"/>
  <c r="O71" i="5" s="1"/>
  <c r="N71" i="4" s="1"/>
  <c r="H55" i="5"/>
  <c r="I65" i="5"/>
  <c r="J65" i="5" s="1"/>
  <c r="O65" i="5" s="1"/>
  <c r="N65" i="4" s="1"/>
  <c r="H8" i="5"/>
  <c r="H11" i="5"/>
  <c r="I11" i="5" s="1"/>
  <c r="J11" i="5" s="1"/>
  <c r="O11" i="5" s="1"/>
  <c r="N11" i="4" s="1"/>
  <c r="I15" i="5"/>
  <c r="J15" i="5" s="1"/>
  <c r="O15" i="5" s="1"/>
  <c r="N15" i="4" s="1"/>
  <c r="I35" i="5"/>
  <c r="J35" i="5" s="1"/>
  <c r="O35" i="5" s="1"/>
  <c r="N35" i="4" s="1"/>
  <c r="H40" i="5"/>
  <c r="H65" i="5"/>
  <c r="H74" i="5"/>
  <c r="I74" i="5" s="1"/>
  <c r="J74" i="5" s="1"/>
  <c r="O74" i="5" s="1"/>
  <c r="N74" i="4" s="1"/>
  <c r="G50" i="5"/>
  <c r="I50" i="5" s="1"/>
  <c r="J50" i="5" s="1"/>
  <c r="O50" i="5" s="1"/>
  <c r="N50" i="4" s="1"/>
  <c r="G57" i="5"/>
  <c r="G60" i="5"/>
  <c r="G64" i="5"/>
  <c r="G67" i="5"/>
  <c r="G70" i="5"/>
  <c r="G73" i="5"/>
  <c r="I73" i="5" s="1"/>
  <c r="J73" i="5" s="1"/>
  <c r="O73" i="5" s="1"/>
  <c r="N73" i="4" s="1"/>
  <c r="G6" i="5"/>
  <c r="I6" i="5" s="1"/>
  <c r="J6" i="5" s="1"/>
  <c r="O6" i="5" s="1"/>
  <c r="N6" i="4" s="1"/>
  <c r="G10" i="5"/>
  <c r="I10" i="5" s="1"/>
  <c r="J10" i="5" s="1"/>
  <c r="O10" i="5" s="1"/>
  <c r="N10" i="4" s="1"/>
  <c r="G14" i="5"/>
  <c r="I14" i="5" s="1"/>
  <c r="J14" i="5" s="1"/>
  <c r="O14" i="5" s="1"/>
  <c r="N14" i="4" s="1"/>
  <c r="G18" i="5"/>
  <c r="I18" i="5" s="1"/>
  <c r="J18" i="5" s="1"/>
  <c r="O18" i="5" s="1"/>
  <c r="N18" i="4" s="1"/>
  <c r="G22" i="5"/>
  <c r="G26" i="5"/>
  <c r="G30" i="5"/>
  <c r="G34" i="5"/>
  <c r="G38" i="5"/>
  <c r="G43" i="5"/>
  <c r="I43" i="5" s="1"/>
  <c r="J43" i="5" s="1"/>
  <c r="O43" i="5" s="1"/>
  <c r="N43" i="4" s="1"/>
  <c r="G47" i="5"/>
  <c r="I47" i="5" s="1"/>
  <c r="J47" i="5" s="1"/>
  <c r="O47" i="5" s="1"/>
  <c r="N47" i="4" s="1"/>
  <c r="G53" i="5"/>
  <c r="G78" i="5"/>
  <c r="I78" i="5" s="1"/>
  <c r="J78" i="5" s="1"/>
  <c r="O78" i="5" s="1"/>
  <c r="N78" i="4" s="1"/>
  <c r="G59" i="5"/>
  <c r="I59" i="5" s="1"/>
  <c r="J59" i="5" s="1"/>
  <c r="G5" i="5"/>
  <c r="I5" i="5" s="1"/>
  <c r="J5" i="5" s="1"/>
  <c r="O5" i="5" s="1"/>
  <c r="N5" i="4" s="1"/>
  <c r="G9" i="5"/>
  <c r="I9" i="5" s="1"/>
  <c r="J9" i="5" s="1"/>
  <c r="O9" i="5" s="1"/>
  <c r="N9" i="4" s="1"/>
  <c r="G13" i="5"/>
  <c r="G17" i="5"/>
  <c r="I17" i="5" s="1"/>
  <c r="J17" i="5" s="1"/>
  <c r="O17" i="5" s="1"/>
  <c r="N17" i="4" s="1"/>
  <c r="G21" i="5"/>
  <c r="I21" i="5" s="1"/>
  <c r="J21" i="5" s="1"/>
  <c r="O21" i="5" s="1"/>
  <c r="N21" i="4" s="1"/>
  <c r="G25" i="5"/>
  <c r="G29" i="5"/>
  <c r="I29" i="5" s="1"/>
  <c r="J29" i="5" s="1"/>
  <c r="O29" i="5" s="1"/>
  <c r="N29" i="4" s="1"/>
  <c r="G33" i="5"/>
  <c r="I33" i="5" s="1"/>
  <c r="J33" i="5" s="1"/>
  <c r="O33" i="5" s="1"/>
  <c r="N33" i="4" s="1"/>
  <c r="G37" i="5"/>
  <c r="I37" i="5" s="1"/>
  <c r="J37" i="5" s="1"/>
  <c r="O37" i="5" s="1"/>
  <c r="N37" i="4" s="1"/>
  <c r="G42" i="5"/>
  <c r="I42" i="5" s="1"/>
  <c r="J42" i="5" s="1"/>
  <c r="O42" i="5" s="1"/>
  <c r="N42" i="4" s="1"/>
  <c r="G46" i="5"/>
  <c r="G49" i="5"/>
  <c r="I49" i="5" s="1"/>
  <c r="J49" i="5" s="1"/>
  <c r="O49" i="5" s="1"/>
  <c r="N49" i="4" s="1"/>
  <c r="G52" i="5"/>
  <c r="I52" i="5" s="1"/>
  <c r="J52" i="5" s="1"/>
  <c r="G56" i="5"/>
  <c r="G66" i="5"/>
  <c r="I66" i="5" s="1"/>
  <c r="J66" i="5" s="1"/>
  <c r="O66" i="5" s="1"/>
  <c r="N66" i="4" s="1"/>
  <c r="G72" i="5"/>
  <c r="I72" i="5" s="1"/>
  <c r="J72" i="5" s="1"/>
  <c r="O72" i="5" s="1"/>
  <c r="N72" i="4" s="1"/>
  <c r="G63" i="5"/>
  <c r="I63" i="5" s="1"/>
  <c r="J63" i="5" s="1"/>
  <c r="G69" i="5"/>
  <c r="G75" i="5"/>
  <c r="G62" i="5"/>
  <c r="I62" i="5" s="1"/>
  <c r="J62" i="5" s="1"/>
  <c r="G77" i="5"/>
  <c r="I77" i="5" s="1"/>
  <c r="J77" i="5" s="1"/>
  <c r="O77" i="5" s="1"/>
  <c r="N77" i="4" s="1"/>
  <c r="G4" i="5"/>
  <c r="G8" i="5"/>
  <c r="G12" i="5"/>
  <c r="I12" i="5" s="1"/>
  <c r="J12" i="5" s="1"/>
  <c r="O12" i="5" s="1"/>
  <c r="N12" i="4" s="1"/>
  <c r="G16" i="5"/>
  <c r="I16" i="5" s="1"/>
  <c r="J16" i="5" s="1"/>
  <c r="O16" i="5" s="1"/>
  <c r="N16" i="4" s="1"/>
  <c r="G20" i="5"/>
  <c r="I20" i="5" s="1"/>
  <c r="J20" i="5" s="1"/>
  <c r="O20" i="5" s="1"/>
  <c r="N20" i="4" s="1"/>
  <c r="G24" i="5"/>
  <c r="G28" i="5"/>
  <c r="I28" i="5" s="1"/>
  <c r="J28" i="5" s="1"/>
  <c r="O28" i="5" s="1"/>
  <c r="N28" i="4" s="1"/>
  <c r="G32" i="5"/>
  <c r="I32" i="5" s="1"/>
  <c r="J32" i="5" s="1"/>
  <c r="O32" i="5" s="1"/>
  <c r="N32" i="4" s="1"/>
  <c r="G36" i="5"/>
  <c r="I36" i="5" s="1"/>
  <c r="J36" i="5" s="1"/>
  <c r="O36" i="5" s="1"/>
  <c r="N36" i="4" s="1"/>
  <c r="G40" i="5"/>
  <c r="I40" i="5" s="1"/>
  <c r="J40" i="5" s="1"/>
  <c r="O40" i="5" s="1"/>
  <c r="N40" i="4" s="1"/>
  <c r="G45" i="5"/>
  <c r="G51" i="5"/>
  <c r="I51" i="5" s="1"/>
  <c r="J51" i="5" s="1"/>
  <c r="G55" i="5"/>
  <c r="G58" i="5"/>
  <c r="I58" i="5" s="1"/>
  <c r="J58" i="5" s="1"/>
  <c r="O58" i="5" s="1"/>
  <c r="N58" i="4" s="1"/>
  <c r="G68" i="5"/>
  <c r="H29" i="3"/>
  <c r="G72" i="3"/>
  <c r="G64" i="3"/>
  <c r="G56" i="3"/>
  <c r="G48" i="3"/>
  <c r="G39" i="3"/>
  <c r="G31" i="3"/>
  <c r="H73" i="3"/>
  <c r="I73" i="3" s="1"/>
  <c r="J73" i="3" s="1"/>
  <c r="H65" i="3"/>
  <c r="H57" i="3"/>
  <c r="H49" i="3"/>
  <c r="H40" i="3"/>
  <c r="H32" i="3"/>
  <c r="G71" i="3"/>
  <c r="G63" i="3"/>
  <c r="G55" i="3"/>
  <c r="I55" i="3" s="1"/>
  <c r="J55" i="3" s="1"/>
  <c r="M55" i="3" s="1"/>
  <c r="O55" i="3" s="1"/>
  <c r="G47" i="3"/>
  <c r="G38" i="3"/>
  <c r="G30" i="3"/>
  <c r="H72" i="3"/>
  <c r="H64" i="3"/>
  <c r="H56" i="3"/>
  <c r="H48" i="3"/>
  <c r="I48" i="3" s="1"/>
  <c r="J48" i="3" s="1"/>
  <c r="H39" i="3"/>
  <c r="I39" i="3" s="1"/>
  <c r="J39" i="3" s="1"/>
  <c r="M39" i="3" s="1"/>
  <c r="O39" i="3" s="1"/>
  <c r="H31" i="3"/>
  <c r="G17" i="3"/>
  <c r="H11" i="3"/>
  <c r="G57" i="3"/>
  <c r="H66" i="3"/>
  <c r="H42" i="3"/>
  <c r="G16" i="3"/>
  <c r="I16" i="3" s="1"/>
  <c r="J16" i="3" s="1"/>
  <c r="M16" i="3" s="1"/>
  <c r="O16" i="3" s="1"/>
  <c r="H10" i="3"/>
  <c r="G23" i="3"/>
  <c r="G15" i="3"/>
  <c r="G7" i="3"/>
  <c r="H25" i="3"/>
  <c r="H17" i="3"/>
  <c r="H9" i="3"/>
  <c r="G22" i="3"/>
  <c r="I22" i="3" s="1"/>
  <c r="J22" i="3" s="1"/>
  <c r="M22" i="3" s="1"/>
  <c r="O22" i="3" s="1"/>
  <c r="G14" i="3"/>
  <c r="I14" i="3" s="1"/>
  <c r="J14" i="3" s="1"/>
  <c r="M14" i="3" s="1"/>
  <c r="O14" i="3" s="1"/>
  <c r="G6" i="3"/>
  <c r="H24" i="3"/>
  <c r="H16" i="3"/>
  <c r="H8" i="3"/>
  <c r="G78" i="3"/>
  <c r="G70" i="3"/>
  <c r="G62" i="3"/>
  <c r="I62" i="3" s="1"/>
  <c r="J62" i="3" s="1"/>
  <c r="M62" i="3" s="1"/>
  <c r="O62" i="3" s="1"/>
  <c r="G54" i="3"/>
  <c r="I54" i="3" s="1"/>
  <c r="J54" i="3" s="1"/>
  <c r="M54" i="3" s="1"/>
  <c r="O54" i="3" s="1"/>
  <c r="G46" i="3"/>
  <c r="G37" i="3"/>
  <c r="G29" i="3"/>
  <c r="H71" i="3"/>
  <c r="H63" i="3"/>
  <c r="H55" i="3"/>
  <c r="H47" i="3"/>
  <c r="H38" i="3"/>
  <c r="I38" i="3" s="1"/>
  <c r="J38" i="3" s="1"/>
  <c r="M38" i="3" s="1"/>
  <c r="O38" i="3" s="1"/>
  <c r="H30" i="3"/>
  <c r="I30" i="3" s="1"/>
  <c r="J30" i="3" s="1"/>
  <c r="M30" i="3" s="1"/>
  <c r="O30" i="3" s="1"/>
  <c r="G9" i="3"/>
  <c r="H19" i="3"/>
  <c r="G65" i="3"/>
  <c r="G32" i="3"/>
  <c r="H58" i="3"/>
  <c r="H26" i="3"/>
  <c r="I26" i="3" s="1"/>
  <c r="J26" i="3" s="1"/>
  <c r="M26" i="3" s="1"/>
  <c r="O26" i="3" s="1"/>
  <c r="G13" i="3"/>
  <c r="I13" i="3" s="1"/>
  <c r="J13" i="3" s="1"/>
  <c r="M13" i="3" s="1"/>
  <c r="O13" i="3" s="1"/>
  <c r="H15" i="3"/>
  <c r="G69" i="3"/>
  <c r="G45" i="3"/>
  <c r="H70" i="3"/>
  <c r="H37" i="3"/>
  <c r="G28" i="3"/>
  <c r="G20" i="3"/>
  <c r="G12" i="3"/>
  <c r="G4" i="3"/>
  <c r="I4" i="3" s="1"/>
  <c r="J4" i="3" s="1"/>
  <c r="M4" i="3" s="1"/>
  <c r="O4" i="3" s="1"/>
  <c r="H22" i="3"/>
  <c r="H14" i="3"/>
  <c r="H6" i="3"/>
  <c r="G76" i="3"/>
  <c r="G68" i="3"/>
  <c r="G60" i="3"/>
  <c r="I60" i="3" s="1"/>
  <c r="J60" i="3" s="1"/>
  <c r="M60" i="3" s="1"/>
  <c r="O60" i="3" s="1"/>
  <c r="G52" i="3"/>
  <c r="I52" i="3" s="1"/>
  <c r="J52" i="3" s="1"/>
  <c r="M52" i="3" s="1"/>
  <c r="O52" i="3" s="1"/>
  <c r="G44" i="3"/>
  <c r="I44" i="3" s="1"/>
  <c r="J44" i="3" s="1"/>
  <c r="M44" i="3" s="1"/>
  <c r="O44" i="3" s="1"/>
  <c r="G35" i="3"/>
  <c r="H77" i="3"/>
  <c r="H69" i="3"/>
  <c r="H61" i="3"/>
  <c r="H53" i="3"/>
  <c r="H45" i="3"/>
  <c r="I45" i="3" s="1"/>
  <c r="J45" i="3" s="1"/>
  <c r="M45" i="3" s="1"/>
  <c r="O45" i="3" s="1"/>
  <c r="H36" i="3"/>
  <c r="H27" i="3"/>
  <c r="G73" i="3"/>
  <c r="G40" i="3"/>
  <c r="H50" i="3"/>
  <c r="G8" i="3"/>
  <c r="G5" i="3"/>
  <c r="H7" i="3"/>
  <c r="I7" i="3" s="1"/>
  <c r="J7" i="3" s="1"/>
  <c r="M7" i="3" s="1"/>
  <c r="O7" i="3" s="1"/>
  <c r="G53" i="3"/>
  <c r="I53" i="3" s="1"/>
  <c r="J53" i="3" s="1"/>
  <c r="M53" i="3" s="1"/>
  <c r="O53" i="3" s="1"/>
  <c r="H78" i="3"/>
  <c r="I78" i="3" s="1"/>
  <c r="J78" i="3" s="1"/>
  <c r="M78" i="3" s="1"/>
  <c r="O78" i="3" s="1"/>
  <c r="H46" i="3"/>
  <c r="G27" i="3"/>
  <c r="G19" i="3"/>
  <c r="G11" i="3"/>
  <c r="G3" i="3"/>
  <c r="H21" i="3"/>
  <c r="I21" i="3" s="1"/>
  <c r="J21" i="3" s="1"/>
  <c r="M21" i="3" s="1"/>
  <c r="O21" i="3" s="1"/>
  <c r="H13" i="3"/>
  <c r="H5" i="3"/>
  <c r="I5" i="3" s="1"/>
  <c r="J5" i="3" s="1"/>
  <c r="M5" i="3" s="1"/>
  <c r="O5" i="3" s="1"/>
  <c r="G75" i="3"/>
  <c r="G67" i="3"/>
  <c r="G59" i="3"/>
  <c r="G51" i="3"/>
  <c r="G43" i="3"/>
  <c r="G34" i="3"/>
  <c r="I34" i="3" s="1"/>
  <c r="J34" i="3" s="1"/>
  <c r="M34" i="3" s="1"/>
  <c r="O34" i="3" s="1"/>
  <c r="H76" i="3"/>
  <c r="H68" i="3"/>
  <c r="H60" i="3"/>
  <c r="H52" i="3"/>
  <c r="H44" i="3"/>
  <c r="H35" i="3"/>
  <c r="G25" i="3"/>
  <c r="H3" i="3"/>
  <c r="I3" i="3" s="1"/>
  <c r="J3" i="3" s="1"/>
  <c r="M3" i="3" s="1"/>
  <c r="O3" i="3" s="1"/>
  <c r="G49" i="3"/>
  <c r="I49" i="3" s="1"/>
  <c r="J49" i="3" s="1"/>
  <c r="H74" i="3"/>
  <c r="I74" i="3" s="1"/>
  <c r="J74" i="3" s="1"/>
  <c r="H33" i="3"/>
  <c r="G24" i="3"/>
  <c r="H18" i="3"/>
  <c r="G21" i="3"/>
  <c r="H23" i="3"/>
  <c r="G77" i="3"/>
  <c r="I77" i="3" s="1"/>
  <c r="J77" i="3" s="1"/>
  <c r="G61" i="3"/>
  <c r="I61" i="3" s="1"/>
  <c r="J61" i="3" s="1"/>
  <c r="M61" i="3" s="1"/>
  <c r="O61" i="3" s="1"/>
  <c r="G36" i="3"/>
  <c r="H62" i="3"/>
  <c r="H54" i="3"/>
  <c r="G26" i="3"/>
  <c r="G18" i="3"/>
  <c r="G10" i="3"/>
  <c r="H28" i="3"/>
  <c r="I28" i="3" s="1"/>
  <c r="J28" i="3" s="1"/>
  <c r="M28" i="3" s="1"/>
  <c r="O28" i="3" s="1"/>
  <c r="H20" i="3"/>
  <c r="H12" i="3"/>
  <c r="H4" i="3"/>
  <c r="G74" i="3"/>
  <c r="G66" i="3"/>
  <c r="G58" i="3"/>
  <c r="I58" i="3" s="1"/>
  <c r="J58" i="3" s="1"/>
  <c r="G50" i="3"/>
  <c r="I50" i="3" s="1"/>
  <c r="J50" i="3" s="1"/>
  <c r="G42" i="3"/>
  <c r="I42" i="3" s="1"/>
  <c r="J42" i="3" s="1"/>
  <c r="M42" i="3" s="1"/>
  <c r="O42" i="3" s="1"/>
  <c r="G33" i="3"/>
  <c r="I33" i="3" s="1"/>
  <c r="J33" i="3" s="1"/>
  <c r="M33" i="3" s="1"/>
  <c r="O33" i="3" s="1"/>
  <c r="H75" i="3"/>
  <c r="I75" i="3" s="1"/>
  <c r="J75" i="3" s="1"/>
  <c r="H67" i="3"/>
  <c r="H59" i="3"/>
  <c r="H51" i="3"/>
  <c r="H43" i="3"/>
  <c r="I43" i="3" s="1"/>
  <c r="J43" i="3" s="1"/>
  <c r="M43" i="3" s="1"/>
  <c r="O43" i="3" s="1"/>
  <c r="H34" i="3"/>
  <c r="I69" i="3"/>
  <c r="J69" i="3" s="1"/>
  <c r="M69" i="3" s="1"/>
  <c r="O69" i="3" s="1"/>
  <c r="I67" i="3"/>
  <c r="J67" i="3" s="1"/>
  <c r="I59" i="3"/>
  <c r="J59" i="3" s="1"/>
  <c r="M59" i="3" s="1"/>
  <c r="O59" i="3" s="1"/>
  <c r="I51" i="3"/>
  <c r="J51" i="3" s="1"/>
  <c r="M51" i="3" s="1"/>
  <c r="O51" i="3" s="1"/>
  <c r="I32" i="3"/>
  <c r="J32" i="3" s="1"/>
  <c r="M32" i="3" s="1"/>
  <c r="O32" i="3" s="1"/>
  <c r="I72" i="3"/>
  <c r="J72" i="3" s="1"/>
  <c r="I64" i="3"/>
  <c r="J64" i="3" s="1"/>
  <c r="M64" i="3" s="1"/>
  <c r="O64" i="3" s="1"/>
  <c r="I56" i="3"/>
  <c r="J56" i="3" s="1"/>
  <c r="I71" i="3"/>
  <c r="J71" i="3" s="1"/>
  <c r="I66" i="3"/>
  <c r="J66" i="3" s="1"/>
  <c r="I57" i="3"/>
  <c r="J57" i="3" s="1"/>
  <c r="I40" i="3"/>
  <c r="J40" i="3" s="1"/>
  <c r="M40" i="3" s="1"/>
  <c r="O40" i="3" s="1"/>
  <c r="I70" i="3"/>
  <c r="J70" i="3" s="1"/>
  <c r="M70" i="3" s="1"/>
  <c r="O70" i="3" s="1"/>
  <c r="I46" i="3"/>
  <c r="J46" i="3" s="1"/>
  <c r="M46" i="3" s="1"/>
  <c r="O46" i="3" s="1"/>
  <c r="I37" i="3"/>
  <c r="J37" i="3" s="1"/>
  <c r="M37" i="3" s="1"/>
  <c r="O37" i="3" s="1"/>
  <c r="I29" i="3"/>
  <c r="J29" i="3" s="1"/>
  <c r="M29" i="3" s="1"/>
  <c r="O29" i="3" s="1"/>
  <c r="I2" i="3"/>
  <c r="J2" i="3" s="1"/>
  <c r="M2" i="3" s="1"/>
  <c r="I18" i="3"/>
  <c r="J18" i="3" s="1"/>
  <c r="M18" i="3" s="1"/>
  <c r="O18" i="3" s="1"/>
  <c r="I10" i="3"/>
  <c r="J10" i="3" s="1"/>
  <c r="M10" i="3" s="1"/>
  <c r="O10" i="3" s="1"/>
  <c r="I25" i="3"/>
  <c r="J25" i="3" s="1"/>
  <c r="M25" i="3" s="1"/>
  <c r="O25" i="3" s="1"/>
  <c r="I17" i="3"/>
  <c r="J17" i="3" s="1"/>
  <c r="M17" i="3" s="1"/>
  <c r="O17" i="3" s="1"/>
  <c r="I9" i="3"/>
  <c r="J9" i="3" s="1"/>
  <c r="M9" i="3" s="1"/>
  <c r="O9" i="3" s="1"/>
  <c r="I24" i="3"/>
  <c r="J24" i="3" s="1"/>
  <c r="M24" i="3" s="1"/>
  <c r="O24" i="3" s="1"/>
  <c r="I8" i="3"/>
  <c r="J8" i="3" s="1"/>
  <c r="M8" i="3" s="1"/>
  <c r="O8" i="3" s="1"/>
  <c r="I15" i="3"/>
  <c r="J15" i="3" s="1"/>
  <c r="M15" i="3" s="1"/>
  <c r="O15" i="3" s="1"/>
  <c r="I27" i="3"/>
  <c r="J27" i="3" s="1"/>
  <c r="M27" i="3" s="1"/>
  <c r="O27" i="3" s="1"/>
  <c r="I19" i="3"/>
  <c r="J19" i="3" s="1"/>
  <c r="M19" i="3" s="1"/>
  <c r="O19" i="3" s="1"/>
  <c r="I11" i="3"/>
  <c r="J11" i="3" s="1"/>
  <c r="M11" i="3" s="1"/>
  <c r="O11" i="3" s="1"/>
  <c r="O54" i="5" l="1"/>
  <c r="N54" i="4" s="1"/>
  <c r="O51" i="5"/>
  <c r="N51" i="4" s="1"/>
  <c r="O63" i="5"/>
  <c r="N63" i="4" s="1"/>
  <c r="O62" i="5"/>
  <c r="N62" i="4" s="1"/>
  <c r="O59" i="5"/>
  <c r="N59" i="4" s="1"/>
  <c r="O52" i="5"/>
  <c r="N52" i="4" s="1"/>
  <c r="I57" i="5"/>
  <c r="J57" i="5" s="1"/>
  <c r="O57" i="5" s="1"/>
  <c r="N57" i="4" s="1"/>
  <c r="I75" i="5"/>
  <c r="J75" i="5" s="1"/>
  <c r="O75" i="5" s="1"/>
  <c r="N75" i="4" s="1"/>
  <c r="I46" i="5"/>
  <c r="J46" i="5" s="1"/>
  <c r="O46" i="5" s="1"/>
  <c r="N46" i="4" s="1"/>
  <c r="I13" i="5"/>
  <c r="J13" i="5" s="1"/>
  <c r="O13" i="5" s="1"/>
  <c r="N13" i="4" s="1"/>
  <c r="I68" i="5"/>
  <c r="J68" i="5" s="1"/>
  <c r="O68" i="5" s="1"/>
  <c r="N68" i="4" s="1"/>
  <c r="I22" i="5"/>
  <c r="J22" i="5" s="1"/>
  <c r="O22" i="5" s="1"/>
  <c r="N22" i="4" s="1"/>
  <c r="I60" i="5"/>
  <c r="J60" i="5" s="1"/>
  <c r="I55" i="5"/>
  <c r="J55" i="5" s="1"/>
  <c r="I69" i="5"/>
  <c r="J69" i="5" s="1"/>
  <c r="I34" i="5"/>
  <c r="J34" i="5" s="1"/>
  <c r="O34" i="5" s="1"/>
  <c r="N34" i="4" s="1"/>
  <c r="I24" i="5"/>
  <c r="J24" i="5" s="1"/>
  <c r="O24" i="5" s="1"/>
  <c r="N24" i="4" s="1"/>
  <c r="I30" i="5"/>
  <c r="J30" i="5" s="1"/>
  <c r="O30" i="5" s="1"/>
  <c r="N30" i="4" s="1"/>
  <c r="I70" i="5"/>
  <c r="J70" i="5" s="1"/>
  <c r="I38" i="5"/>
  <c r="J38" i="5" s="1"/>
  <c r="O38" i="5" s="1"/>
  <c r="N38" i="4" s="1"/>
  <c r="I45" i="5"/>
  <c r="J45" i="5" s="1"/>
  <c r="O45" i="5" s="1"/>
  <c r="N45" i="4" s="1"/>
  <c r="I26" i="5"/>
  <c r="J26" i="5" s="1"/>
  <c r="O26" i="5" s="1"/>
  <c r="N26" i="4" s="1"/>
  <c r="I67" i="5"/>
  <c r="J67" i="5" s="1"/>
  <c r="O67" i="5" s="1"/>
  <c r="N67" i="4" s="1"/>
  <c r="I8" i="5"/>
  <c r="J8" i="5" s="1"/>
  <c r="O8" i="5" s="1"/>
  <c r="N8" i="4" s="1"/>
  <c r="I64" i="5"/>
  <c r="J64" i="5" s="1"/>
  <c r="I4" i="5"/>
  <c r="J4" i="5" s="1"/>
  <c r="O4" i="5" s="1"/>
  <c r="N4" i="4" s="1"/>
  <c r="I56" i="5"/>
  <c r="J56" i="5" s="1"/>
  <c r="O56" i="5" s="1"/>
  <c r="N56" i="4" s="1"/>
  <c r="I25" i="5"/>
  <c r="J25" i="5" s="1"/>
  <c r="O25" i="5" s="1"/>
  <c r="N25" i="4" s="1"/>
  <c r="I53" i="5"/>
  <c r="J53" i="5" s="1"/>
  <c r="I20" i="3"/>
  <c r="J20" i="3" s="1"/>
  <c r="M20" i="3" s="1"/>
  <c r="O20" i="3" s="1"/>
  <c r="I63" i="3"/>
  <c r="J63" i="3" s="1"/>
  <c r="M63" i="3" s="1"/>
  <c r="O63" i="3" s="1"/>
  <c r="I31" i="3"/>
  <c r="J31" i="3" s="1"/>
  <c r="M31" i="3" s="1"/>
  <c r="O31" i="3" s="1"/>
  <c r="I12" i="3"/>
  <c r="J12" i="3" s="1"/>
  <c r="M12" i="3" s="1"/>
  <c r="O12" i="3" s="1"/>
  <c r="I36" i="3"/>
  <c r="J36" i="3" s="1"/>
  <c r="M36" i="3" s="1"/>
  <c r="O36" i="3" s="1"/>
  <c r="I6" i="3"/>
  <c r="J6" i="3" s="1"/>
  <c r="M6" i="3" s="1"/>
  <c r="O6" i="3" s="1"/>
  <c r="I23" i="3"/>
  <c r="J23" i="3" s="1"/>
  <c r="M23" i="3" s="1"/>
  <c r="O23" i="3" s="1"/>
  <c r="I47" i="3"/>
  <c r="J47" i="3" s="1"/>
  <c r="I65" i="3"/>
  <c r="J65" i="3" s="1"/>
  <c r="I68" i="3"/>
  <c r="J68" i="3" s="1"/>
  <c r="I76" i="3"/>
  <c r="J76" i="3" s="1"/>
  <c r="I35" i="3"/>
  <c r="J35" i="3" s="1"/>
  <c r="M35" i="3" s="1"/>
  <c r="O35" i="3" s="1"/>
  <c r="O2" i="3"/>
  <c r="O64" i="5" l="1"/>
  <c r="N64" i="4" s="1"/>
  <c r="O69" i="5"/>
  <c r="N69" i="4" s="1"/>
  <c r="O55" i="5"/>
  <c r="N55" i="4" s="1"/>
  <c r="O53" i="5"/>
  <c r="N53" i="4" s="1"/>
  <c r="O60" i="5"/>
  <c r="N60" i="4" s="1"/>
  <c r="O70" i="5"/>
  <c r="N7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<sst xmlns="http://schemas.openxmlformats.org/spreadsheetml/2006/main" count="209" uniqueCount="26">
  <si>
    <t>meter</t>
  </si>
  <si>
    <t>pressure_hpa</t>
  </si>
  <si>
    <t>bmp280_temp</t>
  </si>
  <si>
    <t>CO2</t>
  </si>
  <si>
    <t>O3</t>
  </si>
  <si>
    <t>db</t>
  </si>
  <si>
    <t>RS</t>
  </si>
  <si>
    <t>RS/R0</t>
  </si>
  <si>
    <t>R0</t>
  </si>
  <si>
    <t>env.correct</t>
  </si>
  <si>
    <t>temp</t>
  </si>
  <si>
    <t>Hg</t>
  </si>
  <si>
    <t>Ratio</t>
  </si>
  <si>
    <t>input volt to convert</t>
  </si>
  <si>
    <t>input to ppm</t>
  </si>
  <si>
    <t>µg/m^3</t>
  </si>
  <si>
    <t>,</t>
  </si>
  <si>
    <t>CO2 PPM</t>
  </si>
  <si>
    <t>03 PPM</t>
  </si>
  <si>
    <t>DATA CANSAT =&gt;</t>
  </si>
  <si>
    <t xml:space="preserve">NOG berkenen </t>
  </si>
  <si>
    <t>BERKEND</t>
  </si>
  <si>
    <t>GROUNDSTATION</t>
  </si>
  <si>
    <t>CANSAT</t>
  </si>
  <si>
    <t>VERLOREN GEWEEST</t>
  </si>
  <si>
    <t>DATA DAT WE HEBBEN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</si>
</sst>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9" borderId="0" xfId="0" applyFont="1" applyFill="1" applyAlignment="1">
      <alignment vertical="center"/>
    </xf>
    <xf numFmtId="0" fontId="2" fillId="9" borderId="0" xfId="0" applyFont="1" applyFill="1"/>
    <xf numFmtId="0" fontId="0" fillId="8" borderId="0" xfId="0" applyFill="1"/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0" xfId="0" applyFill="1"/>
    <xf numFmtId="0" fontId="1" fillId="4" borderId="0" xfId="0" applyFont="1" applyFill="1" applyAlignment="1">
      <alignment vertical="center"/>
    </xf>
    <xf numFmtId="0" fontId="2" fillId="4" borderId="0" xfId="0" applyFont="1" applyFill="1"/>
    <xf numFmtId="0" fontId="2" fillId="7" borderId="0" xfId="0" applyFont="1" applyFill="1"/>
    <xf numFmtId="0" fontId="1" fillId="10" borderId="0" xfId="0" applyFont="1" applyFill="1" applyAlignment="1">
      <alignment vertical="center"/>
    </xf>
    <xf numFmtId="0" fontId="2" fillId="10" borderId="0" xfId="0" applyFont="1" applyFill="1"/>
    <xf numFmtId="0" fontId="1" fillId="8" borderId="0" xfId="0" applyFont="1" applyFill="1" applyAlignment="1">
      <alignment vertical="center"/>
    </xf>
    <xf numFmtId="0" fontId="2" fillId="8" borderId="0" xfId="0" applyFont="1" applyFill="1"/>
    <xf numFmtId="0" fontId="0" fillId="11" borderId="0" xfId="0" applyFill="1"/>
    <xf numFmtId="0" fontId="1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/>
    <xf numFmtId="0" fontId="0" fillId="10" borderId="0" xfId="0" applyFill="1" applyAlignment="1">
      <alignment horizontal="center" vertical="center"/>
    </xf>
    <xf numFmtId="0" fontId="0" fillId="1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CO</a:t>
            </a:r>
            <a:r>
              <a:rPr lang="nl-BE" sz="1200"/>
              <a:t>2</a:t>
            </a:r>
            <a:r>
              <a:rPr lang="nl-BE"/>
              <a:t> PPM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CO2 CANSAT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Blad2!$G$2:$G$139</c:f>
              <c:numCache>
                <c:formatCode>General</c:formatCode>
                <c:ptCount val="138"/>
                <c:pt idx="0">
                  <c:v>590.74</c:v>
                </c:pt>
                <c:pt idx="1">
                  <c:v>590.48</c:v>
                </c:pt>
                <c:pt idx="2">
                  <c:v>607.95000000000005</c:v>
                </c:pt>
                <c:pt idx="3">
                  <c:v>627.29</c:v>
                </c:pt>
                <c:pt idx="4">
                  <c:v>656.28</c:v>
                </c:pt>
                <c:pt idx="5">
                  <c:v>693.25</c:v>
                </c:pt>
                <c:pt idx="6">
                  <c:v>735.2</c:v>
                </c:pt>
                <c:pt idx="7">
                  <c:v>781.4</c:v>
                </c:pt>
                <c:pt idx="8">
                  <c:v>832.26</c:v>
                </c:pt>
                <c:pt idx="9">
                  <c:v>882.66</c:v>
                </c:pt>
                <c:pt idx="10">
                  <c:v>934.31</c:v>
                </c:pt>
                <c:pt idx="11">
                  <c:v>986.49</c:v>
                </c:pt>
                <c:pt idx="12">
                  <c:v>1033.68</c:v>
                </c:pt>
                <c:pt idx="13">
                  <c:v>1079.45</c:v>
                </c:pt>
                <c:pt idx="14">
                  <c:v>1119.94</c:v>
                </c:pt>
                <c:pt idx="15">
                  <c:v>1158.47</c:v>
                </c:pt>
                <c:pt idx="16">
                  <c:v>1193.6500000000001</c:v>
                </c:pt>
                <c:pt idx="17">
                  <c:v>1225.44</c:v>
                </c:pt>
                <c:pt idx="18">
                  <c:v>1252.68</c:v>
                </c:pt>
                <c:pt idx="19">
                  <c:v>1275.54</c:v>
                </c:pt>
                <c:pt idx="20">
                  <c:v>1294.6199999999999</c:v>
                </c:pt>
                <c:pt idx="21">
                  <c:v>1310.67</c:v>
                </c:pt>
                <c:pt idx="22">
                  <c:v>1323.74</c:v>
                </c:pt>
                <c:pt idx="23">
                  <c:v>1332.53</c:v>
                </c:pt>
                <c:pt idx="24">
                  <c:v>1338.43</c:v>
                </c:pt>
                <c:pt idx="25">
                  <c:v>1340.86</c:v>
                </c:pt>
                <c:pt idx="26">
                  <c:v>1339.64</c:v>
                </c:pt>
                <c:pt idx="27">
                  <c:v>1335.43</c:v>
                </c:pt>
                <c:pt idx="28">
                  <c:v>1356.7</c:v>
                </c:pt>
                <c:pt idx="29">
                  <c:v>1329.07</c:v>
                </c:pt>
                <c:pt idx="30">
                  <c:v>1315.05</c:v>
                </c:pt>
                <c:pt idx="31">
                  <c:v>1305.81</c:v>
                </c:pt>
                <c:pt idx="32">
                  <c:v>1296.02</c:v>
                </c:pt>
                <c:pt idx="33">
                  <c:v>1286.24</c:v>
                </c:pt>
                <c:pt idx="34">
                  <c:v>1278.05</c:v>
                </c:pt>
                <c:pt idx="35">
                  <c:v>1269.21</c:v>
                </c:pt>
                <c:pt idx="36">
                  <c:v>1258.99</c:v>
                </c:pt>
                <c:pt idx="37">
                  <c:v>1249.8</c:v>
                </c:pt>
                <c:pt idx="38">
                  <c:v>1240.3499999999999</c:v>
                </c:pt>
                <c:pt idx="39">
                  <c:v>1229.8800000000001</c:v>
                </c:pt>
                <c:pt idx="40">
                  <c:v>1218.96</c:v>
                </c:pt>
                <c:pt idx="41">
                  <c:v>1210.18</c:v>
                </c:pt>
                <c:pt idx="42">
                  <c:v>1199.93</c:v>
                </c:pt>
                <c:pt idx="43">
                  <c:v>1189.96</c:v>
                </c:pt>
                <c:pt idx="44">
                  <c:v>1179.6400000000001</c:v>
                </c:pt>
                <c:pt idx="45">
                  <c:v>1169.42</c:v>
                </c:pt>
                <c:pt idx="46">
                  <c:v>1159.76</c:v>
                </c:pt>
                <c:pt idx="47">
                  <c:v>1150.1099999999999</c:v>
                </c:pt>
                <c:pt idx="48">
                  <c:v>1140.0999999999999</c:v>
                </c:pt>
                <c:pt idx="49">
                  <c:v>1129.46</c:v>
                </c:pt>
                <c:pt idx="50">
                  <c:v>1119.75</c:v>
                </c:pt>
                <c:pt idx="51">
                  <c:v>1109.05</c:v>
                </c:pt>
                <c:pt idx="52">
                  <c:v>1099.3499999999999</c:v>
                </c:pt>
                <c:pt idx="53">
                  <c:v>1089.76</c:v>
                </c:pt>
                <c:pt idx="54">
                  <c:v>1079.81</c:v>
                </c:pt>
                <c:pt idx="55">
                  <c:v>1069.1500000000001</c:v>
                </c:pt>
                <c:pt idx="56">
                  <c:v>1058.95</c:v>
                </c:pt>
                <c:pt idx="57">
                  <c:v>1047.76</c:v>
                </c:pt>
                <c:pt idx="58">
                  <c:v>1037.4000000000001</c:v>
                </c:pt>
                <c:pt idx="59">
                  <c:v>1027.51</c:v>
                </c:pt>
                <c:pt idx="60">
                  <c:v>1017.08</c:v>
                </c:pt>
                <c:pt idx="61">
                  <c:v>1006.84</c:v>
                </c:pt>
                <c:pt idx="62">
                  <c:v>996.53</c:v>
                </c:pt>
                <c:pt idx="63">
                  <c:v>985.22</c:v>
                </c:pt>
                <c:pt idx="64">
                  <c:v>976.01</c:v>
                </c:pt>
                <c:pt idx="65">
                  <c:v>965.37</c:v>
                </c:pt>
                <c:pt idx="66">
                  <c:v>955.63</c:v>
                </c:pt>
                <c:pt idx="67">
                  <c:v>946.81</c:v>
                </c:pt>
                <c:pt idx="68">
                  <c:v>936.92</c:v>
                </c:pt>
                <c:pt idx="69">
                  <c:v>927.03</c:v>
                </c:pt>
                <c:pt idx="70">
                  <c:v>917.96</c:v>
                </c:pt>
                <c:pt idx="71">
                  <c:v>908</c:v>
                </c:pt>
                <c:pt idx="72">
                  <c:v>898.77</c:v>
                </c:pt>
                <c:pt idx="73">
                  <c:v>888.92</c:v>
                </c:pt>
                <c:pt idx="74">
                  <c:v>879.62</c:v>
                </c:pt>
                <c:pt idx="75">
                  <c:v>870.24</c:v>
                </c:pt>
                <c:pt idx="76">
                  <c:v>862.47</c:v>
                </c:pt>
                <c:pt idx="77">
                  <c:v>853.01</c:v>
                </c:pt>
                <c:pt idx="78">
                  <c:v>843.57</c:v>
                </c:pt>
                <c:pt idx="79">
                  <c:v>835.02</c:v>
                </c:pt>
                <c:pt idx="80">
                  <c:v>827.81</c:v>
                </c:pt>
                <c:pt idx="81">
                  <c:v>818.12</c:v>
                </c:pt>
                <c:pt idx="82">
                  <c:v>809.15</c:v>
                </c:pt>
                <c:pt idx="83">
                  <c:v>800.45</c:v>
                </c:pt>
                <c:pt idx="84">
                  <c:v>791.59</c:v>
                </c:pt>
                <c:pt idx="85">
                  <c:v>782.29</c:v>
                </c:pt>
                <c:pt idx="86">
                  <c:v>772.11</c:v>
                </c:pt>
                <c:pt idx="87">
                  <c:v>763.97</c:v>
                </c:pt>
                <c:pt idx="88">
                  <c:v>755.67</c:v>
                </c:pt>
                <c:pt idx="89">
                  <c:v>746.84</c:v>
                </c:pt>
                <c:pt idx="90">
                  <c:v>737.58</c:v>
                </c:pt>
                <c:pt idx="91">
                  <c:v>728.24</c:v>
                </c:pt>
                <c:pt idx="92">
                  <c:v>719.79</c:v>
                </c:pt>
                <c:pt idx="93">
                  <c:v>711.17</c:v>
                </c:pt>
                <c:pt idx="94">
                  <c:v>703.09</c:v>
                </c:pt>
                <c:pt idx="95">
                  <c:v>694.04</c:v>
                </c:pt>
                <c:pt idx="96">
                  <c:v>686.06</c:v>
                </c:pt>
                <c:pt idx="97">
                  <c:v>678.78</c:v>
                </c:pt>
                <c:pt idx="98">
                  <c:v>671.86</c:v>
                </c:pt>
                <c:pt idx="99">
                  <c:v>661.27</c:v>
                </c:pt>
                <c:pt idx="100">
                  <c:v>653.4</c:v>
                </c:pt>
                <c:pt idx="101">
                  <c:v>647.28</c:v>
                </c:pt>
                <c:pt idx="102">
                  <c:v>637.66999999999996</c:v>
                </c:pt>
                <c:pt idx="103">
                  <c:v>630.69000000000005</c:v>
                </c:pt>
                <c:pt idx="104">
                  <c:v>621.45000000000005</c:v>
                </c:pt>
                <c:pt idx="105">
                  <c:v>612.48</c:v>
                </c:pt>
                <c:pt idx="106">
                  <c:v>602.12</c:v>
                </c:pt>
                <c:pt idx="107">
                  <c:v>541.41999999999996</c:v>
                </c:pt>
                <c:pt idx="108">
                  <c:v>562.02</c:v>
                </c:pt>
                <c:pt idx="109">
                  <c:v>573.54999999999995</c:v>
                </c:pt>
                <c:pt idx="110">
                  <c:v>580.4</c:v>
                </c:pt>
                <c:pt idx="111">
                  <c:v>584.30999999999995</c:v>
                </c:pt>
                <c:pt idx="112">
                  <c:v>586.22</c:v>
                </c:pt>
                <c:pt idx="113">
                  <c:v>587.44000000000005</c:v>
                </c:pt>
                <c:pt idx="114">
                  <c:v>587</c:v>
                </c:pt>
                <c:pt idx="115">
                  <c:v>588.04</c:v>
                </c:pt>
                <c:pt idx="116">
                  <c:v>588.39</c:v>
                </c:pt>
                <c:pt idx="117">
                  <c:v>588.55999999999995</c:v>
                </c:pt>
                <c:pt idx="118">
                  <c:v>589.61</c:v>
                </c:pt>
                <c:pt idx="119">
                  <c:v>589.09</c:v>
                </c:pt>
                <c:pt idx="120">
                  <c:v>589.16999999999996</c:v>
                </c:pt>
                <c:pt idx="121">
                  <c:v>589.42999999999995</c:v>
                </c:pt>
                <c:pt idx="122">
                  <c:v>589.42999999999995</c:v>
                </c:pt>
                <c:pt idx="123">
                  <c:v>590.04</c:v>
                </c:pt>
                <c:pt idx="124">
                  <c:v>589.69000000000005</c:v>
                </c:pt>
                <c:pt idx="125">
                  <c:v>589.26</c:v>
                </c:pt>
                <c:pt idx="126">
                  <c:v>589.87</c:v>
                </c:pt>
                <c:pt idx="127">
                  <c:v>589.96</c:v>
                </c:pt>
                <c:pt idx="128">
                  <c:v>590.39</c:v>
                </c:pt>
                <c:pt idx="129">
                  <c:v>589.96</c:v>
                </c:pt>
                <c:pt idx="130">
                  <c:v>590.29999999999995</c:v>
                </c:pt>
                <c:pt idx="131">
                  <c:v>590.13</c:v>
                </c:pt>
                <c:pt idx="132">
                  <c:v>589.87</c:v>
                </c:pt>
                <c:pt idx="133">
                  <c:v>589.69000000000005</c:v>
                </c:pt>
                <c:pt idx="134">
                  <c:v>589</c:v>
                </c:pt>
                <c:pt idx="135">
                  <c:v>590.29999999999995</c:v>
                </c:pt>
                <c:pt idx="136">
                  <c:v>590.04</c:v>
                </c:pt>
                <c:pt idx="137">
                  <c:v>590.04</c:v>
                </c:pt>
              </c:numCache>
            </c:numRef>
          </c:cat>
          <c:val>
            <c:numRef>
              <c:f>Blad2!$J$2:$J$140</c:f>
              <c:numCache>
                <c:formatCode>General</c:formatCode>
                <c:ptCount val="139"/>
                <c:pt idx="0">
                  <c:v>684</c:v>
                </c:pt>
                <c:pt idx="1">
                  <c:v>682</c:v>
                </c:pt>
                <c:pt idx="2">
                  <c:v>679</c:v>
                </c:pt>
                <c:pt idx="3">
                  <c:v>663</c:v>
                </c:pt>
                <c:pt idx="4">
                  <c:v>677</c:v>
                </c:pt>
                <c:pt idx="5">
                  <c:v>672</c:v>
                </c:pt>
                <c:pt idx="6">
                  <c:v>684</c:v>
                </c:pt>
                <c:pt idx="7">
                  <c:v>663</c:v>
                </c:pt>
                <c:pt idx="8">
                  <c:v>675</c:v>
                </c:pt>
                <c:pt idx="9">
                  <c:v>675</c:v>
                </c:pt>
                <c:pt idx="10">
                  <c:v>679</c:v>
                </c:pt>
                <c:pt idx="11">
                  <c:v>677</c:v>
                </c:pt>
                <c:pt idx="12">
                  <c:v>684</c:v>
                </c:pt>
                <c:pt idx="13">
                  <c:v>677</c:v>
                </c:pt>
                <c:pt idx="14">
                  <c:v>677</c:v>
                </c:pt>
                <c:pt idx="15">
                  <c:v>677</c:v>
                </c:pt>
                <c:pt idx="16">
                  <c:v>675</c:v>
                </c:pt>
                <c:pt idx="17">
                  <c:v>684</c:v>
                </c:pt>
                <c:pt idx="18">
                  <c:v>679</c:v>
                </c:pt>
                <c:pt idx="19">
                  <c:v>677</c:v>
                </c:pt>
                <c:pt idx="20">
                  <c:v>670</c:v>
                </c:pt>
                <c:pt idx="21">
                  <c:v>675</c:v>
                </c:pt>
                <c:pt idx="22">
                  <c:v>684</c:v>
                </c:pt>
                <c:pt idx="23">
                  <c:v>672</c:v>
                </c:pt>
                <c:pt idx="24">
                  <c:v>677</c:v>
                </c:pt>
                <c:pt idx="25">
                  <c:v>675</c:v>
                </c:pt>
                <c:pt idx="26">
                  <c:v>675</c:v>
                </c:pt>
                <c:pt idx="27">
                  <c:v>668</c:v>
                </c:pt>
                <c:pt idx="28">
                  <c:v>677</c:v>
                </c:pt>
                <c:pt idx="29">
                  <c:v>672</c:v>
                </c:pt>
                <c:pt idx="30">
                  <c:v>677</c:v>
                </c:pt>
                <c:pt idx="31">
                  <c:v>670</c:v>
                </c:pt>
                <c:pt idx="32">
                  <c:v>670</c:v>
                </c:pt>
                <c:pt idx="33">
                  <c:v>663</c:v>
                </c:pt>
                <c:pt idx="34">
                  <c:v>665</c:v>
                </c:pt>
                <c:pt idx="35">
                  <c:v>665</c:v>
                </c:pt>
                <c:pt idx="36">
                  <c:v>665</c:v>
                </c:pt>
                <c:pt idx="37">
                  <c:v>663</c:v>
                </c:pt>
                <c:pt idx="38">
                  <c:v>663</c:v>
                </c:pt>
                <c:pt idx="39">
                  <c:v>672</c:v>
                </c:pt>
                <c:pt idx="40">
                  <c:v>660</c:v>
                </c:pt>
                <c:pt idx="41">
                  <c:v>660</c:v>
                </c:pt>
                <c:pt idx="42">
                  <c:v>658</c:v>
                </c:pt>
                <c:pt idx="43">
                  <c:v>660</c:v>
                </c:pt>
                <c:pt idx="44">
                  <c:v>658</c:v>
                </c:pt>
                <c:pt idx="45">
                  <c:v>658</c:v>
                </c:pt>
                <c:pt idx="46">
                  <c:v>660</c:v>
                </c:pt>
                <c:pt idx="47">
                  <c:v>663</c:v>
                </c:pt>
                <c:pt idx="48">
                  <c:v>658</c:v>
                </c:pt>
                <c:pt idx="49">
                  <c:v>658</c:v>
                </c:pt>
                <c:pt idx="50">
                  <c:v>679</c:v>
                </c:pt>
                <c:pt idx="51">
                  <c:v>660</c:v>
                </c:pt>
                <c:pt idx="52">
                  <c:v>660</c:v>
                </c:pt>
                <c:pt idx="53">
                  <c:v>660</c:v>
                </c:pt>
                <c:pt idx="54">
                  <c:v>660</c:v>
                </c:pt>
                <c:pt idx="55">
                  <c:v>660</c:v>
                </c:pt>
                <c:pt idx="56">
                  <c:v>658</c:v>
                </c:pt>
                <c:pt idx="57">
                  <c:v>660</c:v>
                </c:pt>
                <c:pt idx="58">
                  <c:v>670</c:v>
                </c:pt>
                <c:pt idx="59">
                  <c:v>665</c:v>
                </c:pt>
                <c:pt idx="60">
                  <c:v>644</c:v>
                </c:pt>
                <c:pt idx="61">
                  <c:v>665</c:v>
                </c:pt>
                <c:pt idx="62">
                  <c:v>658</c:v>
                </c:pt>
                <c:pt idx="63">
                  <c:v>663</c:v>
                </c:pt>
                <c:pt idx="64">
                  <c:v>660</c:v>
                </c:pt>
                <c:pt idx="65">
                  <c:v>656</c:v>
                </c:pt>
                <c:pt idx="66">
                  <c:v>660</c:v>
                </c:pt>
                <c:pt idx="67">
                  <c:v>663</c:v>
                </c:pt>
                <c:pt idx="68">
                  <c:v>660</c:v>
                </c:pt>
                <c:pt idx="69">
                  <c:v>660</c:v>
                </c:pt>
                <c:pt idx="70">
                  <c:v>658</c:v>
                </c:pt>
                <c:pt idx="71">
                  <c:v>653</c:v>
                </c:pt>
                <c:pt idx="72">
                  <c:v>660</c:v>
                </c:pt>
                <c:pt idx="73">
                  <c:v>660</c:v>
                </c:pt>
                <c:pt idx="74">
                  <c:v>660</c:v>
                </c:pt>
                <c:pt idx="75">
                  <c:v>663</c:v>
                </c:pt>
                <c:pt idx="76">
                  <c:v>660</c:v>
                </c:pt>
                <c:pt idx="77">
                  <c:v>663</c:v>
                </c:pt>
                <c:pt idx="78">
                  <c:v>660</c:v>
                </c:pt>
                <c:pt idx="79">
                  <c:v>670</c:v>
                </c:pt>
                <c:pt idx="80">
                  <c:v>663</c:v>
                </c:pt>
                <c:pt idx="81">
                  <c:v>656</c:v>
                </c:pt>
                <c:pt idx="82">
                  <c:v>653</c:v>
                </c:pt>
                <c:pt idx="83">
                  <c:v>663</c:v>
                </c:pt>
                <c:pt idx="84">
                  <c:v>660</c:v>
                </c:pt>
                <c:pt idx="85">
                  <c:v>663</c:v>
                </c:pt>
                <c:pt idx="86">
                  <c:v>663</c:v>
                </c:pt>
                <c:pt idx="87">
                  <c:v>660</c:v>
                </c:pt>
                <c:pt idx="88">
                  <c:v>663</c:v>
                </c:pt>
                <c:pt idx="89">
                  <c:v>665</c:v>
                </c:pt>
                <c:pt idx="90">
                  <c:v>665</c:v>
                </c:pt>
                <c:pt idx="91">
                  <c:v>665</c:v>
                </c:pt>
                <c:pt idx="92">
                  <c:v>665</c:v>
                </c:pt>
                <c:pt idx="93">
                  <c:v>665</c:v>
                </c:pt>
                <c:pt idx="94">
                  <c:v>663</c:v>
                </c:pt>
                <c:pt idx="95">
                  <c:v>651</c:v>
                </c:pt>
                <c:pt idx="96">
                  <c:v>665</c:v>
                </c:pt>
                <c:pt idx="97">
                  <c:v>668</c:v>
                </c:pt>
                <c:pt idx="98">
                  <c:v>675</c:v>
                </c:pt>
                <c:pt idx="99">
                  <c:v>663</c:v>
                </c:pt>
                <c:pt idx="100">
                  <c:v>663</c:v>
                </c:pt>
                <c:pt idx="101">
                  <c:v>670</c:v>
                </c:pt>
                <c:pt idx="102">
                  <c:v>663</c:v>
                </c:pt>
                <c:pt idx="103">
                  <c:v>670</c:v>
                </c:pt>
                <c:pt idx="104">
                  <c:v>663</c:v>
                </c:pt>
                <c:pt idx="105">
                  <c:v>663</c:v>
                </c:pt>
                <c:pt idx="106">
                  <c:v>651</c:v>
                </c:pt>
                <c:pt idx="107">
                  <c:v>672</c:v>
                </c:pt>
                <c:pt idx="108">
                  <c:v>670</c:v>
                </c:pt>
                <c:pt idx="109">
                  <c:v>672</c:v>
                </c:pt>
                <c:pt idx="110">
                  <c:v>670</c:v>
                </c:pt>
                <c:pt idx="111">
                  <c:v>677</c:v>
                </c:pt>
                <c:pt idx="112">
                  <c:v>665</c:v>
                </c:pt>
                <c:pt idx="113">
                  <c:v>665</c:v>
                </c:pt>
                <c:pt idx="114">
                  <c:v>670</c:v>
                </c:pt>
                <c:pt idx="115">
                  <c:v>670</c:v>
                </c:pt>
                <c:pt idx="116">
                  <c:v>665</c:v>
                </c:pt>
                <c:pt idx="117">
                  <c:v>668</c:v>
                </c:pt>
                <c:pt idx="118">
                  <c:v>656</c:v>
                </c:pt>
                <c:pt idx="119">
                  <c:v>670</c:v>
                </c:pt>
                <c:pt idx="120">
                  <c:v>665</c:v>
                </c:pt>
                <c:pt idx="121">
                  <c:v>665</c:v>
                </c:pt>
                <c:pt idx="122">
                  <c:v>665</c:v>
                </c:pt>
                <c:pt idx="123">
                  <c:v>665</c:v>
                </c:pt>
                <c:pt idx="124">
                  <c:v>670</c:v>
                </c:pt>
                <c:pt idx="125">
                  <c:v>665</c:v>
                </c:pt>
                <c:pt idx="126">
                  <c:v>670</c:v>
                </c:pt>
                <c:pt idx="127">
                  <c:v>684</c:v>
                </c:pt>
                <c:pt idx="128">
                  <c:v>696</c:v>
                </c:pt>
                <c:pt idx="129">
                  <c:v>691</c:v>
                </c:pt>
                <c:pt idx="130">
                  <c:v>698</c:v>
                </c:pt>
                <c:pt idx="131">
                  <c:v>703</c:v>
                </c:pt>
                <c:pt idx="132">
                  <c:v>698</c:v>
                </c:pt>
                <c:pt idx="133">
                  <c:v>698</c:v>
                </c:pt>
                <c:pt idx="134">
                  <c:v>708</c:v>
                </c:pt>
                <c:pt idx="135">
                  <c:v>703</c:v>
                </c:pt>
                <c:pt idx="136">
                  <c:v>708</c:v>
                </c:pt>
                <c:pt idx="137">
                  <c:v>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0B-4567-B66C-8EDDFE0F22ED}"/>
            </c:ext>
          </c:extLst>
        </c:ser>
        <c:ser>
          <c:idx val="0"/>
          <c:order val="1"/>
          <c:tx>
            <c:v>CO2 GROUNDSTATION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52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B90B-4567-B66C-8EDDFE0F22ED}"/>
              </c:ext>
            </c:extLst>
          </c:dPt>
          <c:cat>
            <c:numRef>
              <c:f>Blad2!$G$2:$G$139</c:f>
              <c:numCache>
                <c:formatCode>General</c:formatCode>
                <c:ptCount val="138"/>
                <c:pt idx="0">
                  <c:v>590.74</c:v>
                </c:pt>
                <c:pt idx="1">
                  <c:v>590.48</c:v>
                </c:pt>
                <c:pt idx="2">
                  <c:v>607.95000000000005</c:v>
                </c:pt>
                <c:pt idx="3">
                  <c:v>627.29</c:v>
                </c:pt>
                <c:pt idx="4">
                  <c:v>656.28</c:v>
                </c:pt>
                <c:pt idx="5">
                  <c:v>693.25</c:v>
                </c:pt>
                <c:pt idx="6">
                  <c:v>735.2</c:v>
                </c:pt>
                <c:pt idx="7">
                  <c:v>781.4</c:v>
                </c:pt>
                <c:pt idx="8">
                  <c:v>832.26</c:v>
                </c:pt>
                <c:pt idx="9">
                  <c:v>882.66</c:v>
                </c:pt>
                <c:pt idx="10">
                  <c:v>934.31</c:v>
                </c:pt>
                <c:pt idx="11">
                  <c:v>986.49</c:v>
                </c:pt>
                <c:pt idx="12">
                  <c:v>1033.68</c:v>
                </c:pt>
                <c:pt idx="13">
                  <c:v>1079.45</c:v>
                </c:pt>
                <c:pt idx="14">
                  <c:v>1119.94</c:v>
                </c:pt>
                <c:pt idx="15">
                  <c:v>1158.47</c:v>
                </c:pt>
                <c:pt idx="16">
                  <c:v>1193.6500000000001</c:v>
                </c:pt>
                <c:pt idx="17">
                  <c:v>1225.44</c:v>
                </c:pt>
                <c:pt idx="18">
                  <c:v>1252.68</c:v>
                </c:pt>
                <c:pt idx="19">
                  <c:v>1275.54</c:v>
                </c:pt>
                <c:pt idx="20">
                  <c:v>1294.6199999999999</c:v>
                </c:pt>
                <c:pt idx="21">
                  <c:v>1310.67</c:v>
                </c:pt>
                <c:pt idx="22">
                  <c:v>1323.74</c:v>
                </c:pt>
                <c:pt idx="23">
                  <c:v>1332.53</c:v>
                </c:pt>
                <c:pt idx="24">
                  <c:v>1338.43</c:v>
                </c:pt>
                <c:pt idx="25">
                  <c:v>1340.86</c:v>
                </c:pt>
                <c:pt idx="26">
                  <c:v>1339.64</c:v>
                </c:pt>
                <c:pt idx="27">
                  <c:v>1335.43</c:v>
                </c:pt>
                <c:pt idx="28">
                  <c:v>1356.7</c:v>
                </c:pt>
                <c:pt idx="29">
                  <c:v>1329.07</c:v>
                </c:pt>
                <c:pt idx="30">
                  <c:v>1315.05</c:v>
                </c:pt>
                <c:pt idx="31">
                  <c:v>1305.81</c:v>
                </c:pt>
                <c:pt idx="32">
                  <c:v>1296.02</c:v>
                </c:pt>
                <c:pt idx="33">
                  <c:v>1286.24</c:v>
                </c:pt>
                <c:pt idx="34">
                  <c:v>1278.05</c:v>
                </c:pt>
                <c:pt idx="35">
                  <c:v>1269.21</c:v>
                </c:pt>
                <c:pt idx="36">
                  <c:v>1258.99</c:v>
                </c:pt>
                <c:pt idx="37">
                  <c:v>1249.8</c:v>
                </c:pt>
                <c:pt idx="38">
                  <c:v>1240.3499999999999</c:v>
                </c:pt>
                <c:pt idx="39">
                  <c:v>1229.8800000000001</c:v>
                </c:pt>
                <c:pt idx="40">
                  <c:v>1218.96</c:v>
                </c:pt>
                <c:pt idx="41">
                  <c:v>1210.18</c:v>
                </c:pt>
                <c:pt idx="42">
                  <c:v>1199.93</c:v>
                </c:pt>
                <c:pt idx="43">
                  <c:v>1189.96</c:v>
                </c:pt>
                <c:pt idx="44">
                  <c:v>1179.6400000000001</c:v>
                </c:pt>
                <c:pt idx="45">
                  <c:v>1169.42</c:v>
                </c:pt>
                <c:pt idx="46">
                  <c:v>1159.76</c:v>
                </c:pt>
                <c:pt idx="47">
                  <c:v>1150.1099999999999</c:v>
                </c:pt>
                <c:pt idx="48">
                  <c:v>1140.0999999999999</c:v>
                </c:pt>
                <c:pt idx="49">
                  <c:v>1129.46</c:v>
                </c:pt>
                <c:pt idx="50">
                  <c:v>1119.75</c:v>
                </c:pt>
                <c:pt idx="51">
                  <c:v>1109.05</c:v>
                </c:pt>
                <c:pt idx="52">
                  <c:v>1099.3499999999999</c:v>
                </c:pt>
                <c:pt idx="53">
                  <c:v>1089.76</c:v>
                </c:pt>
                <c:pt idx="54">
                  <c:v>1079.81</c:v>
                </c:pt>
                <c:pt idx="55">
                  <c:v>1069.1500000000001</c:v>
                </c:pt>
                <c:pt idx="56">
                  <c:v>1058.95</c:v>
                </c:pt>
                <c:pt idx="57">
                  <c:v>1047.76</c:v>
                </c:pt>
                <c:pt idx="58">
                  <c:v>1037.4000000000001</c:v>
                </c:pt>
                <c:pt idx="59">
                  <c:v>1027.51</c:v>
                </c:pt>
                <c:pt idx="60">
                  <c:v>1017.08</c:v>
                </c:pt>
                <c:pt idx="61">
                  <c:v>1006.84</c:v>
                </c:pt>
                <c:pt idx="62">
                  <c:v>996.53</c:v>
                </c:pt>
                <c:pt idx="63">
                  <c:v>985.22</c:v>
                </c:pt>
                <c:pt idx="64">
                  <c:v>976.01</c:v>
                </c:pt>
                <c:pt idx="65">
                  <c:v>965.37</c:v>
                </c:pt>
                <c:pt idx="66">
                  <c:v>955.63</c:v>
                </c:pt>
                <c:pt idx="67">
                  <c:v>946.81</c:v>
                </c:pt>
                <c:pt idx="68">
                  <c:v>936.92</c:v>
                </c:pt>
                <c:pt idx="69">
                  <c:v>927.03</c:v>
                </c:pt>
                <c:pt idx="70">
                  <c:v>917.96</c:v>
                </c:pt>
                <c:pt idx="71">
                  <c:v>908</c:v>
                </c:pt>
                <c:pt idx="72">
                  <c:v>898.77</c:v>
                </c:pt>
                <c:pt idx="73">
                  <c:v>888.92</c:v>
                </c:pt>
                <c:pt idx="74">
                  <c:v>879.62</c:v>
                </c:pt>
                <c:pt idx="75">
                  <c:v>870.24</c:v>
                </c:pt>
                <c:pt idx="76">
                  <c:v>862.47</c:v>
                </c:pt>
                <c:pt idx="77">
                  <c:v>853.01</c:v>
                </c:pt>
                <c:pt idx="78">
                  <c:v>843.57</c:v>
                </c:pt>
                <c:pt idx="79">
                  <c:v>835.02</c:v>
                </c:pt>
                <c:pt idx="80">
                  <c:v>827.81</c:v>
                </c:pt>
                <c:pt idx="81">
                  <c:v>818.12</c:v>
                </c:pt>
                <c:pt idx="82">
                  <c:v>809.15</c:v>
                </c:pt>
                <c:pt idx="83">
                  <c:v>800.45</c:v>
                </c:pt>
                <c:pt idx="84">
                  <c:v>791.59</c:v>
                </c:pt>
                <c:pt idx="85">
                  <c:v>782.29</c:v>
                </c:pt>
                <c:pt idx="86">
                  <c:v>772.11</c:v>
                </c:pt>
                <c:pt idx="87">
                  <c:v>763.97</c:v>
                </c:pt>
                <c:pt idx="88">
                  <c:v>755.67</c:v>
                </c:pt>
                <c:pt idx="89">
                  <c:v>746.84</c:v>
                </c:pt>
                <c:pt idx="90">
                  <c:v>737.58</c:v>
                </c:pt>
                <c:pt idx="91">
                  <c:v>728.24</c:v>
                </c:pt>
                <c:pt idx="92">
                  <c:v>719.79</c:v>
                </c:pt>
                <c:pt idx="93">
                  <c:v>711.17</c:v>
                </c:pt>
                <c:pt idx="94">
                  <c:v>703.09</c:v>
                </c:pt>
                <c:pt idx="95">
                  <c:v>694.04</c:v>
                </c:pt>
                <c:pt idx="96">
                  <c:v>686.06</c:v>
                </c:pt>
                <c:pt idx="97">
                  <c:v>678.78</c:v>
                </c:pt>
                <c:pt idx="98">
                  <c:v>671.86</c:v>
                </c:pt>
                <c:pt idx="99">
                  <c:v>661.27</c:v>
                </c:pt>
                <c:pt idx="100">
                  <c:v>653.4</c:v>
                </c:pt>
                <c:pt idx="101">
                  <c:v>647.28</c:v>
                </c:pt>
                <c:pt idx="102">
                  <c:v>637.66999999999996</c:v>
                </c:pt>
                <c:pt idx="103">
                  <c:v>630.69000000000005</c:v>
                </c:pt>
                <c:pt idx="104">
                  <c:v>621.45000000000005</c:v>
                </c:pt>
                <c:pt idx="105">
                  <c:v>612.48</c:v>
                </c:pt>
                <c:pt idx="106">
                  <c:v>602.12</c:v>
                </c:pt>
                <c:pt idx="107">
                  <c:v>541.41999999999996</c:v>
                </c:pt>
                <c:pt idx="108">
                  <c:v>562.02</c:v>
                </c:pt>
                <c:pt idx="109">
                  <c:v>573.54999999999995</c:v>
                </c:pt>
                <c:pt idx="110">
                  <c:v>580.4</c:v>
                </c:pt>
                <c:pt idx="111">
                  <c:v>584.30999999999995</c:v>
                </c:pt>
                <c:pt idx="112">
                  <c:v>586.22</c:v>
                </c:pt>
                <c:pt idx="113">
                  <c:v>587.44000000000005</c:v>
                </c:pt>
                <c:pt idx="114">
                  <c:v>587</c:v>
                </c:pt>
                <c:pt idx="115">
                  <c:v>588.04</c:v>
                </c:pt>
                <c:pt idx="116">
                  <c:v>588.39</c:v>
                </c:pt>
                <c:pt idx="117">
                  <c:v>588.55999999999995</c:v>
                </c:pt>
                <c:pt idx="118">
                  <c:v>589.61</c:v>
                </c:pt>
                <c:pt idx="119">
                  <c:v>589.09</c:v>
                </c:pt>
                <c:pt idx="120">
                  <c:v>589.16999999999996</c:v>
                </c:pt>
                <c:pt idx="121">
                  <c:v>589.42999999999995</c:v>
                </c:pt>
                <c:pt idx="122">
                  <c:v>589.42999999999995</c:v>
                </c:pt>
                <c:pt idx="123">
                  <c:v>590.04</c:v>
                </c:pt>
                <c:pt idx="124">
                  <c:v>589.69000000000005</c:v>
                </c:pt>
                <c:pt idx="125">
                  <c:v>589.26</c:v>
                </c:pt>
                <c:pt idx="126">
                  <c:v>589.87</c:v>
                </c:pt>
                <c:pt idx="127">
                  <c:v>589.96</c:v>
                </c:pt>
                <c:pt idx="128">
                  <c:v>590.39</c:v>
                </c:pt>
                <c:pt idx="129">
                  <c:v>589.96</c:v>
                </c:pt>
                <c:pt idx="130">
                  <c:v>590.29999999999995</c:v>
                </c:pt>
                <c:pt idx="131">
                  <c:v>590.13</c:v>
                </c:pt>
                <c:pt idx="132">
                  <c:v>589.87</c:v>
                </c:pt>
                <c:pt idx="133">
                  <c:v>589.69000000000005</c:v>
                </c:pt>
                <c:pt idx="134">
                  <c:v>589</c:v>
                </c:pt>
                <c:pt idx="135">
                  <c:v>590.29999999999995</c:v>
                </c:pt>
                <c:pt idx="136">
                  <c:v>590.04</c:v>
                </c:pt>
                <c:pt idx="137">
                  <c:v>590.04</c:v>
                </c:pt>
              </c:numCache>
            </c:numRef>
          </c:cat>
          <c:val>
            <c:numRef>
              <c:f>Blad2!$D$2:$D$139</c:f>
              <c:numCache>
                <c:formatCode>General</c:formatCode>
                <c:ptCount val="138"/>
                <c:pt idx="0">
                  <c:v>684</c:v>
                </c:pt>
                <c:pt idx="1">
                  <c:v>682</c:v>
                </c:pt>
                <c:pt idx="2">
                  <c:v>679</c:v>
                </c:pt>
                <c:pt idx="3">
                  <c:v>663</c:v>
                </c:pt>
                <c:pt idx="4">
                  <c:v>677</c:v>
                </c:pt>
                <c:pt idx="5">
                  <c:v>672</c:v>
                </c:pt>
                <c:pt idx="6">
                  <c:v>684</c:v>
                </c:pt>
                <c:pt idx="7">
                  <c:v>663</c:v>
                </c:pt>
                <c:pt idx="8">
                  <c:v>675</c:v>
                </c:pt>
                <c:pt idx="9">
                  <c:v>675</c:v>
                </c:pt>
                <c:pt idx="10">
                  <c:v>679</c:v>
                </c:pt>
                <c:pt idx="11">
                  <c:v>677</c:v>
                </c:pt>
                <c:pt idx="12">
                  <c:v>684</c:v>
                </c:pt>
                <c:pt idx="13">
                  <c:v>677</c:v>
                </c:pt>
                <c:pt idx="14">
                  <c:v>677</c:v>
                </c:pt>
                <c:pt idx="15">
                  <c:v>677</c:v>
                </c:pt>
                <c:pt idx="16">
                  <c:v>675</c:v>
                </c:pt>
                <c:pt idx="17">
                  <c:v>684</c:v>
                </c:pt>
                <c:pt idx="18">
                  <c:v>679</c:v>
                </c:pt>
                <c:pt idx="19">
                  <c:v>677</c:v>
                </c:pt>
                <c:pt idx="20">
                  <c:v>670</c:v>
                </c:pt>
                <c:pt idx="21">
                  <c:v>675</c:v>
                </c:pt>
                <c:pt idx="22">
                  <c:v>684</c:v>
                </c:pt>
                <c:pt idx="23">
                  <c:v>672</c:v>
                </c:pt>
                <c:pt idx="24">
                  <c:v>677</c:v>
                </c:pt>
                <c:pt idx="25">
                  <c:v>675</c:v>
                </c:pt>
                <c:pt idx="26">
                  <c:v>675</c:v>
                </c:pt>
                <c:pt idx="27">
                  <c:v>668</c:v>
                </c:pt>
                <c:pt idx="28">
                  <c:v>677</c:v>
                </c:pt>
                <c:pt idx="29">
                  <c:v>672</c:v>
                </c:pt>
                <c:pt idx="30">
                  <c:v>677</c:v>
                </c:pt>
                <c:pt idx="31">
                  <c:v>670</c:v>
                </c:pt>
                <c:pt idx="32">
                  <c:v>670</c:v>
                </c:pt>
                <c:pt idx="33">
                  <c:v>663</c:v>
                </c:pt>
                <c:pt idx="34">
                  <c:v>665</c:v>
                </c:pt>
                <c:pt idx="35">
                  <c:v>665</c:v>
                </c:pt>
                <c:pt idx="36">
                  <c:v>665</c:v>
                </c:pt>
                <c:pt idx="37">
                  <c:v>663</c:v>
                </c:pt>
                <c:pt idx="38">
                  <c:v>663</c:v>
                </c:pt>
                <c:pt idx="40">
                  <c:v>660</c:v>
                </c:pt>
                <c:pt idx="41">
                  <c:v>660</c:v>
                </c:pt>
                <c:pt idx="42">
                  <c:v>658</c:v>
                </c:pt>
                <c:pt idx="43">
                  <c:v>660</c:v>
                </c:pt>
                <c:pt idx="44">
                  <c:v>658</c:v>
                </c:pt>
                <c:pt idx="49">
                  <c:v>658</c:v>
                </c:pt>
                <c:pt idx="50">
                  <c:v>658</c:v>
                </c:pt>
                <c:pt idx="51">
                  <c:v>679</c:v>
                </c:pt>
                <c:pt idx="52">
                  <c:v>660</c:v>
                </c:pt>
                <c:pt idx="53">
                  <c:v>660</c:v>
                </c:pt>
                <c:pt idx="57">
                  <c:v>660</c:v>
                </c:pt>
                <c:pt idx="58">
                  <c:v>658</c:v>
                </c:pt>
                <c:pt idx="59">
                  <c:v>660</c:v>
                </c:pt>
                <c:pt idx="60">
                  <c:v>670</c:v>
                </c:pt>
                <c:pt idx="61">
                  <c:v>665</c:v>
                </c:pt>
                <c:pt idx="62">
                  <c:v>644</c:v>
                </c:pt>
                <c:pt idx="67">
                  <c:v>660</c:v>
                </c:pt>
                <c:pt idx="68">
                  <c:v>656</c:v>
                </c:pt>
                <c:pt idx="76">
                  <c:v>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0B-4567-B66C-8EDDFE0F2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608320"/>
        <c:axId val="1742601120"/>
      </c:lineChart>
      <c:catAx>
        <c:axId val="174260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Height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742601120"/>
        <c:crosses val="autoZero"/>
        <c:auto val="1"/>
        <c:lblAlgn val="ctr"/>
        <c:lblOffset val="100"/>
        <c:noMultiLvlLbl val="0"/>
      </c:catAx>
      <c:valAx>
        <c:axId val="174260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PPM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74260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</a:t>
            </a:r>
            <a:r>
              <a:rPr lang="en-US" sz="1200"/>
              <a:t>3</a:t>
            </a:r>
            <a:r>
              <a:rPr lang="en-US"/>
              <a:t> PPM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O3 PPM CANSAT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Blad2!$G$2:$G$139</c:f>
              <c:numCache>
                <c:formatCode>General</c:formatCode>
                <c:ptCount val="138"/>
                <c:pt idx="0">
                  <c:v>590.74</c:v>
                </c:pt>
                <c:pt idx="1">
                  <c:v>590.48</c:v>
                </c:pt>
                <c:pt idx="2">
                  <c:v>607.95000000000005</c:v>
                </c:pt>
                <c:pt idx="3">
                  <c:v>627.29</c:v>
                </c:pt>
                <c:pt idx="4">
                  <c:v>656.28</c:v>
                </c:pt>
                <c:pt idx="5">
                  <c:v>693.25</c:v>
                </c:pt>
                <c:pt idx="6">
                  <c:v>735.2</c:v>
                </c:pt>
                <c:pt idx="7">
                  <c:v>781.4</c:v>
                </c:pt>
                <c:pt idx="8">
                  <c:v>832.26</c:v>
                </c:pt>
                <c:pt idx="9">
                  <c:v>882.66</c:v>
                </c:pt>
                <c:pt idx="10">
                  <c:v>934.31</c:v>
                </c:pt>
                <c:pt idx="11">
                  <c:v>986.49</c:v>
                </c:pt>
                <c:pt idx="12">
                  <c:v>1033.68</c:v>
                </c:pt>
                <c:pt idx="13">
                  <c:v>1079.45</c:v>
                </c:pt>
                <c:pt idx="14">
                  <c:v>1119.94</c:v>
                </c:pt>
                <c:pt idx="15">
                  <c:v>1158.47</c:v>
                </c:pt>
                <c:pt idx="16">
                  <c:v>1193.6500000000001</c:v>
                </c:pt>
                <c:pt idx="17">
                  <c:v>1225.44</c:v>
                </c:pt>
                <c:pt idx="18">
                  <c:v>1252.68</c:v>
                </c:pt>
                <c:pt idx="19">
                  <c:v>1275.54</c:v>
                </c:pt>
                <c:pt idx="20">
                  <c:v>1294.6199999999999</c:v>
                </c:pt>
                <c:pt idx="21">
                  <c:v>1310.67</c:v>
                </c:pt>
                <c:pt idx="22">
                  <c:v>1323.74</c:v>
                </c:pt>
                <c:pt idx="23">
                  <c:v>1332.53</c:v>
                </c:pt>
                <c:pt idx="24">
                  <c:v>1338.43</c:v>
                </c:pt>
                <c:pt idx="25">
                  <c:v>1340.86</c:v>
                </c:pt>
                <c:pt idx="26">
                  <c:v>1339.64</c:v>
                </c:pt>
                <c:pt idx="27">
                  <c:v>1335.43</c:v>
                </c:pt>
                <c:pt idx="28">
                  <c:v>1356.7</c:v>
                </c:pt>
                <c:pt idx="29">
                  <c:v>1329.07</c:v>
                </c:pt>
                <c:pt idx="30">
                  <c:v>1315.05</c:v>
                </c:pt>
                <c:pt idx="31">
                  <c:v>1305.81</c:v>
                </c:pt>
                <c:pt idx="32">
                  <c:v>1296.02</c:v>
                </c:pt>
                <c:pt idx="33">
                  <c:v>1286.24</c:v>
                </c:pt>
                <c:pt idx="34">
                  <c:v>1278.05</c:v>
                </c:pt>
                <c:pt idx="35">
                  <c:v>1269.21</c:v>
                </c:pt>
                <c:pt idx="36">
                  <c:v>1258.99</c:v>
                </c:pt>
                <c:pt idx="37">
                  <c:v>1249.8</c:v>
                </c:pt>
                <c:pt idx="38">
                  <c:v>1240.3499999999999</c:v>
                </c:pt>
                <c:pt idx="39">
                  <c:v>1229.8800000000001</c:v>
                </c:pt>
                <c:pt idx="40">
                  <c:v>1218.96</c:v>
                </c:pt>
                <c:pt idx="41">
                  <c:v>1210.18</c:v>
                </c:pt>
                <c:pt idx="42">
                  <c:v>1199.93</c:v>
                </c:pt>
                <c:pt idx="43">
                  <c:v>1189.96</c:v>
                </c:pt>
                <c:pt idx="44">
                  <c:v>1179.6400000000001</c:v>
                </c:pt>
                <c:pt idx="45">
                  <c:v>1169.42</c:v>
                </c:pt>
                <c:pt idx="46">
                  <c:v>1159.76</c:v>
                </c:pt>
                <c:pt idx="47">
                  <c:v>1150.1099999999999</c:v>
                </c:pt>
                <c:pt idx="48">
                  <c:v>1140.0999999999999</c:v>
                </c:pt>
                <c:pt idx="49">
                  <c:v>1129.46</c:v>
                </c:pt>
                <c:pt idx="50">
                  <c:v>1119.75</c:v>
                </c:pt>
                <c:pt idx="51">
                  <c:v>1109.05</c:v>
                </c:pt>
                <c:pt idx="52">
                  <c:v>1099.3499999999999</c:v>
                </c:pt>
                <c:pt idx="53">
                  <c:v>1089.76</c:v>
                </c:pt>
                <c:pt idx="54">
                  <c:v>1079.81</c:v>
                </c:pt>
                <c:pt idx="55">
                  <c:v>1069.1500000000001</c:v>
                </c:pt>
                <c:pt idx="56">
                  <c:v>1058.95</c:v>
                </c:pt>
                <c:pt idx="57">
                  <c:v>1047.76</c:v>
                </c:pt>
                <c:pt idx="58">
                  <c:v>1037.4000000000001</c:v>
                </c:pt>
                <c:pt idx="59">
                  <c:v>1027.51</c:v>
                </c:pt>
                <c:pt idx="60">
                  <c:v>1017.08</c:v>
                </c:pt>
                <c:pt idx="61">
                  <c:v>1006.84</c:v>
                </c:pt>
                <c:pt idx="62">
                  <c:v>996.53</c:v>
                </c:pt>
                <c:pt idx="63">
                  <c:v>985.22</c:v>
                </c:pt>
                <c:pt idx="64">
                  <c:v>976.01</c:v>
                </c:pt>
                <c:pt idx="65">
                  <c:v>965.37</c:v>
                </c:pt>
                <c:pt idx="66">
                  <c:v>955.63</c:v>
                </c:pt>
                <c:pt idx="67">
                  <c:v>946.81</c:v>
                </c:pt>
                <c:pt idx="68">
                  <c:v>936.92</c:v>
                </c:pt>
                <c:pt idx="69">
                  <c:v>927.03</c:v>
                </c:pt>
                <c:pt idx="70">
                  <c:v>917.96</c:v>
                </c:pt>
                <c:pt idx="71">
                  <c:v>908</c:v>
                </c:pt>
                <c:pt idx="72">
                  <c:v>898.77</c:v>
                </c:pt>
                <c:pt idx="73">
                  <c:v>888.92</c:v>
                </c:pt>
                <c:pt idx="74">
                  <c:v>879.62</c:v>
                </c:pt>
                <c:pt idx="75">
                  <c:v>870.24</c:v>
                </c:pt>
                <c:pt idx="76">
                  <c:v>862.47</c:v>
                </c:pt>
                <c:pt idx="77">
                  <c:v>853.01</c:v>
                </c:pt>
                <c:pt idx="78">
                  <c:v>843.57</c:v>
                </c:pt>
                <c:pt idx="79">
                  <c:v>835.02</c:v>
                </c:pt>
                <c:pt idx="80">
                  <c:v>827.81</c:v>
                </c:pt>
                <c:pt idx="81">
                  <c:v>818.12</c:v>
                </c:pt>
                <c:pt idx="82">
                  <c:v>809.15</c:v>
                </c:pt>
                <c:pt idx="83">
                  <c:v>800.45</c:v>
                </c:pt>
                <c:pt idx="84">
                  <c:v>791.59</c:v>
                </c:pt>
                <c:pt idx="85">
                  <c:v>782.29</c:v>
                </c:pt>
                <c:pt idx="86">
                  <c:v>772.11</c:v>
                </c:pt>
                <c:pt idx="87">
                  <c:v>763.97</c:v>
                </c:pt>
                <c:pt idx="88">
                  <c:v>755.67</c:v>
                </c:pt>
                <c:pt idx="89">
                  <c:v>746.84</c:v>
                </c:pt>
                <c:pt idx="90">
                  <c:v>737.58</c:v>
                </c:pt>
                <c:pt idx="91">
                  <c:v>728.24</c:v>
                </c:pt>
                <c:pt idx="92">
                  <c:v>719.79</c:v>
                </c:pt>
                <c:pt idx="93">
                  <c:v>711.17</c:v>
                </c:pt>
                <c:pt idx="94">
                  <c:v>703.09</c:v>
                </c:pt>
                <c:pt idx="95">
                  <c:v>694.04</c:v>
                </c:pt>
                <c:pt idx="96">
                  <c:v>686.06</c:v>
                </c:pt>
                <c:pt idx="97">
                  <c:v>678.78</c:v>
                </c:pt>
                <c:pt idx="98">
                  <c:v>671.86</c:v>
                </c:pt>
                <c:pt idx="99">
                  <c:v>661.27</c:v>
                </c:pt>
                <c:pt idx="100">
                  <c:v>653.4</c:v>
                </c:pt>
                <c:pt idx="101">
                  <c:v>647.28</c:v>
                </c:pt>
                <c:pt idx="102">
                  <c:v>637.66999999999996</c:v>
                </c:pt>
                <c:pt idx="103">
                  <c:v>630.69000000000005</c:v>
                </c:pt>
                <c:pt idx="104">
                  <c:v>621.45000000000005</c:v>
                </c:pt>
                <c:pt idx="105">
                  <c:v>612.48</c:v>
                </c:pt>
                <c:pt idx="106">
                  <c:v>602.12</c:v>
                </c:pt>
                <c:pt idx="107">
                  <c:v>541.41999999999996</c:v>
                </c:pt>
                <c:pt idx="108">
                  <c:v>562.02</c:v>
                </c:pt>
                <c:pt idx="109">
                  <c:v>573.54999999999995</c:v>
                </c:pt>
                <c:pt idx="110">
                  <c:v>580.4</c:v>
                </c:pt>
                <c:pt idx="111">
                  <c:v>584.30999999999995</c:v>
                </c:pt>
                <c:pt idx="112">
                  <c:v>586.22</c:v>
                </c:pt>
                <c:pt idx="113">
                  <c:v>587.44000000000005</c:v>
                </c:pt>
                <c:pt idx="114">
                  <c:v>587</c:v>
                </c:pt>
                <c:pt idx="115">
                  <c:v>588.04</c:v>
                </c:pt>
                <c:pt idx="116">
                  <c:v>588.39</c:v>
                </c:pt>
                <c:pt idx="117">
                  <c:v>588.55999999999995</c:v>
                </c:pt>
                <c:pt idx="118">
                  <c:v>589.61</c:v>
                </c:pt>
                <c:pt idx="119">
                  <c:v>589.09</c:v>
                </c:pt>
                <c:pt idx="120">
                  <c:v>589.16999999999996</c:v>
                </c:pt>
                <c:pt idx="121">
                  <c:v>589.42999999999995</c:v>
                </c:pt>
                <c:pt idx="122">
                  <c:v>589.42999999999995</c:v>
                </c:pt>
                <c:pt idx="123">
                  <c:v>590.04</c:v>
                </c:pt>
                <c:pt idx="124">
                  <c:v>589.69000000000005</c:v>
                </c:pt>
                <c:pt idx="125">
                  <c:v>589.26</c:v>
                </c:pt>
                <c:pt idx="126">
                  <c:v>589.87</c:v>
                </c:pt>
                <c:pt idx="127">
                  <c:v>589.96</c:v>
                </c:pt>
                <c:pt idx="128">
                  <c:v>590.39</c:v>
                </c:pt>
                <c:pt idx="129">
                  <c:v>589.96</c:v>
                </c:pt>
                <c:pt idx="130">
                  <c:v>590.29999999999995</c:v>
                </c:pt>
                <c:pt idx="131">
                  <c:v>590.13</c:v>
                </c:pt>
                <c:pt idx="132">
                  <c:v>589.87</c:v>
                </c:pt>
                <c:pt idx="133">
                  <c:v>589.69000000000005</c:v>
                </c:pt>
                <c:pt idx="134">
                  <c:v>589</c:v>
                </c:pt>
                <c:pt idx="135">
                  <c:v>590.29999999999995</c:v>
                </c:pt>
                <c:pt idx="136">
                  <c:v>590.04</c:v>
                </c:pt>
                <c:pt idx="137">
                  <c:v>590.04</c:v>
                </c:pt>
              </c:numCache>
            </c:numRef>
          </c:cat>
          <c:val>
            <c:numRef>
              <c:f>Blad2!$K$2:$K$139</c:f>
              <c:numCache>
                <c:formatCode>General</c:formatCode>
                <c:ptCount val="138"/>
                <c:pt idx="0">
                  <c:v>1.1240757246546405E-2</c:v>
                </c:pt>
                <c:pt idx="1">
                  <c:v>1.1235661479365652E-2</c:v>
                </c:pt>
                <c:pt idx="2">
                  <c:v>1.1240757246546405E-2</c:v>
                </c:pt>
                <c:pt idx="3">
                  <c:v>1.3068290824456057E-2</c:v>
                </c:pt>
                <c:pt idx="4">
                  <c:v>1.1248403370154925E-2</c:v>
                </c:pt>
                <c:pt idx="5">
                  <c:v>1.1245854332559665E-2</c:v>
                </c:pt>
                <c:pt idx="6">
                  <c:v>1.5373899189511299E-2</c:v>
                </c:pt>
                <c:pt idx="7">
                  <c:v>1.1261153504440607E-2</c:v>
                </c:pt>
                <c:pt idx="8">
                  <c:v>1.3103871943782123E-2</c:v>
                </c:pt>
                <c:pt idx="9">
                  <c:v>1.5401784138993293E-2</c:v>
                </c:pt>
                <c:pt idx="10">
                  <c:v>1.3109807499246701E-2</c:v>
                </c:pt>
                <c:pt idx="11">
                  <c:v>9.7876801360775728E-3</c:v>
                </c:pt>
                <c:pt idx="12">
                  <c:v>1.1284124523984472E-2</c:v>
                </c:pt>
                <c:pt idx="13">
                  <c:v>2.7095751126597019E-2</c:v>
                </c:pt>
                <c:pt idx="14">
                  <c:v>9.8031961779340027E-3</c:v>
                </c:pt>
                <c:pt idx="15">
                  <c:v>1.1299453381491253E-2</c:v>
                </c:pt>
                <c:pt idx="16">
                  <c:v>1.3145453054443104E-2</c:v>
                </c:pt>
                <c:pt idx="17">
                  <c:v>1.3154373075810893E-2</c:v>
                </c:pt>
                <c:pt idx="18">
                  <c:v>1.13173520615236E-2</c:v>
                </c:pt>
                <c:pt idx="19">
                  <c:v>1.3166271810099568E-2</c:v>
                </c:pt>
                <c:pt idx="20">
                  <c:v>1.1325027874560637E-2</c:v>
                </c:pt>
                <c:pt idx="21">
                  <c:v>1.317817668506838E-2</c:v>
                </c:pt>
                <c:pt idx="22">
                  <c:v>1.3184131425553297E-2</c:v>
                </c:pt>
                <c:pt idx="23">
                  <c:v>1.3184131425553297E-2</c:v>
                </c:pt>
                <c:pt idx="24">
                  <c:v>1.5499608665533937E-2</c:v>
                </c:pt>
                <c:pt idx="25">
                  <c:v>1.5503108937809842E-2</c:v>
                </c:pt>
                <c:pt idx="26">
                  <c:v>1.3199024994637787E-2</c:v>
                </c:pt>
                <c:pt idx="27">
                  <c:v>1.1355760834671389E-2</c:v>
                </c:pt>
                <c:pt idx="28">
                  <c:v>1.1386541341194141E-2</c:v>
                </c:pt>
                <c:pt idx="29">
                  <c:v>1.1546332091720518E-2</c:v>
                </c:pt>
                <c:pt idx="30">
                  <c:v>1.3529114566306715E-2</c:v>
                </c:pt>
                <c:pt idx="31">
                  <c:v>1.5933531281425946E-2</c:v>
                </c:pt>
                <c:pt idx="32">
                  <c:v>4.5106858554870621E-2</c:v>
                </c:pt>
                <c:pt idx="33">
                  <c:v>1.0279771598506827E-2</c:v>
                </c:pt>
                <c:pt idx="34">
                  <c:v>1.3799598052589098E-2</c:v>
                </c:pt>
                <c:pt idx="35">
                  <c:v>1.6219433040146853E-2</c:v>
                </c:pt>
                <c:pt idx="36">
                  <c:v>1.0350543127041418E-2</c:v>
                </c:pt>
                <c:pt idx="37">
                  <c:v>1.6395982317492251E-2</c:v>
                </c:pt>
                <c:pt idx="38">
                  <c:v>1.2038646814547208E-2</c:v>
                </c:pt>
                <c:pt idx="39">
                  <c:v>1.2067816176249841E-2</c:v>
                </c:pt>
                <c:pt idx="40">
                  <c:v>1.2104999101795411E-2</c:v>
                </c:pt>
                <c:pt idx="41">
                  <c:v>1.6606370114740279E-2</c:v>
                </c:pt>
                <c:pt idx="42">
                  <c:v>1.4162936554495529E-2</c:v>
                </c:pt>
                <c:pt idx="43">
                  <c:v>1.6690223933574343E-2</c:v>
                </c:pt>
                <c:pt idx="44">
                  <c:v>1.6734069471338622E-2</c:v>
                </c:pt>
                <c:pt idx="45">
                  <c:v>1.2281170111750724E-2</c:v>
                </c:pt>
                <c:pt idx="46">
                  <c:v>1.2305306044376969E-2</c:v>
                </c:pt>
                <c:pt idx="47">
                  <c:v>6.5242109964002218E-3</c:v>
                </c:pt>
                <c:pt idx="48">
                  <c:v>1.4368513093448682E-2</c:v>
                </c:pt>
                <c:pt idx="49">
                  <c:v>1.4396677322719965E-2</c:v>
                </c:pt>
                <c:pt idx="50">
                  <c:v>1.694691574381927E-2</c:v>
                </c:pt>
                <c:pt idx="51">
                  <c:v>1.4453100238178867E-2</c:v>
                </c:pt>
                <c:pt idx="52">
                  <c:v>1.7024359581207335E-2</c:v>
                </c:pt>
                <c:pt idx="53">
                  <c:v>1.4519086228600124E-2</c:v>
                </c:pt>
                <c:pt idx="54">
                  <c:v>1.2502075467185075E-2</c:v>
                </c:pt>
                <c:pt idx="55">
                  <c:v>1.2518327567871697E-2</c:v>
                </c:pt>
                <c:pt idx="56">
                  <c:v>1.4582089575459452E-2</c:v>
                </c:pt>
                <c:pt idx="57">
                  <c:v>1.2553581799675724E-2</c:v>
                </c:pt>
                <c:pt idx="58">
                  <c:v>1.7176140595728154E-2</c:v>
                </c:pt>
                <c:pt idx="59">
                  <c:v>5.9742693481975992E-3</c:v>
                </c:pt>
                <c:pt idx="60">
                  <c:v>1.0943241559026552E-2</c:v>
                </c:pt>
                <c:pt idx="61">
                  <c:v>1.7246738976814904E-2</c:v>
                </c:pt>
                <c:pt idx="62">
                  <c:v>1.4692720268247174E-2</c:v>
                </c:pt>
                <c:pt idx="63">
                  <c:v>1.2651504356578129E-2</c:v>
                </c:pt>
                <c:pt idx="64">
                  <c:v>1.2662411453644735E-2</c:v>
                </c:pt>
                <c:pt idx="65">
                  <c:v>1.7313774158959561E-2</c:v>
                </c:pt>
                <c:pt idx="66">
                  <c:v>1.2681511783420047E-2</c:v>
                </c:pt>
                <c:pt idx="67">
                  <c:v>1.2692433635792189E-2</c:v>
                </c:pt>
                <c:pt idx="68">
                  <c:v>1.7354813186110089E-2</c:v>
                </c:pt>
                <c:pt idx="69">
                  <c:v>1.2708826477289123E-2</c:v>
                </c:pt>
                <c:pt idx="70">
                  <c:v>1.7373485623591305E-2</c:v>
                </c:pt>
                <c:pt idx="71">
                  <c:v>1.272523139627325E-2</c:v>
                </c:pt>
                <c:pt idx="72">
                  <c:v>1.739216952240883E-2</c:v>
                </c:pt>
                <c:pt idx="73">
                  <c:v>1.2733438385512132E-2</c:v>
                </c:pt>
                <c:pt idx="74">
                  <c:v>1.7403385363866108E-2</c:v>
                </c:pt>
                <c:pt idx="75">
                  <c:v>1.2741648394949647E-2</c:v>
                </c:pt>
                <c:pt idx="76">
                  <c:v>1.7414605332408677E-2</c:v>
                </c:pt>
                <c:pt idx="77">
                  <c:v>1.7414605332408677E-2</c:v>
                </c:pt>
                <c:pt idx="78">
                  <c:v>1.741834623911798E-2</c:v>
                </c:pt>
                <c:pt idx="79">
                  <c:v>3.0608391281603791E-2</c:v>
                </c:pt>
                <c:pt idx="80">
                  <c:v>1.2747123412598852E-2</c:v>
                </c:pt>
                <c:pt idx="81">
                  <c:v>1.4822923563224875E-2</c:v>
                </c:pt>
                <c:pt idx="82">
                  <c:v>1.7414605332408677E-2</c:v>
                </c:pt>
                <c:pt idx="83">
                  <c:v>1.2744385735965032E-2</c:v>
                </c:pt>
                <c:pt idx="84">
                  <c:v>1.741086488430621E-2</c:v>
                </c:pt>
                <c:pt idx="85">
                  <c:v>1.7407124894796674E-2</c:v>
                </c:pt>
                <c:pt idx="86">
                  <c:v>1.1049794138834442E-2</c:v>
                </c:pt>
                <c:pt idx="87">
                  <c:v>1.7399646291500582E-2</c:v>
                </c:pt>
                <c:pt idx="88">
                  <c:v>3.0549262360341115E-2</c:v>
                </c:pt>
                <c:pt idx="89">
                  <c:v>1.7384694587409859E-2</c:v>
                </c:pt>
                <c:pt idx="90">
                  <c:v>1.2717027426957453E-2</c:v>
                </c:pt>
                <c:pt idx="91">
                  <c:v>1.7369750219243963E-2</c:v>
                </c:pt>
                <c:pt idx="92">
                  <c:v>3.0509879330010294E-2</c:v>
                </c:pt>
                <c:pt idx="93">
                  <c:v>1.4765680400590229E-2</c:v>
                </c:pt>
                <c:pt idx="94">
                  <c:v>1.2695164937420898E-2</c:v>
                </c:pt>
                <c:pt idx="95">
                  <c:v>1.1009471678393676E-2</c:v>
                </c:pt>
                <c:pt idx="96">
                  <c:v>1.4740279566401624E-2</c:v>
                </c:pt>
                <c:pt idx="97">
                  <c:v>1.2670595297185805E-2</c:v>
                </c:pt>
                <c:pt idx="98">
                  <c:v>1.2665139066166044E-2</c:v>
                </c:pt>
                <c:pt idx="99">
                  <c:v>1.0981059411482931E-2</c:v>
                </c:pt>
                <c:pt idx="100">
                  <c:v>1.2643327554161509E-2</c:v>
                </c:pt>
                <c:pt idx="101">
                  <c:v>1.4689552767189732E-2</c:v>
                </c:pt>
                <c:pt idx="102">
                  <c:v>1.2635153768909568E-2</c:v>
                </c:pt>
                <c:pt idx="103">
                  <c:v>8.4430441093061442E-3</c:v>
                </c:pt>
                <c:pt idx="104">
                  <c:v>1.2607929605157971E-2</c:v>
                </c:pt>
                <c:pt idx="105">
                  <c:v>5.9807216349988535E-3</c:v>
                </c:pt>
                <c:pt idx="106">
                  <c:v>1.2594330090454122E-2</c:v>
                </c:pt>
                <c:pt idx="107">
                  <c:v>2.4635979718342419E-2</c:v>
                </c:pt>
                <c:pt idx="108">
                  <c:v>1.256987207167738E-2</c:v>
                </c:pt>
                <c:pt idx="109">
                  <c:v>2.4625336507708134E-2</c:v>
                </c:pt>
                <c:pt idx="110">
                  <c:v>1.2572588289325913E-2</c:v>
                </c:pt>
                <c:pt idx="111">
                  <c:v>3.0176293679504838E-2</c:v>
                </c:pt>
                <c:pt idx="112">
                  <c:v>6.651421680055055E-3</c:v>
                </c:pt>
                <c:pt idx="113">
                  <c:v>1.2567156188993045E-2</c:v>
                </c:pt>
                <c:pt idx="114">
                  <c:v>1.2561725428475978E-2</c:v>
                </c:pt>
                <c:pt idx="115">
                  <c:v>1.255901055062276E-2</c:v>
                </c:pt>
                <c:pt idx="116">
                  <c:v>1.2553581799675724E-2</c:v>
                </c:pt>
                <c:pt idx="117">
                  <c:v>3.0137185880377053E-2</c:v>
                </c:pt>
                <c:pt idx="118">
                  <c:v>1.255086792656142E-2</c:v>
                </c:pt>
                <c:pt idx="119">
                  <c:v>1.2545441184999992E-2</c:v>
                </c:pt>
                <c:pt idx="120">
                  <c:v>1.2542728316532378E-2</c:v>
                </c:pt>
                <c:pt idx="121">
                  <c:v>2.0375297371001792E-2</c:v>
                </c:pt>
                <c:pt idx="122">
                  <c:v>1.253459172025892E-2</c:v>
                </c:pt>
                <c:pt idx="123">
                  <c:v>1.253459172025892E-2</c:v>
                </c:pt>
                <c:pt idx="124">
                  <c:v>1.4572629146565434E-2</c:v>
                </c:pt>
                <c:pt idx="125">
                  <c:v>1.2526458137464299E-2</c:v>
                </c:pt>
                <c:pt idx="126">
                  <c:v>1.2526458137464299E-2</c:v>
                </c:pt>
                <c:pt idx="127">
                  <c:v>1.2523747612813543E-2</c:v>
                </c:pt>
                <c:pt idx="128">
                  <c:v>1.2518327567871697E-2</c:v>
                </c:pt>
                <c:pt idx="129">
                  <c:v>1.0860774502444652E-2</c:v>
                </c:pt>
                <c:pt idx="130">
                  <c:v>1.2512908862007706E-2</c:v>
                </c:pt>
                <c:pt idx="131">
                  <c:v>1.2512908862007706E-2</c:v>
                </c:pt>
                <c:pt idx="132">
                  <c:v>1.0853722461307981E-2</c:v>
                </c:pt>
                <c:pt idx="133">
                  <c:v>1.2504783313803206E-2</c:v>
                </c:pt>
                <c:pt idx="134">
                  <c:v>1.0846673034400237E-2</c:v>
                </c:pt>
                <c:pt idx="135">
                  <c:v>1.4534822468772813E-2</c:v>
                </c:pt>
                <c:pt idx="136">
                  <c:v>1.0846673034400237E-2</c:v>
                </c:pt>
                <c:pt idx="137">
                  <c:v>6.6112491521444425E-3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C5-4DFC-BA97-43523EE2C214}"/>
            </c:ext>
          </c:extLst>
        </c:ser>
        <c:ser>
          <c:idx val="0"/>
          <c:order val="1"/>
          <c:tx>
            <c:v>03 PPM GROUNDSTATION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Blad2!$G$2:$G$139</c:f>
              <c:numCache>
                <c:formatCode>General</c:formatCode>
                <c:ptCount val="138"/>
                <c:pt idx="0">
                  <c:v>590.74</c:v>
                </c:pt>
                <c:pt idx="1">
                  <c:v>590.48</c:v>
                </c:pt>
                <c:pt idx="2">
                  <c:v>607.95000000000005</c:v>
                </c:pt>
                <c:pt idx="3">
                  <c:v>627.29</c:v>
                </c:pt>
                <c:pt idx="4">
                  <c:v>656.28</c:v>
                </c:pt>
                <c:pt idx="5">
                  <c:v>693.25</c:v>
                </c:pt>
                <c:pt idx="6">
                  <c:v>735.2</c:v>
                </c:pt>
                <c:pt idx="7">
                  <c:v>781.4</c:v>
                </c:pt>
                <c:pt idx="8">
                  <c:v>832.26</c:v>
                </c:pt>
                <c:pt idx="9">
                  <c:v>882.66</c:v>
                </c:pt>
                <c:pt idx="10">
                  <c:v>934.31</c:v>
                </c:pt>
                <c:pt idx="11">
                  <c:v>986.49</c:v>
                </c:pt>
                <c:pt idx="12">
                  <c:v>1033.68</c:v>
                </c:pt>
                <c:pt idx="13">
                  <c:v>1079.45</c:v>
                </c:pt>
                <c:pt idx="14">
                  <c:v>1119.94</c:v>
                </c:pt>
                <c:pt idx="15">
                  <c:v>1158.47</c:v>
                </c:pt>
                <c:pt idx="16">
                  <c:v>1193.6500000000001</c:v>
                </c:pt>
                <c:pt idx="17">
                  <c:v>1225.44</c:v>
                </c:pt>
                <c:pt idx="18">
                  <c:v>1252.68</c:v>
                </c:pt>
                <c:pt idx="19">
                  <c:v>1275.54</c:v>
                </c:pt>
                <c:pt idx="20">
                  <c:v>1294.6199999999999</c:v>
                </c:pt>
                <c:pt idx="21">
                  <c:v>1310.67</c:v>
                </c:pt>
                <c:pt idx="22">
                  <c:v>1323.74</c:v>
                </c:pt>
                <c:pt idx="23">
                  <c:v>1332.53</c:v>
                </c:pt>
                <c:pt idx="24">
                  <c:v>1338.43</c:v>
                </c:pt>
                <c:pt idx="25">
                  <c:v>1340.86</c:v>
                </c:pt>
                <c:pt idx="26">
                  <c:v>1339.64</c:v>
                </c:pt>
                <c:pt idx="27">
                  <c:v>1335.43</c:v>
                </c:pt>
                <c:pt idx="28">
                  <c:v>1356.7</c:v>
                </c:pt>
                <c:pt idx="29">
                  <c:v>1329.07</c:v>
                </c:pt>
                <c:pt idx="30">
                  <c:v>1315.05</c:v>
                </c:pt>
                <c:pt idx="31">
                  <c:v>1305.81</c:v>
                </c:pt>
                <c:pt idx="32">
                  <c:v>1296.02</c:v>
                </c:pt>
                <c:pt idx="33">
                  <c:v>1286.24</c:v>
                </c:pt>
                <c:pt idx="34">
                  <c:v>1278.05</c:v>
                </c:pt>
                <c:pt idx="35">
                  <c:v>1269.21</c:v>
                </c:pt>
                <c:pt idx="36">
                  <c:v>1258.99</c:v>
                </c:pt>
                <c:pt idx="37">
                  <c:v>1249.8</c:v>
                </c:pt>
                <c:pt idx="38">
                  <c:v>1240.3499999999999</c:v>
                </c:pt>
                <c:pt idx="39">
                  <c:v>1229.8800000000001</c:v>
                </c:pt>
                <c:pt idx="40">
                  <c:v>1218.96</c:v>
                </c:pt>
                <c:pt idx="41">
                  <c:v>1210.18</c:v>
                </c:pt>
                <c:pt idx="42">
                  <c:v>1199.93</c:v>
                </c:pt>
                <c:pt idx="43">
                  <c:v>1189.96</c:v>
                </c:pt>
                <c:pt idx="44">
                  <c:v>1179.6400000000001</c:v>
                </c:pt>
                <c:pt idx="45">
                  <c:v>1169.42</c:v>
                </c:pt>
                <c:pt idx="46">
                  <c:v>1159.76</c:v>
                </c:pt>
                <c:pt idx="47">
                  <c:v>1150.1099999999999</c:v>
                </c:pt>
                <c:pt idx="48">
                  <c:v>1140.0999999999999</c:v>
                </c:pt>
                <c:pt idx="49">
                  <c:v>1129.46</c:v>
                </c:pt>
                <c:pt idx="50">
                  <c:v>1119.75</c:v>
                </c:pt>
                <c:pt idx="51">
                  <c:v>1109.05</c:v>
                </c:pt>
                <c:pt idx="52">
                  <c:v>1099.3499999999999</c:v>
                </c:pt>
                <c:pt idx="53">
                  <c:v>1089.76</c:v>
                </c:pt>
                <c:pt idx="54">
                  <c:v>1079.81</c:v>
                </c:pt>
                <c:pt idx="55">
                  <c:v>1069.1500000000001</c:v>
                </c:pt>
                <c:pt idx="56">
                  <c:v>1058.95</c:v>
                </c:pt>
                <c:pt idx="57">
                  <c:v>1047.76</c:v>
                </c:pt>
                <c:pt idx="58">
                  <c:v>1037.4000000000001</c:v>
                </c:pt>
                <c:pt idx="59">
                  <c:v>1027.51</c:v>
                </c:pt>
                <c:pt idx="60">
                  <c:v>1017.08</c:v>
                </c:pt>
                <c:pt idx="61">
                  <c:v>1006.84</c:v>
                </c:pt>
                <c:pt idx="62">
                  <c:v>996.53</c:v>
                </c:pt>
                <c:pt idx="63">
                  <c:v>985.22</c:v>
                </c:pt>
                <c:pt idx="64">
                  <c:v>976.01</c:v>
                </c:pt>
                <c:pt idx="65">
                  <c:v>965.37</c:v>
                </c:pt>
                <c:pt idx="66">
                  <c:v>955.63</c:v>
                </c:pt>
                <c:pt idx="67">
                  <c:v>946.81</c:v>
                </c:pt>
                <c:pt idx="68">
                  <c:v>936.92</c:v>
                </c:pt>
                <c:pt idx="69">
                  <c:v>927.03</c:v>
                </c:pt>
                <c:pt idx="70">
                  <c:v>917.96</c:v>
                </c:pt>
                <c:pt idx="71">
                  <c:v>908</c:v>
                </c:pt>
                <c:pt idx="72">
                  <c:v>898.77</c:v>
                </c:pt>
                <c:pt idx="73">
                  <c:v>888.92</c:v>
                </c:pt>
                <c:pt idx="74">
                  <c:v>879.62</c:v>
                </c:pt>
                <c:pt idx="75">
                  <c:v>870.24</c:v>
                </c:pt>
                <c:pt idx="76">
                  <c:v>862.47</c:v>
                </c:pt>
                <c:pt idx="77">
                  <c:v>853.01</c:v>
                </c:pt>
                <c:pt idx="78">
                  <c:v>843.57</c:v>
                </c:pt>
                <c:pt idx="79">
                  <c:v>835.02</c:v>
                </c:pt>
                <c:pt idx="80">
                  <c:v>827.81</c:v>
                </c:pt>
                <c:pt idx="81">
                  <c:v>818.12</c:v>
                </c:pt>
                <c:pt idx="82">
                  <c:v>809.15</c:v>
                </c:pt>
                <c:pt idx="83">
                  <c:v>800.45</c:v>
                </c:pt>
                <c:pt idx="84">
                  <c:v>791.59</c:v>
                </c:pt>
                <c:pt idx="85">
                  <c:v>782.29</c:v>
                </c:pt>
                <c:pt idx="86">
                  <c:v>772.11</c:v>
                </c:pt>
                <c:pt idx="87">
                  <c:v>763.97</c:v>
                </c:pt>
                <c:pt idx="88">
                  <c:v>755.67</c:v>
                </c:pt>
                <c:pt idx="89">
                  <c:v>746.84</c:v>
                </c:pt>
                <c:pt idx="90">
                  <c:v>737.58</c:v>
                </c:pt>
                <c:pt idx="91">
                  <c:v>728.24</c:v>
                </c:pt>
                <c:pt idx="92">
                  <c:v>719.79</c:v>
                </c:pt>
                <c:pt idx="93">
                  <c:v>711.17</c:v>
                </c:pt>
                <c:pt idx="94">
                  <c:v>703.09</c:v>
                </c:pt>
                <c:pt idx="95">
                  <c:v>694.04</c:v>
                </c:pt>
                <c:pt idx="96">
                  <c:v>686.06</c:v>
                </c:pt>
                <c:pt idx="97">
                  <c:v>678.78</c:v>
                </c:pt>
                <c:pt idx="98">
                  <c:v>671.86</c:v>
                </c:pt>
                <c:pt idx="99">
                  <c:v>661.27</c:v>
                </c:pt>
                <c:pt idx="100">
                  <c:v>653.4</c:v>
                </c:pt>
                <c:pt idx="101">
                  <c:v>647.28</c:v>
                </c:pt>
                <c:pt idx="102">
                  <c:v>637.66999999999996</c:v>
                </c:pt>
                <c:pt idx="103">
                  <c:v>630.69000000000005</c:v>
                </c:pt>
                <c:pt idx="104">
                  <c:v>621.45000000000005</c:v>
                </c:pt>
                <c:pt idx="105">
                  <c:v>612.48</c:v>
                </c:pt>
                <c:pt idx="106">
                  <c:v>602.12</c:v>
                </c:pt>
                <c:pt idx="107">
                  <c:v>541.41999999999996</c:v>
                </c:pt>
                <c:pt idx="108">
                  <c:v>562.02</c:v>
                </c:pt>
                <c:pt idx="109">
                  <c:v>573.54999999999995</c:v>
                </c:pt>
                <c:pt idx="110">
                  <c:v>580.4</c:v>
                </c:pt>
                <c:pt idx="111">
                  <c:v>584.30999999999995</c:v>
                </c:pt>
                <c:pt idx="112">
                  <c:v>586.22</c:v>
                </c:pt>
                <c:pt idx="113">
                  <c:v>587.44000000000005</c:v>
                </c:pt>
                <c:pt idx="114">
                  <c:v>587</c:v>
                </c:pt>
                <c:pt idx="115">
                  <c:v>588.04</c:v>
                </c:pt>
                <c:pt idx="116">
                  <c:v>588.39</c:v>
                </c:pt>
                <c:pt idx="117">
                  <c:v>588.55999999999995</c:v>
                </c:pt>
                <c:pt idx="118">
                  <c:v>589.61</c:v>
                </c:pt>
                <c:pt idx="119">
                  <c:v>589.09</c:v>
                </c:pt>
                <c:pt idx="120">
                  <c:v>589.16999999999996</c:v>
                </c:pt>
                <c:pt idx="121">
                  <c:v>589.42999999999995</c:v>
                </c:pt>
                <c:pt idx="122">
                  <c:v>589.42999999999995</c:v>
                </c:pt>
                <c:pt idx="123">
                  <c:v>590.04</c:v>
                </c:pt>
                <c:pt idx="124">
                  <c:v>589.69000000000005</c:v>
                </c:pt>
                <c:pt idx="125">
                  <c:v>589.26</c:v>
                </c:pt>
                <c:pt idx="126">
                  <c:v>589.87</c:v>
                </c:pt>
                <c:pt idx="127">
                  <c:v>589.96</c:v>
                </c:pt>
                <c:pt idx="128">
                  <c:v>590.39</c:v>
                </c:pt>
                <c:pt idx="129">
                  <c:v>589.96</c:v>
                </c:pt>
                <c:pt idx="130">
                  <c:v>590.29999999999995</c:v>
                </c:pt>
                <c:pt idx="131">
                  <c:v>590.13</c:v>
                </c:pt>
                <c:pt idx="132">
                  <c:v>589.87</c:v>
                </c:pt>
                <c:pt idx="133">
                  <c:v>589.69000000000005</c:v>
                </c:pt>
                <c:pt idx="134">
                  <c:v>589</c:v>
                </c:pt>
                <c:pt idx="135">
                  <c:v>590.29999999999995</c:v>
                </c:pt>
                <c:pt idx="136">
                  <c:v>590.04</c:v>
                </c:pt>
                <c:pt idx="137">
                  <c:v>590.04</c:v>
                </c:pt>
              </c:numCache>
            </c:numRef>
          </c:cat>
          <c:val>
            <c:numRef>
              <c:f>Blad2!$E$2:$E$78</c:f>
              <c:numCache>
                <c:formatCode>General</c:formatCode>
                <c:ptCount val="77"/>
                <c:pt idx="0">
                  <c:v>1.1240757246546405E-2</c:v>
                </c:pt>
                <c:pt idx="1">
                  <c:v>1.1235661479365652E-2</c:v>
                </c:pt>
                <c:pt idx="2">
                  <c:v>1.1240757246546405E-2</c:v>
                </c:pt>
                <c:pt idx="3">
                  <c:v>1.3068290824456057E-2</c:v>
                </c:pt>
                <c:pt idx="4">
                  <c:v>1.1248403370154925E-2</c:v>
                </c:pt>
                <c:pt idx="5">
                  <c:v>1.1245854332559665E-2</c:v>
                </c:pt>
                <c:pt idx="6">
                  <c:v>1.5373899189511299E-2</c:v>
                </c:pt>
                <c:pt idx="7">
                  <c:v>1.1261153504440607E-2</c:v>
                </c:pt>
                <c:pt idx="8">
                  <c:v>1.3103871943782123E-2</c:v>
                </c:pt>
                <c:pt idx="9">
                  <c:v>1.5401784138993293E-2</c:v>
                </c:pt>
                <c:pt idx="10">
                  <c:v>1.3109807499246701E-2</c:v>
                </c:pt>
                <c:pt idx="11">
                  <c:v>9.7876801360775728E-3</c:v>
                </c:pt>
                <c:pt idx="12">
                  <c:v>1.1284124523984472E-2</c:v>
                </c:pt>
                <c:pt idx="13">
                  <c:v>2.7095751126597019E-2</c:v>
                </c:pt>
                <c:pt idx="14">
                  <c:v>9.8031961779340027E-3</c:v>
                </c:pt>
                <c:pt idx="15">
                  <c:v>1.1299453381491253E-2</c:v>
                </c:pt>
                <c:pt idx="16">
                  <c:v>1.3145453054443104E-2</c:v>
                </c:pt>
                <c:pt idx="17">
                  <c:v>1.3154373075810893E-2</c:v>
                </c:pt>
                <c:pt idx="18">
                  <c:v>1.13173520615236E-2</c:v>
                </c:pt>
                <c:pt idx="19">
                  <c:v>1.3166271810099568E-2</c:v>
                </c:pt>
                <c:pt idx="20">
                  <c:v>1.1325027874560637E-2</c:v>
                </c:pt>
                <c:pt idx="21">
                  <c:v>1.317817668506838E-2</c:v>
                </c:pt>
                <c:pt idx="22">
                  <c:v>1.3184131425553297E-2</c:v>
                </c:pt>
                <c:pt idx="23">
                  <c:v>1.3184131425553297E-2</c:v>
                </c:pt>
                <c:pt idx="24">
                  <c:v>1.5499608665533937E-2</c:v>
                </c:pt>
                <c:pt idx="25">
                  <c:v>1.5503108937809842E-2</c:v>
                </c:pt>
                <c:pt idx="26">
                  <c:v>1.3199024994637787E-2</c:v>
                </c:pt>
                <c:pt idx="27">
                  <c:v>1.1355760834671389E-2</c:v>
                </c:pt>
                <c:pt idx="28">
                  <c:v>1.1386541341194141E-2</c:v>
                </c:pt>
                <c:pt idx="29">
                  <c:v>1.1546332091720518E-2</c:v>
                </c:pt>
                <c:pt idx="30">
                  <c:v>1.3529114566306715E-2</c:v>
                </c:pt>
                <c:pt idx="31">
                  <c:v>1.5933531281425946E-2</c:v>
                </c:pt>
                <c:pt idx="32">
                  <c:v>4.5106858554870621E-2</c:v>
                </c:pt>
                <c:pt idx="33">
                  <c:v>1.0279771598506827E-2</c:v>
                </c:pt>
                <c:pt idx="34">
                  <c:v>1.3799598052589098E-2</c:v>
                </c:pt>
                <c:pt idx="35">
                  <c:v>1.6219433040146853E-2</c:v>
                </c:pt>
                <c:pt idx="36">
                  <c:v>1.0350543127041418E-2</c:v>
                </c:pt>
                <c:pt idx="37">
                  <c:v>1.6395982317492251E-2</c:v>
                </c:pt>
                <c:pt idx="38">
                  <c:v>1.2038646814547208E-2</c:v>
                </c:pt>
                <c:pt idx="40">
                  <c:v>1.2104999101795411E-2</c:v>
                </c:pt>
                <c:pt idx="41">
                  <c:v>1.6606370114740279E-2</c:v>
                </c:pt>
                <c:pt idx="42">
                  <c:v>1.4162936554495529E-2</c:v>
                </c:pt>
                <c:pt idx="43">
                  <c:v>1.6690223933574343E-2</c:v>
                </c:pt>
                <c:pt idx="44">
                  <c:v>1.6734069471338622E-2</c:v>
                </c:pt>
                <c:pt idx="49">
                  <c:v>1.4368513093448682E-2</c:v>
                </c:pt>
                <c:pt idx="50">
                  <c:v>1.4396677322719965E-2</c:v>
                </c:pt>
                <c:pt idx="51">
                  <c:v>1.694691574381927E-2</c:v>
                </c:pt>
                <c:pt idx="52">
                  <c:v>1.4453100238178867E-2</c:v>
                </c:pt>
                <c:pt idx="53">
                  <c:v>1.7024359581207335E-2</c:v>
                </c:pt>
                <c:pt idx="57">
                  <c:v>1.2518327567871697E-2</c:v>
                </c:pt>
                <c:pt idx="58">
                  <c:v>1.4582089575459452E-2</c:v>
                </c:pt>
                <c:pt idx="59">
                  <c:v>1.2553581799675724E-2</c:v>
                </c:pt>
                <c:pt idx="60">
                  <c:v>1.7176140595728154E-2</c:v>
                </c:pt>
                <c:pt idx="61">
                  <c:v>5.9742693481975992E-3</c:v>
                </c:pt>
                <c:pt idx="62">
                  <c:v>1.0943241559026552E-2</c:v>
                </c:pt>
                <c:pt idx="67">
                  <c:v>1.2662411453644735E-2</c:v>
                </c:pt>
                <c:pt idx="68">
                  <c:v>1.7313774158959561E-2</c:v>
                </c:pt>
                <c:pt idx="76">
                  <c:v>1.739216952240883E-2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C5-4DFC-BA97-43523EE2C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1351104"/>
        <c:axId val="1661357824"/>
      </c:lineChart>
      <c:catAx>
        <c:axId val="1661351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Height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61357824"/>
        <c:crosses val="autoZero"/>
        <c:auto val="1"/>
        <c:lblAlgn val="ctr"/>
        <c:lblOffset val="100"/>
        <c:noMultiLvlLbl val="0"/>
      </c:catAx>
      <c:valAx>
        <c:axId val="166135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PPM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66135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(°C)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TEMP CANSAT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Blad2!$G$2:$G$139</c:f>
              <c:numCache>
                <c:formatCode>General</c:formatCode>
                <c:ptCount val="138"/>
                <c:pt idx="0">
                  <c:v>590.74</c:v>
                </c:pt>
                <c:pt idx="1">
                  <c:v>590.48</c:v>
                </c:pt>
                <c:pt idx="2">
                  <c:v>607.95000000000005</c:v>
                </c:pt>
                <c:pt idx="3">
                  <c:v>627.29</c:v>
                </c:pt>
                <c:pt idx="4">
                  <c:v>656.28</c:v>
                </c:pt>
                <c:pt idx="5">
                  <c:v>693.25</c:v>
                </c:pt>
                <c:pt idx="6">
                  <c:v>735.2</c:v>
                </c:pt>
                <c:pt idx="7">
                  <c:v>781.4</c:v>
                </c:pt>
                <c:pt idx="8">
                  <c:v>832.26</c:v>
                </c:pt>
                <c:pt idx="9">
                  <c:v>882.66</c:v>
                </c:pt>
                <c:pt idx="10">
                  <c:v>934.31</c:v>
                </c:pt>
                <c:pt idx="11">
                  <c:v>986.49</c:v>
                </c:pt>
                <c:pt idx="12">
                  <c:v>1033.68</c:v>
                </c:pt>
                <c:pt idx="13">
                  <c:v>1079.45</c:v>
                </c:pt>
                <c:pt idx="14">
                  <c:v>1119.94</c:v>
                </c:pt>
                <c:pt idx="15">
                  <c:v>1158.47</c:v>
                </c:pt>
                <c:pt idx="16">
                  <c:v>1193.6500000000001</c:v>
                </c:pt>
                <c:pt idx="17">
                  <c:v>1225.44</c:v>
                </c:pt>
                <c:pt idx="18">
                  <c:v>1252.68</c:v>
                </c:pt>
                <c:pt idx="19">
                  <c:v>1275.54</c:v>
                </c:pt>
                <c:pt idx="20">
                  <c:v>1294.6199999999999</c:v>
                </c:pt>
                <c:pt idx="21">
                  <c:v>1310.67</c:v>
                </c:pt>
                <c:pt idx="22">
                  <c:v>1323.74</c:v>
                </c:pt>
                <c:pt idx="23">
                  <c:v>1332.53</c:v>
                </c:pt>
                <c:pt idx="24">
                  <c:v>1338.43</c:v>
                </c:pt>
                <c:pt idx="25">
                  <c:v>1340.86</c:v>
                </c:pt>
                <c:pt idx="26">
                  <c:v>1339.64</c:v>
                </c:pt>
                <c:pt idx="27">
                  <c:v>1335.43</c:v>
                </c:pt>
                <c:pt idx="28">
                  <c:v>1356.7</c:v>
                </c:pt>
                <c:pt idx="29">
                  <c:v>1329.07</c:v>
                </c:pt>
                <c:pt idx="30">
                  <c:v>1315.05</c:v>
                </c:pt>
                <c:pt idx="31">
                  <c:v>1305.81</c:v>
                </c:pt>
                <c:pt idx="32">
                  <c:v>1296.02</c:v>
                </c:pt>
                <c:pt idx="33">
                  <c:v>1286.24</c:v>
                </c:pt>
                <c:pt idx="34">
                  <c:v>1278.05</c:v>
                </c:pt>
                <c:pt idx="35">
                  <c:v>1269.21</c:v>
                </c:pt>
                <c:pt idx="36">
                  <c:v>1258.99</c:v>
                </c:pt>
                <c:pt idx="37">
                  <c:v>1249.8</c:v>
                </c:pt>
                <c:pt idx="38">
                  <c:v>1240.3499999999999</c:v>
                </c:pt>
                <c:pt idx="39">
                  <c:v>1229.8800000000001</c:v>
                </c:pt>
                <c:pt idx="40">
                  <c:v>1218.96</c:v>
                </c:pt>
                <c:pt idx="41">
                  <c:v>1210.18</c:v>
                </c:pt>
                <c:pt idx="42">
                  <c:v>1199.93</c:v>
                </c:pt>
                <c:pt idx="43">
                  <c:v>1189.96</c:v>
                </c:pt>
                <c:pt idx="44">
                  <c:v>1179.6400000000001</c:v>
                </c:pt>
                <c:pt idx="45">
                  <c:v>1169.42</c:v>
                </c:pt>
                <c:pt idx="46">
                  <c:v>1159.76</c:v>
                </c:pt>
                <c:pt idx="47">
                  <c:v>1150.1099999999999</c:v>
                </c:pt>
                <c:pt idx="48">
                  <c:v>1140.0999999999999</c:v>
                </c:pt>
                <c:pt idx="49">
                  <c:v>1129.46</c:v>
                </c:pt>
                <c:pt idx="50">
                  <c:v>1119.75</c:v>
                </c:pt>
                <c:pt idx="51">
                  <c:v>1109.05</c:v>
                </c:pt>
                <c:pt idx="52">
                  <c:v>1099.3499999999999</c:v>
                </c:pt>
                <c:pt idx="53">
                  <c:v>1089.76</c:v>
                </c:pt>
                <c:pt idx="54">
                  <c:v>1079.81</c:v>
                </c:pt>
                <c:pt idx="55">
                  <c:v>1069.1500000000001</c:v>
                </c:pt>
                <c:pt idx="56">
                  <c:v>1058.95</c:v>
                </c:pt>
                <c:pt idx="57">
                  <c:v>1047.76</c:v>
                </c:pt>
                <c:pt idx="58">
                  <c:v>1037.4000000000001</c:v>
                </c:pt>
                <c:pt idx="59">
                  <c:v>1027.51</c:v>
                </c:pt>
                <c:pt idx="60">
                  <c:v>1017.08</c:v>
                </c:pt>
                <c:pt idx="61">
                  <c:v>1006.84</c:v>
                </c:pt>
                <c:pt idx="62">
                  <c:v>996.53</c:v>
                </c:pt>
                <c:pt idx="63">
                  <c:v>985.22</c:v>
                </c:pt>
                <c:pt idx="64">
                  <c:v>976.01</c:v>
                </c:pt>
                <c:pt idx="65">
                  <c:v>965.37</c:v>
                </c:pt>
                <c:pt idx="66">
                  <c:v>955.63</c:v>
                </c:pt>
                <c:pt idx="67">
                  <c:v>946.81</c:v>
                </c:pt>
                <c:pt idx="68">
                  <c:v>936.92</c:v>
                </c:pt>
                <c:pt idx="69">
                  <c:v>927.03</c:v>
                </c:pt>
                <c:pt idx="70">
                  <c:v>917.96</c:v>
                </c:pt>
                <c:pt idx="71">
                  <c:v>908</c:v>
                </c:pt>
                <c:pt idx="72">
                  <c:v>898.77</c:v>
                </c:pt>
                <c:pt idx="73">
                  <c:v>888.92</c:v>
                </c:pt>
                <c:pt idx="74">
                  <c:v>879.62</c:v>
                </c:pt>
                <c:pt idx="75">
                  <c:v>870.24</c:v>
                </c:pt>
                <c:pt idx="76">
                  <c:v>862.47</c:v>
                </c:pt>
                <c:pt idx="77">
                  <c:v>853.01</c:v>
                </c:pt>
                <c:pt idx="78">
                  <c:v>843.57</c:v>
                </c:pt>
                <c:pt idx="79">
                  <c:v>835.02</c:v>
                </c:pt>
                <c:pt idx="80">
                  <c:v>827.81</c:v>
                </c:pt>
                <c:pt idx="81">
                  <c:v>818.12</c:v>
                </c:pt>
                <c:pt idx="82">
                  <c:v>809.15</c:v>
                </c:pt>
                <c:pt idx="83">
                  <c:v>800.45</c:v>
                </c:pt>
                <c:pt idx="84">
                  <c:v>791.59</c:v>
                </c:pt>
                <c:pt idx="85">
                  <c:v>782.29</c:v>
                </c:pt>
                <c:pt idx="86">
                  <c:v>772.11</c:v>
                </c:pt>
                <c:pt idx="87">
                  <c:v>763.97</c:v>
                </c:pt>
                <c:pt idx="88">
                  <c:v>755.67</c:v>
                </c:pt>
                <c:pt idx="89">
                  <c:v>746.84</c:v>
                </c:pt>
                <c:pt idx="90">
                  <c:v>737.58</c:v>
                </c:pt>
                <c:pt idx="91">
                  <c:v>728.24</c:v>
                </c:pt>
                <c:pt idx="92">
                  <c:v>719.79</c:v>
                </c:pt>
                <c:pt idx="93">
                  <c:v>711.17</c:v>
                </c:pt>
                <c:pt idx="94">
                  <c:v>703.09</c:v>
                </c:pt>
                <c:pt idx="95">
                  <c:v>694.04</c:v>
                </c:pt>
                <c:pt idx="96">
                  <c:v>686.06</c:v>
                </c:pt>
                <c:pt idx="97">
                  <c:v>678.78</c:v>
                </c:pt>
                <c:pt idx="98">
                  <c:v>671.86</c:v>
                </c:pt>
                <c:pt idx="99">
                  <c:v>661.27</c:v>
                </c:pt>
                <c:pt idx="100">
                  <c:v>653.4</c:v>
                </c:pt>
                <c:pt idx="101">
                  <c:v>647.28</c:v>
                </c:pt>
                <c:pt idx="102">
                  <c:v>637.66999999999996</c:v>
                </c:pt>
                <c:pt idx="103">
                  <c:v>630.69000000000005</c:v>
                </c:pt>
                <c:pt idx="104">
                  <c:v>621.45000000000005</c:v>
                </c:pt>
                <c:pt idx="105">
                  <c:v>612.48</c:v>
                </c:pt>
                <c:pt idx="106">
                  <c:v>602.12</c:v>
                </c:pt>
                <c:pt idx="107">
                  <c:v>541.41999999999996</c:v>
                </c:pt>
                <c:pt idx="108">
                  <c:v>562.02</c:v>
                </c:pt>
                <c:pt idx="109">
                  <c:v>573.54999999999995</c:v>
                </c:pt>
                <c:pt idx="110">
                  <c:v>580.4</c:v>
                </c:pt>
                <c:pt idx="111">
                  <c:v>584.30999999999995</c:v>
                </c:pt>
                <c:pt idx="112">
                  <c:v>586.22</c:v>
                </c:pt>
                <c:pt idx="113">
                  <c:v>587.44000000000005</c:v>
                </c:pt>
                <c:pt idx="114">
                  <c:v>587</c:v>
                </c:pt>
                <c:pt idx="115">
                  <c:v>588.04</c:v>
                </c:pt>
                <c:pt idx="116">
                  <c:v>588.39</c:v>
                </c:pt>
                <c:pt idx="117">
                  <c:v>588.55999999999995</c:v>
                </c:pt>
                <c:pt idx="118">
                  <c:v>589.61</c:v>
                </c:pt>
                <c:pt idx="119">
                  <c:v>589.09</c:v>
                </c:pt>
                <c:pt idx="120">
                  <c:v>589.16999999999996</c:v>
                </c:pt>
                <c:pt idx="121">
                  <c:v>589.42999999999995</c:v>
                </c:pt>
                <c:pt idx="122">
                  <c:v>589.42999999999995</c:v>
                </c:pt>
                <c:pt idx="123">
                  <c:v>590.04</c:v>
                </c:pt>
                <c:pt idx="124">
                  <c:v>589.69000000000005</c:v>
                </c:pt>
                <c:pt idx="125">
                  <c:v>589.26</c:v>
                </c:pt>
                <c:pt idx="126">
                  <c:v>589.87</c:v>
                </c:pt>
                <c:pt idx="127">
                  <c:v>589.96</c:v>
                </c:pt>
                <c:pt idx="128">
                  <c:v>590.39</c:v>
                </c:pt>
                <c:pt idx="129">
                  <c:v>589.96</c:v>
                </c:pt>
                <c:pt idx="130">
                  <c:v>590.29999999999995</c:v>
                </c:pt>
                <c:pt idx="131">
                  <c:v>590.13</c:v>
                </c:pt>
                <c:pt idx="132">
                  <c:v>589.87</c:v>
                </c:pt>
                <c:pt idx="133">
                  <c:v>589.69000000000005</c:v>
                </c:pt>
                <c:pt idx="134">
                  <c:v>589</c:v>
                </c:pt>
                <c:pt idx="135">
                  <c:v>590.29999999999995</c:v>
                </c:pt>
                <c:pt idx="136">
                  <c:v>590.04</c:v>
                </c:pt>
                <c:pt idx="137">
                  <c:v>590.04</c:v>
                </c:pt>
              </c:numCache>
            </c:numRef>
          </c:cat>
          <c:val>
            <c:numRef>
              <c:f>Blad2!$I$2:$I$139</c:f>
              <c:numCache>
                <c:formatCode>General</c:formatCode>
                <c:ptCount val="138"/>
                <c:pt idx="0">
                  <c:v>8.9499999999999993</c:v>
                </c:pt>
                <c:pt idx="1">
                  <c:v>8.9700000000000006</c:v>
                </c:pt>
                <c:pt idx="2">
                  <c:v>8.9499999999999993</c:v>
                </c:pt>
                <c:pt idx="3">
                  <c:v>8.9600000000000009</c:v>
                </c:pt>
                <c:pt idx="4">
                  <c:v>8.92</c:v>
                </c:pt>
                <c:pt idx="5">
                  <c:v>8.93</c:v>
                </c:pt>
                <c:pt idx="6">
                  <c:v>8.91</c:v>
                </c:pt>
                <c:pt idx="7">
                  <c:v>8.8699999999999992</c:v>
                </c:pt>
                <c:pt idx="8">
                  <c:v>8.84</c:v>
                </c:pt>
                <c:pt idx="9">
                  <c:v>8.83</c:v>
                </c:pt>
                <c:pt idx="10">
                  <c:v>8.82</c:v>
                </c:pt>
                <c:pt idx="11">
                  <c:v>8.8000000000000007</c:v>
                </c:pt>
                <c:pt idx="12">
                  <c:v>8.7799999999999994</c:v>
                </c:pt>
                <c:pt idx="13">
                  <c:v>8.77</c:v>
                </c:pt>
                <c:pt idx="14">
                  <c:v>8.73</c:v>
                </c:pt>
                <c:pt idx="15">
                  <c:v>8.7200000000000006</c:v>
                </c:pt>
                <c:pt idx="16">
                  <c:v>8.6999999999999993</c:v>
                </c:pt>
                <c:pt idx="17">
                  <c:v>8.67</c:v>
                </c:pt>
                <c:pt idx="18">
                  <c:v>8.65</c:v>
                </c:pt>
                <c:pt idx="19">
                  <c:v>8.6300000000000008</c:v>
                </c:pt>
                <c:pt idx="20">
                  <c:v>8.6199999999999992</c:v>
                </c:pt>
                <c:pt idx="21">
                  <c:v>8.59</c:v>
                </c:pt>
                <c:pt idx="22">
                  <c:v>8.57</c:v>
                </c:pt>
                <c:pt idx="23">
                  <c:v>8.57</c:v>
                </c:pt>
                <c:pt idx="24">
                  <c:v>8.5500000000000007</c:v>
                </c:pt>
                <c:pt idx="25">
                  <c:v>8.5399999999999991</c:v>
                </c:pt>
                <c:pt idx="26">
                  <c:v>8.52</c:v>
                </c:pt>
                <c:pt idx="27">
                  <c:v>8.5</c:v>
                </c:pt>
                <c:pt idx="28">
                  <c:v>8.3800000000000008</c:v>
                </c:pt>
                <c:pt idx="29">
                  <c:v>7.76</c:v>
                </c:pt>
                <c:pt idx="30">
                  <c:v>7.42</c:v>
                </c:pt>
                <c:pt idx="31">
                  <c:v>7.32</c:v>
                </c:pt>
                <c:pt idx="32">
                  <c:v>6.94</c:v>
                </c:pt>
                <c:pt idx="33">
                  <c:v>6.61</c:v>
                </c:pt>
                <c:pt idx="34">
                  <c:v>6.53</c:v>
                </c:pt>
                <c:pt idx="35">
                  <c:v>6.52</c:v>
                </c:pt>
                <c:pt idx="36">
                  <c:v>6.3</c:v>
                </c:pt>
                <c:pt idx="37">
                  <c:v>6.03</c:v>
                </c:pt>
                <c:pt idx="38">
                  <c:v>5.88</c:v>
                </c:pt>
                <c:pt idx="39">
                  <c:v>5.77</c:v>
                </c:pt>
                <c:pt idx="40">
                  <c:v>5.63</c:v>
                </c:pt>
                <c:pt idx="41">
                  <c:v>5.45</c:v>
                </c:pt>
                <c:pt idx="42">
                  <c:v>5.35</c:v>
                </c:pt>
                <c:pt idx="43">
                  <c:v>5.22</c:v>
                </c:pt>
                <c:pt idx="44">
                  <c:v>5.0999999999999996</c:v>
                </c:pt>
                <c:pt idx="45">
                  <c:v>4.97</c:v>
                </c:pt>
                <c:pt idx="46">
                  <c:v>4.88</c:v>
                </c:pt>
                <c:pt idx="47">
                  <c:v>4.79</c:v>
                </c:pt>
                <c:pt idx="48">
                  <c:v>4.6900000000000004</c:v>
                </c:pt>
                <c:pt idx="49">
                  <c:v>4.5999999999999996</c:v>
                </c:pt>
                <c:pt idx="50">
                  <c:v>4.5199999999999996</c:v>
                </c:pt>
                <c:pt idx="51">
                  <c:v>4.42</c:v>
                </c:pt>
                <c:pt idx="52">
                  <c:v>4.3099999999999996</c:v>
                </c:pt>
                <c:pt idx="53">
                  <c:v>4.21</c:v>
                </c:pt>
                <c:pt idx="54">
                  <c:v>4.1500000000000004</c:v>
                </c:pt>
                <c:pt idx="55">
                  <c:v>4.09</c:v>
                </c:pt>
                <c:pt idx="56">
                  <c:v>4.01</c:v>
                </c:pt>
                <c:pt idx="57">
                  <c:v>3.96</c:v>
                </c:pt>
                <c:pt idx="58">
                  <c:v>3.9</c:v>
                </c:pt>
                <c:pt idx="59">
                  <c:v>3.83</c:v>
                </c:pt>
                <c:pt idx="60">
                  <c:v>3.75</c:v>
                </c:pt>
                <c:pt idx="61">
                  <c:v>3.71</c:v>
                </c:pt>
                <c:pt idx="62">
                  <c:v>3.66</c:v>
                </c:pt>
                <c:pt idx="63">
                  <c:v>3.6</c:v>
                </c:pt>
                <c:pt idx="64">
                  <c:v>3.56</c:v>
                </c:pt>
                <c:pt idx="65">
                  <c:v>3.53</c:v>
                </c:pt>
                <c:pt idx="66">
                  <c:v>3.49</c:v>
                </c:pt>
                <c:pt idx="67">
                  <c:v>3.45</c:v>
                </c:pt>
                <c:pt idx="68">
                  <c:v>3.42</c:v>
                </c:pt>
                <c:pt idx="69">
                  <c:v>3.39</c:v>
                </c:pt>
                <c:pt idx="70">
                  <c:v>3.37</c:v>
                </c:pt>
                <c:pt idx="71">
                  <c:v>3.33</c:v>
                </c:pt>
                <c:pt idx="72">
                  <c:v>3.32</c:v>
                </c:pt>
                <c:pt idx="73">
                  <c:v>3.3</c:v>
                </c:pt>
                <c:pt idx="74">
                  <c:v>3.29</c:v>
                </c:pt>
                <c:pt idx="75">
                  <c:v>3.27</c:v>
                </c:pt>
                <c:pt idx="76">
                  <c:v>3.26</c:v>
                </c:pt>
                <c:pt idx="77">
                  <c:v>3.26</c:v>
                </c:pt>
                <c:pt idx="78">
                  <c:v>3.25</c:v>
                </c:pt>
                <c:pt idx="79">
                  <c:v>3.24</c:v>
                </c:pt>
                <c:pt idx="80">
                  <c:v>3.25</c:v>
                </c:pt>
                <c:pt idx="81">
                  <c:v>3.25</c:v>
                </c:pt>
                <c:pt idx="82">
                  <c:v>3.26</c:v>
                </c:pt>
                <c:pt idx="83">
                  <c:v>3.26</c:v>
                </c:pt>
                <c:pt idx="84">
                  <c:v>3.27</c:v>
                </c:pt>
                <c:pt idx="85">
                  <c:v>3.28</c:v>
                </c:pt>
                <c:pt idx="86">
                  <c:v>3.3</c:v>
                </c:pt>
                <c:pt idx="87">
                  <c:v>3.3</c:v>
                </c:pt>
                <c:pt idx="88">
                  <c:v>3.33</c:v>
                </c:pt>
                <c:pt idx="89">
                  <c:v>3.34</c:v>
                </c:pt>
                <c:pt idx="90">
                  <c:v>3.36</c:v>
                </c:pt>
                <c:pt idx="91">
                  <c:v>3.38</c:v>
                </c:pt>
                <c:pt idx="92">
                  <c:v>3.39</c:v>
                </c:pt>
                <c:pt idx="93">
                  <c:v>3.43</c:v>
                </c:pt>
                <c:pt idx="94">
                  <c:v>3.44</c:v>
                </c:pt>
                <c:pt idx="95">
                  <c:v>3.47</c:v>
                </c:pt>
                <c:pt idx="96">
                  <c:v>3.51</c:v>
                </c:pt>
                <c:pt idx="97">
                  <c:v>3.53</c:v>
                </c:pt>
                <c:pt idx="98">
                  <c:v>3.55</c:v>
                </c:pt>
                <c:pt idx="99">
                  <c:v>3.59</c:v>
                </c:pt>
                <c:pt idx="100">
                  <c:v>3.63</c:v>
                </c:pt>
                <c:pt idx="101">
                  <c:v>3.67</c:v>
                </c:pt>
                <c:pt idx="102">
                  <c:v>3.66</c:v>
                </c:pt>
                <c:pt idx="103">
                  <c:v>3.71</c:v>
                </c:pt>
                <c:pt idx="104">
                  <c:v>3.76</c:v>
                </c:pt>
                <c:pt idx="105">
                  <c:v>3.78</c:v>
                </c:pt>
                <c:pt idx="106">
                  <c:v>3.81</c:v>
                </c:pt>
                <c:pt idx="107">
                  <c:v>3.88</c:v>
                </c:pt>
                <c:pt idx="108">
                  <c:v>3.9</c:v>
                </c:pt>
                <c:pt idx="109">
                  <c:v>3.9</c:v>
                </c:pt>
                <c:pt idx="110">
                  <c:v>3.89</c:v>
                </c:pt>
                <c:pt idx="111">
                  <c:v>3.9</c:v>
                </c:pt>
                <c:pt idx="112">
                  <c:v>3.9</c:v>
                </c:pt>
                <c:pt idx="113">
                  <c:v>3.91</c:v>
                </c:pt>
                <c:pt idx="114">
                  <c:v>3.93</c:v>
                </c:pt>
                <c:pt idx="115">
                  <c:v>3.94</c:v>
                </c:pt>
                <c:pt idx="116">
                  <c:v>3.96</c:v>
                </c:pt>
                <c:pt idx="117">
                  <c:v>3.96</c:v>
                </c:pt>
                <c:pt idx="118">
                  <c:v>3.97</c:v>
                </c:pt>
                <c:pt idx="119">
                  <c:v>3.99</c:v>
                </c:pt>
                <c:pt idx="120">
                  <c:v>4</c:v>
                </c:pt>
                <c:pt idx="121">
                  <c:v>4.01</c:v>
                </c:pt>
                <c:pt idx="122">
                  <c:v>4.03</c:v>
                </c:pt>
                <c:pt idx="123">
                  <c:v>4.03</c:v>
                </c:pt>
                <c:pt idx="124">
                  <c:v>4.04</c:v>
                </c:pt>
                <c:pt idx="125">
                  <c:v>4.0599999999999996</c:v>
                </c:pt>
                <c:pt idx="126">
                  <c:v>4.0599999999999996</c:v>
                </c:pt>
                <c:pt idx="127">
                  <c:v>4.07</c:v>
                </c:pt>
                <c:pt idx="128">
                  <c:v>4.09</c:v>
                </c:pt>
                <c:pt idx="129">
                  <c:v>4.0999999999999996</c:v>
                </c:pt>
                <c:pt idx="130">
                  <c:v>4.1100000000000003</c:v>
                </c:pt>
                <c:pt idx="131">
                  <c:v>4.1100000000000003</c:v>
                </c:pt>
                <c:pt idx="132">
                  <c:v>4.13</c:v>
                </c:pt>
                <c:pt idx="133">
                  <c:v>4.1399999999999997</c:v>
                </c:pt>
                <c:pt idx="134">
                  <c:v>4.16</c:v>
                </c:pt>
                <c:pt idx="135">
                  <c:v>4.16</c:v>
                </c:pt>
                <c:pt idx="136">
                  <c:v>4.16</c:v>
                </c:pt>
                <c:pt idx="137">
                  <c:v>4.18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34-4B99-8416-5AA8BBC8AC47}"/>
            </c:ext>
          </c:extLst>
        </c:ser>
        <c:ser>
          <c:idx val="0"/>
          <c:order val="1"/>
          <c:tx>
            <c:v>TEMP GROUNDSTATION</c:v>
          </c:tx>
          <c:spPr>
            <a:ln w="28575" cap="rnd" cmpd="sng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Blad2!$G$2:$G$139</c:f>
              <c:numCache>
                <c:formatCode>General</c:formatCode>
                <c:ptCount val="138"/>
                <c:pt idx="0">
                  <c:v>590.74</c:v>
                </c:pt>
                <c:pt idx="1">
                  <c:v>590.48</c:v>
                </c:pt>
                <c:pt idx="2">
                  <c:v>607.95000000000005</c:v>
                </c:pt>
                <c:pt idx="3">
                  <c:v>627.29</c:v>
                </c:pt>
                <c:pt idx="4">
                  <c:v>656.28</c:v>
                </c:pt>
                <c:pt idx="5">
                  <c:v>693.25</c:v>
                </c:pt>
                <c:pt idx="6">
                  <c:v>735.2</c:v>
                </c:pt>
                <c:pt idx="7">
                  <c:v>781.4</c:v>
                </c:pt>
                <c:pt idx="8">
                  <c:v>832.26</c:v>
                </c:pt>
                <c:pt idx="9">
                  <c:v>882.66</c:v>
                </c:pt>
                <c:pt idx="10">
                  <c:v>934.31</c:v>
                </c:pt>
                <c:pt idx="11">
                  <c:v>986.49</c:v>
                </c:pt>
                <c:pt idx="12">
                  <c:v>1033.68</c:v>
                </c:pt>
                <c:pt idx="13">
                  <c:v>1079.45</c:v>
                </c:pt>
                <c:pt idx="14">
                  <c:v>1119.94</c:v>
                </c:pt>
                <c:pt idx="15">
                  <c:v>1158.47</c:v>
                </c:pt>
                <c:pt idx="16">
                  <c:v>1193.6500000000001</c:v>
                </c:pt>
                <c:pt idx="17">
                  <c:v>1225.44</c:v>
                </c:pt>
                <c:pt idx="18">
                  <c:v>1252.68</c:v>
                </c:pt>
                <c:pt idx="19">
                  <c:v>1275.54</c:v>
                </c:pt>
                <c:pt idx="20">
                  <c:v>1294.6199999999999</c:v>
                </c:pt>
                <c:pt idx="21">
                  <c:v>1310.67</c:v>
                </c:pt>
                <c:pt idx="22">
                  <c:v>1323.74</c:v>
                </c:pt>
                <c:pt idx="23">
                  <c:v>1332.53</c:v>
                </c:pt>
                <c:pt idx="24">
                  <c:v>1338.43</c:v>
                </c:pt>
                <c:pt idx="25">
                  <c:v>1340.86</c:v>
                </c:pt>
                <c:pt idx="26">
                  <c:v>1339.64</c:v>
                </c:pt>
                <c:pt idx="27">
                  <c:v>1335.43</c:v>
                </c:pt>
                <c:pt idx="28">
                  <c:v>1356.7</c:v>
                </c:pt>
                <c:pt idx="29">
                  <c:v>1329.07</c:v>
                </c:pt>
                <c:pt idx="30">
                  <c:v>1315.05</c:v>
                </c:pt>
                <c:pt idx="31">
                  <c:v>1305.81</c:v>
                </c:pt>
                <c:pt idx="32">
                  <c:v>1296.02</c:v>
                </c:pt>
                <c:pt idx="33">
                  <c:v>1286.24</c:v>
                </c:pt>
                <c:pt idx="34">
                  <c:v>1278.05</c:v>
                </c:pt>
                <c:pt idx="35">
                  <c:v>1269.21</c:v>
                </c:pt>
                <c:pt idx="36">
                  <c:v>1258.99</c:v>
                </c:pt>
                <c:pt idx="37">
                  <c:v>1249.8</c:v>
                </c:pt>
                <c:pt idx="38">
                  <c:v>1240.3499999999999</c:v>
                </c:pt>
                <c:pt idx="39">
                  <c:v>1229.8800000000001</c:v>
                </c:pt>
                <c:pt idx="40">
                  <c:v>1218.96</c:v>
                </c:pt>
                <c:pt idx="41">
                  <c:v>1210.18</c:v>
                </c:pt>
                <c:pt idx="42">
                  <c:v>1199.93</c:v>
                </c:pt>
                <c:pt idx="43">
                  <c:v>1189.96</c:v>
                </c:pt>
                <c:pt idx="44">
                  <c:v>1179.6400000000001</c:v>
                </c:pt>
                <c:pt idx="45">
                  <c:v>1169.42</c:v>
                </c:pt>
                <c:pt idx="46">
                  <c:v>1159.76</c:v>
                </c:pt>
                <c:pt idx="47">
                  <c:v>1150.1099999999999</c:v>
                </c:pt>
                <c:pt idx="48">
                  <c:v>1140.0999999999999</c:v>
                </c:pt>
                <c:pt idx="49">
                  <c:v>1129.46</c:v>
                </c:pt>
                <c:pt idx="50">
                  <c:v>1119.75</c:v>
                </c:pt>
                <c:pt idx="51">
                  <c:v>1109.05</c:v>
                </c:pt>
                <c:pt idx="52">
                  <c:v>1099.3499999999999</c:v>
                </c:pt>
                <c:pt idx="53">
                  <c:v>1089.76</c:v>
                </c:pt>
                <c:pt idx="54">
                  <c:v>1079.81</c:v>
                </c:pt>
                <c:pt idx="55">
                  <c:v>1069.1500000000001</c:v>
                </c:pt>
                <c:pt idx="56">
                  <c:v>1058.95</c:v>
                </c:pt>
                <c:pt idx="57">
                  <c:v>1047.76</c:v>
                </c:pt>
                <c:pt idx="58">
                  <c:v>1037.4000000000001</c:v>
                </c:pt>
                <c:pt idx="59">
                  <c:v>1027.51</c:v>
                </c:pt>
                <c:pt idx="60">
                  <c:v>1017.08</c:v>
                </c:pt>
                <c:pt idx="61">
                  <c:v>1006.84</c:v>
                </c:pt>
                <c:pt idx="62">
                  <c:v>996.53</c:v>
                </c:pt>
                <c:pt idx="63">
                  <c:v>985.22</c:v>
                </c:pt>
                <c:pt idx="64">
                  <c:v>976.01</c:v>
                </c:pt>
                <c:pt idx="65">
                  <c:v>965.37</c:v>
                </c:pt>
                <c:pt idx="66">
                  <c:v>955.63</c:v>
                </c:pt>
                <c:pt idx="67">
                  <c:v>946.81</c:v>
                </c:pt>
                <c:pt idx="68">
                  <c:v>936.92</c:v>
                </c:pt>
                <c:pt idx="69">
                  <c:v>927.03</c:v>
                </c:pt>
                <c:pt idx="70">
                  <c:v>917.96</c:v>
                </c:pt>
                <c:pt idx="71">
                  <c:v>908</c:v>
                </c:pt>
                <c:pt idx="72">
                  <c:v>898.77</c:v>
                </c:pt>
                <c:pt idx="73">
                  <c:v>888.92</c:v>
                </c:pt>
                <c:pt idx="74">
                  <c:v>879.62</c:v>
                </c:pt>
                <c:pt idx="75">
                  <c:v>870.24</c:v>
                </c:pt>
                <c:pt idx="76">
                  <c:v>862.47</c:v>
                </c:pt>
                <c:pt idx="77">
                  <c:v>853.01</c:v>
                </c:pt>
                <c:pt idx="78">
                  <c:v>843.57</c:v>
                </c:pt>
                <c:pt idx="79">
                  <c:v>835.02</c:v>
                </c:pt>
                <c:pt idx="80">
                  <c:v>827.81</c:v>
                </c:pt>
                <c:pt idx="81">
                  <c:v>818.12</c:v>
                </c:pt>
                <c:pt idx="82">
                  <c:v>809.15</c:v>
                </c:pt>
                <c:pt idx="83">
                  <c:v>800.45</c:v>
                </c:pt>
                <c:pt idx="84">
                  <c:v>791.59</c:v>
                </c:pt>
                <c:pt idx="85">
                  <c:v>782.29</c:v>
                </c:pt>
                <c:pt idx="86">
                  <c:v>772.11</c:v>
                </c:pt>
                <c:pt idx="87">
                  <c:v>763.97</c:v>
                </c:pt>
                <c:pt idx="88">
                  <c:v>755.67</c:v>
                </c:pt>
                <c:pt idx="89">
                  <c:v>746.84</c:v>
                </c:pt>
                <c:pt idx="90">
                  <c:v>737.58</c:v>
                </c:pt>
                <c:pt idx="91">
                  <c:v>728.24</c:v>
                </c:pt>
                <c:pt idx="92">
                  <c:v>719.79</c:v>
                </c:pt>
                <c:pt idx="93">
                  <c:v>711.17</c:v>
                </c:pt>
                <c:pt idx="94">
                  <c:v>703.09</c:v>
                </c:pt>
                <c:pt idx="95">
                  <c:v>694.04</c:v>
                </c:pt>
                <c:pt idx="96">
                  <c:v>686.06</c:v>
                </c:pt>
                <c:pt idx="97">
                  <c:v>678.78</c:v>
                </c:pt>
                <c:pt idx="98">
                  <c:v>671.86</c:v>
                </c:pt>
                <c:pt idx="99">
                  <c:v>661.27</c:v>
                </c:pt>
                <c:pt idx="100">
                  <c:v>653.4</c:v>
                </c:pt>
                <c:pt idx="101">
                  <c:v>647.28</c:v>
                </c:pt>
                <c:pt idx="102">
                  <c:v>637.66999999999996</c:v>
                </c:pt>
                <c:pt idx="103">
                  <c:v>630.69000000000005</c:v>
                </c:pt>
                <c:pt idx="104">
                  <c:v>621.45000000000005</c:v>
                </c:pt>
                <c:pt idx="105">
                  <c:v>612.48</c:v>
                </c:pt>
                <c:pt idx="106">
                  <c:v>602.12</c:v>
                </c:pt>
                <c:pt idx="107">
                  <c:v>541.41999999999996</c:v>
                </c:pt>
                <c:pt idx="108">
                  <c:v>562.02</c:v>
                </c:pt>
                <c:pt idx="109">
                  <c:v>573.54999999999995</c:v>
                </c:pt>
                <c:pt idx="110">
                  <c:v>580.4</c:v>
                </c:pt>
                <c:pt idx="111">
                  <c:v>584.30999999999995</c:v>
                </c:pt>
                <c:pt idx="112">
                  <c:v>586.22</c:v>
                </c:pt>
                <c:pt idx="113">
                  <c:v>587.44000000000005</c:v>
                </c:pt>
                <c:pt idx="114">
                  <c:v>587</c:v>
                </c:pt>
                <c:pt idx="115">
                  <c:v>588.04</c:v>
                </c:pt>
                <c:pt idx="116">
                  <c:v>588.39</c:v>
                </c:pt>
                <c:pt idx="117">
                  <c:v>588.55999999999995</c:v>
                </c:pt>
                <c:pt idx="118">
                  <c:v>589.61</c:v>
                </c:pt>
                <c:pt idx="119">
                  <c:v>589.09</c:v>
                </c:pt>
                <c:pt idx="120">
                  <c:v>589.16999999999996</c:v>
                </c:pt>
                <c:pt idx="121">
                  <c:v>589.42999999999995</c:v>
                </c:pt>
                <c:pt idx="122">
                  <c:v>589.42999999999995</c:v>
                </c:pt>
                <c:pt idx="123">
                  <c:v>590.04</c:v>
                </c:pt>
                <c:pt idx="124">
                  <c:v>589.69000000000005</c:v>
                </c:pt>
                <c:pt idx="125">
                  <c:v>589.26</c:v>
                </c:pt>
                <c:pt idx="126">
                  <c:v>589.87</c:v>
                </c:pt>
                <c:pt idx="127">
                  <c:v>589.96</c:v>
                </c:pt>
                <c:pt idx="128">
                  <c:v>590.39</c:v>
                </c:pt>
                <c:pt idx="129">
                  <c:v>589.96</c:v>
                </c:pt>
                <c:pt idx="130">
                  <c:v>590.29999999999995</c:v>
                </c:pt>
                <c:pt idx="131">
                  <c:v>590.13</c:v>
                </c:pt>
                <c:pt idx="132">
                  <c:v>589.87</c:v>
                </c:pt>
                <c:pt idx="133">
                  <c:v>589.69000000000005</c:v>
                </c:pt>
                <c:pt idx="134">
                  <c:v>589</c:v>
                </c:pt>
                <c:pt idx="135">
                  <c:v>590.29999999999995</c:v>
                </c:pt>
                <c:pt idx="136">
                  <c:v>590.04</c:v>
                </c:pt>
                <c:pt idx="137">
                  <c:v>590.04</c:v>
                </c:pt>
              </c:numCache>
            </c:numRef>
          </c:cat>
          <c:val>
            <c:numRef>
              <c:f>Blad2!$C$2:$C$78</c:f>
              <c:numCache>
                <c:formatCode>General</c:formatCode>
                <c:ptCount val="77"/>
                <c:pt idx="0">
                  <c:v>8.9499999999999993</c:v>
                </c:pt>
                <c:pt idx="1">
                  <c:v>8.9700000000000006</c:v>
                </c:pt>
                <c:pt idx="2">
                  <c:v>8.9499999999999993</c:v>
                </c:pt>
                <c:pt idx="3">
                  <c:v>8.9600000000000009</c:v>
                </c:pt>
                <c:pt idx="4">
                  <c:v>8.92</c:v>
                </c:pt>
                <c:pt idx="5">
                  <c:v>8.93</c:v>
                </c:pt>
                <c:pt idx="6">
                  <c:v>8.91</c:v>
                </c:pt>
                <c:pt idx="7">
                  <c:v>8.8699999999999992</c:v>
                </c:pt>
                <c:pt idx="8">
                  <c:v>8.84</c:v>
                </c:pt>
                <c:pt idx="9">
                  <c:v>8.83</c:v>
                </c:pt>
                <c:pt idx="10">
                  <c:v>8.82</c:v>
                </c:pt>
                <c:pt idx="11">
                  <c:v>8.8000000000000007</c:v>
                </c:pt>
                <c:pt idx="12">
                  <c:v>8.7799999999999994</c:v>
                </c:pt>
                <c:pt idx="13">
                  <c:v>8.77</c:v>
                </c:pt>
                <c:pt idx="14">
                  <c:v>8.73</c:v>
                </c:pt>
                <c:pt idx="15">
                  <c:v>8.7200000000000006</c:v>
                </c:pt>
                <c:pt idx="16">
                  <c:v>8.6999999999999993</c:v>
                </c:pt>
                <c:pt idx="17">
                  <c:v>8.67</c:v>
                </c:pt>
                <c:pt idx="18">
                  <c:v>8.65</c:v>
                </c:pt>
                <c:pt idx="19">
                  <c:v>8.6300000000000008</c:v>
                </c:pt>
                <c:pt idx="20">
                  <c:v>8.6199999999999992</c:v>
                </c:pt>
                <c:pt idx="21">
                  <c:v>8.59</c:v>
                </c:pt>
                <c:pt idx="22">
                  <c:v>8.57</c:v>
                </c:pt>
                <c:pt idx="23">
                  <c:v>8.57</c:v>
                </c:pt>
                <c:pt idx="24">
                  <c:v>8.5500000000000007</c:v>
                </c:pt>
                <c:pt idx="25">
                  <c:v>8.5399999999999991</c:v>
                </c:pt>
                <c:pt idx="26">
                  <c:v>8.52</c:v>
                </c:pt>
                <c:pt idx="27">
                  <c:v>8.5</c:v>
                </c:pt>
                <c:pt idx="28">
                  <c:v>8.3800000000000008</c:v>
                </c:pt>
                <c:pt idx="29">
                  <c:v>7.76</c:v>
                </c:pt>
                <c:pt idx="30">
                  <c:v>7.42</c:v>
                </c:pt>
                <c:pt idx="31">
                  <c:v>7.32</c:v>
                </c:pt>
                <c:pt idx="32">
                  <c:v>6.94</c:v>
                </c:pt>
                <c:pt idx="33">
                  <c:v>6.61</c:v>
                </c:pt>
                <c:pt idx="34">
                  <c:v>6.53</c:v>
                </c:pt>
                <c:pt idx="35">
                  <c:v>6.52</c:v>
                </c:pt>
                <c:pt idx="36">
                  <c:v>6.3</c:v>
                </c:pt>
                <c:pt idx="37">
                  <c:v>6.03</c:v>
                </c:pt>
                <c:pt idx="38">
                  <c:v>5.88</c:v>
                </c:pt>
                <c:pt idx="40">
                  <c:v>5.63</c:v>
                </c:pt>
                <c:pt idx="41">
                  <c:v>5.45</c:v>
                </c:pt>
                <c:pt idx="42">
                  <c:v>5.35</c:v>
                </c:pt>
                <c:pt idx="43">
                  <c:v>5.22</c:v>
                </c:pt>
                <c:pt idx="44">
                  <c:v>5.0999999999999996</c:v>
                </c:pt>
                <c:pt idx="49">
                  <c:v>4.6900000000000004</c:v>
                </c:pt>
                <c:pt idx="50">
                  <c:v>4.5999999999999996</c:v>
                </c:pt>
                <c:pt idx="51">
                  <c:v>4.5199999999999996</c:v>
                </c:pt>
                <c:pt idx="52">
                  <c:v>4.42</c:v>
                </c:pt>
                <c:pt idx="53">
                  <c:v>4.3099999999999996</c:v>
                </c:pt>
                <c:pt idx="57">
                  <c:v>4.09</c:v>
                </c:pt>
                <c:pt idx="58">
                  <c:v>4.01</c:v>
                </c:pt>
                <c:pt idx="59">
                  <c:v>3.96</c:v>
                </c:pt>
                <c:pt idx="60">
                  <c:v>3.9</c:v>
                </c:pt>
                <c:pt idx="61">
                  <c:v>3.83</c:v>
                </c:pt>
                <c:pt idx="62">
                  <c:v>3.75</c:v>
                </c:pt>
                <c:pt idx="67">
                  <c:v>3.56</c:v>
                </c:pt>
                <c:pt idx="68">
                  <c:v>3.53</c:v>
                </c:pt>
                <c:pt idx="76">
                  <c:v>3.32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34-4B99-8416-5AA8BBC8A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5292112"/>
        <c:axId val="1215296912"/>
      </c:lineChart>
      <c:catAx>
        <c:axId val="1215292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Height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215296912"/>
        <c:crosses val="autoZero"/>
        <c:auto val="1"/>
        <c:lblAlgn val="ctr"/>
        <c:lblOffset val="100"/>
        <c:noMultiLvlLbl val="0"/>
      </c:catAx>
      <c:valAx>
        <c:axId val="121529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21529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0</a:t>
            </a:r>
            <a:r>
              <a:rPr lang="nl-BE" sz="1200"/>
              <a:t>3</a:t>
            </a:r>
            <a:r>
              <a:rPr lang="nl-BE"/>
              <a:t> µg/</a:t>
            </a:r>
            <a:r>
              <a:rPr lang="nl-NL" sz="1200">
                <a:effectLst/>
              </a:rPr>
              <a:t>m</a:t>
            </a:r>
            <a:r>
              <a:rPr lang="nl-NL" sz="1200" baseline="30000">
                <a:effectLst/>
              </a:rPr>
              <a:t>3</a:t>
            </a:r>
            <a:endParaRPr lang="nl-BE" sz="12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µg/m3 CANSAT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Blad2!$G$2:$G$139</c:f>
              <c:numCache>
                <c:formatCode>General</c:formatCode>
                <c:ptCount val="138"/>
                <c:pt idx="0">
                  <c:v>590.74</c:v>
                </c:pt>
                <c:pt idx="1">
                  <c:v>590.48</c:v>
                </c:pt>
                <c:pt idx="2">
                  <c:v>607.95000000000005</c:v>
                </c:pt>
                <c:pt idx="3">
                  <c:v>627.29</c:v>
                </c:pt>
                <c:pt idx="4">
                  <c:v>656.28</c:v>
                </c:pt>
                <c:pt idx="5">
                  <c:v>693.25</c:v>
                </c:pt>
                <c:pt idx="6">
                  <c:v>735.2</c:v>
                </c:pt>
                <c:pt idx="7">
                  <c:v>781.4</c:v>
                </c:pt>
                <c:pt idx="8">
                  <c:v>832.26</c:v>
                </c:pt>
                <c:pt idx="9">
                  <c:v>882.66</c:v>
                </c:pt>
                <c:pt idx="10">
                  <c:v>934.31</c:v>
                </c:pt>
                <c:pt idx="11">
                  <c:v>986.49</c:v>
                </c:pt>
                <c:pt idx="12">
                  <c:v>1033.68</c:v>
                </c:pt>
                <c:pt idx="13">
                  <c:v>1079.45</c:v>
                </c:pt>
                <c:pt idx="14">
                  <c:v>1119.94</c:v>
                </c:pt>
                <c:pt idx="15">
                  <c:v>1158.47</c:v>
                </c:pt>
                <c:pt idx="16">
                  <c:v>1193.6500000000001</c:v>
                </c:pt>
                <c:pt idx="17">
                  <c:v>1225.44</c:v>
                </c:pt>
                <c:pt idx="18">
                  <c:v>1252.68</c:v>
                </c:pt>
                <c:pt idx="19">
                  <c:v>1275.54</c:v>
                </c:pt>
                <c:pt idx="20">
                  <c:v>1294.6199999999999</c:v>
                </c:pt>
                <c:pt idx="21">
                  <c:v>1310.67</c:v>
                </c:pt>
                <c:pt idx="22">
                  <c:v>1323.74</c:v>
                </c:pt>
                <c:pt idx="23">
                  <c:v>1332.53</c:v>
                </c:pt>
                <c:pt idx="24">
                  <c:v>1338.43</c:v>
                </c:pt>
                <c:pt idx="25">
                  <c:v>1340.86</c:v>
                </c:pt>
                <c:pt idx="26">
                  <c:v>1339.64</c:v>
                </c:pt>
                <c:pt idx="27">
                  <c:v>1335.43</c:v>
                </c:pt>
                <c:pt idx="28">
                  <c:v>1356.7</c:v>
                </c:pt>
                <c:pt idx="29">
                  <c:v>1329.07</c:v>
                </c:pt>
                <c:pt idx="30">
                  <c:v>1315.05</c:v>
                </c:pt>
                <c:pt idx="31">
                  <c:v>1305.81</c:v>
                </c:pt>
                <c:pt idx="32">
                  <c:v>1296.02</c:v>
                </c:pt>
                <c:pt idx="33">
                  <c:v>1286.24</c:v>
                </c:pt>
                <c:pt idx="34">
                  <c:v>1278.05</c:v>
                </c:pt>
                <c:pt idx="35">
                  <c:v>1269.21</c:v>
                </c:pt>
                <c:pt idx="36">
                  <c:v>1258.99</c:v>
                </c:pt>
                <c:pt idx="37">
                  <c:v>1249.8</c:v>
                </c:pt>
                <c:pt idx="38">
                  <c:v>1240.3499999999999</c:v>
                </c:pt>
                <c:pt idx="39">
                  <c:v>1229.8800000000001</c:v>
                </c:pt>
                <c:pt idx="40">
                  <c:v>1218.96</c:v>
                </c:pt>
                <c:pt idx="41">
                  <c:v>1210.18</c:v>
                </c:pt>
                <c:pt idx="42">
                  <c:v>1199.93</c:v>
                </c:pt>
                <c:pt idx="43">
                  <c:v>1189.96</c:v>
                </c:pt>
                <c:pt idx="44">
                  <c:v>1179.6400000000001</c:v>
                </c:pt>
                <c:pt idx="45">
                  <c:v>1169.42</c:v>
                </c:pt>
                <c:pt idx="46">
                  <c:v>1159.76</c:v>
                </c:pt>
                <c:pt idx="47">
                  <c:v>1150.1099999999999</c:v>
                </c:pt>
                <c:pt idx="48">
                  <c:v>1140.0999999999999</c:v>
                </c:pt>
                <c:pt idx="49">
                  <c:v>1129.46</c:v>
                </c:pt>
                <c:pt idx="50">
                  <c:v>1119.75</c:v>
                </c:pt>
                <c:pt idx="51">
                  <c:v>1109.05</c:v>
                </c:pt>
                <c:pt idx="52">
                  <c:v>1099.3499999999999</c:v>
                </c:pt>
                <c:pt idx="53">
                  <c:v>1089.76</c:v>
                </c:pt>
                <c:pt idx="54">
                  <c:v>1079.81</c:v>
                </c:pt>
                <c:pt idx="55">
                  <c:v>1069.1500000000001</c:v>
                </c:pt>
                <c:pt idx="56">
                  <c:v>1058.95</c:v>
                </c:pt>
                <c:pt idx="57">
                  <c:v>1047.76</c:v>
                </c:pt>
                <c:pt idx="58">
                  <c:v>1037.4000000000001</c:v>
                </c:pt>
                <c:pt idx="59">
                  <c:v>1027.51</c:v>
                </c:pt>
                <c:pt idx="60">
                  <c:v>1017.08</c:v>
                </c:pt>
                <c:pt idx="61">
                  <c:v>1006.84</c:v>
                </c:pt>
                <c:pt idx="62">
                  <c:v>996.53</c:v>
                </c:pt>
                <c:pt idx="63">
                  <c:v>985.22</c:v>
                </c:pt>
                <c:pt idx="64">
                  <c:v>976.01</c:v>
                </c:pt>
                <c:pt idx="65">
                  <c:v>965.37</c:v>
                </c:pt>
                <c:pt idx="66">
                  <c:v>955.63</c:v>
                </c:pt>
                <c:pt idx="67">
                  <c:v>946.81</c:v>
                </c:pt>
                <c:pt idx="68">
                  <c:v>936.92</c:v>
                </c:pt>
                <c:pt idx="69">
                  <c:v>927.03</c:v>
                </c:pt>
                <c:pt idx="70">
                  <c:v>917.96</c:v>
                </c:pt>
                <c:pt idx="71">
                  <c:v>908</c:v>
                </c:pt>
                <c:pt idx="72">
                  <c:v>898.77</c:v>
                </c:pt>
                <c:pt idx="73">
                  <c:v>888.92</c:v>
                </c:pt>
                <c:pt idx="74">
                  <c:v>879.62</c:v>
                </c:pt>
                <c:pt idx="75">
                  <c:v>870.24</c:v>
                </c:pt>
                <c:pt idx="76">
                  <c:v>862.47</c:v>
                </c:pt>
                <c:pt idx="77">
                  <c:v>853.01</c:v>
                </c:pt>
                <c:pt idx="78">
                  <c:v>843.57</c:v>
                </c:pt>
                <c:pt idx="79">
                  <c:v>835.02</c:v>
                </c:pt>
                <c:pt idx="80">
                  <c:v>827.81</c:v>
                </c:pt>
                <c:pt idx="81">
                  <c:v>818.12</c:v>
                </c:pt>
                <c:pt idx="82">
                  <c:v>809.15</c:v>
                </c:pt>
                <c:pt idx="83">
                  <c:v>800.45</c:v>
                </c:pt>
                <c:pt idx="84">
                  <c:v>791.59</c:v>
                </c:pt>
                <c:pt idx="85">
                  <c:v>782.29</c:v>
                </c:pt>
                <c:pt idx="86">
                  <c:v>772.11</c:v>
                </c:pt>
                <c:pt idx="87">
                  <c:v>763.97</c:v>
                </c:pt>
                <c:pt idx="88">
                  <c:v>755.67</c:v>
                </c:pt>
                <c:pt idx="89">
                  <c:v>746.84</c:v>
                </c:pt>
                <c:pt idx="90">
                  <c:v>737.58</c:v>
                </c:pt>
                <c:pt idx="91">
                  <c:v>728.24</c:v>
                </c:pt>
                <c:pt idx="92">
                  <c:v>719.79</c:v>
                </c:pt>
                <c:pt idx="93">
                  <c:v>711.17</c:v>
                </c:pt>
                <c:pt idx="94">
                  <c:v>703.09</c:v>
                </c:pt>
                <c:pt idx="95">
                  <c:v>694.04</c:v>
                </c:pt>
                <c:pt idx="96">
                  <c:v>686.06</c:v>
                </c:pt>
                <c:pt idx="97">
                  <c:v>678.78</c:v>
                </c:pt>
                <c:pt idx="98">
                  <c:v>671.86</c:v>
                </c:pt>
                <c:pt idx="99">
                  <c:v>661.27</c:v>
                </c:pt>
                <c:pt idx="100">
                  <c:v>653.4</c:v>
                </c:pt>
                <c:pt idx="101">
                  <c:v>647.28</c:v>
                </c:pt>
                <c:pt idx="102">
                  <c:v>637.66999999999996</c:v>
                </c:pt>
                <c:pt idx="103">
                  <c:v>630.69000000000005</c:v>
                </c:pt>
                <c:pt idx="104">
                  <c:v>621.45000000000005</c:v>
                </c:pt>
                <c:pt idx="105">
                  <c:v>612.48</c:v>
                </c:pt>
                <c:pt idx="106">
                  <c:v>602.12</c:v>
                </c:pt>
                <c:pt idx="107">
                  <c:v>541.41999999999996</c:v>
                </c:pt>
                <c:pt idx="108">
                  <c:v>562.02</c:v>
                </c:pt>
                <c:pt idx="109">
                  <c:v>573.54999999999995</c:v>
                </c:pt>
                <c:pt idx="110">
                  <c:v>580.4</c:v>
                </c:pt>
                <c:pt idx="111">
                  <c:v>584.30999999999995</c:v>
                </c:pt>
                <c:pt idx="112">
                  <c:v>586.22</c:v>
                </c:pt>
                <c:pt idx="113">
                  <c:v>587.44000000000005</c:v>
                </c:pt>
                <c:pt idx="114">
                  <c:v>587</c:v>
                </c:pt>
                <c:pt idx="115">
                  <c:v>588.04</c:v>
                </c:pt>
                <c:pt idx="116">
                  <c:v>588.39</c:v>
                </c:pt>
                <c:pt idx="117">
                  <c:v>588.55999999999995</c:v>
                </c:pt>
                <c:pt idx="118">
                  <c:v>589.61</c:v>
                </c:pt>
                <c:pt idx="119">
                  <c:v>589.09</c:v>
                </c:pt>
                <c:pt idx="120">
                  <c:v>589.16999999999996</c:v>
                </c:pt>
                <c:pt idx="121">
                  <c:v>589.42999999999995</c:v>
                </c:pt>
                <c:pt idx="122">
                  <c:v>589.42999999999995</c:v>
                </c:pt>
                <c:pt idx="123">
                  <c:v>590.04</c:v>
                </c:pt>
                <c:pt idx="124">
                  <c:v>589.69000000000005</c:v>
                </c:pt>
                <c:pt idx="125">
                  <c:v>589.26</c:v>
                </c:pt>
                <c:pt idx="126">
                  <c:v>589.87</c:v>
                </c:pt>
                <c:pt idx="127">
                  <c:v>589.96</c:v>
                </c:pt>
                <c:pt idx="128">
                  <c:v>590.39</c:v>
                </c:pt>
                <c:pt idx="129">
                  <c:v>589.96</c:v>
                </c:pt>
                <c:pt idx="130">
                  <c:v>590.29999999999995</c:v>
                </c:pt>
                <c:pt idx="131">
                  <c:v>590.13</c:v>
                </c:pt>
                <c:pt idx="132">
                  <c:v>589.87</c:v>
                </c:pt>
                <c:pt idx="133">
                  <c:v>589.69000000000005</c:v>
                </c:pt>
                <c:pt idx="134">
                  <c:v>589</c:v>
                </c:pt>
                <c:pt idx="135">
                  <c:v>590.29999999999995</c:v>
                </c:pt>
                <c:pt idx="136">
                  <c:v>590.04</c:v>
                </c:pt>
                <c:pt idx="137">
                  <c:v>590.04</c:v>
                </c:pt>
              </c:numCache>
            </c:numRef>
          </c:cat>
          <c:val>
            <c:numRef>
              <c:f>Blad2!$N$2:$N$139</c:f>
              <c:numCache>
                <c:formatCode>General</c:formatCode>
                <c:ptCount val="138"/>
                <c:pt idx="0">
                  <c:v>2.375740598131958E-2</c:v>
                </c:pt>
                <c:pt idx="1">
                  <c:v>2.3746636047671504E-2</c:v>
                </c:pt>
                <c:pt idx="2">
                  <c:v>2.375740598131958E-2</c:v>
                </c:pt>
                <c:pt idx="3">
                  <c:v>2.761990885391143E-2</c:v>
                </c:pt>
                <c:pt idx="4">
                  <c:v>2.3773566108147935E-2</c:v>
                </c:pt>
                <c:pt idx="5">
                  <c:v>2.3768178702327846E-2</c:v>
                </c:pt>
                <c:pt idx="6">
                  <c:v>3.249282557661469E-2</c:v>
                </c:pt>
                <c:pt idx="7">
                  <c:v>2.3800513591302089E-2</c:v>
                </c:pt>
                <c:pt idx="8">
                  <c:v>2.769510975706756E-2</c:v>
                </c:pt>
                <c:pt idx="9">
                  <c:v>3.2551760579931824E-2</c:v>
                </c:pt>
                <c:pt idx="10">
                  <c:v>2.7707654588149999E-2</c:v>
                </c:pt>
                <c:pt idx="11">
                  <c:v>2.068631903598259E-2</c:v>
                </c:pt>
                <c:pt idx="12">
                  <c:v>2.3849062975043665E-2</c:v>
                </c:pt>
                <c:pt idx="13">
                  <c:v>5.7267027991476281E-2</c:v>
                </c:pt>
                <c:pt idx="14">
                  <c:v>2.0719112280914522E-2</c:v>
                </c:pt>
                <c:pt idx="15">
                  <c:v>2.3881460604761203E-2</c:v>
                </c:pt>
                <c:pt idx="16">
                  <c:v>2.7782991676893791E-2</c:v>
                </c:pt>
                <c:pt idx="17">
                  <c:v>2.780184419406399E-2</c:v>
                </c:pt>
                <c:pt idx="18">
                  <c:v>2.3919289569370228E-2</c:v>
                </c:pt>
                <c:pt idx="19">
                  <c:v>2.7826992238360278E-2</c:v>
                </c:pt>
                <c:pt idx="20">
                  <c:v>2.3935512444978869E-2</c:v>
                </c:pt>
                <c:pt idx="21">
                  <c:v>2.7852153261019835E-2</c:v>
                </c:pt>
                <c:pt idx="22">
                  <c:v>2.7864738639754617E-2</c:v>
                </c:pt>
                <c:pt idx="23">
                  <c:v>2.7864738639754617E-2</c:v>
                </c:pt>
                <c:pt idx="24">
                  <c:v>3.2758513287154505E-2</c:v>
                </c:pt>
                <c:pt idx="25">
                  <c:v>3.2765911133018438E-2</c:v>
                </c:pt>
                <c:pt idx="26">
                  <c:v>2.7896216284853642E-2</c:v>
                </c:pt>
                <c:pt idx="27">
                  <c:v>2.4000466735365589E-2</c:v>
                </c:pt>
                <c:pt idx="28">
                  <c:v>2.4065521515371297E-2</c:v>
                </c:pt>
                <c:pt idx="29">
                  <c:v>2.440324019829021E-2</c:v>
                </c:pt>
                <c:pt idx="30">
                  <c:v>2.8593862519207466E-2</c:v>
                </c:pt>
                <c:pt idx="31">
                  <c:v>3.3675611265886321E-2</c:v>
                </c:pt>
                <c:pt idx="32">
                  <c:v>9.5333608557311669E-2</c:v>
                </c:pt>
                <c:pt idx="33">
                  <c:v>2.1726357211032138E-2</c:v>
                </c:pt>
                <c:pt idx="34">
                  <c:v>2.9165530944555554E-2</c:v>
                </c:pt>
                <c:pt idx="35">
                  <c:v>3.427986629993153E-2</c:v>
                </c:pt>
                <c:pt idx="36">
                  <c:v>2.1875933249232888E-2</c:v>
                </c:pt>
                <c:pt idx="37">
                  <c:v>3.4653004226995285E-2</c:v>
                </c:pt>
                <c:pt idx="38">
                  <c:v>2.5443750235491485E-2</c:v>
                </c:pt>
                <c:pt idx="39">
                  <c:v>2.5505399851525879E-2</c:v>
                </c:pt>
                <c:pt idx="40">
                  <c:v>2.558398618146648E-2</c:v>
                </c:pt>
                <c:pt idx="41">
                  <c:v>3.5097660063173275E-2</c:v>
                </c:pt>
                <c:pt idx="42">
                  <c:v>2.9933448986828693E-2</c:v>
                </c:pt>
                <c:pt idx="43">
                  <c:v>3.5274885598200016E-2</c:v>
                </c:pt>
                <c:pt idx="44">
                  <c:v>3.5367553397912109E-2</c:v>
                </c:pt>
                <c:pt idx="45">
                  <c:v>2.5956324638195749E-2</c:v>
                </c:pt>
                <c:pt idx="46">
                  <c:v>2.6007336072529117E-2</c:v>
                </c:pt>
                <c:pt idx="47">
                  <c:v>1.3788957981179699E-2</c:v>
                </c:pt>
                <c:pt idx="48">
                  <c:v>3.0367936200547788E-2</c:v>
                </c:pt>
                <c:pt idx="49">
                  <c:v>3.0427461463327959E-2</c:v>
                </c:pt>
                <c:pt idx="50">
                  <c:v>3.5817405235828721E-2</c:v>
                </c:pt>
                <c:pt idx="51">
                  <c:v>3.054671162413173E-2</c:v>
                </c:pt>
                <c:pt idx="52">
                  <c:v>3.5981083237695083E-2</c:v>
                </c:pt>
                <c:pt idx="53">
                  <c:v>3.0686173399627228E-2</c:v>
                </c:pt>
                <c:pt idx="54">
                  <c:v>2.6423209394924575E-2</c:v>
                </c:pt>
                <c:pt idx="55">
                  <c:v>2.6457558304485804E-2</c:v>
                </c:pt>
                <c:pt idx="56">
                  <c:v>3.0819331340563891E-2</c:v>
                </c:pt>
                <c:pt idx="57">
                  <c:v>2.6532068328958148E-2</c:v>
                </c:pt>
                <c:pt idx="58">
                  <c:v>3.6301873296864413E-2</c:v>
                </c:pt>
                <c:pt idx="59">
                  <c:v>1.2626653101194868E-2</c:v>
                </c:pt>
                <c:pt idx="60">
                  <c:v>2.3128604841041223E-2</c:v>
                </c:pt>
                <c:pt idx="61">
                  <c:v>3.6451083386924599E-2</c:v>
                </c:pt>
                <c:pt idx="62">
                  <c:v>3.1053149954817841E-2</c:v>
                </c:pt>
                <c:pt idx="63">
                  <c:v>2.673902822392199E-2</c:v>
                </c:pt>
                <c:pt idx="64">
                  <c:v>2.6762080437167556E-2</c:v>
                </c:pt>
                <c:pt idx="65">
                  <c:v>3.6592762635244955E-2</c:v>
                </c:pt>
                <c:pt idx="66">
                  <c:v>2.6802449095514717E-2</c:v>
                </c:pt>
                <c:pt idx="67">
                  <c:v>2.6825532494184564E-2</c:v>
                </c:pt>
                <c:pt idx="68">
                  <c:v>3.6679498858411153E-2</c:v>
                </c:pt>
                <c:pt idx="69">
                  <c:v>2.686017886026899E-2</c:v>
                </c:pt>
                <c:pt idx="70">
                  <c:v>3.6718963163899852E-2</c:v>
                </c:pt>
                <c:pt idx="71">
                  <c:v>2.6894850752193025E-2</c:v>
                </c:pt>
                <c:pt idx="72">
                  <c:v>3.675845169298967E-2</c:v>
                </c:pt>
                <c:pt idx="73">
                  <c:v>2.6912196271801355E-2</c:v>
                </c:pt>
                <c:pt idx="74">
                  <c:v>3.6782156439305096E-2</c:v>
                </c:pt>
                <c:pt idx="75">
                  <c:v>2.6929548174617103E-2</c:v>
                </c:pt>
                <c:pt idx="76">
                  <c:v>3.680586990823935E-2</c:v>
                </c:pt>
                <c:pt idx="77">
                  <c:v>3.680586990823935E-2</c:v>
                </c:pt>
                <c:pt idx="78">
                  <c:v>3.6813776336381325E-2</c:v>
                </c:pt>
                <c:pt idx="79">
                  <c:v>6.4691013440002942E-2</c:v>
                </c:pt>
                <c:pt idx="80">
                  <c:v>2.6941119656341526E-2</c:v>
                </c:pt>
                <c:pt idx="81">
                  <c:v>3.1328335377920999E-2</c:v>
                </c:pt>
                <c:pt idx="82">
                  <c:v>3.680586990823935E-2</c:v>
                </c:pt>
                <c:pt idx="83">
                  <c:v>2.6935333560813554E-2</c:v>
                </c:pt>
                <c:pt idx="84">
                  <c:v>3.6797964449365603E-2</c:v>
                </c:pt>
                <c:pt idx="85">
                  <c:v>3.6790059959730684E-2</c:v>
                </c:pt>
                <c:pt idx="86">
                  <c:v>2.3353804339734316E-2</c:v>
                </c:pt>
                <c:pt idx="87">
                  <c:v>3.6774253888059397E-2</c:v>
                </c:pt>
                <c:pt idx="88">
                  <c:v>6.4566044120155167E-2</c:v>
                </c:pt>
                <c:pt idx="89">
                  <c:v>3.6742653374285734E-2</c:v>
                </c:pt>
                <c:pt idx="90">
                  <c:v>2.6877511615209744E-2</c:v>
                </c:pt>
                <c:pt idx="91">
                  <c:v>3.6711068365031969E-2</c:v>
                </c:pt>
                <c:pt idx="92">
                  <c:v>6.4482807855922933E-2</c:v>
                </c:pt>
                <c:pt idx="93">
                  <c:v>3.1207351619928731E-2</c:v>
                </c:pt>
                <c:pt idx="94">
                  <c:v>2.6831305116102058E-2</c:v>
                </c:pt>
                <c:pt idx="95">
                  <c:v>2.3268582584487243E-2</c:v>
                </c:pt>
                <c:pt idx="96">
                  <c:v>3.1153666808768143E-2</c:v>
                </c:pt>
                <c:pt idx="97">
                  <c:v>2.6779377038208606E-2</c:v>
                </c:pt>
                <c:pt idx="98">
                  <c:v>2.6767845262135052E-2</c:v>
                </c:pt>
                <c:pt idx="99">
                  <c:v>2.3208533092709843E-2</c:v>
                </c:pt>
                <c:pt idx="100">
                  <c:v>2.672174650433852E-2</c:v>
                </c:pt>
                <c:pt idx="101">
                  <c:v>3.1046455422864397E-2</c:v>
                </c:pt>
                <c:pt idx="102">
                  <c:v>2.6704471161550187E-2</c:v>
                </c:pt>
                <c:pt idx="103">
                  <c:v>1.7844422953320359E-2</c:v>
                </c:pt>
                <c:pt idx="104">
                  <c:v>2.6646932732727051E-2</c:v>
                </c:pt>
                <c:pt idx="105">
                  <c:v>1.2640290046970244E-2</c:v>
                </c:pt>
                <c:pt idx="106">
                  <c:v>2.6618190079106669E-2</c:v>
                </c:pt>
                <c:pt idx="107">
                  <c:v>5.2068286778102858E-2</c:v>
                </c:pt>
                <c:pt idx="108">
                  <c:v>2.6566497913816264E-2</c:v>
                </c:pt>
                <c:pt idx="109">
                  <c:v>5.2045792290370624E-2</c:v>
                </c:pt>
                <c:pt idx="110">
                  <c:v>2.657223865565371E-2</c:v>
                </c:pt>
                <c:pt idx="111">
                  <c:v>6.377777263856374E-2</c:v>
                </c:pt>
                <c:pt idx="112">
                  <c:v>1.4057818502803155E-2</c:v>
                </c:pt>
                <c:pt idx="113">
                  <c:v>2.65607578799276E-2</c:v>
                </c:pt>
                <c:pt idx="114">
                  <c:v>2.6549279935910001E-2</c:v>
                </c:pt>
                <c:pt idx="115">
                  <c:v>2.6543542025737769E-2</c:v>
                </c:pt>
                <c:pt idx="116">
                  <c:v>2.6532068328958148E-2</c:v>
                </c:pt>
                <c:pt idx="117">
                  <c:v>6.369511807708389E-2</c:v>
                </c:pt>
                <c:pt idx="118">
                  <c:v>2.6526332542307466E-2</c:v>
                </c:pt>
                <c:pt idx="119">
                  <c:v>2.651486309237604E-2</c:v>
                </c:pt>
                <c:pt idx="120">
                  <c:v>2.6509129429051995E-2</c:v>
                </c:pt>
                <c:pt idx="121">
                  <c:v>4.3063309794518188E-2</c:v>
                </c:pt>
                <c:pt idx="122">
                  <c:v>2.6491932685386525E-2</c:v>
                </c:pt>
                <c:pt idx="123">
                  <c:v>2.6491932685386525E-2</c:v>
                </c:pt>
                <c:pt idx="124">
                  <c:v>3.0799336668936084E-2</c:v>
                </c:pt>
                <c:pt idx="125">
                  <c:v>2.6474742310726145E-2</c:v>
                </c:pt>
                <c:pt idx="126">
                  <c:v>2.6474742310726145E-2</c:v>
                </c:pt>
                <c:pt idx="127">
                  <c:v>2.6469013601072695E-2</c:v>
                </c:pt>
                <c:pt idx="128">
                  <c:v>2.6457558304485804E-2</c:v>
                </c:pt>
                <c:pt idx="129">
                  <c:v>2.2954310236120136E-2</c:v>
                </c:pt>
                <c:pt idx="130">
                  <c:v>2.6446105838047771E-2</c:v>
                </c:pt>
                <c:pt idx="131">
                  <c:v>2.6446105838047771E-2</c:v>
                </c:pt>
                <c:pt idx="132">
                  <c:v>2.2939405706059911E-2</c:v>
                </c:pt>
                <c:pt idx="133">
                  <c:v>2.6428932444540459E-2</c:v>
                </c:pt>
                <c:pt idx="134">
                  <c:v>2.2924506701187768E-2</c:v>
                </c:pt>
                <c:pt idx="135">
                  <c:v>3.0719432034984468E-2</c:v>
                </c:pt>
                <c:pt idx="136">
                  <c:v>2.2924506701187768E-2</c:v>
                </c:pt>
                <c:pt idx="137">
                  <c:v>1.3972913630832759E-2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36-4CD4-8115-244C933460E9}"/>
            </c:ext>
          </c:extLst>
        </c:ser>
        <c:ser>
          <c:idx val="0"/>
          <c:order val="1"/>
          <c:tx>
            <c:v>µg/m3 GROUNDSTATION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Blad2!$G$2:$G$139</c:f>
              <c:numCache>
                <c:formatCode>General</c:formatCode>
                <c:ptCount val="138"/>
                <c:pt idx="0">
                  <c:v>590.74</c:v>
                </c:pt>
                <c:pt idx="1">
                  <c:v>590.48</c:v>
                </c:pt>
                <c:pt idx="2">
                  <c:v>607.95000000000005</c:v>
                </c:pt>
                <c:pt idx="3">
                  <c:v>627.29</c:v>
                </c:pt>
                <c:pt idx="4">
                  <c:v>656.28</c:v>
                </c:pt>
                <c:pt idx="5">
                  <c:v>693.25</c:v>
                </c:pt>
                <c:pt idx="6">
                  <c:v>735.2</c:v>
                </c:pt>
                <c:pt idx="7">
                  <c:v>781.4</c:v>
                </c:pt>
                <c:pt idx="8">
                  <c:v>832.26</c:v>
                </c:pt>
                <c:pt idx="9">
                  <c:v>882.66</c:v>
                </c:pt>
                <c:pt idx="10">
                  <c:v>934.31</c:v>
                </c:pt>
                <c:pt idx="11">
                  <c:v>986.49</c:v>
                </c:pt>
                <c:pt idx="12">
                  <c:v>1033.68</c:v>
                </c:pt>
                <c:pt idx="13">
                  <c:v>1079.45</c:v>
                </c:pt>
                <c:pt idx="14">
                  <c:v>1119.94</c:v>
                </c:pt>
                <c:pt idx="15">
                  <c:v>1158.47</c:v>
                </c:pt>
                <c:pt idx="16">
                  <c:v>1193.6500000000001</c:v>
                </c:pt>
                <c:pt idx="17">
                  <c:v>1225.44</c:v>
                </c:pt>
                <c:pt idx="18">
                  <c:v>1252.68</c:v>
                </c:pt>
                <c:pt idx="19">
                  <c:v>1275.54</c:v>
                </c:pt>
                <c:pt idx="20">
                  <c:v>1294.6199999999999</c:v>
                </c:pt>
                <c:pt idx="21">
                  <c:v>1310.67</c:v>
                </c:pt>
                <c:pt idx="22">
                  <c:v>1323.74</c:v>
                </c:pt>
                <c:pt idx="23">
                  <c:v>1332.53</c:v>
                </c:pt>
                <c:pt idx="24">
                  <c:v>1338.43</c:v>
                </c:pt>
                <c:pt idx="25">
                  <c:v>1340.86</c:v>
                </c:pt>
                <c:pt idx="26">
                  <c:v>1339.64</c:v>
                </c:pt>
                <c:pt idx="27">
                  <c:v>1335.43</c:v>
                </c:pt>
                <c:pt idx="28">
                  <c:v>1356.7</c:v>
                </c:pt>
                <c:pt idx="29">
                  <c:v>1329.07</c:v>
                </c:pt>
                <c:pt idx="30">
                  <c:v>1315.05</c:v>
                </c:pt>
                <c:pt idx="31">
                  <c:v>1305.81</c:v>
                </c:pt>
                <c:pt idx="32">
                  <c:v>1296.02</c:v>
                </c:pt>
                <c:pt idx="33">
                  <c:v>1286.24</c:v>
                </c:pt>
                <c:pt idx="34">
                  <c:v>1278.05</c:v>
                </c:pt>
                <c:pt idx="35">
                  <c:v>1269.21</c:v>
                </c:pt>
                <c:pt idx="36">
                  <c:v>1258.99</c:v>
                </c:pt>
                <c:pt idx="37">
                  <c:v>1249.8</c:v>
                </c:pt>
                <c:pt idx="38">
                  <c:v>1240.3499999999999</c:v>
                </c:pt>
                <c:pt idx="39">
                  <c:v>1229.8800000000001</c:v>
                </c:pt>
                <c:pt idx="40">
                  <c:v>1218.96</c:v>
                </c:pt>
                <c:pt idx="41">
                  <c:v>1210.18</c:v>
                </c:pt>
                <c:pt idx="42">
                  <c:v>1199.93</c:v>
                </c:pt>
                <c:pt idx="43">
                  <c:v>1189.96</c:v>
                </c:pt>
                <c:pt idx="44">
                  <c:v>1179.6400000000001</c:v>
                </c:pt>
                <c:pt idx="45">
                  <c:v>1169.42</c:v>
                </c:pt>
                <c:pt idx="46">
                  <c:v>1159.76</c:v>
                </c:pt>
                <c:pt idx="47">
                  <c:v>1150.1099999999999</c:v>
                </c:pt>
                <c:pt idx="48">
                  <c:v>1140.0999999999999</c:v>
                </c:pt>
                <c:pt idx="49">
                  <c:v>1129.46</c:v>
                </c:pt>
                <c:pt idx="50">
                  <c:v>1119.75</c:v>
                </c:pt>
                <c:pt idx="51">
                  <c:v>1109.05</c:v>
                </c:pt>
                <c:pt idx="52">
                  <c:v>1099.3499999999999</c:v>
                </c:pt>
                <c:pt idx="53">
                  <c:v>1089.76</c:v>
                </c:pt>
                <c:pt idx="54">
                  <c:v>1079.81</c:v>
                </c:pt>
                <c:pt idx="55">
                  <c:v>1069.1500000000001</c:v>
                </c:pt>
                <c:pt idx="56">
                  <c:v>1058.95</c:v>
                </c:pt>
                <c:pt idx="57">
                  <c:v>1047.76</c:v>
                </c:pt>
                <c:pt idx="58">
                  <c:v>1037.4000000000001</c:v>
                </c:pt>
                <c:pt idx="59">
                  <c:v>1027.51</c:v>
                </c:pt>
                <c:pt idx="60">
                  <c:v>1017.08</c:v>
                </c:pt>
                <c:pt idx="61">
                  <c:v>1006.84</c:v>
                </c:pt>
                <c:pt idx="62">
                  <c:v>996.53</c:v>
                </c:pt>
                <c:pt idx="63">
                  <c:v>985.22</c:v>
                </c:pt>
                <c:pt idx="64">
                  <c:v>976.01</c:v>
                </c:pt>
                <c:pt idx="65">
                  <c:v>965.37</c:v>
                </c:pt>
                <c:pt idx="66">
                  <c:v>955.63</c:v>
                </c:pt>
                <c:pt idx="67">
                  <c:v>946.81</c:v>
                </c:pt>
                <c:pt idx="68">
                  <c:v>936.92</c:v>
                </c:pt>
                <c:pt idx="69">
                  <c:v>927.03</c:v>
                </c:pt>
                <c:pt idx="70">
                  <c:v>917.96</c:v>
                </c:pt>
                <c:pt idx="71">
                  <c:v>908</c:v>
                </c:pt>
                <c:pt idx="72">
                  <c:v>898.77</c:v>
                </c:pt>
                <c:pt idx="73">
                  <c:v>888.92</c:v>
                </c:pt>
                <c:pt idx="74">
                  <c:v>879.62</c:v>
                </c:pt>
                <c:pt idx="75">
                  <c:v>870.24</c:v>
                </c:pt>
                <c:pt idx="76">
                  <c:v>862.47</c:v>
                </c:pt>
                <c:pt idx="77">
                  <c:v>853.01</c:v>
                </c:pt>
                <c:pt idx="78">
                  <c:v>843.57</c:v>
                </c:pt>
                <c:pt idx="79">
                  <c:v>835.02</c:v>
                </c:pt>
                <c:pt idx="80">
                  <c:v>827.81</c:v>
                </c:pt>
                <c:pt idx="81">
                  <c:v>818.12</c:v>
                </c:pt>
                <c:pt idx="82">
                  <c:v>809.15</c:v>
                </c:pt>
                <c:pt idx="83">
                  <c:v>800.45</c:v>
                </c:pt>
                <c:pt idx="84">
                  <c:v>791.59</c:v>
                </c:pt>
                <c:pt idx="85">
                  <c:v>782.29</c:v>
                </c:pt>
                <c:pt idx="86">
                  <c:v>772.11</c:v>
                </c:pt>
                <c:pt idx="87">
                  <c:v>763.97</c:v>
                </c:pt>
                <c:pt idx="88">
                  <c:v>755.67</c:v>
                </c:pt>
                <c:pt idx="89">
                  <c:v>746.84</c:v>
                </c:pt>
                <c:pt idx="90">
                  <c:v>737.58</c:v>
                </c:pt>
                <c:pt idx="91">
                  <c:v>728.24</c:v>
                </c:pt>
                <c:pt idx="92">
                  <c:v>719.79</c:v>
                </c:pt>
                <c:pt idx="93">
                  <c:v>711.17</c:v>
                </c:pt>
                <c:pt idx="94">
                  <c:v>703.09</c:v>
                </c:pt>
                <c:pt idx="95">
                  <c:v>694.04</c:v>
                </c:pt>
                <c:pt idx="96">
                  <c:v>686.06</c:v>
                </c:pt>
                <c:pt idx="97">
                  <c:v>678.78</c:v>
                </c:pt>
                <c:pt idx="98">
                  <c:v>671.86</c:v>
                </c:pt>
                <c:pt idx="99">
                  <c:v>661.27</c:v>
                </c:pt>
                <c:pt idx="100">
                  <c:v>653.4</c:v>
                </c:pt>
                <c:pt idx="101">
                  <c:v>647.28</c:v>
                </c:pt>
                <c:pt idx="102">
                  <c:v>637.66999999999996</c:v>
                </c:pt>
                <c:pt idx="103">
                  <c:v>630.69000000000005</c:v>
                </c:pt>
                <c:pt idx="104">
                  <c:v>621.45000000000005</c:v>
                </c:pt>
                <c:pt idx="105">
                  <c:v>612.48</c:v>
                </c:pt>
                <c:pt idx="106">
                  <c:v>602.12</c:v>
                </c:pt>
                <c:pt idx="107">
                  <c:v>541.41999999999996</c:v>
                </c:pt>
                <c:pt idx="108">
                  <c:v>562.02</c:v>
                </c:pt>
                <c:pt idx="109">
                  <c:v>573.54999999999995</c:v>
                </c:pt>
                <c:pt idx="110">
                  <c:v>580.4</c:v>
                </c:pt>
                <c:pt idx="111">
                  <c:v>584.30999999999995</c:v>
                </c:pt>
                <c:pt idx="112">
                  <c:v>586.22</c:v>
                </c:pt>
                <c:pt idx="113">
                  <c:v>587.44000000000005</c:v>
                </c:pt>
                <c:pt idx="114">
                  <c:v>587</c:v>
                </c:pt>
                <c:pt idx="115">
                  <c:v>588.04</c:v>
                </c:pt>
                <c:pt idx="116">
                  <c:v>588.39</c:v>
                </c:pt>
                <c:pt idx="117">
                  <c:v>588.55999999999995</c:v>
                </c:pt>
                <c:pt idx="118">
                  <c:v>589.61</c:v>
                </c:pt>
                <c:pt idx="119">
                  <c:v>589.09</c:v>
                </c:pt>
                <c:pt idx="120">
                  <c:v>589.16999999999996</c:v>
                </c:pt>
                <c:pt idx="121">
                  <c:v>589.42999999999995</c:v>
                </c:pt>
                <c:pt idx="122">
                  <c:v>589.42999999999995</c:v>
                </c:pt>
                <c:pt idx="123">
                  <c:v>590.04</c:v>
                </c:pt>
                <c:pt idx="124">
                  <c:v>589.69000000000005</c:v>
                </c:pt>
                <c:pt idx="125">
                  <c:v>589.26</c:v>
                </c:pt>
                <c:pt idx="126">
                  <c:v>589.87</c:v>
                </c:pt>
                <c:pt idx="127">
                  <c:v>589.96</c:v>
                </c:pt>
                <c:pt idx="128">
                  <c:v>590.39</c:v>
                </c:pt>
                <c:pt idx="129">
                  <c:v>589.96</c:v>
                </c:pt>
                <c:pt idx="130">
                  <c:v>590.29999999999995</c:v>
                </c:pt>
                <c:pt idx="131">
                  <c:v>590.13</c:v>
                </c:pt>
                <c:pt idx="132">
                  <c:v>589.87</c:v>
                </c:pt>
                <c:pt idx="133">
                  <c:v>589.69000000000005</c:v>
                </c:pt>
                <c:pt idx="134">
                  <c:v>589</c:v>
                </c:pt>
                <c:pt idx="135">
                  <c:v>590.29999999999995</c:v>
                </c:pt>
                <c:pt idx="136">
                  <c:v>590.04</c:v>
                </c:pt>
                <c:pt idx="137">
                  <c:v>590.04</c:v>
                </c:pt>
              </c:numCache>
            </c:numRef>
          </c:cat>
          <c:val>
            <c:numRef>
              <c:f>Blad2!$M$2:$M$78</c:f>
              <c:numCache>
                <c:formatCode>General</c:formatCode>
                <c:ptCount val="77"/>
                <c:pt idx="0">
                  <c:v>2.375740598131958E-2</c:v>
                </c:pt>
                <c:pt idx="1">
                  <c:v>2.3746636047671504E-2</c:v>
                </c:pt>
                <c:pt idx="2">
                  <c:v>2.375740598131958E-2</c:v>
                </c:pt>
                <c:pt idx="3">
                  <c:v>2.761990885391143E-2</c:v>
                </c:pt>
                <c:pt idx="4">
                  <c:v>2.3773566108147935E-2</c:v>
                </c:pt>
                <c:pt idx="5">
                  <c:v>2.3768178702327846E-2</c:v>
                </c:pt>
                <c:pt idx="6">
                  <c:v>3.249282557661469E-2</c:v>
                </c:pt>
                <c:pt idx="7">
                  <c:v>2.3800513591302089E-2</c:v>
                </c:pt>
                <c:pt idx="8">
                  <c:v>2.769510975706756E-2</c:v>
                </c:pt>
                <c:pt idx="9">
                  <c:v>3.2551760579931824E-2</c:v>
                </c:pt>
                <c:pt idx="10">
                  <c:v>2.7707654588149999E-2</c:v>
                </c:pt>
                <c:pt idx="11">
                  <c:v>2.068631903598259E-2</c:v>
                </c:pt>
                <c:pt idx="12">
                  <c:v>2.3849062975043665E-2</c:v>
                </c:pt>
                <c:pt idx="13">
                  <c:v>5.7267027991476281E-2</c:v>
                </c:pt>
                <c:pt idx="14">
                  <c:v>2.0719112280914522E-2</c:v>
                </c:pt>
                <c:pt idx="15">
                  <c:v>2.3881460604761203E-2</c:v>
                </c:pt>
                <c:pt idx="16">
                  <c:v>2.7782991676893791E-2</c:v>
                </c:pt>
                <c:pt idx="17">
                  <c:v>2.780184419406399E-2</c:v>
                </c:pt>
                <c:pt idx="18">
                  <c:v>2.3919289569370228E-2</c:v>
                </c:pt>
                <c:pt idx="19">
                  <c:v>2.7826992238360278E-2</c:v>
                </c:pt>
                <c:pt idx="20">
                  <c:v>2.3935512444978869E-2</c:v>
                </c:pt>
                <c:pt idx="21">
                  <c:v>2.7852153261019835E-2</c:v>
                </c:pt>
                <c:pt idx="22">
                  <c:v>2.7864738639754617E-2</c:v>
                </c:pt>
                <c:pt idx="23">
                  <c:v>2.7864738639754617E-2</c:v>
                </c:pt>
                <c:pt idx="24">
                  <c:v>3.2758513287154505E-2</c:v>
                </c:pt>
                <c:pt idx="25">
                  <c:v>3.2765911133018438E-2</c:v>
                </c:pt>
                <c:pt idx="26">
                  <c:v>2.7896216284853642E-2</c:v>
                </c:pt>
                <c:pt idx="27">
                  <c:v>2.4000466735365589E-2</c:v>
                </c:pt>
                <c:pt idx="28">
                  <c:v>2.4065521515371297E-2</c:v>
                </c:pt>
                <c:pt idx="29">
                  <c:v>2.440324019829021E-2</c:v>
                </c:pt>
                <c:pt idx="30">
                  <c:v>2.8593862519207466E-2</c:v>
                </c:pt>
                <c:pt idx="31">
                  <c:v>3.3675611265886321E-2</c:v>
                </c:pt>
                <c:pt idx="32">
                  <c:v>9.5333608557311669E-2</c:v>
                </c:pt>
                <c:pt idx="33">
                  <c:v>2.1726357211032138E-2</c:v>
                </c:pt>
                <c:pt idx="34">
                  <c:v>2.9165530944555554E-2</c:v>
                </c:pt>
                <c:pt idx="35">
                  <c:v>3.427986629993153E-2</c:v>
                </c:pt>
                <c:pt idx="36">
                  <c:v>2.1875933249232888E-2</c:v>
                </c:pt>
                <c:pt idx="37">
                  <c:v>3.4653004226995285E-2</c:v>
                </c:pt>
                <c:pt idx="38">
                  <c:v>2.5443750235491485E-2</c:v>
                </c:pt>
                <c:pt idx="40">
                  <c:v>2.558398618146648E-2</c:v>
                </c:pt>
                <c:pt idx="41">
                  <c:v>3.5097660063173275E-2</c:v>
                </c:pt>
                <c:pt idx="42">
                  <c:v>2.9933448986828693E-2</c:v>
                </c:pt>
                <c:pt idx="43">
                  <c:v>3.5274885598200016E-2</c:v>
                </c:pt>
                <c:pt idx="44">
                  <c:v>3.5367553397912109E-2</c:v>
                </c:pt>
                <c:pt idx="49">
                  <c:v>3.0367936200547788E-2</c:v>
                </c:pt>
                <c:pt idx="50">
                  <c:v>3.0427461463327959E-2</c:v>
                </c:pt>
                <c:pt idx="51">
                  <c:v>3.5817405235828721E-2</c:v>
                </c:pt>
                <c:pt idx="52">
                  <c:v>3.054671162413173E-2</c:v>
                </c:pt>
                <c:pt idx="53">
                  <c:v>3.5981083237695083E-2</c:v>
                </c:pt>
                <c:pt idx="57">
                  <c:v>2.6457558304485804E-2</c:v>
                </c:pt>
                <c:pt idx="58">
                  <c:v>3.0819331340563891E-2</c:v>
                </c:pt>
                <c:pt idx="59">
                  <c:v>2.6532068328958148E-2</c:v>
                </c:pt>
                <c:pt idx="60">
                  <c:v>3.6301873296864413E-2</c:v>
                </c:pt>
                <c:pt idx="61">
                  <c:v>1.2626653101194868E-2</c:v>
                </c:pt>
                <c:pt idx="62">
                  <c:v>2.3128604841041223E-2</c:v>
                </c:pt>
                <c:pt idx="67">
                  <c:v>2.6762080437167556E-2</c:v>
                </c:pt>
                <c:pt idx="68">
                  <c:v>3.6592762635244955E-2</c:v>
                </c:pt>
                <c:pt idx="76">
                  <c:v>3.675845169298967E-2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36-4CD4-8115-244C93346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608320"/>
        <c:axId val="1742601120"/>
      </c:lineChart>
      <c:catAx>
        <c:axId val="174260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Height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742601120"/>
        <c:crosses val="autoZero"/>
        <c:auto val="1"/>
        <c:lblAlgn val="ctr"/>
        <c:lblOffset val="100"/>
        <c:noMultiLvlLbl val="0"/>
      </c:catAx>
      <c:valAx>
        <c:axId val="174260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µg/</a:t>
                </a:r>
                <a:r>
                  <a:rPr lang="nl-NL" sz="1000">
                    <a:effectLst/>
                  </a:rPr>
                  <a:t>m</a:t>
                </a:r>
                <a:r>
                  <a:rPr lang="nl-NL" sz="1000" baseline="30000">
                    <a:effectLst/>
                  </a:rPr>
                  <a:t>3</a:t>
                </a:r>
                <a:endParaRPr lang="nl-BE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rich>
          </c:tx>
          <c:layout>
            <c:manualLayout>
              <c:xMode val="edge"/>
              <c:yMode val="edge"/>
              <c:x val="2.3553443040449051E-2"/>
              <c:y val="0.30857049901730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74260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nl-B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proceedings height of cansat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proceedings height of cansat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Blad2!$G$2:$G$124</c:f>
              <c:numCache>
                <c:formatCode>General</c:formatCode>
                <c:ptCount val="123"/>
                <c:pt idx="0">
                  <c:v>590.74</c:v>
                </c:pt>
                <c:pt idx="1">
                  <c:v>590.48</c:v>
                </c:pt>
                <c:pt idx="2">
                  <c:v>607.95000000000005</c:v>
                </c:pt>
                <c:pt idx="3">
                  <c:v>627.29</c:v>
                </c:pt>
                <c:pt idx="4">
                  <c:v>656.28</c:v>
                </c:pt>
                <c:pt idx="5">
                  <c:v>693.25</c:v>
                </c:pt>
                <c:pt idx="6">
                  <c:v>735.2</c:v>
                </c:pt>
                <c:pt idx="7">
                  <c:v>781.4</c:v>
                </c:pt>
                <c:pt idx="8">
                  <c:v>832.26</c:v>
                </c:pt>
                <c:pt idx="9">
                  <c:v>882.66</c:v>
                </c:pt>
                <c:pt idx="10">
                  <c:v>934.31</c:v>
                </c:pt>
                <c:pt idx="11">
                  <c:v>986.49</c:v>
                </c:pt>
                <c:pt idx="12">
                  <c:v>1033.68</c:v>
                </c:pt>
                <c:pt idx="13">
                  <c:v>1079.45</c:v>
                </c:pt>
                <c:pt idx="14">
                  <c:v>1119.94</c:v>
                </c:pt>
                <c:pt idx="15">
                  <c:v>1158.47</c:v>
                </c:pt>
                <c:pt idx="16">
                  <c:v>1193.6500000000001</c:v>
                </c:pt>
                <c:pt idx="17">
                  <c:v>1225.44</c:v>
                </c:pt>
                <c:pt idx="18">
                  <c:v>1252.68</c:v>
                </c:pt>
                <c:pt idx="19">
                  <c:v>1275.54</c:v>
                </c:pt>
                <c:pt idx="20">
                  <c:v>1294.6199999999999</c:v>
                </c:pt>
                <c:pt idx="21">
                  <c:v>1310.67</c:v>
                </c:pt>
                <c:pt idx="22">
                  <c:v>1323.74</c:v>
                </c:pt>
                <c:pt idx="23">
                  <c:v>1332.53</c:v>
                </c:pt>
                <c:pt idx="24">
                  <c:v>1338.43</c:v>
                </c:pt>
                <c:pt idx="25">
                  <c:v>1340.86</c:v>
                </c:pt>
                <c:pt idx="26">
                  <c:v>1339.64</c:v>
                </c:pt>
                <c:pt idx="27">
                  <c:v>1335.43</c:v>
                </c:pt>
                <c:pt idx="28">
                  <c:v>1356.7</c:v>
                </c:pt>
                <c:pt idx="29">
                  <c:v>1329.07</c:v>
                </c:pt>
                <c:pt idx="30">
                  <c:v>1315.05</c:v>
                </c:pt>
                <c:pt idx="31">
                  <c:v>1305.81</c:v>
                </c:pt>
                <c:pt idx="32">
                  <c:v>1296.02</c:v>
                </c:pt>
                <c:pt idx="33">
                  <c:v>1286.24</c:v>
                </c:pt>
                <c:pt idx="34">
                  <c:v>1278.05</c:v>
                </c:pt>
                <c:pt idx="35">
                  <c:v>1269.21</c:v>
                </c:pt>
                <c:pt idx="36">
                  <c:v>1258.99</c:v>
                </c:pt>
                <c:pt idx="37">
                  <c:v>1249.8</c:v>
                </c:pt>
                <c:pt idx="38">
                  <c:v>1240.3499999999999</c:v>
                </c:pt>
                <c:pt idx="39">
                  <c:v>1229.8800000000001</c:v>
                </c:pt>
                <c:pt idx="40">
                  <c:v>1218.96</c:v>
                </c:pt>
                <c:pt idx="41">
                  <c:v>1210.18</c:v>
                </c:pt>
                <c:pt idx="42">
                  <c:v>1199.93</c:v>
                </c:pt>
                <c:pt idx="43">
                  <c:v>1189.96</c:v>
                </c:pt>
                <c:pt idx="44">
                  <c:v>1179.6400000000001</c:v>
                </c:pt>
                <c:pt idx="45">
                  <c:v>1169.42</c:v>
                </c:pt>
                <c:pt idx="46">
                  <c:v>1159.76</c:v>
                </c:pt>
                <c:pt idx="47">
                  <c:v>1150.1099999999999</c:v>
                </c:pt>
                <c:pt idx="48">
                  <c:v>1140.0999999999999</c:v>
                </c:pt>
                <c:pt idx="49">
                  <c:v>1129.46</c:v>
                </c:pt>
                <c:pt idx="50">
                  <c:v>1119.75</c:v>
                </c:pt>
                <c:pt idx="51">
                  <c:v>1109.05</c:v>
                </c:pt>
                <c:pt idx="52">
                  <c:v>1099.3499999999999</c:v>
                </c:pt>
                <c:pt idx="53">
                  <c:v>1089.76</c:v>
                </c:pt>
                <c:pt idx="54">
                  <c:v>1079.81</c:v>
                </c:pt>
                <c:pt idx="55">
                  <c:v>1069.1500000000001</c:v>
                </c:pt>
                <c:pt idx="56">
                  <c:v>1058.95</c:v>
                </c:pt>
                <c:pt idx="57">
                  <c:v>1047.76</c:v>
                </c:pt>
                <c:pt idx="58">
                  <c:v>1037.4000000000001</c:v>
                </c:pt>
                <c:pt idx="59">
                  <c:v>1027.51</c:v>
                </c:pt>
                <c:pt idx="60">
                  <c:v>1017.08</c:v>
                </c:pt>
                <c:pt idx="61">
                  <c:v>1006.84</c:v>
                </c:pt>
                <c:pt idx="62">
                  <c:v>996.53</c:v>
                </c:pt>
                <c:pt idx="63">
                  <c:v>985.22</c:v>
                </c:pt>
                <c:pt idx="64">
                  <c:v>976.01</c:v>
                </c:pt>
                <c:pt idx="65">
                  <c:v>965.37</c:v>
                </c:pt>
                <c:pt idx="66">
                  <c:v>955.63</c:v>
                </c:pt>
                <c:pt idx="67">
                  <c:v>946.81</c:v>
                </c:pt>
                <c:pt idx="68">
                  <c:v>936.92</c:v>
                </c:pt>
                <c:pt idx="69">
                  <c:v>927.03</c:v>
                </c:pt>
                <c:pt idx="70">
                  <c:v>917.96</c:v>
                </c:pt>
                <c:pt idx="71">
                  <c:v>908</c:v>
                </c:pt>
                <c:pt idx="72">
                  <c:v>898.77</c:v>
                </c:pt>
                <c:pt idx="73">
                  <c:v>888.92</c:v>
                </c:pt>
                <c:pt idx="74">
                  <c:v>879.62</c:v>
                </c:pt>
                <c:pt idx="75">
                  <c:v>870.24</c:v>
                </c:pt>
                <c:pt idx="76">
                  <c:v>862.47</c:v>
                </c:pt>
                <c:pt idx="77">
                  <c:v>853.01</c:v>
                </c:pt>
                <c:pt idx="78">
                  <c:v>843.57</c:v>
                </c:pt>
                <c:pt idx="79">
                  <c:v>835.02</c:v>
                </c:pt>
                <c:pt idx="80">
                  <c:v>827.81</c:v>
                </c:pt>
                <c:pt idx="81">
                  <c:v>818.12</c:v>
                </c:pt>
                <c:pt idx="82">
                  <c:v>809.15</c:v>
                </c:pt>
                <c:pt idx="83">
                  <c:v>800.45</c:v>
                </c:pt>
                <c:pt idx="84">
                  <c:v>791.59</c:v>
                </c:pt>
                <c:pt idx="85">
                  <c:v>782.29</c:v>
                </c:pt>
                <c:pt idx="86">
                  <c:v>772.11</c:v>
                </c:pt>
                <c:pt idx="87">
                  <c:v>763.97</c:v>
                </c:pt>
                <c:pt idx="88">
                  <c:v>755.67</c:v>
                </c:pt>
                <c:pt idx="89">
                  <c:v>746.84</c:v>
                </c:pt>
                <c:pt idx="90">
                  <c:v>737.58</c:v>
                </c:pt>
                <c:pt idx="91">
                  <c:v>728.24</c:v>
                </c:pt>
                <c:pt idx="92">
                  <c:v>719.79</c:v>
                </c:pt>
                <c:pt idx="93">
                  <c:v>711.17</c:v>
                </c:pt>
                <c:pt idx="94">
                  <c:v>703.09</c:v>
                </c:pt>
                <c:pt idx="95">
                  <c:v>694.04</c:v>
                </c:pt>
                <c:pt idx="96">
                  <c:v>686.06</c:v>
                </c:pt>
                <c:pt idx="97">
                  <c:v>678.78</c:v>
                </c:pt>
                <c:pt idx="98">
                  <c:v>671.86</c:v>
                </c:pt>
                <c:pt idx="99">
                  <c:v>661.27</c:v>
                </c:pt>
                <c:pt idx="100">
                  <c:v>653.4</c:v>
                </c:pt>
                <c:pt idx="101">
                  <c:v>647.28</c:v>
                </c:pt>
                <c:pt idx="102">
                  <c:v>637.66999999999996</c:v>
                </c:pt>
                <c:pt idx="103">
                  <c:v>630.69000000000005</c:v>
                </c:pt>
                <c:pt idx="104">
                  <c:v>621.45000000000005</c:v>
                </c:pt>
                <c:pt idx="105">
                  <c:v>612.48</c:v>
                </c:pt>
                <c:pt idx="106">
                  <c:v>602.12</c:v>
                </c:pt>
                <c:pt idx="107">
                  <c:v>541.41999999999996</c:v>
                </c:pt>
                <c:pt idx="108">
                  <c:v>562.02</c:v>
                </c:pt>
                <c:pt idx="109">
                  <c:v>573.54999999999995</c:v>
                </c:pt>
                <c:pt idx="110">
                  <c:v>580.4</c:v>
                </c:pt>
                <c:pt idx="111">
                  <c:v>584.30999999999995</c:v>
                </c:pt>
                <c:pt idx="112">
                  <c:v>586.22</c:v>
                </c:pt>
                <c:pt idx="113">
                  <c:v>587.44000000000005</c:v>
                </c:pt>
                <c:pt idx="114">
                  <c:v>587</c:v>
                </c:pt>
                <c:pt idx="115">
                  <c:v>588.04</c:v>
                </c:pt>
                <c:pt idx="116">
                  <c:v>588.39</c:v>
                </c:pt>
                <c:pt idx="117">
                  <c:v>588.55999999999995</c:v>
                </c:pt>
                <c:pt idx="118">
                  <c:v>589.61</c:v>
                </c:pt>
                <c:pt idx="119">
                  <c:v>589.09</c:v>
                </c:pt>
                <c:pt idx="120">
                  <c:v>589.16999999999996</c:v>
                </c:pt>
                <c:pt idx="121">
                  <c:v>589.42999999999995</c:v>
                </c:pt>
                <c:pt idx="122">
                  <c:v>589.42999999999995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BC-4164-B475-5769CF309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984144"/>
        <c:axId val="837991344"/>
      </c:lineChart>
      <c:catAx>
        <c:axId val="837984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837991344"/>
        <c:crosses val="autoZero"/>
        <c:auto val="1"/>
        <c:lblAlgn val="ctr"/>
        <c:lblOffset val="100"/>
        <c:noMultiLvlLbl val="0"/>
      </c:catAx>
      <c:valAx>
        <c:axId val="8379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Height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83798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nl-B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proceedings pressure of cansat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proceedings pressure of cansat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Blad2!$H$2:$H$117</c:f>
              <c:numCache>
                <c:formatCode>General</c:formatCode>
                <c:ptCount val="116"/>
                <c:pt idx="0">
                  <c:v>942.89</c:v>
                </c:pt>
                <c:pt idx="1">
                  <c:v>942.92</c:v>
                </c:pt>
                <c:pt idx="2">
                  <c:v>940.91</c:v>
                </c:pt>
                <c:pt idx="3">
                  <c:v>938.69</c:v>
                </c:pt>
                <c:pt idx="4">
                  <c:v>935.37</c:v>
                </c:pt>
                <c:pt idx="5">
                  <c:v>931.15</c:v>
                </c:pt>
                <c:pt idx="6">
                  <c:v>926.38</c:v>
                </c:pt>
                <c:pt idx="7">
                  <c:v>921.15</c:v>
                </c:pt>
                <c:pt idx="8">
                  <c:v>915.42</c:v>
                </c:pt>
                <c:pt idx="9">
                  <c:v>909.77</c:v>
                </c:pt>
                <c:pt idx="10">
                  <c:v>904.01</c:v>
                </c:pt>
                <c:pt idx="11">
                  <c:v>898.22</c:v>
                </c:pt>
                <c:pt idx="12">
                  <c:v>893.01</c:v>
                </c:pt>
                <c:pt idx="13">
                  <c:v>887.98</c:v>
                </c:pt>
                <c:pt idx="14">
                  <c:v>883.55</c:v>
                </c:pt>
                <c:pt idx="15">
                  <c:v>879.35</c:v>
                </c:pt>
                <c:pt idx="16">
                  <c:v>875.53</c:v>
                </c:pt>
                <c:pt idx="17">
                  <c:v>872.09</c:v>
                </c:pt>
                <c:pt idx="18">
                  <c:v>869.15</c:v>
                </c:pt>
                <c:pt idx="19">
                  <c:v>866.69</c:v>
                </c:pt>
                <c:pt idx="20">
                  <c:v>864.64</c:v>
                </c:pt>
                <c:pt idx="21">
                  <c:v>862.92</c:v>
                </c:pt>
                <c:pt idx="22">
                  <c:v>861.52</c:v>
                </c:pt>
                <c:pt idx="23">
                  <c:v>860.58</c:v>
                </c:pt>
                <c:pt idx="24">
                  <c:v>859.95</c:v>
                </c:pt>
                <c:pt idx="25">
                  <c:v>859.69</c:v>
                </c:pt>
                <c:pt idx="26">
                  <c:v>859.82</c:v>
                </c:pt>
                <c:pt idx="27">
                  <c:v>860.27</c:v>
                </c:pt>
                <c:pt idx="28">
                  <c:v>858</c:v>
                </c:pt>
                <c:pt idx="29">
                  <c:v>860.95</c:v>
                </c:pt>
                <c:pt idx="30">
                  <c:v>862.45</c:v>
                </c:pt>
                <c:pt idx="31">
                  <c:v>863.44</c:v>
                </c:pt>
                <c:pt idx="32">
                  <c:v>864.49</c:v>
                </c:pt>
                <c:pt idx="33">
                  <c:v>865.54</c:v>
                </c:pt>
                <c:pt idx="34">
                  <c:v>866.42</c:v>
                </c:pt>
                <c:pt idx="35">
                  <c:v>867.37</c:v>
                </c:pt>
                <c:pt idx="36">
                  <c:v>868.47</c:v>
                </c:pt>
                <c:pt idx="37">
                  <c:v>869.46</c:v>
                </c:pt>
                <c:pt idx="38">
                  <c:v>870.48</c:v>
                </c:pt>
                <c:pt idx="39">
                  <c:v>871.61</c:v>
                </c:pt>
                <c:pt idx="40">
                  <c:v>872.79</c:v>
                </c:pt>
                <c:pt idx="41">
                  <c:v>873.74</c:v>
                </c:pt>
                <c:pt idx="42">
                  <c:v>874.85</c:v>
                </c:pt>
                <c:pt idx="43">
                  <c:v>875.93</c:v>
                </c:pt>
                <c:pt idx="44">
                  <c:v>877.05</c:v>
                </c:pt>
                <c:pt idx="45">
                  <c:v>878.16</c:v>
                </c:pt>
                <c:pt idx="46">
                  <c:v>879.21</c:v>
                </c:pt>
                <c:pt idx="47">
                  <c:v>880.26</c:v>
                </c:pt>
                <c:pt idx="48">
                  <c:v>881.35</c:v>
                </c:pt>
                <c:pt idx="49">
                  <c:v>882.51</c:v>
                </c:pt>
                <c:pt idx="50">
                  <c:v>883.57</c:v>
                </c:pt>
                <c:pt idx="51">
                  <c:v>884.74</c:v>
                </c:pt>
                <c:pt idx="52">
                  <c:v>885.8</c:v>
                </c:pt>
                <c:pt idx="53">
                  <c:v>886.85</c:v>
                </c:pt>
                <c:pt idx="54">
                  <c:v>887.94</c:v>
                </c:pt>
                <c:pt idx="55">
                  <c:v>889.11</c:v>
                </c:pt>
                <c:pt idx="56">
                  <c:v>890.23</c:v>
                </c:pt>
                <c:pt idx="57">
                  <c:v>891.46</c:v>
                </c:pt>
                <c:pt idx="58">
                  <c:v>892.6</c:v>
                </c:pt>
                <c:pt idx="59">
                  <c:v>893.69</c:v>
                </c:pt>
                <c:pt idx="60">
                  <c:v>894.84</c:v>
                </c:pt>
                <c:pt idx="61">
                  <c:v>895.97</c:v>
                </c:pt>
                <c:pt idx="62">
                  <c:v>897.11</c:v>
                </c:pt>
                <c:pt idx="63">
                  <c:v>898.36</c:v>
                </c:pt>
                <c:pt idx="64">
                  <c:v>899.38</c:v>
                </c:pt>
                <c:pt idx="65">
                  <c:v>900.56</c:v>
                </c:pt>
                <c:pt idx="66">
                  <c:v>901.64</c:v>
                </c:pt>
                <c:pt idx="67">
                  <c:v>902.62</c:v>
                </c:pt>
                <c:pt idx="68">
                  <c:v>903.72</c:v>
                </c:pt>
                <c:pt idx="69">
                  <c:v>904.82</c:v>
                </c:pt>
                <c:pt idx="70">
                  <c:v>905.83</c:v>
                </c:pt>
                <c:pt idx="71">
                  <c:v>906.94</c:v>
                </c:pt>
                <c:pt idx="72">
                  <c:v>907.97</c:v>
                </c:pt>
                <c:pt idx="73">
                  <c:v>909.07</c:v>
                </c:pt>
                <c:pt idx="74">
                  <c:v>910.11</c:v>
                </c:pt>
                <c:pt idx="75">
                  <c:v>911.16</c:v>
                </c:pt>
                <c:pt idx="76">
                  <c:v>912.03</c:v>
                </c:pt>
                <c:pt idx="77">
                  <c:v>913.09</c:v>
                </c:pt>
                <c:pt idx="78">
                  <c:v>914.15</c:v>
                </c:pt>
                <c:pt idx="79">
                  <c:v>915.11</c:v>
                </c:pt>
                <c:pt idx="80">
                  <c:v>915.92</c:v>
                </c:pt>
                <c:pt idx="81">
                  <c:v>917.01</c:v>
                </c:pt>
                <c:pt idx="82">
                  <c:v>918.02</c:v>
                </c:pt>
                <c:pt idx="83">
                  <c:v>919</c:v>
                </c:pt>
                <c:pt idx="84">
                  <c:v>920</c:v>
                </c:pt>
                <c:pt idx="85">
                  <c:v>921.05</c:v>
                </c:pt>
                <c:pt idx="86">
                  <c:v>922.2</c:v>
                </c:pt>
                <c:pt idx="87">
                  <c:v>923.12</c:v>
                </c:pt>
                <c:pt idx="88">
                  <c:v>924.06</c:v>
                </c:pt>
                <c:pt idx="89">
                  <c:v>925.06</c:v>
                </c:pt>
                <c:pt idx="90">
                  <c:v>926.11</c:v>
                </c:pt>
                <c:pt idx="91">
                  <c:v>927.17</c:v>
                </c:pt>
                <c:pt idx="92">
                  <c:v>928.13</c:v>
                </c:pt>
                <c:pt idx="93">
                  <c:v>929.11</c:v>
                </c:pt>
                <c:pt idx="94">
                  <c:v>930.03</c:v>
                </c:pt>
                <c:pt idx="95">
                  <c:v>931.06</c:v>
                </c:pt>
                <c:pt idx="96">
                  <c:v>931.97</c:v>
                </c:pt>
                <c:pt idx="97">
                  <c:v>932.8</c:v>
                </c:pt>
                <c:pt idx="98">
                  <c:v>933.59</c:v>
                </c:pt>
                <c:pt idx="99">
                  <c:v>934.8</c:v>
                </c:pt>
                <c:pt idx="100">
                  <c:v>935.7</c:v>
                </c:pt>
                <c:pt idx="101">
                  <c:v>936.4</c:v>
                </c:pt>
                <c:pt idx="102">
                  <c:v>937.5</c:v>
                </c:pt>
                <c:pt idx="103">
                  <c:v>938.3</c:v>
                </c:pt>
                <c:pt idx="104">
                  <c:v>939.36</c:v>
                </c:pt>
                <c:pt idx="105">
                  <c:v>940.39</c:v>
                </c:pt>
                <c:pt idx="106">
                  <c:v>941.58</c:v>
                </c:pt>
                <c:pt idx="107">
                  <c:v>948.58</c:v>
                </c:pt>
                <c:pt idx="108">
                  <c:v>946.2</c:v>
                </c:pt>
                <c:pt idx="109">
                  <c:v>944.87</c:v>
                </c:pt>
                <c:pt idx="110">
                  <c:v>944.08</c:v>
                </c:pt>
                <c:pt idx="111">
                  <c:v>943.63</c:v>
                </c:pt>
                <c:pt idx="112">
                  <c:v>943.41</c:v>
                </c:pt>
                <c:pt idx="113">
                  <c:v>943.27</c:v>
                </c:pt>
                <c:pt idx="114">
                  <c:v>943.32</c:v>
                </c:pt>
                <c:pt idx="115">
                  <c:v>943.2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3-4A1A-95C1-A74276F98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984144"/>
        <c:axId val="837991344"/>
      </c:lineChart>
      <c:catAx>
        <c:axId val="837984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837991344"/>
        <c:crosses val="autoZero"/>
        <c:auto val="1"/>
        <c:lblAlgn val="ctr"/>
        <c:lblOffset val="100"/>
        <c:noMultiLvlLbl val="0"/>
      </c:catAx>
      <c:valAx>
        <c:axId val="8379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Pressure</a:t>
                </a:r>
                <a:r>
                  <a:rPr lang="nl-BE" baseline="0"/>
                  <a:t> (hPa)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83798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87956</xdr:colOff>
      <xdr:row>1</xdr:row>
      <xdr:rowOff>38128</xdr:rowOff>
    </xdr:from>
    <xdr:to>
      <xdr:col>42</xdr:col>
      <xdr:colOff>0</xdr:colOff>
      <xdr:row>16</xdr:row>
      <xdr:rowOff>19810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6B4A173A-5F4A-5A83-36E4-553573E95F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64227</xdr:colOff>
      <xdr:row>17</xdr:row>
      <xdr:rowOff>39347</xdr:rowOff>
    </xdr:from>
    <xdr:to>
      <xdr:col>41</xdr:col>
      <xdr:colOff>595312</xdr:colOff>
      <xdr:row>31</xdr:row>
      <xdr:rowOff>126097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51D7A5F7-2D2E-CD98-CA89-015285D0D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595312</xdr:colOff>
      <xdr:row>1</xdr:row>
      <xdr:rowOff>24849</xdr:rowOff>
    </xdr:from>
    <xdr:to>
      <xdr:col>32</xdr:col>
      <xdr:colOff>406453</xdr:colOff>
      <xdr:row>15</xdr:row>
      <xdr:rowOff>101048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9377897B-DA0C-020D-3417-EFD33FC4E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108238</xdr:colOff>
      <xdr:row>33</xdr:row>
      <xdr:rowOff>2784</xdr:rowOff>
    </xdr:from>
    <xdr:to>
      <xdr:col>42</xdr:col>
      <xdr:colOff>10823</xdr:colOff>
      <xdr:row>47</xdr:row>
      <xdr:rowOff>164756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E3F4A231-4B3C-4440-97A3-CF97DB410D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595313</xdr:colOff>
      <xdr:row>17</xdr:row>
      <xdr:rowOff>178803</xdr:rowOff>
    </xdr:from>
    <xdr:to>
      <xdr:col>32</xdr:col>
      <xdr:colOff>479258</xdr:colOff>
      <xdr:row>32</xdr:row>
      <xdr:rowOff>71187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90C32B74-46DE-F599-F588-64FAAC2B5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584488</xdr:colOff>
      <xdr:row>34</xdr:row>
      <xdr:rowOff>99397</xdr:rowOff>
    </xdr:from>
    <xdr:to>
      <xdr:col>32</xdr:col>
      <xdr:colOff>465254</xdr:colOff>
      <xdr:row>48</xdr:row>
      <xdr:rowOff>175598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1739C4BE-E971-4320-864F-5A2F69FF1E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C101-3841-4FCA-8666-4173866CF193}">
  <dimension ref="A1:N192"/>
  <sheetViews>
    <sheetView zoomScale="71" workbookViewId="0">
      <selection activeCell="Q21" sqref="Q21"/>
    </sheetView>
  </sheetViews>
  <sheetFormatPr defaultRowHeight="15" x14ac:dyDescent="0.25"/>
  <cols>
    <col min="4" max="4" width="16" customWidth="1"/>
    <col min="5" max="5" width="16.140625" customWidth="1"/>
    <col min="6" max="6" width="21.7109375" customWidth="1"/>
    <col min="7" max="7" width="19.5703125" customWidth="1"/>
    <col min="8" max="8" width="18.7109375" customWidth="1"/>
    <col min="9" max="9" width="15.28515625" customWidth="1"/>
    <col min="10" max="10" width="19.140625" customWidth="1"/>
    <col min="11" max="11" width="12.42578125" customWidth="1"/>
    <col min="12" max="12" width="17.7109375" customWidth="1"/>
    <col min="14" max="14" width="21.140625" customWidth="1"/>
  </cols>
  <sheetData>
    <row r="1" spans="1:14" x14ac:dyDescent="0.25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1"/>
      <c r="H1" s="4" t="s">
        <v>0</v>
      </c>
      <c r="I1" s="4" t="s">
        <v>1</v>
      </c>
      <c r="J1" s="4" t="s">
        <v>2</v>
      </c>
      <c r="K1" s="4" t="s">
        <v>3</v>
      </c>
      <c r="L1" s="4" t="s">
        <v>4</v>
      </c>
    </row>
    <row r="2" spans="1:14" x14ac:dyDescent="0.25">
      <c r="A2" s="24">
        <v>590.74</v>
      </c>
      <c r="B2" s="25">
        <v>942.89</v>
      </c>
      <c r="C2" s="25">
        <v>8.9499999999999993</v>
      </c>
      <c r="D2" s="25">
        <v>684</v>
      </c>
      <c r="E2" s="26">
        <v>255</v>
      </c>
      <c r="F2" s="25">
        <v>-88.5</v>
      </c>
      <c r="H2" s="6">
        <v>590.74</v>
      </c>
      <c r="I2" s="6">
        <v>942.89</v>
      </c>
      <c r="J2" s="6">
        <v>8.9499999999999993</v>
      </c>
      <c r="K2" s="6">
        <v>684</v>
      </c>
      <c r="L2" s="9">
        <v>255</v>
      </c>
      <c r="N2" s="9" t="s">
        <v>20</v>
      </c>
    </row>
    <row r="3" spans="1:14" x14ac:dyDescent="0.25">
      <c r="A3" s="24">
        <v>590.48</v>
      </c>
      <c r="B3" s="25">
        <v>942.92</v>
      </c>
      <c r="C3" s="25">
        <v>8.9700000000000006</v>
      </c>
      <c r="D3" s="25">
        <v>682</v>
      </c>
      <c r="E3" s="26">
        <v>255</v>
      </c>
      <c r="F3" s="25">
        <v>-87</v>
      </c>
      <c r="H3" s="6">
        <v>590.48</v>
      </c>
      <c r="I3" s="6">
        <v>942.92</v>
      </c>
      <c r="J3" s="6">
        <v>8.9700000000000006</v>
      </c>
      <c r="K3" s="6">
        <v>682</v>
      </c>
      <c r="L3" s="9">
        <v>255</v>
      </c>
      <c r="N3" s="6" t="s">
        <v>21</v>
      </c>
    </row>
    <row r="4" spans="1:14" x14ac:dyDescent="0.25">
      <c r="A4" s="24">
        <v>607.95000000000005</v>
      </c>
      <c r="B4" s="25">
        <v>940.91</v>
      </c>
      <c r="C4" s="25">
        <v>8.9499999999999993</v>
      </c>
      <c r="D4" s="25">
        <v>679</v>
      </c>
      <c r="E4" s="26">
        <v>255</v>
      </c>
      <c r="F4" s="25">
        <v>-76.5</v>
      </c>
      <c r="H4" s="6">
        <v>607.95000000000005</v>
      </c>
      <c r="I4" s="6">
        <v>940.91</v>
      </c>
      <c r="J4" s="6">
        <v>8.9499999999999993</v>
      </c>
      <c r="K4" s="6">
        <v>679</v>
      </c>
      <c r="L4" s="9">
        <v>255</v>
      </c>
      <c r="N4" s="23" t="s">
        <v>22</v>
      </c>
    </row>
    <row r="5" spans="1:14" x14ac:dyDescent="0.25">
      <c r="A5" s="24">
        <v>627.29</v>
      </c>
      <c r="B5" s="25">
        <v>938.69</v>
      </c>
      <c r="C5" s="25">
        <v>8.9600000000000009</v>
      </c>
      <c r="D5" s="25">
        <v>663</v>
      </c>
      <c r="E5" s="26">
        <v>272.06</v>
      </c>
      <c r="F5" s="25">
        <v>-66.5</v>
      </c>
      <c r="H5" s="6">
        <v>627.29</v>
      </c>
      <c r="I5" s="6">
        <v>938.69</v>
      </c>
      <c r="J5" s="6">
        <v>8.9600000000000009</v>
      </c>
      <c r="K5" s="6">
        <v>663</v>
      </c>
      <c r="L5" s="9">
        <v>272.06</v>
      </c>
      <c r="N5" s="4" t="s">
        <v>23</v>
      </c>
    </row>
    <row r="6" spans="1:14" x14ac:dyDescent="0.25">
      <c r="A6" s="24">
        <v>656.28</v>
      </c>
      <c r="B6" s="25">
        <v>935.37</v>
      </c>
      <c r="C6" s="25">
        <v>8.92</v>
      </c>
      <c r="D6" s="25">
        <v>677</v>
      </c>
      <c r="E6" s="26">
        <v>255</v>
      </c>
      <c r="F6" s="25">
        <v>-60.5</v>
      </c>
      <c r="H6" s="6">
        <v>656.28</v>
      </c>
      <c r="I6" s="6">
        <v>935.37</v>
      </c>
      <c r="J6" s="6">
        <v>8.92</v>
      </c>
      <c r="K6" s="6">
        <v>677</v>
      </c>
      <c r="L6" s="9">
        <v>255</v>
      </c>
    </row>
    <row r="7" spans="1:14" x14ac:dyDescent="0.25">
      <c r="A7" s="24">
        <v>693.25</v>
      </c>
      <c r="B7" s="25">
        <v>931.15</v>
      </c>
      <c r="C7" s="25">
        <v>8.93</v>
      </c>
      <c r="D7" s="25">
        <v>672</v>
      </c>
      <c r="E7" s="26">
        <v>255</v>
      </c>
      <c r="F7" s="25">
        <v>-60.5</v>
      </c>
      <c r="H7" s="6">
        <v>693.25</v>
      </c>
      <c r="I7" s="6">
        <v>931.15</v>
      </c>
      <c r="J7" s="6">
        <v>8.93</v>
      </c>
      <c r="K7" s="6">
        <v>672</v>
      </c>
      <c r="L7" s="9">
        <v>255</v>
      </c>
    </row>
    <row r="8" spans="1:14" x14ac:dyDescent="0.25">
      <c r="A8" s="24">
        <v>735.2</v>
      </c>
      <c r="B8" s="25">
        <v>926.38</v>
      </c>
      <c r="C8" s="25">
        <v>8.91</v>
      </c>
      <c r="D8" s="25">
        <v>684</v>
      </c>
      <c r="E8" s="26">
        <v>291.57</v>
      </c>
      <c r="F8" s="25">
        <v>-62.5</v>
      </c>
      <c r="H8" s="6">
        <v>735.2</v>
      </c>
      <c r="I8" s="6">
        <v>926.38</v>
      </c>
      <c r="J8" s="6">
        <v>8.91</v>
      </c>
      <c r="K8" s="6">
        <v>684</v>
      </c>
      <c r="L8" s="9">
        <v>291.57</v>
      </c>
    </row>
    <row r="9" spans="1:14" x14ac:dyDescent="0.25">
      <c r="A9" s="24">
        <v>781.4</v>
      </c>
      <c r="B9" s="25">
        <v>921.15</v>
      </c>
      <c r="C9" s="25">
        <v>8.8699999999999992</v>
      </c>
      <c r="D9" s="25">
        <v>663</v>
      </c>
      <c r="E9" s="26">
        <v>255</v>
      </c>
      <c r="F9" s="25">
        <v>-66</v>
      </c>
      <c r="H9" s="6">
        <v>781.4</v>
      </c>
      <c r="I9" s="6">
        <v>921.15</v>
      </c>
      <c r="J9" s="6">
        <v>8.8699999999999992</v>
      </c>
      <c r="K9" s="6">
        <v>663</v>
      </c>
      <c r="L9" s="9">
        <v>255</v>
      </c>
    </row>
    <row r="10" spans="1:14" x14ac:dyDescent="0.25">
      <c r="A10" s="24">
        <v>832.26</v>
      </c>
      <c r="B10" s="25">
        <v>915.42</v>
      </c>
      <c r="C10" s="25">
        <v>8.84</v>
      </c>
      <c r="D10" s="25">
        <v>675</v>
      </c>
      <c r="E10" s="26">
        <v>272.06</v>
      </c>
      <c r="F10" s="25">
        <v>-68</v>
      </c>
      <c r="H10" s="6">
        <v>832.26</v>
      </c>
      <c r="I10" s="6">
        <v>915.42</v>
      </c>
      <c r="J10" s="6">
        <v>8.84</v>
      </c>
      <c r="K10" s="6">
        <v>675</v>
      </c>
      <c r="L10" s="9">
        <v>272.06</v>
      </c>
    </row>
    <row r="11" spans="1:14" x14ac:dyDescent="0.25">
      <c r="A11" s="24">
        <v>882.66</v>
      </c>
      <c r="B11" s="25">
        <v>909.77</v>
      </c>
      <c r="C11" s="25">
        <v>8.83</v>
      </c>
      <c r="D11" s="25">
        <v>675</v>
      </c>
      <c r="E11" s="26">
        <v>291.57</v>
      </c>
      <c r="F11" s="25">
        <v>-72</v>
      </c>
      <c r="H11" s="6">
        <v>882.66</v>
      </c>
      <c r="I11" s="6">
        <v>909.77</v>
      </c>
      <c r="J11" s="6">
        <v>8.83</v>
      </c>
      <c r="K11" s="6">
        <v>675</v>
      </c>
      <c r="L11" s="9">
        <v>291.57</v>
      </c>
    </row>
    <row r="12" spans="1:14" x14ac:dyDescent="0.25">
      <c r="A12" s="24">
        <v>934.31</v>
      </c>
      <c r="B12" s="25">
        <v>904.01</v>
      </c>
      <c r="C12" s="25">
        <v>8.82</v>
      </c>
      <c r="D12" s="25">
        <v>679</v>
      </c>
      <c r="E12" s="26">
        <v>272.06</v>
      </c>
      <c r="F12" s="25">
        <v>-76.5</v>
      </c>
      <c r="H12" s="6">
        <v>934.31</v>
      </c>
      <c r="I12" s="6">
        <v>904.01</v>
      </c>
      <c r="J12" s="6">
        <v>8.82</v>
      </c>
      <c r="K12" s="6">
        <v>679</v>
      </c>
      <c r="L12" s="9">
        <v>272.06</v>
      </c>
    </row>
    <row r="13" spans="1:14" x14ac:dyDescent="0.25">
      <c r="A13" s="24">
        <v>986.49</v>
      </c>
      <c r="B13" s="25">
        <v>898.22</v>
      </c>
      <c r="C13" s="25">
        <v>8.8000000000000007</v>
      </c>
      <c r="D13" s="25">
        <v>677</v>
      </c>
      <c r="E13" s="26">
        <v>239.94</v>
      </c>
      <c r="F13" s="25">
        <v>-81.5</v>
      </c>
      <c r="H13" s="6">
        <v>986.49</v>
      </c>
      <c r="I13" s="6">
        <v>898.22</v>
      </c>
      <c r="J13" s="6">
        <v>8.8000000000000007</v>
      </c>
      <c r="K13" s="6">
        <v>677</v>
      </c>
      <c r="L13" s="9">
        <v>239.94</v>
      </c>
    </row>
    <row r="14" spans="1:14" x14ac:dyDescent="0.25">
      <c r="A14" s="24">
        <v>1033.68</v>
      </c>
      <c r="B14" s="25">
        <v>893.01</v>
      </c>
      <c r="C14" s="25">
        <v>8.7799999999999994</v>
      </c>
      <c r="D14" s="25">
        <v>684</v>
      </c>
      <c r="E14" s="26">
        <v>255</v>
      </c>
      <c r="F14" s="25">
        <v>-91</v>
      </c>
      <c r="H14" s="6">
        <v>1033.68</v>
      </c>
      <c r="I14" s="6">
        <v>893.01</v>
      </c>
      <c r="J14" s="6">
        <v>8.7799999999999994</v>
      </c>
      <c r="K14" s="6">
        <v>684</v>
      </c>
      <c r="L14" s="9">
        <v>255</v>
      </c>
    </row>
    <row r="15" spans="1:14" x14ac:dyDescent="0.25">
      <c r="A15" s="24">
        <v>1079.45</v>
      </c>
      <c r="B15" s="25">
        <v>887.98</v>
      </c>
      <c r="C15" s="25">
        <v>8.77</v>
      </c>
      <c r="D15" s="25">
        <v>677</v>
      </c>
      <c r="E15" s="26">
        <v>371.36</v>
      </c>
      <c r="F15" s="25">
        <v>-87</v>
      </c>
      <c r="H15" s="6">
        <v>1079.45</v>
      </c>
      <c r="I15" s="6">
        <v>887.98</v>
      </c>
      <c r="J15" s="6">
        <v>8.77</v>
      </c>
      <c r="K15" s="6">
        <v>677</v>
      </c>
      <c r="L15" s="9">
        <v>371.36</v>
      </c>
    </row>
    <row r="16" spans="1:14" x14ac:dyDescent="0.25">
      <c r="A16" s="24">
        <v>1119.94</v>
      </c>
      <c r="B16" s="25">
        <v>883.55</v>
      </c>
      <c r="C16" s="25">
        <v>8.73</v>
      </c>
      <c r="D16" s="25">
        <v>677</v>
      </c>
      <c r="E16" s="26">
        <v>239.94</v>
      </c>
      <c r="F16" s="25">
        <v>-84.5</v>
      </c>
      <c r="H16" s="6">
        <v>1119.94</v>
      </c>
      <c r="I16" s="6">
        <v>883.55</v>
      </c>
      <c r="J16" s="6">
        <v>8.73</v>
      </c>
      <c r="K16" s="6">
        <v>677</v>
      </c>
      <c r="L16" s="9">
        <v>239.94</v>
      </c>
    </row>
    <row r="17" spans="1:12" x14ac:dyDescent="0.25">
      <c r="A17" s="24">
        <v>1158.47</v>
      </c>
      <c r="B17" s="25">
        <v>879.35</v>
      </c>
      <c r="C17" s="25">
        <v>8.7200000000000006</v>
      </c>
      <c r="D17" s="25">
        <v>677</v>
      </c>
      <c r="E17" s="26">
        <v>255</v>
      </c>
      <c r="F17" s="25">
        <v>-81.5</v>
      </c>
      <c r="H17" s="6">
        <v>1158.47</v>
      </c>
      <c r="I17" s="6">
        <v>879.35</v>
      </c>
      <c r="J17" s="6">
        <v>8.7200000000000006</v>
      </c>
      <c r="K17" s="6">
        <v>677</v>
      </c>
      <c r="L17" s="9">
        <v>255</v>
      </c>
    </row>
    <row r="18" spans="1:12" x14ac:dyDescent="0.25">
      <c r="A18" s="24">
        <v>1193.6500000000001</v>
      </c>
      <c r="B18" s="25">
        <v>875.53</v>
      </c>
      <c r="C18" s="25">
        <v>8.6999999999999993</v>
      </c>
      <c r="D18" s="25">
        <v>675</v>
      </c>
      <c r="E18" s="26">
        <v>272.06</v>
      </c>
      <c r="F18" s="25">
        <v>-79</v>
      </c>
      <c r="H18" s="6">
        <v>1193.6500000000001</v>
      </c>
      <c r="I18" s="6">
        <v>875.53</v>
      </c>
      <c r="J18" s="6">
        <v>8.6999999999999993</v>
      </c>
      <c r="K18" s="6">
        <v>675</v>
      </c>
      <c r="L18" s="9">
        <v>272.06</v>
      </c>
    </row>
    <row r="19" spans="1:12" x14ac:dyDescent="0.25">
      <c r="A19" s="24">
        <v>1225.44</v>
      </c>
      <c r="B19" s="25">
        <v>872.09</v>
      </c>
      <c r="C19" s="25">
        <v>8.67</v>
      </c>
      <c r="D19" s="25">
        <v>684</v>
      </c>
      <c r="E19" s="26">
        <v>272.06</v>
      </c>
      <c r="F19" s="25">
        <v>-78</v>
      </c>
      <c r="H19" s="6">
        <v>1225.44</v>
      </c>
      <c r="I19" s="6">
        <v>872.09</v>
      </c>
      <c r="J19" s="6">
        <v>8.67</v>
      </c>
      <c r="K19" s="6">
        <v>684</v>
      </c>
      <c r="L19" s="9">
        <v>272.06</v>
      </c>
    </row>
    <row r="20" spans="1:12" x14ac:dyDescent="0.25">
      <c r="A20" s="24">
        <v>1252.68</v>
      </c>
      <c r="B20" s="25">
        <v>869.15</v>
      </c>
      <c r="C20" s="25">
        <v>8.65</v>
      </c>
      <c r="D20" s="25">
        <v>679</v>
      </c>
      <c r="E20" s="26">
        <v>255</v>
      </c>
      <c r="F20" s="25">
        <v>-77</v>
      </c>
      <c r="H20" s="6">
        <v>1252.68</v>
      </c>
      <c r="I20" s="6">
        <v>869.15</v>
      </c>
      <c r="J20" s="6">
        <v>8.65</v>
      </c>
      <c r="K20" s="6">
        <v>679</v>
      </c>
      <c r="L20" s="9">
        <v>255</v>
      </c>
    </row>
    <row r="21" spans="1:12" x14ac:dyDescent="0.25">
      <c r="A21" s="24">
        <v>1275.54</v>
      </c>
      <c r="B21" s="25">
        <v>866.69</v>
      </c>
      <c r="C21" s="25">
        <v>8.6300000000000008</v>
      </c>
      <c r="D21" s="25">
        <v>677</v>
      </c>
      <c r="E21" s="26">
        <v>272.06</v>
      </c>
      <c r="F21" s="25">
        <v>-76.5</v>
      </c>
      <c r="H21" s="6">
        <v>1275.54</v>
      </c>
      <c r="I21" s="6">
        <v>866.69</v>
      </c>
      <c r="J21" s="6">
        <v>8.6300000000000008</v>
      </c>
      <c r="K21" s="6">
        <v>677</v>
      </c>
      <c r="L21" s="9">
        <v>272.06</v>
      </c>
    </row>
    <row r="22" spans="1:12" x14ac:dyDescent="0.25">
      <c r="A22" s="24">
        <v>1294.6199999999999</v>
      </c>
      <c r="B22" s="25">
        <v>864.64</v>
      </c>
      <c r="C22" s="25">
        <v>8.6199999999999992</v>
      </c>
      <c r="D22" s="25">
        <v>670</v>
      </c>
      <c r="E22" s="26">
        <v>255</v>
      </c>
      <c r="F22" s="25">
        <v>-76</v>
      </c>
      <c r="H22" s="6">
        <v>1294.6199999999999</v>
      </c>
      <c r="I22" s="6">
        <v>864.64</v>
      </c>
      <c r="J22" s="6">
        <v>8.6199999999999992</v>
      </c>
      <c r="K22" s="6">
        <v>670</v>
      </c>
      <c r="L22" s="9">
        <v>255</v>
      </c>
    </row>
    <row r="23" spans="1:12" x14ac:dyDescent="0.25">
      <c r="A23" s="24">
        <v>1310.67</v>
      </c>
      <c r="B23" s="25">
        <v>862.92</v>
      </c>
      <c r="C23" s="25">
        <v>8.59</v>
      </c>
      <c r="D23" s="25">
        <v>675</v>
      </c>
      <c r="E23" s="26">
        <v>272.06</v>
      </c>
      <c r="F23" s="25">
        <v>-75</v>
      </c>
      <c r="H23" s="6">
        <v>1310.67</v>
      </c>
      <c r="I23" s="6">
        <v>862.92</v>
      </c>
      <c r="J23" s="6">
        <v>8.59</v>
      </c>
      <c r="K23" s="6">
        <v>675</v>
      </c>
      <c r="L23" s="9">
        <v>272.06</v>
      </c>
    </row>
    <row r="24" spans="1:12" x14ac:dyDescent="0.25">
      <c r="A24" s="24">
        <v>1323.74</v>
      </c>
      <c r="B24" s="25">
        <v>861.52</v>
      </c>
      <c r="C24" s="25">
        <v>8.57</v>
      </c>
      <c r="D24" s="25">
        <v>684</v>
      </c>
      <c r="E24" s="26">
        <v>272.06</v>
      </c>
      <c r="F24" s="25">
        <v>-74.5</v>
      </c>
      <c r="H24" s="6">
        <v>1323.74</v>
      </c>
      <c r="I24" s="6">
        <v>861.52</v>
      </c>
      <c r="J24" s="6">
        <v>8.57</v>
      </c>
      <c r="K24" s="6">
        <v>684</v>
      </c>
      <c r="L24" s="9">
        <v>272.06</v>
      </c>
    </row>
    <row r="25" spans="1:12" x14ac:dyDescent="0.25">
      <c r="A25" s="24">
        <v>1332.53</v>
      </c>
      <c r="B25" s="25">
        <v>860.58</v>
      </c>
      <c r="C25" s="25">
        <v>8.57</v>
      </c>
      <c r="D25" s="25">
        <v>672</v>
      </c>
      <c r="E25" s="26">
        <v>272.06</v>
      </c>
      <c r="F25" s="25">
        <v>-75</v>
      </c>
      <c r="H25" s="6">
        <v>1332.53</v>
      </c>
      <c r="I25" s="6">
        <v>860.58</v>
      </c>
      <c r="J25" s="6">
        <v>8.57</v>
      </c>
      <c r="K25" s="6">
        <v>672</v>
      </c>
      <c r="L25" s="9">
        <v>272.06</v>
      </c>
    </row>
    <row r="26" spans="1:12" x14ac:dyDescent="0.25">
      <c r="A26" s="24">
        <v>1338.43</v>
      </c>
      <c r="B26" s="25">
        <v>859.95</v>
      </c>
      <c r="C26" s="25">
        <v>8.5500000000000007</v>
      </c>
      <c r="D26" s="25">
        <v>677</v>
      </c>
      <c r="E26" s="26">
        <v>291.57</v>
      </c>
      <c r="F26" s="25">
        <v>-75</v>
      </c>
      <c r="H26" s="6">
        <v>1338.43</v>
      </c>
      <c r="I26" s="6">
        <v>859.95</v>
      </c>
      <c r="J26" s="6">
        <v>8.5500000000000007</v>
      </c>
      <c r="K26" s="6">
        <v>677</v>
      </c>
      <c r="L26" s="9">
        <v>291.57</v>
      </c>
    </row>
    <row r="27" spans="1:12" x14ac:dyDescent="0.25">
      <c r="A27" s="24">
        <v>1340.86</v>
      </c>
      <c r="B27" s="25">
        <v>859.69</v>
      </c>
      <c r="C27" s="25">
        <v>8.5399999999999991</v>
      </c>
      <c r="D27" s="25">
        <v>675</v>
      </c>
      <c r="E27" s="26">
        <v>291.57</v>
      </c>
      <c r="F27" s="25">
        <v>-75</v>
      </c>
      <c r="H27" s="6">
        <v>1340.86</v>
      </c>
      <c r="I27" s="6">
        <v>859.69</v>
      </c>
      <c r="J27" s="6">
        <v>8.5399999999999991</v>
      </c>
      <c r="K27" s="6">
        <v>675</v>
      </c>
      <c r="L27" s="9">
        <v>291.57</v>
      </c>
    </row>
    <row r="28" spans="1:12" x14ac:dyDescent="0.25">
      <c r="A28" s="24">
        <v>1339.64</v>
      </c>
      <c r="B28" s="25">
        <v>859.82</v>
      </c>
      <c r="C28" s="25">
        <v>8.52</v>
      </c>
      <c r="D28" s="25">
        <v>675</v>
      </c>
      <c r="E28" s="26">
        <v>272.06</v>
      </c>
      <c r="F28" s="25">
        <v>-75.5</v>
      </c>
      <c r="H28" s="6">
        <v>1339.64</v>
      </c>
      <c r="I28" s="6">
        <v>859.82</v>
      </c>
      <c r="J28" s="6">
        <v>8.52</v>
      </c>
      <c r="K28" s="6">
        <v>675</v>
      </c>
      <c r="L28" s="9">
        <v>272.06</v>
      </c>
    </row>
    <row r="29" spans="1:12" x14ac:dyDescent="0.25">
      <c r="A29" s="24">
        <v>1335.43</v>
      </c>
      <c r="B29" s="25">
        <v>860.27</v>
      </c>
      <c r="C29" s="25">
        <v>8.5</v>
      </c>
      <c r="D29" s="25">
        <v>668</v>
      </c>
      <c r="E29" s="26">
        <v>255</v>
      </c>
      <c r="F29" s="25">
        <v>-77.5</v>
      </c>
      <c r="H29" s="6">
        <v>1335.43</v>
      </c>
      <c r="I29" s="6">
        <v>860.27</v>
      </c>
      <c r="J29" s="6">
        <v>8.5</v>
      </c>
      <c r="K29" s="6">
        <v>668</v>
      </c>
      <c r="L29" s="9">
        <v>255</v>
      </c>
    </row>
    <row r="30" spans="1:12" x14ac:dyDescent="0.25">
      <c r="A30" s="24">
        <v>1356.7</v>
      </c>
      <c r="B30" s="25">
        <v>858</v>
      </c>
      <c r="C30" s="25">
        <v>8.3800000000000008</v>
      </c>
      <c r="D30" s="25">
        <v>677</v>
      </c>
      <c r="E30" s="26">
        <v>255</v>
      </c>
      <c r="F30" s="25">
        <v>-88.5</v>
      </c>
      <c r="H30" s="6">
        <v>1356.7</v>
      </c>
      <c r="I30" s="6">
        <v>858</v>
      </c>
      <c r="J30" s="6">
        <v>8.3800000000000008</v>
      </c>
      <c r="K30" s="6">
        <v>677</v>
      </c>
      <c r="L30" s="9">
        <v>255</v>
      </c>
    </row>
    <row r="31" spans="1:12" x14ac:dyDescent="0.25">
      <c r="A31" s="24">
        <v>1329.07</v>
      </c>
      <c r="B31" s="25">
        <v>860.95</v>
      </c>
      <c r="C31" s="25">
        <v>7.76</v>
      </c>
      <c r="D31" s="25">
        <v>672</v>
      </c>
      <c r="E31" s="26">
        <v>255</v>
      </c>
      <c r="F31" s="25">
        <v>-88</v>
      </c>
      <c r="H31" s="6">
        <v>1329.07</v>
      </c>
      <c r="I31" s="6">
        <v>860.95</v>
      </c>
      <c r="J31" s="6">
        <v>7.76</v>
      </c>
      <c r="K31" s="6">
        <v>672</v>
      </c>
      <c r="L31" s="9">
        <v>255</v>
      </c>
    </row>
    <row r="32" spans="1:12" x14ac:dyDescent="0.25">
      <c r="A32" s="24">
        <v>1315.05</v>
      </c>
      <c r="B32" s="25">
        <v>862.45</v>
      </c>
      <c r="C32" s="25">
        <v>7.42</v>
      </c>
      <c r="D32" s="25">
        <v>677</v>
      </c>
      <c r="E32" s="26">
        <v>272.06</v>
      </c>
      <c r="F32" s="25">
        <v>-90.5</v>
      </c>
      <c r="H32" s="6">
        <v>1315.05</v>
      </c>
      <c r="I32" s="6">
        <v>862.45</v>
      </c>
      <c r="J32" s="6">
        <v>7.42</v>
      </c>
      <c r="K32" s="6">
        <v>677</v>
      </c>
      <c r="L32" s="9">
        <v>272.06</v>
      </c>
    </row>
    <row r="33" spans="1:12" x14ac:dyDescent="0.25">
      <c r="A33" s="24">
        <v>1305.81</v>
      </c>
      <c r="B33" s="25">
        <v>863.44</v>
      </c>
      <c r="C33" s="25">
        <v>7.32</v>
      </c>
      <c r="D33" s="25">
        <v>670</v>
      </c>
      <c r="E33" s="26">
        <v>291.57</v>
      </c>
      <c r="F33" s="25">
        <v>-94</v>
      </c>
      <c r="H33" s="6">
        <v>1305.81</v>
      </c>
      <c r="I33" s="6">
        <v>863.44</v>
      </c>
      <c r="J33" s="6">
        <v>7.32</v>
      </c>
      <c r="K33" s="6">
        <v>670</v>
      </c>
      <c r="L33" s="9">
        <v>291.57</v>
      </c>
    </row>
    <row r="34" spans="1:12" x14ac:dyDescent="0.25">
      <c r="A34" s="24">
        <v>1296.02</v>
      </c>
      <c r="B34" s="25">
        <v>864.49</v>
      </c>
      <c r="C34" s="25">
        <v>6.94</v>
      </c>
      <c r="D34" s="25">
        <v>670</v>
      </c>
      <c r="E34" s="26">
        <v>454.1</v>
      </c>
      <c r="F34" s="25">
        <v>-91.5</v>
      </c>
      <c r="H34" s="6">
        <v>1296.02</v>
      </c>
      <c r="I34" s="6">
        <v>864.49</v>
      </c>
      <c r="J34" s="6">
        <v>6.94</v>
      </c>
      <c r="K34" s="6">
        <v>670</v>
      </c>
      <c r="L34" s="9">
        <v>454.1</v>
      </c>
    </row>
    <row r="35" spans="1:12" x14ac:dyDescent="0.25">
      <c r="A35" s="24">
        <v>1286.24</v>
      </c>
      <c r="B35" s="25">
        <v>865.54</v>
      </c>
      <c r="C35" s="25">
        <v>6.61</v>
      </c>
      <c r="D35" s="25">
        <v>663</v>
      </c>
      <c r="E35" s="26">
        <v>239.94</v>
      </c>
      <c r="F35" s="25">
        <v>-90.5</v>
      </c>
      <c r="H35" s="6">
        <v>1286.24</v>
      </c>
      <c r="I35" s="6">
        <v>865.54</v>
      </c>
      <c r="J35" s="6">
        <v>6.61</v>
      </c>
      <c r="K35" s="6">
        <v>663</v>
      </c>
      <c r="L35" s="9">
        <v>239.94</v>
      </c>
    </row>
    <row r="36" spans="1:12" x14ac:dyDescent="0.25">
      <c r="A36" s="24">
        <v>1278.05</v>
      </c>
      <c r="B36" s="25">
        <v>866.42</v>
      </c>
      <c r="C36" s="25">
        <v>6.53</v>
      </c>
      <c r="D36" s="25">
        <v>665</v>
      </c>
      <c r="E36" s="26">
        <v>272.06</v>
      </c>
      <c r="F36" s="25">
        <v>-89.5</v>
      </c>
      <c r="H36" s="6">
        <v>1278.05</v>
      </c>
      <c r="I36" s="6">
        <v>866.42</v>
      </c>
      <c r="J36" s="6">
        <v>6.53</v>
      </c>
      <c r="K36" s="6">
        <v>665</v>
      </c>
      <c r="L36" s="9">
        <v>272.06</v>
      </c>
    </row>
    <row r="37" spans="1:12" x14ac:dyDescent="0.25">
      <c r="A37" s="24">
        <v>1269.21</v>
      </c>
      <c r="B37" s="25">
        <v>867.37</v>
      </c>
      <c r="C37" s="25">
        <v>6.52</v>
      </c>
      <c r="D37" s="25">
        <v>665</v>
      </c>
      <c r="E37" s="26">
        <v>291.57</v>
      </c>
      <c r="F37" s="25">
        <v>-90.5</v>
      </c>
      <c r="H37" s="6">
        <v>1269.21</v>
      </c>
      <c r="I37" s="6">
        <v>867.37</v>
      </c>
      <c r="J37" s="6">
        <v>6.52</v>
      </c>
      <c r="K37" s="6">
        <v>665</v>
      </c>
      <c r="L37" s="9">
        <v>291.57</v>
      </c>
    </row>
    <row r="38" spans="1:12" x14ac:dyDescent="0.25">
      <c r="A38" s="24">
        <v>1258.99</v>
      </c>
      <c r="B38" s="25">
        <v>868.47</v>
      </c>
      <c r="C38" s="25">
        <v>6.3</v>
      </c>
      <c r="D38" s="25">
        <v>665</v>
      </c>
      <c r="E38" s="26">
        <v>239.94</v>
      </c>
      <c r="F38" s="25">
        <v>-91.5</v>
      </c>
      <c r="H38" s="6">
        <v>1258.99</v>
      </c>
      <c r="I38" s="6">
        <v>868.47</v>
      </c>
      <c r="J38" s="6">
        <v>6.3</v>
      </c>
      <c r="K38" s="6">
        <v>665</v>
      </c>
      <c r="L38" s="9">
        <v>239.94</v>
      </c>
    </row>
    <row r="39" spans="1:12" x14ac:dyDescent="0.25">
      <c r="A39" s="24">
        <v>1249.8</v>
      </c>
      <c r="B39" s="25">
        <v>869.46</v>
      </c>
      <c r="C39" s="25">
        <v>6.03</v>
      </c>
      <c r="D39" s="25">
        <v>663</v>
      </c>
      <c r="E39" s="26">
        <v>291.57</v>
      </c>
      <c r="F39" s="25">
        <v>-93</v>
      </c>
      <c r="H39" s="6">
        <v>1249.8</v>
      </c>
      <c r="I39" s="6">
        <v>869.46</v>
      </c>
      <c r="J39" s="6">
        <v>6.03</v>
      </c>
      <c r="K39" s="6">
        <v>663</v>
      </c>
      <c r="L39" s="9">
        <v>291.57</v>
      </c>
    </row>
    <row r="40" spans="1:12" x14ac:dyDescent="0.25">
      <c r="A40" s="24">
        <v>1240.3499999999999</v>
      </c>
      <c r="B40" s="25">
        <v>870.48</v>
      </c>
      <c r="C40" s="25">
        <v>5.88</v>
      </c>
      <c r="D40" s="25">
        <v>663</v>
      </c>
      <c r="E40" s="26">
        <v>255</v>
      </c>
      <c r="F40" s="25">
        <v>-96</v>
      </c>
      <c r="H40" s="6">
        <v>1240.3499999999999</v>
      </c>
      <c r="I40" s="6">
        <v>870.48</v>
      </c>
      <c r="J40" s="6">
        <v>5.88</v>
      </c>
      <c r="K40" s="6">
        <v>663</v>
      </c>
      <c r="L40" s="9">
        <v>255</v>
      </c>
    </row>
    <row r="41" spans="1:12" x14ac:dyDescent="0.25">
      <c r="A41" s="24" t="s">
        <v>16</v>
      </c>
      <c r="B41" s="25"/>
      <c r="C41" s="25"/>
      <c r="D41" s="25"/>
      <c r="E41" s="26"/>
      <c r="F41" s="25"/>
      <c r="H41" s="6">
        <v>1229.8800000000001</v>
      </c>
      <c r="I41" s="6">
        <v>871.61</v>
      </c>
      <c r="J41" s="6">
        <v>5.77</v>
      </c>
      <c r="K41" s="6">
        <v>672</v>
      </c>
      <c r="L41" s="9">
        <v>255</v>
      </c>
    </row>
    <row r="42" spans="1:12" x14ac:dyDescent="0.25">
      <c r="A42" s="24">
        <v>1218.96</v>
      </c>
      <c r="B42" s="25">
        <v>872.79</v>
      </c>
      <c r="C42" s="25">
        <v>5.63</v>
      </c>
      <c r="D42" s="25">
        <v>660</v>
      </c>
      <c r="E42" s="26">
        <v>255</v>
      </c>
      <c r="F42" s="25">
        <v>-92</v>
      </c>
      <c r="H42" s="6">
        <v>1218.96</v>
      </c>
      <c r="I42" s="6">
        <v>872.79</v>
      </c>
      <c r="J42" s="6">
        <v>5.63</v>
      </c>
      <c r="K42" s="6">
        <v>660</v>
      </c>
      <c r="L42" s="9">
        <v>255</v>
      </c>
    </row>
    <row r="43" spans="1:12" x14ac:dyDescent="0.25">
      <c r="A43" s="24">
        <v>1210.18</v>
      </c>
      <c r="B43" s="25">
        <v>873.74</v>
      </c>
      <c r="C43" s="25">
        <v>5.45</v>
      </c>
      <c r="D43" s="25">
        <v>660</v>
      </c>
      <c r="E43" s="26">
        <v>291.57</v>
      </c>
      <c r="F43" s="25">
        <v>-89</v>
      </c>
      <c r="H43" s="6">
        <v>1210.18</v>
      </c>
      <c r="I43" s="6">
        <v>873.74</v>
      </c>
      <c r="J43" s="6">
        <v>5.45</v>
      </c>
      <c r="K43" s="6">
        <v>660</v>
      </c>
      <c r="L43" s="9">
        <v>291.57</v>
      </c>
    </row>
    <row r="44" spans="1:12" x14ac:dyDescent="0.25">
      <c r="A44" s="24">
        <v>1199.93</v>
      </c>
      <c r="B44" s="25">
        <v>874.85</v>
      </c>
      <c r="C44" s="25">
        <v>5.35</v>
      </c>
      <c r="D44" s="25">
        <v>658</v>
      </c>
      <c r="E44" s="26">
        <v>272.06</v>
      </c>
      <c r="F44" s="25">
        <v>-89</v>
      </c>
      <c r="H44" s="6">
        <v>1199.93</v>
      </c>
      <c r="I44" s="6">
        <v>874.85</v>
      </c>
      <c r="J44" s="6">
        <v>5.35</v>
      </c>
      <c r="K44" s="6">
        <v>658</v>
      </c>
      <c r="L44" s="9">
        <v>272.06</v>
      </c>
    </row>
    <row r="45" spans="1:12" x14ac:dyDescent="0.25">
      <c r="A45" s="24">
        <v>1189.96</v>
      </c>
      <c r="B45" s="25">
        <v>875.93</v>
      </c>
      <c r="C45" s="25">
        <v>5.22</v>
      </c>
      <c r="D45" s="25">
        <v>660</v>
      </c>
      <c r="E45" s="26">
        <v>291.57</v>
      </c>
      <c r="F45" s="25">
        <v>-90</v>
      </c>
      <c r="H45" s="6">
        <v>1189.96</v>
      </c>
      <c r="I45" s="6">
        <v>875.93</v>
      </c>
      <c r="J45" s="6">
        <v>5.22</v>
      </c>
      <c r="K45" s="6">
        <v>660</v>
      </c>
      <c r="L45" s="9">
        <v>291.57</v>
      </c>
    </row>
    <row r="46" spans="1:12" x14ac:dyDescent="0.25">
      <c r="A46" s="24">
        <v>1179.6400000000001</v>
      </c>
      <c r="B46" s="25">
        <v>877.05</v>
      </c>
      <c r="C46" s="25">
        <v>5.0999999999999996</v>
      </c>
      <c r="D46" s="25">
        <v>658</v>
      </c>
      <c r="E46" s="26">
        <v>291.57</v>
      </c>
      <c r="F46" s="25">
        <v>-94.5</v>
      </c>
      <c r="H46" s="6">
        <v>1179.6400000000001</v>
      </c>
      <c r="I46" s="6">
        <v>877.05</v>
      </c>
      <c r="J46" s="6">
        <v>5.0999999999999996</v>
      </c>
      <c r="K46" s="6">
        <v>658</v>
      </c>
      <c r="L46" s="9">
        <v>291.57</v>
      </c>
    </row>
    <row r="47" spans="1:12" x14ac:dyDescent="0.25">
      <c r="A47" s="24" t="s">
        <v>16</v>
      </c>
      <c r="B47" s="25"/>
      <c r="C47" s="25"/>
      <c r="D47" s="25"/>
      <c r="E47" s="26"/>
      <c r="F47" s="25"/>
      <c r="H47" s="6">
        <v>1169.42</v>
      </c>
      <c r="I47" s="6">
        <v>878.16</v>
      </c>
      <c r="J47" s="6">
        <v>4.97</v>
      </c>
      <c r="K47" s="6">
        <v>658</v>
      </c>
      <c r="L47" s="9">
        <v>255</v>
      </c>
    </row>
    <row r="48" spans="1:12" x14ac:dyDescent="0.25">
      <c r="A48" s="24" t="s">
        <v>16</v>
      </c>
      <c r="B48" s="25"/>
      <c r="C48" s="25"/>
      <c r="D48" s="25"/>
      <c r="E48" s="26"/>
      <c r="F48" s="25"/>
      <c r="H48" s="6">
        <v>1159.76</v>
      </c>
      <c r="I48" s="6">
        <v>879.21</v>
      </c>
      <c r="J48" s="6">
        <v>4.88</v>
      </c>
      <c r="K48" s="6">
        <v>660</v>
      </c>
      <c r="L48" s="9">
        <v>255</v>
      </c>
    </row>
    <row r="49" spans="1:12" x14ac:dyDescent="0.25">
      <c r="A49" s="24" t="s">
        <v>16</v>
      </c>
      <c r="B49" s="25"/>
      <c r="C49" s="25"/>
      <c r="D49" s="25"/>
      <c r="E49" s="26"/>
      <c r="F49" s="25"/>
      <c r="H49" s="6">
        <v>1150.1099999999999</v>
      </c>
      <c r="I49" s="6">
        <v>880.26</v>
      </c>
      <c r="J49" s="6">
        <v>4.79</v>
      </c>
      <c r="K49" s="6">
        <v>663</v>
      </c>
      <c r="L49" s="9">
        <v>194.04</v>
      </c>
    </row>
    <row r="50" spans="1:12" x14ac:dyDescent="0.25">
      <c r="A50" s="24" t="s">
        <v>16</v>
      </c>
      <c r="B50" s="25"/>
      <c r="C50" s="25"/>
      <c r="D50" s="25"/>
      <c r="E50" s="26"/>
      <c r="F50" s="25"/>
      <c r="H50" s="6">
        <v>1140.0999999999999</v>
      </c>
      <c r="I50" s="6">
        <v>881.35</v>
      </c>
      <c r="J50" s="6">
        <v>4.6900000000000004</v>
      </c>
      <c r="K50" s="6">
        <v>658</v>
      </c>
      <c r="L50" s="9">
        <v>272.06</v>
      </c>
    </row>
    <row r="51" spans="1:12" x14ac:dyDescent="0.25">
      <c r="A51" s="24">
        <v>1140.0999999999999</v>
      </c>
      <c r="B51" s="25">
        <v>881.35</v>
      </c>
      <c r="C51" s="25">
        <v>4.6900000000000004</v>
      </c>
      <c r="D51" s="25">
        <v>658</v>
      </c>
      <c r="E51" s="26">
        <v>272.06</v>
      </c>
      <c r="F51" s="25">
        <v>-93.5</v>
      </c>
      <c r="H51" s="6">
        <v>1129.46</v>
      </c>
      <c r="I51" s="6">
        <v>882.51</v>
      </c>
      <c r="J51" s="6">
        <v>4.5999999999999996</v>
      </c>
      <c r="K51" s="6">
        <v>658</v>
      </c>
      <c r="L51" s="9">
        <v>272.06</v>
      </c>
    </row>
    <row r="52" spans="1:12" x14ac:dyDescent="0.25">
      <c r="A52" s="24">
        <v>1129.46</v>
      </c>
      <c r="B52" s="25">
        <v>882.51</v>
      </c>
      <c r="C52" s="25">
        <v>4.5999999999999996</v>
      </c>
      <c r="D52" s="25">
        <v>658</v>
      </c>
      <c r="E52" s="26">
        <v>272.06</v>
      </c>
      <c r="F52" s="25">
        <v>-91.5</v>
      </c>
      <c r="H52" s="6">
        <v>1119.75</v>
      </c>
      <c r="I52" s="6">
        <v>883.57</v>
      </c>
      <c r="J52" s="6">
        <v>4.5199999999999996</v>
      </c>
      <c r="K52" s="6">
        <v>679</v>
      </c>
      <c r="L52" s="9">
        <v>291.57</v>
      </c>
    </row>
    <row r="53" spans="1:12" x14ac:dyDescent="0.25">
      <c r="A53" s="24">
        <v>1119.75</v>
      </c>
      <c r="B53" s="25">
        <v>883.57</v>
      </c>
      <c r="C53" s="25">
        <v>4.5199999999999996</v>
      </c>
      <c r="D53" s="25">
        <v>679</v>
      </c>
      <c r="E53" s="26">
        <v>291.57</v>
      </c>
      <c r="F53" s="25">
        <v>-90.5</v>
      </c>
      <c r="H53" s="6">
        <v>1109.05</v>
      </c>
      <c r="I53" s="6">
        <v>884.74</v>
      </c>
      <c r="J53" s="6">
        <v>4.42</v>
      </c>
      <c r="K53" s="6">
        <v>660</v>
      </c>
      <c r="L53" s="9">
        <v>272.06</v>
      </c>
    </row>
    <row r="54" spans="1:12" x14ac:dyDescent="0.25">
      <c r="A54" s="24">
        <v>1109.05</v>
      </c>
      <c r="B54" s="25">
        <v>884.74</v>
      </c>
      <c r="C54" s="25">
        <v>4.42</v>
      </c>
      <c r="D54" s="25">
        <v>660</v>
      </c>
      <c r="E54" s="26">
        <v>272.06</v>
      </c>
      <c r="F54" s="25">
        <v>-93</v>
      </c>
      <c r="H54" s="6">
        <v>1099.3499999999999</v>
      </c>
      <c r="I54" s="6">
        <v>885.8</v>
      </c>
      <c r="J54" s="6">
        <v>4.3099999999999996</v>
      </c>
      <c r="K54" s="6">
        <v>660</v>
      </c>
      <c r="L54" s="9">
        <v>291.57</v>
      </c>
    </row>
    <row r="55" spans="1:12" x14ac:dyDescent="0.25">
      <c r="A55" s="24">
        <v>1099.3499999999999</v>
      </c>
      <c r="B55" s="25">
        <v>885.8</v>
      </c>
      <c r="C55" s="25">
        <v>4.3099999999999996</v>
      </c>
      <c r="D55" s="25">
        <v>660</v>
      </c>
      <c r="E55" s="26">
        <v>291.57</v>
      </c>
      <c r="F55" s="25">
        <v>-95.5</v>
      </c>
      <c r="H55" s="6">
        <v>1089.76</v>
      </c>
      <c r="I55" s="6">
        <v>886.85</v>
      </c>
      <c r="J55" s="6">
        <v>4.21</v>
      </c>
      <c r="K55" s="6">
        <v>660</v>
      </c>
      <c r="L55" s="9">
        <v>272.06</v>
      </c>
    </row>
    <row r="56" spans="1:12" x14ac:dyDescent="0.25">
      <c r="A56" s="24" t="s">
        <v>16</v>
      </c>
      <c r="B56" s="25"/>
      <c r="C56" s="25"/>
      <c r="D56" s="25"/>
      <c r="E56" s="26"/>
      <c r="F56" s="25"/>
      <c r="H56" s="6">
        <v>1079.81</v>
      </c>
      <c r="I56" s="6">
        <v>887.94</v>
      </c>
      <c r="J56" s="6">
        <v>4.1500000000000004</v>
      </c>
      <c r="K56" s="6">
        <v>660</v>
      </c>
      <c r="L56" s="9">
        <v>255</v>
      </c>
    </row>
    <row r="57" spans="1:12" x14ac:dyDescent="0.25">
      <c r="A57" s="24" t="s">
        <v>16</v>
      </c>
      <c r="B57" s="25"/>
      <c r="C57" s="25"/>
      <c r="D57" s="25"/>
      <c r="E57" s="26"/>
      <c r="F57" s="25"/>
      <c r="H57" s="6">
        <v>1069.1500000000001</v>
      </c>
      <c r="I57" s="6">
        <v>889.11</v>
      </c>
      <c r="J57" s="6">
        <v>4.09</v>
      </c>
      <c r="K57" s="6">
        <v>660</v>
      </c>
      <c r="L57" s="9">
        <v>255</v>
      </c>
    </row>
    <row r="58" spans="1:12" x14ac:dyDescent="0.25">
      <c r="A58" s="24" t="s">
        <v>16</v>
      </c>
      <c r="B58" s="25"/>
      <c r="C58" s="25"/>
      <c r="D58" s="25"/>
      <c r="E58" s="26"/>
      <c r="F58" s="25"/>
      <c r="H58" s="6">
        <v>1058.95</v>
      </c>
      <c r="I58" s="6">
        <v>890.23</v>
      </c>
      <c r="J58" s="6">
        <v>4.01</v>
      </c>
      <c r="K58" s="6">
        <v>658</v>
      </c>
      <c r="L58" s="9">
        <v>272.06</v>
      </c>
    </row>
    <row r="59" spans="1:12" x14ac:dyDescent="0.25">
      <c r="A59" s="24">
        <v>1069.1500000000001</v>
      </c>
      <c r="B59" s="25">
        <v>889.11</v>
      </c>
      <c r="C59" s="25">
        <v>4.09</v>
      </c>
      <c r="D59" s="25">
        <v>660</v>
      </c>
      <c r="E59" s="26">
        <v>255</v>
      </c>
      <c r="F59" s="25">
        <v>-94.5</v>
      </c>
      <c r="H59" s="6">
        <v>1047.76</v>
      </c>
      <c r="I59" s="6">
        <v>891.46</v>
      </c>
      <c r="J59" s="6">
        <v>3.96</v>
      </c>
      <c r="K59" s="6">
        <v>660</v>
      </c>
      <c r="L59" s="9">
        <v>255</v>
      </c>
    </row>
    <row r="60" spans="1:12" x14ac:dyDescent="0.25">
      <c r="A60" s="24">
        <v>1058.95</v>
      </c>
      <c r="B60" s="25">
        <v>890.23</v>
      </c>
      <c r="C60" s="25">
        <v>4.01</v>
      </c>
      <c r="D60" s="25">
        <v>658</v>
      </c>
      <c r="E60" s="26">
        <v>272.06</v>
      </c>
      <c r="F60" s="25">
        <v>-92.5</v>
      </c>
      <c r="H60" s="6">
        <v>1037.4000000000001</v>
      </c>
      <c r="I60" s="6">
        <v>892.6</v>
      </c>
      <c r="J60" s="6">
        <v>3.9</v>
      </c>
      <c r="K60" s="6">
        <v>670</v>
      </c>
      <c r="L60" s="9">
        <v>291.57</v>
      </c>
    </row>
    <row r="61" spans="1:12" x14ac:dyDescent="0.25">
      <c r="A61" s="24">
        <v>1047.76</v>
      </c>
      <c r="B61" s="25">
        <v>891.46</v>
      </c>
      <c r="C61" s="25">
        <v>3.96</v>
      </c>
      <c r="D61" s="25">
        <v>660</v>
      </c>
      <c r="E61" s="26">
        <v>255</v>
      </c>
      <c r="F61" s="25">
        <v>-91</v>
      </c>
      <c r="H61" s="6">
        <v>1027.51</v>
      </c>
      <c r="I61" s="6">
        <v>893.69</v>
      </c>
      <c r="J61" s="6">
        <v>3.83</v>
      </c>
      <c r="K61" s="6">
        <v>665</v>
      </c>
      <c r="L61" s="9">
        <v>185.18</v>
      </c>
    </row>
    <row r="62" spans="1:12" x14ac:dyDescent="0.25">
      <c r="A62" s="24">
        <v>1037.4000000000001</v>
      </c>
      <c r="B62" s="25">
        <v>892.6</v>
      </c>
      <c r="C62" s="25">
        <v>3.9</v>
      </c>
      <c r="D62" s="25">
        <v>670</v>
      </c>
      <c r="E62" s="26">
        <v>291.57</v>
      </c>
      <c r="F62" s="25">
        <v>-93</v>
      </c>
      <c r="H62" s="6">
        <v>1017.08</v>
      </c>
      <c r="I62" s="6">
        <v>894.84</v>
      </c>
      <c r="J62" s="6">
        <v>3.75</v>
      </c>
      <c r="K62" s="6">
        <v>644</v>
      </c>
      <c r="L62" s="9">
        <v>239.94</v>
      </c>
    </row>
    <row r="63" spans="1:12" x14ac:dyDescent="0.25">
      <c r="A63" s="24">
        <v>1027.51</v>
      </c>
      <c r="B63" s="25">
        <v>893.69</v>
      </c>
      <c r="C63" s="25">
        <v>3.83</v>
      </c>
      <c r="D63" s="25">
        <v>665</v>
      </c>
      <c r="E63" s="26">
        <v>185.18</v>
      </c>
      <c r="F63" s="25">
        <v>-94</v>
      </c>
      <c r="H63" s="6">
        <v>1006.84</v>
      </c>
      <c r="I63" s="6">
        <v>895.97</v>
      </c>
      <c r="J63" s="6">
        <v>3.71</v>
      </c>
      <c r="K63" s="6">
        <v>665</v>
      </c>
      <c r="L63" s="9">
        <v>291.57</v>
      </c>
    </row>
    <row r="64" spans="1:12" x14ac:dyDescent="0.25">
      <c r="A64" s="24">
        <v>1017.08</v>
      </c>
      <c r="B64" s="25">
        <v>894.84</v>
      </c>
      <c r="C64" s="25">
        <v>3.75</v>
      </c>
      <c r="D64" s="25">
        <v>644</v>
      </c>
      <c r="E64" s="26">
        <v>239.94</v>
      </c>
      <c r="F64" s="25">
        <v>-95.5</v>
      </c>
      <c r="H64" s="6">
        <v>996.53</v>
      </c>
      <c r="I64" s="6">
        <v>897.11</v>
      </c>
      <c r="J64" s="6">
        <v>3.66</v>
      </c>
      <c r="K64" s="6">
        <v>658</v>
      </c>
      <c r="L64" s="9">
        <v>272.06</v>
      </c>
    </row>
    <row r="65" spans="1:12" x14ac:dyDescent="0.25">
      <c r="A65" s="24" t="s">
        <v>16</v>
      </c>
      <c r="B65" s="25"/>
      <c r="C65" s="25"/>
      <c r="D65" s="25"/>
      <c r="E65" s="26"/>
      <c r="F65" s="25"/>
      <c r="H65" s="6">
        <v>985.22</v>
      </c>
      <c r="I65" s="6">
        <v>898.36</v>
      </c>
      <c r="J65" s="6">
        <v>3.6</v>
      </c>
      <c r="K65" s="6">
        <v>663</v>
      </c>
      <c r="L65" s="9">
        <v>255</v>
      </c>
    </row>
    <row r="66" spans="1:12" x14ac:dyDescent="0.25">
      <c r="A66" s="24" t="s">
        <v>16</v>
      </c>
      <c r="B66" s="25"/>
      <c r="C66" s="25"/>
      <c r="D66" s="25"/>
      <c r="E66" s="26"/>
      <c r="F66" s="25"/>
      <c r="H66" s="6">
        <v>976.01</v>
      </c>
      <c r="I66" s="6">
        <v>899.38</v>
      </c>
      <c r="J66" s="6">
        <v>3.56</v>
      </c>
      <c r="K66" s="6">
        <v>660</v>
      </c>
      <c r="L66" s="9">
        <v>255</v>
      </c>
    </row>
    <row r="67" spans="1:12" x14ac:dyDescent="0.25">
      <c r="A67" s="24" t="s">
        <v>16</v>
      </c>
      <c r="B67" s="25"/>
      <c r="C67" s="25"/>
      <c r="D67" s="25"/>
      <c r="E67" s="26"/>
      <c r="F67" s="25"/>
      <c r="H67" s="6">
        <v>965.37</v>
      </c>
      <c r="I67" s="6">
        <v>900.56</v>
      </c>
      <c r="J67" s="6">
        <v>3.53</v>
      </c>
      <c r="K67" s="6">
        <v>656</v>
      </c>
      <c r="L67" s="9">
        <v>291.57</v>
      </c>
    </row>
    <row r="68" spans="1:12" x14ac:dyDescent="0.25">
      <c r="A68" s="24" t="s">
        <v>16</v>
      </c>
      <c r="B68" s="25"/>
      <c r="C68" s="25"/>
      <c r="D68" s="25"/>
      <c r="E68" s="26"/>
      <c r="F68" s="25"/>
      <c r="H68" s="6">
        <v>955.63</v>
      </c>
      <c r="I68" s="6">
        <v>901.64</v>
      </c>
      <c r="J68" s="6">
        <v>3.49</v>
      </c>
      <c r="K68" s="6">
        <v>660</v>
      </c>
      <c r="L68" s="9">
        <v>255</v>
      </c>
    </row>
    <row r="69" spans="1:12" x14ac:dyDescent="0.25">
      <c r="A69" s="24">
        <v>976.01</v>
      </c>
      <c r="B69" s="25">
        <v>899.38</v>
      </c>
      <c r="C69" s="25">
        <v>3.56</v>
      </c>
      <c r="D69" s="25">
        <v>660</v>
      </c>
      <c r="E69" s="26">
        <v>255</v>
      </c>
      <c r="F69" s="25">
        <v>-95.5</v>
      </c>
      <c r="H69" s="6">
        <v>946.81</v>
      </c>
      <c r="I69" s="6">
        <v>902.62</v>
      </c>
      <c r="J69" s="6">
        <v>3.45</v>
      </c>
      <c r="K69" s="6">
        <v>663</v>
      </c>
      <c r="L69" s="9">
        <v>255</v>
      </c>
    </row>
    <row r="70" spans="1:12" x14ac:dyDescent="0.25">
      <c r="A70" s="24">
        <v>965.37</v>
      </c>
      <c r="B70" s="25">
        <v>900.56</v>
      </c>
      <c r="C70" s="25">
        <v>3.53</v>
      </c>
      <c r="D70" s="25">
        <v>656</v>
      </c>
      <c r="E70" s="26">
        <v>291.57</v>
      </c>
      <c r="F70" s="25">
        <v>-95</v>
      </c>
      <c r="H70" s="6">
        <v>936.92</v>
      </c>
      <c r="I70" s="6">
        <v>903.72</v>
      </c>
      <c r="J70" s="6">
        <v>3.42</v>
      </c>
      <c r="K70" s="6">
        <v>660</v>
      </c>
      <c r="L70" s="9">
        <v>291.57</v>
      </c>
    </row>
    <row r="71" spans="1:12" x14ac:dyDescent="0.25">
      <c r="A71" s="24" t="s">
        <v>16</v>
      </c>
      <c r="B71" s="25"/>
      <c r="C71" s="25"/>
      <c r="D71" s="25"/>
      <c r="E71" s="26"/>
      <c r="F71" s="25"/>
      <c r="H71" s="6">
        <v>927.03</v>
      </c>
      <c r="I71" s="6">
        <v>904.82</v>
      </c>
      <c r="J71" s="6">
        <v>3.39</v>
      </c>
      <c r="K71" s="6">
        <v>660</v>
      </c>
      <c r="L71" s="9">
        <v>255</v>
      </c>
    </row>
    <row r="72" spans="1:12" x14ac:dyDescent="0.25">
      <c r="A72" s="24" t="s">
        <v>16</v>
      </c>
      <c r="B72" s="25"/>
      <c r="C72" s="25"/>
      <c r="D72" s="25"/>
      <c r="E72" s="26"/>
      <c r="F72" s="25"/>
      <c r="H72" s="6">
        <v>917.96</v>
      </c>
      <c r="I72" s="6">
        <v>905.83</v>
      </c>
      <c r="J72" s="6">
        <v>3.37</v>
      </c>
      <c r="K72" s="6">
        <v>658</v>
      </c>
      <c r="L72" s="9">
        <v>291.57</v>
      </c>
    </row>
    <row r="73" spans="1:12" x14ac:dyDescent="0.25">
      <c r="A73" s="24" t="s">
        <v>16</v>
      </c>
      <c r="B73" s="25"/>
      <c r="C73" s="25"/>
      <c r="D73" s="25"/>
      <c r="E73" s="26"/>
      <c r="F73" s="25"/>
      <c r="H73" s="6">
        <v>908</v>
      </c>
      <c r="I73" s="6">
        <v>906.94</v>
      </c>
      <c r="J73" s="6">
        <v>3.33</v>
      </c>
      <c r="K73" s="6">
        <v>653</v>
      </c>
      <c r="L73" s="9">
        <v>255</v>
      </c>
    </row>
    <row r="74" spans="1:12" x14ac:dyDescent="0.25">
      <c r="A74" s="24" t="s">
        <v>16</v>
      </c>
      <c r="B74" s="25"/>
      <c r="C74" s="25"/>
      <c r="D74" s="25"/>
      <c r="E74" s="26"/>
      <c r="F74" s="25"/>
      <c r="H74" s="6">
        <v>898.77</v>
      </c>
      <c r="I74" s="6">
        <v>907.97</v>
      </c>
      <c r="J74" s="6">
        <v>3.32</v>
      </c>
      <c r="K74" s="6">
        <v>660</v>
      </c>
      <c r="L74" s="9">
        <v>291.57</v>
      </c>
    </row>
    <row r="75" spans="1:12" x14ac:dyDescent="0.25">
      <c r="A75" s="24" t="s">
        <v>16</v>
      </c>
      <c r="B75" s="25"/>
      <c r="C75" s="25"/>
      <c r="D75" s="25"/>
      <c r="E75" s="26"/>
      <c r="F75" s="25"/>
      <c r="H75" s="6">
        <v>888.92</v>
      </c>
      <c r="I75" s="6">
        <v>909.07</v>
      </c>
      <c r="J75" s="6">
        <v>3.3</v>
      </c>
      <c r="K75" s="6">
        <v>660</v>
      </c>
      <c r="L75" s="9">
        <v>255</v>
      </c>
    </row>
    <row r="76" spans="1:12" x14ac:dyDescent="0.25">
      <c r="A76" s="24" t="s">
        <v>16</v>
      </c>
      <c r="B76" s="25"/>
      <c r="C76" s="25"/>
      <c r="D76" s="25"/>
      <c r="E76" s="26"/>
      <c r="F76" s="25"/>
      <c r="H76" s="6">
        <v>879.62</v>
      </c>
      <c r="I76" s="6">
        <v>910.11</v>
      </c>
      <c r="J76" s="6">
        <v>3.29</v>
      </c>
      <c r="K76" s="6">
        <v>660</v>
      </c>
      <c r="L76" s="9">
        <v>291.57</v>
      </c>
    </row>
    <row r="77" spans="1:12" x14ac:dyDescent="0.25">
      <c r="A77" s="24" t="s">
        <v>16</v>
      </c>
      <c r="B77" s="25"/>
      <c r="C77" s="25"/>
      <c r="D77" s="25"/>
      <c r="E77" s="26"/>
      <c r="F77" s="25"/>
      <c r="H77" s="6">
        <v>870.24</v>
      </c>
      <c r="I77" s="6">
        <v>911.16</v>
      </c>
      <c r="J77" s="6">
        <v>3.27</v>
      </c>
      <c r="K77" s="6">
        <v>663</v>
      </c>
      <c r="L77" s="9">
        <v>255</v>
      </c>
    </row>
    <row r="78" spans="1:12" x14ac:dyDescent="0.25">
      <c r="A78" s="24">
        <v>898.77</v>
      </c>
      <c r="B78" s="25">
        <v>907.97</v>
      </c>
      <c r="C78" s="25">
        <v>3.32</v>
      </c>
      <c r="D78" s="25">
        <v>660</v>
      </c>
      <c r="E78" s="26">
        <v>291.57</v>
      </c>
      <c r="F78" s="25">
        <v>-96</v>
      </c>
      <c r="H78" s="6">
        <v>862.47</v>
      </c>
      <c r="I78" s="6">
        <v>912.03</v>
      </c>
      <c r="J78" s="6">
        <v>3.26</v>
      </c>
      <c r="K78" s="6">
        <v>660</v>
      </c>
      <c r="L78" s="9">
        <v>291.57</v>
      </c>
    </row>
    <row r="79" spans="1:12" x14ac:dyDescent="0.25">
      <c r="A79" s="2"/>
      <c r="B79" s="3"/>
      <c r="C79" s="3"/>
      <c r="D79" s="3"/>
      <c r="E79" s="3"/>
      <c r="F79" s="3"/>
      <c r="H79" s="6">
        <v>853.01</v>
      </c>
      <c r="I79" s="6">
        <v>913.09</v>
      </c>
      <c r="J79" s="6">
        <v>3.26</v>
      </c>
      <c r="K79" s="6">
        <v>663</v>
      </c>
      <c r="L79" s="9">
        <v>291.57</v>
      </c>
    </row>
    <row r="80" spans="1:12" x14ac:dyDescent="0.25">
      <c r="A80" s="2" t="s">
        <v>16</v>
      </c>
      <c r="B80" s="3"/>
      <c r="C80" s="3"/>
      <c r="D80" s="3"/>
      <c r="E80" s="3"/>
      <c r="F80" s="3"/>
      <c r="H80" s="6">
        <v>843.57</v>
      </c>
      <c r="I80" s="6">
        <v>914.15</v>
      </c>
      <c r="J80" s="6">
        <v>3.25</v>
      </c>
      <c r="K80" s="6">
        <v>660</v>
      </c>
      <c r="L80" s="9">
        <v>291.57</v>
      </c>
    </row>
    <row r="81" spans="1:12" x14ac:dyDescent="0.25">
      <c r="A81" s="2"/>
      <c r="B81" s="3"/>
      <c r="C81" s="3"/>
      <c r="D81" s="3"/>
      <c r="E81" s="3"/>
      <c r="F81" s="3"/>
      <c r="H81" s="6">
        <v>835.02</v>
      </c>
      <c r="I81" s="6">
        <v>915.11</v>
      </c>
      <c r="J81" s="6">
        <v>3.24</v>
      </c>
      <c r="K81" s="6">
        <v>670</v>
      </c>
      <c r="L81" s="9">
        <v>371.36</v>
      </c>
    </row>
    <row r="82" spans="1:12" x14ac:dyDescent="0.25">
      <c r="A82" s="2"/>
      <c r="B82" s="3"/>
      <c r="C82" s="3"/>
      <c r="D82" s="3"/>
      <c r="E82" s="3"/>
      <c r="F82" s="3"/>
      <c r="H82" s="6">
        <v>827.81</v>
      </c>
      <c r="I82" s="6">
        <v>915.92</v>
      </c>
      <c r="J82" s="6">
        <v>3.25</v>
      </c>
      <c r="K82" s="6">
        <v>663</v>
      </c>
      <c r="L82" s="9">
        <v>255</v>
      </c>
    </row>
    <row r="83" spans="1:12" x14ac:dyDescent="0.25">
      <c r="A83" s="2"/>
      <c r="B83" s="3"/>
      <c r="C83" s="3"/>
      <c r="D83" s="3"/>
      <c r="E83" s="3"/>
      <c r="F83" s="3"/>
      <c r="H83" s="6">
        <v>818.12</v>
      </c>
      <c r="I83" s="6">
        <v>917.01</v>
      </c>
      <c r="J83" s="6">
        <v>3.25</v>
      </c>
      <c r="K83" s="6">
        <v>656</v>
      </c>
      <c r="L83" s="9">
        <v>272.06</v>
      </c>
    </row>
    <row r="84" spans="1:12" x14ac:dyDescent="0.25">
      <c r="A84" s="2"/>
      <c r="B84" s="3"/>
      <c r="C84" s="3"/>
      <c r="D84" s="3"/>
      <c r="E84" s="3"/>
      <c r="F84" s="3"/>
      <c r="H84" s="6">
        <v>809.15</v>
      </c>
      <c r="I84" s="6">
        <v>918.02</v>
      </c>
      <c r="J84" s="6">
        <v>3.26</v>
      </c>
      <c r="K84" s="6">
        <v>653</v>
      </c>
      <c r="L84" s="9">
        <v>291.57</v>
      </c>
    </row>
    <row r="85" spans="1:12" x14ac:dyDescent="0.25">
      <c r="A85" s="2"/>
      <c r="B85" s="3"/>
      <c r="C85" s="3"/>
      <c r="D85" s="3"/>
      <c r="E85" s="3"/>
      <c r="F85" s="3"/>
      <c r="H85" s="6">
        <v>800.45</v>
      </c>
      <c r="I85" s="6">
        <v>919</v>
      </c>
      <c r="J85" s="6">
        <v>3.26</v>
      </c>
      <c r="K85" s="6">
        <v>663</v>
      </c>
      <c r="L85" s="9">
        <v>255</v>
      </c>
    </row>
    <row r="86" spans="1:12" x14ac:dyDescent="0.25">
      <c r="A86" s="2"/>
      <c r="B86" s="3"/>
      <c r="C86" s="3"/>
      <c r="D86" s="3"/>
      <c r="E86" s="3"/>
      <c r="F86" s="3"/>
      <c r="H86" s="6">
        <v>791.59</v>
      </c>
      <c r="I86" s="6">
        <v>920</v>
      </c>
      <c r="J86" s="6">
        <v>3.27</v>
      </c>
      <c r="K86" s="6">
        <v>660</v>
      </c>
      <c r="L86" s="9">
        <v>291.57</v>
      </c>
    </row>
    <row r="87" spans="1:12" x14ac:dyDescent="0.25">
      <c r="A87" s="2"/>
      <c r="B87" s="3"/>
      <c r="C87" s="3"/>
      <c r="D87" s="3"/>
      <c r="E87" s="3"/>
      <c r="F87" s="3"/>
      <c r="H87" s="6">
        <v>782.29</v>
      </c>
      <c r="I87" s="6">
        <v>921.05</v>
      </c>
      <c r="J87" s="6">
        <v>3.28</v>
      </c>
      <c r="K87" s="6">
        <v>663</v>
      </c>
      <c r="L87" s="9">
        <v>291.57</v>
      </c>
    </row>
    <row r="88" spans="1:12" x14ac:dyDescent="0.25">
      <c r="A88" s="2"/>
      <c r="B88" s="3"/>
      <c r="C88" s="3"/>
      <c r="D88" s="3"/>
      <c r="E88" s="3"/>
      <c r="F88" s="3"/>
      <c r="H88" s="6">
        <v>772.11</v>
      </c>
      <c r="I88" s="6">
        <v>922.2</v>
      </c>
      <c r="J88" s="6">
        <v>3.3</v>
      </c>
      <c r="K88" s="6">
        <v>663</v>
      </c>
      <c r="L88" s="9">
        <v>239.94</v>
      </c>
    </row>
    <row r="89" spans="1:12" x14ac:dyDescent="0.25">
      <c r="A89" s="2"/>
      <c r="B89" s="3"/>
      <c r="C89" s="3"/>
      <c r="D89" s="3"/>
      <c r="E89" s="3"/>
      <c r="F89" s="3"/>
      <c r="H89" s="6">
        <v>763.97</v>
      </c>
      <c r="I89" s="6">
        <v>923.12</v>
      </c>
      <c r="J89" s="6">
        <v>3.3</v>
      </c>
      <c r="K89" s="6">
        <v>660</v>
      </c>
      <c r="L89" s="9">
        <v>291.57</v>
      </c>
    </row>
    <row r="90" spans="1:12" x14ac:dyDescent="0.25">
      <c r="A90" s="2"/>
      <c r="B90" s="3"/>
      <c r="C90" s="3"/>
      <c r="D90" s="3"/>
      <c r="E90" s="3"/>
      <c r="F90" s="3"/>
      <c r="H90" s="6">
        <v>755.67</v>
      </c>
      <c r="I90" s="6">
        <v>924.06</v>
      </c>
      <c r="J90" s="6">
        <v>3.33</v>
      </c>
      <c r="K90" s="6">
        <v>663</v>
      </c>
      <c r="L90" s="9">
        <v>371.36</v>
      </c>
    </row>
    <row r="91" spans="1:12" x14ac:dyDescent="0.25">
      <c r="A91" s="2"/>
      <c r="B91" s="3"/>
      <c r="C91" s="3"/>
      <c r="D91" s="3"/>
      <c r="E91" s="3"/>
      <c r="F91" s="3"/>
      <c r="H91" s="6">
        <v>746.84</v>
      </c>
      <c r="I91" s="6">
        <v>925.06</v>
      </c>
      <c r="J91" s="6">
        <v>3.34</v>
      </c>
      <c r="K91" s="6">
        <v>665</v>
      </c>
      <c r="L91" s="9">
        <v>291.57</v>
      </c>
    </row>
    <row r="92" spans="1:12" x14ac:dyDescent="0.25">
      <c r="A92" s="2"/>
      <c r="B92" s="3"/>
      <c r="C92" s="3"/>
      <c r="D92" s="3"/>
      <c r="E92" s="3"/>
      <c r="F92" s="3"/>
      <c r="H92" s="6">
        <v>737.58</v>
      </c>
      <c r="I92" s="6">
        <v>926.11</v>
      </c>
      <c r="J92" s="6">
        <v>3.36</v>
      </c>
      <c r="K92" s="6">
        <v>665</v>
      </c>
      <c r="L92" s="9">
        <v>255</v>
      </c>
    </row>
    <row r="93" spans="1:12" x14ac:dyDescent="0.25">
      <c r="A93" s="2"/>
      <c r="B93" s="3"/>
      <c r="C93" s="3"/>
      <c r="D93" s="3"/>
      <c r="E93" s="3"/>
      <c r="F93" s="3"/>
      <c r="H93" s="6">
        <v>728.24</v>
      </c>
      <c r="I93" s="6">
        <v>927.17</v>
      </c>
      <c r="J93" s="6">
        <v>3.38</v>
      </c>
      <c r="K93" s="6">
        <v>665</v>
      </c>
      <c r="L93" s="9">
        <v>291.57</v>
      </c>
    </row>
    <row r="94" spans="1:12" x14ac:dyDescent="0.25">
      <c r="A94" s="2"/>
      <c r="B94" s="3"/>
      <c r="C94" s="3"/>
      <c r="D94" s="3"/>
      <c r="E94" s="3"/>
      <c r="F94" s="3"/>
      <c r="H94" s="6">
        <v>719.79</v>
      </c>
      <c r="I94" s="6">
        <v>928.13</v>
      </c>
      <c r="J94" s="6">
        <v>3.39</v>
      </c>
      <c r="K94" s="6">
        <v>665</v>
      </c>
      <c r="L94" s="9">
        <v>371.36</v>
      </c>
    </row>
    <row r="95" spans="1:12" x14ac:dyDescent="0.25">
      <c r="A95" s="2"/>
      <c r="B95" s="3"/>
      <c r="C95" s="3"/>
      <c r="D95" s="3"/>
      <c r="E95" s="3"/>
      <c r="F95" s="3"/>
      <c r="H95" s="6">
        <v>711.17</v>
      </c>
      <c r="I95" s="6">
        <v>929.11</v>
      </c>
      <c r="J95" s="6">
        <v>3.43</v>
      </c>
      <c r="K95" s="6">
        <v>665</v>
      </c>
      <c r="L95" s="9">
        <v>272.06</v>
      </c>
    </row>
    <row r="96" spans="1:12" x14ac:dyDescent="0.25">
      <c r="A96" s="2"/>
      <c r="B96" s="3"/>
      <c r="C96" s="3"/>
      <c r="D96" s="3"/>
      <c r="E96" s="3"/>
      <c r="F96" s="3"/>
      <c r="H96" s="6">
        <v>703.09</v>
      </c>
      <c r="I96" s="6">
        <v>930.03</v>
      </c>
      <c r="J96" s="6">
        <v>3.44</v>
      </c>
      <c r="K96" s="6">
        <v>663</v>
      </c>
      <c r="L96" s="9">
        <v>255</v>
      </c>
    </row>
    <row r="97" spans="1:12" x14ac:dyDescent="0.25">
      <c r="A97" s="2"/>
      <c r="B97" s="3"/>
      <c r="C97" s="3"/>
      <c r="D97" s="3"/>
      <c r="E97" s="3"/>
      <c r="F97" s="3"/>
      <c r="H97" s="6">
        <v>694.04</v>
      </c>
      <c r="I97" s="6">
        <v>931.06</v>
      </c>
      <c r="J97" s="6">
        <v>3.47</v>
      </c>
      <c r="K97" s="6">
        <v>651</v>
      </c>
      <c r="L97" s="9">
        <v>239.94</v>
      </c>
    </row>
    <row r="98" spans="1:12" x14ac:dyDescent="0.25">
      <c r="A98" s="2"/>
      <c r="B98" s="3"/>
      <c r="C98" s="3"/>
      <c r="D98" s="3"/>
      <c r="E98" s="3"/>
      <c r="F98" s="3"/>
      <c r="H98" s="6">
        <v>686.06</v>
      </c>
      <c r="I98" s="6">
        <v>931.97</v>
      </c>
      <c r="J98" s="6">
        <v>3.51</v>
      </c>
      <c r="K98" s="6">
        <v>665</v>
      </c>
      <c r="L98" s="9">
        <v>272.06</v>
      </c>
    </row>
    <row r="99" spans="1:12" x14ac:dyDescent="0.25">
      <c r="A99" s="2"/>
      <c r="B99" s="3"/>
      <c r="C99" s="3"/>
      <c r="D99" s="3"/>
      <c r="E99" s="3"/>
      <c r="F99" s="3"/>
      <c r="H99" s="6">
        <v>678.78</v>
      </c>
      <c r="I99" s="6">
        <v>932.8</v>
      </c>
      <c r="J99" s="6">
        <v>3.53</v>
      </c>
      <c r="K99" s="6">
        <v>668</v>
      </c>
      <c r="L99" s="9">
        <v>255</v>
      </c>
    </row>
    <row r="100" spans="1:12" x14ac:dyDescent="0.25">
      <c r="A100" s="2"/>
      <c r="B100" s="3"/>
      <c r="C100" s="3"/>
      <c r="D100" s="3"/>
      <c r="E100" s="3"/>
      <c r="F100" s="3"/>
      <c r="H100" s="6">
        <v>671.86</v>
      </c>
      <c r="I100" s="6">
        <v>933.59</v>
      </c>
      <c r="J100" s="6">
        <v>3.55</v>
      </c>
      <c r="K100" s="6">
        <v>675</v>
      </c>
      <c r="L100" s="9">
        <v>255</v>
      </c>
    </row>
    <row r="101" spans="1:12" x14ac:dyDescent="0.25">
      <c r="A101" s="2"/>
      <c r="B101" s="3"/>
      <c r="C101" s="3"/>
      <c r="D101" s="3"/>
      <c r="E101" s="3"/>
      <c r="F101" s="3"/>
      <c r="H101" s="6">
        <v>661.27</v>
      </c>
      <c r="I101" s="6">
        <v>934.8</v>
      </c>
      <c r="J101" s="6">
        <v>3.59</v>
      </c>
      <c r="K101" s="6">
        <v>663</v>
      </c>
      <c r="L101" s="9">
        <v>239.94</v>
      </c>
    </row>
    <row r="102" spans="1:12" x14ac:dyDescent="0.25">
      <c r="A102" s="2"/>
      <c r="B102" s="3"/>
      <c r="C102" s="3"/>
      <c r="D102" s="3"/>
      <c r="E102" s="3"/>
      <c r="F102" s="3"/>
      <c r="H102" s="6">
        <v>653.4</v>
      </c>
      <c r="I102" s="6">
        <v>935.7</v>
      </c>
      <c r="J102" s="6">
        <v>3.63</v>
      </c>
      <c r="K102" s="6">
        <v>663</v>
      </c>
      <c r="L102" s="9">
        <v>255</v>
      </c>
    </row>
    <row r="103" spans="1:12" x14ac:dyDescent="0.25">
      <c r="A103" s="2"/>
      <c r="B103" s="3"/>
      <c r="C103" s="3"/>
      <c r="D103" s="3"/>
      <c r="E103" s="3"/>
      <c r="F103" s="3"/>
      <c r="H103" s="6">
        <v>647.28</v>
      </c>
      <c r="I103" s="6">
        <v>936.4</v>
      </c>
      <c r="J103" s="6">
        <v>3.67</v>
      </c>
      <c r="K103" s="6">
        <v>670</v>
      </c>
      <c r="L103" s="9">
        <v>272.06</v>
      </c>
    </row>
    <row r="104" spans="1:12" x14ac:dyDescent="0.25">
      <c r="A104" s="2"/>
      <c r="B104" s="3"/>
      <c r="C104" s="3"/>
      <c r="D104" s="3"/>
      <c r="E104" s="3"/>
      <c r="F104" s="3"/>
      <c r="H104" s="6">
        <v>637.66999999999996</v>
      </c>
      <c r="I104" s="6">
        <v>937.5</v>
      </c>
      <c r="J104" s="6">
        <v>3.66</v>
      </c>
      <c r="K104" s="6">
        <v>663</v>
      </c>
      <c r="L104" s="9">
        <v>255</v>
      </c>
    </row>
    <row r="105" spans="1:12" x14ac:dyDescent="0.25">
      <c r="A105" s="2"/>
      <c r="B105" s="3"/>
      <c r="C105" s="3"/>
      <c r="D105" s="3"/>
      <c r="E105" s="3"/>
      <c r="F105" s="3"/>
      <c r="H105" s="6">
        <v>630.69000000000005</v>
      </c>
      <c r="I105" s="6">
        <v>938.3</v>
      </c>
      <c r="J105" s="6">
        <v>3.71</v>
      </c>
      <c r="K105" s="6">
        <v>670</v>
      </c>
      <c r="L105" s="9">
        <v>214.58</v>
      </c>
    </row>
    <row r="106" spans="1:12" x14ac:dyDescent="0.25">
      <c r="A106" s="2"/>
      <c r="B106" s="3"/>
      <c r="C106" s="3"/>
      <c r="D106" s="3"/>
      <c r="E106" s="3"/>
      <c r="F106" s="3"/>
      <c r="H106" s="6">
        <v>621.45000000000005</v>
      </c>
      <c r="I106" s="6">
        <v>939.36</v>
      </c>
      <c r="J106" s="6">
        <v>3.76</v>
      </c>
      <c r="K106" s="6">
        <v>663</v>
      </c>
      <c r="L106" s="9">
        <v>255</v>
      </c>
    </row>
    <row r="107" spans="1:12" x14ac:dyDescent="0.25">
      <c r="A107" s="2"/>
      <c r="B107" s="3"/>
      <c r="C107" s="3"/>
      <c r="D107" s="3"/>
      <c r="E107" s="3"/>
      <c r="F107" s="3"/>
      <c r="H107" s="6">
        <v>612.48</v>
      </c>
      <c r="I107" s="6">
        <v>940.39</v>
      </c>
      <c r="J107" s="6">
        <v>3.78</v>
      </c>
      <c r="K107" s="6">
        <v>663</v>
      </c>
      <c r="L107" s="9">
        <v>185.18</v>
      </c>
    </row>
    <row r="108" spans="1:12" x14ac:dyDescent="0.25">
      <c r="A108" s="2"/>
      <c r="B108" s="3"/>
      <c r="C108" s="3"/>
      <c r="D108" s="3"/>
      <c r="E108" s="3"/>
      <c r="F108" s="3"/>
      <c r="H108" s="6">
        <v>602.12</v>
      </c>
      <c r="I108" s="6">
        <v>941.58</v>
      </c>
      <c r="J108" s="6">
        <v>3.81</v>
      </c>
      <c r="K108" s="6">
        <v>651</v>
      </c>
      <c r="L108" s="9">
        <v>255</v>
      </c>
    </row>
    <row r="109" spans="1:12" x14ac:dyDescent="0.25">
      <c r="A109" s="2"/>
      <c r="B109" s="3"/>
      <c r="C109" s="3"/>
      <c r="D109" s="3"/>
      <c r="E109" s="3"/>
      <c r="F109" s="3"/>
      <c r="H109" s="6">
        <v>541.41999999999996</v>
      </c>
      <c r="I109" s="6">
        <v>948.58</v>
      </c>
      <c r="J109" s="6">
        <v>3.88</v>
      </c>
      <c r="K109" s="6">
        <v>672</v>
      </c>
      <c r="L109" s="9">
        <v>340.33</v>
      </c>
    </row>
    <row r="110" spans="1:12" x14ac:dyDescent="0.25">
      <c r="A110" s="2"/>
      <c r="B110" s="3"/>
      <c r="C110" s="3"/>
      <c r="D110" s="3"/>
      <c r="E110" s="3"/>
      <c r="F110" s="3"/>
      <c r="H110" s="6">
        <v>562.02</v>
      </c>
      <c r="I110" s="6">
        <v>946.2</v>
      </c>
      <c r="J110" s="6">
        <v>3.9</v>
      </c>
      <c r="K110" s="6">
        <v>670</v>
      </c>
      <c r="L110" s="9">
        <v>255</v>
      </c>
    </row>
    <row r="111" spans="1:12" x14ac:dyDescent="0.25">
      <c r="A111" s="2"/>
      <c r="B111" s="3"/>
      <c r="C111" s="3"/>
      <c r="D111" s="3"/>
      <c r="E111" s="3"/>
      <c r="F111" s="3"/>
      <c r="H111" s="6">
        <v>573.54999999999995</v>
      </c>
      <c r="I111" s="6">
        <v>944.87</v>
      </c>
      <c r="J111" s="6">
        <v>3.9</v>
      </c>
      <c r="K111" s="6">
        <v>672</v>
      </c>
      <c r="L111" s="9">
        <v>340.33</v>
      </c>
    </row>
    <row r="112" spans="1:12" x14ac:dyDescent="0.25">
      <c r="A112" s="2"/>
      <c r="B112" s="3"/>
      <c r="C112" s="3"/>
      <c r="D112" s="3"/>
      <c r="E112" s="3"/>
      <c r="F112" s="3"/>
      <c r="H112" s="6">
        <v>580.4</v>
      </c>
      <c r="I112" s="6">
        <v>944.08</v>
      </c>
      <c r="J112" s="6">
        <v>3.89</v>
      </c>
      <c r="K112" s="6">
        <v>670</v>
      </c>
      <c r="L112" s="9">
        <v>255</v>
      </c>
    </row>
    <row r="113" spans="1:12" x14ac:dyDescent="0.25">
      <c r="A113" s="2"/>
      <c r="B113" s="3"/>
      <c r="C113" s="3"/>
      <c r="D113" s="3"/>
      <c r="E113" s="3"/>
      <c r="F113" s="3"/>
      <c r="H113" s="6">
        <v>584.30999999999995</v>
      </c>
      <c r="I113" s="6">
        <v>943.63</v>
      </c>
      <c r="J113" s="6">
        <v>3.9</v>
      </c>
      <c r="K113" s="6">
        <v>677</v>
      </c>
      <c r="L113" s="9">
        <v>371.36</v>
      </c>
    </row>
    <row r="114" spans="1:12" x14ac:dyDescent="0.25">
      <c r="A114" s="2"/>
      <c r="B114" s="3"/>
      <c r="C114" s="3"/>
      <c r="D114" s="3"/>
      <c r="E114" s="3"/>
      <c r="F114" s="3"/>
      <c r="H114" s="6">
        <v>586.22</v>
      </c>
      <c r="I114" s="6">
        <v>943.41</v>
      </c>
      <c r="J114" s="6">
        <v>3.9</v>
      </c>
      <c r="K114" s="6">
        <v>665</v>
      </c>
      <c r="L114" s="9">
        <v>194.04</v>
      </c>
    </row>
    <row r="115" spans="1:12" x14ac:dyDescent="0.25">
      <c r="A115" s="2"/>
      <c r="B115" s="3"/>
      <c r="C115" s="3"/>
      <c r="D115" s="3"/>
      <c r="E115" s="3"/>
      <c r="F115" s="3"/>
      <c r="H115" s="6">
        <v>587.44000000000005</v>
      </c>
      <c r="I115" s="6">
        <v>943.27</v>
      </c>
      <c r="J115" s="6">
        <v>3.91</v>
      </c>
      <c r="K115" s="6">
        <v>665</v>
      </c>
      <c r="L115" s="9">
        <v>255</v>
      </c>
    </row>
    <row r="116" spans="1:12" x14ac:dyDescent="0.25">
      <c r="A116" s="2"/>
      <c r="B116" s="3"/>
      <c r="C116" s="3"/>
      <c r="D116" s="3"/>
      <c r="E116" s="3"/>
      <c r="F116" s="3"/>
      <c r="H116" s="6">
        <v>587</v>
      </c>
      <c r="I116" s="6">
        <v>943.32</v>
      </c>
      <c r="J116" s="6">
        <v>3.93</v>
      </c>
      <c r="K116" s="6">
        <v>670</v>
      </c>
      <c r="L116" s="9">
        <v>255</v>
      </c>
    </row>
    <row r="117" spans="1:12" x14ac:dyDescent="0.25">
      <c r="A117" s="2"/>
      <c r="B117" s="3"/>
      <c r="C117" s="3"/>
      <c r="D117" s="3"/>
      <c r="E117" s="3"/>
      <c r="F117" s="3"/>
      <c r="H117" s="6">
        <v>588.04</v>
      </c>
      <c r="I117" s="6">
        <v>943.2</v>
      </c>
      <c r="J117" s="6">
        <v>3.94</v>
      </c>
      <c r="K117" s="6">
        <v>670</v>
      </c>
      <c r="L117" s="9">
        <v>255</v>
      </c>
    </row>
    <row r="118" spans="1:12" x14ac:dyDescent="0.25">
      <c r="A118" s="2"/>
      <c r="B118" s="3"/>
      <c r="C118" s="3"/>
      <c r="D118" s="3"/>
      <c r="E118" s="3"/>
      <c r="F118" s="3"/>
      <c r="H118" s="6">
        <v>588.39</v>
      </c>
      <c r="I118" s="6">
        <v>943.16</v>
      </c>
      <c r="J118" s="6">
        <v>3.96</v>
      </c>
      <c r="K118" s="6">
        <v>665</v>
      </c>
      <c r="L118" s="9">
        <v>255</v>
      </c>
    </row>
    <row r="119" spans="1:12" x14ac:dyDescent="0.25">
      <c r="A119" s="2"/>
      <c r="B119" s="3"/>
      <c r="C119" s="3"/>
      <c r="D119" s="3"/>
      <c r="E119" s="3"/>
      <c r="F119" s="3"/>
      <c r="H119" s="6">
        <v>588.55999999999995</v>
      </c>
      <c r="I119" s="6">
        <v>943.14</v>
      </c>
      <c r="J119" s="6">
        <v>3.96</v>
      </c>
      <c r="K119" s="6">
        <v>668</v>
      </c>
      <c r="L119" s="9">
        <v>371.36</v>
      </c>
    </row>
    <row r="120" spans="1:12" x14ac:dyDescent="0.25">
      <c r="A120" s="2"/>
      <c r="B120" s="3"/>
      <c r="C120" s="3"/>
      <c r="D120" s="3"/>
      <c r="E120" s="3"/>
      <c r="F120" s="3"/>
      <c r="H120" s="6">
        <v>589.61</v>
      </c>
      <c r="I120" s="6">
        <v>943.02</v>
      </c>
      <c r="J120" s="6">
        <v>3.97</v>
      </c>
      <c r="K120" s="6">
        <v>656</v>
      </c>
      <c r="L120" s="9">
        <v>255</v>
      </c>
    </row>
    <row r="121" spans="1:12" x14ac:dyDescent="0.25">
      <c r="A121" s="2"/>
      <c r="B121" s="3"/>
      <c r="C121" s="3"/>
      <c r="D121" s="3"/>
      <c r="E121" s="3"/>
      <c r="F121" s="3"/>
      <c r="H121" s="6">
        <v>589.09</v>
      </c>
      <c r="I121" s="6">
        <v>943.08</v>
      </c>
      <c r="J121" s="6">
        <v>3.99</v>
      </c>
      <c r="K121" s="6">
        <v>670</v>
      </c>
      <c r="L121" s="9">
        <v>255</v>
      </c>
    </row>
    <row r="122" spans="1:12" x14ac:dyDescent="0.25">
      <c r="A122" s="2"/>
      <c r="B122" s="3"/>
      <c r="C122" s="3"/>
      <c r="D122" s="3"/>
      <c r="E122" s="3"/>
      <c r="F122" s="3"/>
      <c r="H122" s="6">
        <v>589.16999999999996</v>
      </c>
      <c r="I122" s="6">
        <v>943.07</v>
      </c>
      <c r="J122" s="6">
        <v>4</v>
      </c>
      <c r="K122" s="6">
        <v>665</v>
      </c>
      <c r="L122" s="9">
        <v>255</v>
      </c>
    </row>
    <row r="123" spans="1:12" x14ac:dyDescent="0.25">
      <c r="A123" s="2"/>
      <c r="B123" s="3"/>
      <c r="C123" s="3"/>
      <c r="D123" s="3"/>
      <c r="E123" s="3"/>
      <c r="F123" s="3"/>
      <c r="H123" s="6">
        <v>589.42999999999995</v>
      </c>
      <c r="I123" s="6">
        <v>943.04</v>
      </c>
      <c r="J123" s="6">
        <v>4.01</v>
      </c>
      <c r="K123" s="6">
        <v>665</v>
      </c>
      <c r="L123" s="9">
        <v>314.07</v>
      </c>
    </row>
    <row r="124" spans="1:12" x14ac:dyDescent="0.25">
      <c r="A124" s="2"/>
      <c r="B124" s="3"/>
      <c r="C124" s="3"/>
      <c r="D124" s="3"/>
      <c r="E124" s="3"/>
      <c r="F124" s="3"/>
      <c r="H124" s="6">
        <v>589.42999999999995</v>
      </c>
      <c r="I124" s="6">
        <v>943.04</v>
      </c>
      <c r="J124" s="6">
        <v>4.03</v>
      </c>
      <c r="K124" s="6">
        <v>665</v>
      </c>
      <c r="L124" s="9">
        <v>255</v>
      </c>
    </row>
    <row r="125" spans="1:12" x14ac:dyDescent="0.25">
      <c r="A125" s="2"/>
      <c r="B125" s="3"/>
      <c r="C125" s="3"/>
      <c r="D125" s="3"/>
      <c r="E125" s="3"/>
      <c r="F125" s="3"/>
      <c r="H125" s="6">
        <v>590.04</v>
      </c>
      <c r="I125" s="6">
        <v>942.97</v>
      </c>
      <c r="J125" s="6">
        <v>4.03</v>
      </c>
      <c r="K125" s="6">
        <v>665</v>
      </c>
      <c r="L125" s="9">
        <v>255</v>
      </c>
    </row>
    <row r="126" spans="1:12" x14ac:dyDescent="0.25">
      <c r="A126" s="2"/>
      <c r="B126" s="3"/>
      <c r="C126" s="3"/>
      <c r="D126" s="3"/>
      <c r="E126" s="3"/>
      <c r="F126" s="3"/>
      <c r="H126" s="6">
        <v>589.69000000000005</v>
      </c>
      <c r="I126" s="6">
        <v>943.01</v>
      </c>
      <c r="J126" s="6">
        <v>4.04</v>
      </c>
      <c r="K126" s="6">
        <v>670</v>
      </c>
      <c r="L126" s="9">
        <v>272.06</v>
      </c>
    </row>
    <row r="127" spans="1:12" x14ac:dyDescent="0.25">
      <c r="A127" s="2"/>
      <c r="B127" s="3"/>
      <c r="C127" s="3"/>
      <c r="D127" s="3"/>
      <c r="E127" s="3"/>
      <c r="F127" s="3"/>
      <c r="H127" s="6">
        <v>589.26</v>
      </c>
      <c r="I127" s="6">
        <v>943.06</v>
      </c>
      <c r="J127" s="6">
        <v>4.0599999999999996</v>
      </c>
      <c r="K127" s="6">
        <v>665</v>
      </c>
      <c r="L127" s="9">
        <v>255</v>
      </c>
    </row>
    <row r="128" spans="1:12" x14ac:dyDescent="0.25">
      <c r="A128" s="2"/>
      <c r="B128" s="3"/>
      <c r="C128" s="3"/>
      <c r="D128" s="3"/>
      <c r="E128" s="3"/>
      <c r="F128" s="3"/>
      <c r="H128" s="6">
        <v>589.87</v>
      </c>
      <c r="I128" s="6">
        <v>942.99</v>
      </c>
      <c r="J128" s="6">
        <v>4.0599999999999996</v>
      </c>
      <c r="K128" s="6">
        <v>670</v>
      </c>
      <c r="L128" s="9">
        <v>255</v>
      </c>
    </row>
    <row r="129" spans="1:12" x14ac:dyDescent="0.25">
      <c r="A129" s="2"/>
      <c r="B129" s="3"/>
      <c r="C129" s="3"/>
      <c r="D129" s="3"/>
      <c r="E129" s="3"/>
      <c r="F129" s="3"/>
      <c r="H129" s="6">
        <v>589.96</v>
      </c>
      <c r="I129" s="6">
        <v>942.98</v>
      </c>
      <c r="J129" s="6">
        <v>4.07</v>
      </c>
      <c r="K129" s="6">
        <v>684</v>
      </c>
      <c r="L129" s="9">
        <v>255</v>
      </c>
    </row>
    <row r="130" spans="1:12" x14ac:dyDescent="0.25">
      <c r="A130" s="2"/>
      <c r="B130" s="3"/>
      <c r="C130" s="3"/>
      <c r="D130" s="3"/>
      <c r="E130" s="3"/>
      <c r="F130" s="3"/>
      <c r="H130" s="6">
        <v>590.39</v>
      </c>
      <c r="I130" s="6">
        <v>942.93</v>
      </c>
      <c r="J130" s="6">
        <v>4.09</v>
      </c>
      <c r="K130" s="6">
        <v>696</v>
      </c>
      <c r="L130" s="9">
        <v>255</v>
      </c>
    </row>
    <row r="131" spans="1:12" x14ac:dyDescent="0.25">
      <c r="A131" s="2"/>
      <c r="B131" s="3"/>
      <c r="C131" s="3"/>
      <c r="D131" s="3"/>
      <c r="E131" s="3"/>
      <c r="F131" s="3"/>
      <c r="H131" s="6">
        <v>589.96</v>
      </c>
      <c r="I131" s="6">
        <v>942.98</v>
      </c>
      <c r="J131" s="6">
        <v>4.0999999999999996</v>
      </c>
      <c r="K131" s="6">
        <v>691</v>
      </c>
      <c r="L131" s="9">
        <v>239.94</v>
      </c>
    </row>
    <row r="132" spans="1:12" x14ac:dyDescent="0.25">
      <c r="A132" s="2"/>
      <c r="B132" s="3"/>
      <c r="C132" s="3"/>
      <c r="D132" s="3"/>
      <c r="E132" s="3"/>
      <c r="F132" s="3"/>
      <c r="H132" s="6">
        <v>590.29999999999995</v>
      </c>
      <c r="I132" s="6">
        <v>942.94</v>
      </c>
      <c r="J132" s="6">
        <v>4.1100000000000003</v>
      </c>
      <c r="K132" s="6">
        <v>698</v>
      </c>
      <c r="L132" s="9">
        <v>255</v>
      </c>
    </row>
    <row r="133" spans="1:12" x14ac:dyDescent="0.25">
      <c r="A133" s="2"/>
      <c r="B133" s="3"/>
      <c r="C133" s="3"/>
      <c r="D133" s="3"/>
      <c r="E133" s="3"/>
      <c r="F133" s="3"/>
      <c r="H133" s="6">
        <v>590.13</v>
      </c>
      <c r="I133" s="6">
        <v>942.96</v>
      </c>
      <c r="J133" s="6">
        <v>4.1100000000000003</v>
      </c>
      <c r="K133" s="6">
        <v>703</v>
      </c>
      <c r="L133" s="9">
        <v>255</v>
      </c>
    </row>
    <row r="134" spans="1:12" x14ac:dyDescent="0.25">
      <c r="A134" s="2"/>
      <c r="B134" s="3"/>
      <c r="C134" s="3"/>
      <c r="D134" s="3"/>
      <c r="E134" s="3"/>
      <c r="F134" s="3"/>
      <c r="H134" s="6">
        <v>589.87</v>
      </c>
      <c r="I134" s="6">
        <v>942.99</v>
      </c>
      <c r="J134" s="6">
        <v>4.13</v>
      </c>
      <c r="K134" s="6">
        <v>698</v>
      </c>
      <c r="L134" s="9">
        <v>239.94</v>
      </c>
    </row>
    <row r="135" spans="1:12" x14ac:dyDescent="0.25">
      <c r="A135" s="2"/>
      <c r="B135" s="3"/>
      <c r="C135" s="3"/>
      <c r="D135" s="3"/>
      <c r="E135" s="3"/>
      <c r="F135" s="3"/>
      <c r="H135" s="6">
        <v>589.69000000000005</v>
      </c>
      <c r="I135" s="6">
        <v>943.01</v>
      </c>
      <c r="J135" s="6">
        <v>4.1399999999999997</v>
      </c>
      <c r="K135" s="6">
        <v>698</v>
      </c>
      <c r="L135" s="9">
        <v>255</v>
      </c>
    </row>
    <row r="136" spans="1:12" x14ac:dyDescent="0.25">
      <c r="A136" s="2"/>
      <c r="B136" s="3"/>
      <c r="C136" s="3"/>
      <c r="D136" s="3"/>
      <c r="E136" s="3"/>
      <c r="F136" s="3"/>
      <c r="H136" s="6">
        <v>589</v>
      </c>
      <c r="I136" s="6">
        <v>943.09</v>
      </c>
      <c r="J136" s="6">
        <v>4.16</v>
      </c>
      <c r="K136" s="6">
        <v>708</v>
      </c>
      <c r="L136" s="9">
        <v>239.94</v>
      </c>
    </row>
    <row r="137" spans="1:12" x14ac:dyDescent="0.25">
      <c r="A137" s="2"/>
      <c r="B137" s="3"/>
      <c r="C137" s="3"/>
      <c r="D137" s="3"/>
      <c r="E137" s="3"/>
      <c r="F137" s="3"/>
      <c r="H137" s="6">
        <v>590.29999999999995</v>
      </c>
      <c r="I137" s="6">
        <v>942.94</v>
      </c>
      <c r="J137" s="6">
        <v>4.16</v>
      </c>
      <c r="K137" s="6">
        <v>703</v>
      </c>
      <c r="L137" s="9">
        <v>272.06</v>
      </c>
    </row>
    <row r="138" spans="1:12" x14ac:dyDescent="0.25">
      <c r="A138" s="2"/>
      <c r="B138" s="3"/>
      <c r="C138" s="3"/>
      <c r="D138" s="3"/>
      <c r="E138" s="3"/>
      <c r="F138" s="3"/>
      <c r="H138" s="6">
        <v>590.04</v>
      </c>
      <c r="I138" s="6">
        <v>942.97</v>
      </c>
      <c r="J138" s="6">
        <v>4.16</v>
      </c>
      <c r="K138" s="6">
        <v>708</v>
      </c>
      <c r="L138" s="9">
        <v>239.94</v>
      </c>
    </row>
    <row r="139" spans="1:12" x14ac:dyDescent="0.25">
      <c r="A139" s="2"/>
      <c r="B139" s="3"/>
      <c r="C139" s="3"/>
      <c r="D139" s="3"/>
      <c r="E139" s="3"/>
      <c r="F139" s="3"/>
      <c r="H139" s="6">
        <v>590.04</v>
      </c>
      <c r="I139" s="6">
        <v>942.97</v>
      </c>
      <c r="J139" s="6">
        <v>4.18</v>
      </c>
      <c r="K139" s="6">
        <v>710</v>
      </c>
      <c r="L139" s="9">
        <v>194.04</v>
      </c>
    </row>
    <row r="140" spans="1:12" x14ac:dyDescent="0.25">
      <c r="A140" s="2"/>
      <c r="B140" s="3"/>
      <c r="C140" s="3"/>
      <c r="D140" s="3"/>
      <c r="E140" s="3"/>
      <c r="F140" s="3"/>
    </row>
    <row r="141" spans="1:12" x14ac:dyDescent="0.25">
      <c r="A141" s="2"/>
      <c r="B141" s="3"/>
      <c r="C141" s="3"/>
      <c r="D141" s="3"/>
      <c r="E141" s="3"/>
      <c r="F141" s="3"/>
    </row>
    <row r="142" spans="1:12" x14ac:dyDescent="0.25">
      <c r="A142" s="2"/>
      <c r="B142" s="3"/>
      <c r="C142" s="3"/>
      <c r="D142" s="3"/>
      <c r="E142" s="3"/>
      <c r="F142" s="3"/>
    </row>
    <row r="143" spans="1:12" x14ac:dyDescent="0.25">
      <c r="A143" s="2"/>
      <c r="B143" s="3"/>
      <c r="C143" s="3"/>
      <c r="D143" s="3"/>
      <c r="E143" s="3"/>
      <c r="F143" s="3"/>
    </row>
    <row r="144" spans="1:12" x14ac:dyDescent="0.25">
      <c r="A144" s="2"/>
      <c r="B144" s="3"/>
      <c r="C144" s="3"/>
      <c r="D144" s="3"/>
      <c r="E144" s="3"/>
      <c r="F144" s="3"/>
    </row>
    <row r="145" spans="1:6" x14ac:dyDescent="0.25">
      <c r="A145" s="2"/>
      <c r="B145" s="3"/>
      <c r="C145" s="3"/>
      <c r="D145" s="3"/>
      <c r="E145" s="3"/>
      <c r="F145" s="3"/>
    </row>
    <row r="146" spans="1:6" x14ac:dyDescent="0.25">
      <c r="A146" s="2"/>
      <c r="B146" s="3"/>
      <c r="C146" s="3"/>
      <c r="D146" s="3"/>
      <c r="E146" s="3"/>
      <c r="F146" s="3"/>
    </row>
    <row r="147" spans="1:6" x14ac:dyDescent="0.25">
      <c r="A147" s="2"/>
      <c r="B147" s="3"/>
      <c r="C147" s="3"/>
      <c r="D147" s="3"/>
      <c r="E147" s="3"/>
      <c r="F147" s="3"/>
    </row>
    <row r="148" spans="1:6" x14ac:dyDescent="0.25">
      <c r="A148" s="2"/>
      <c r="B148" s="3"/>
      <c r="C148" s="3"/>
      <c r="D148" s="3"/>
      <c r="E148" s="3"/>
      <c r="F148" s="3"/>
    </row>
    <row r="149" spans="1:6" x14ac:dyDescent="0.25">
      <c r="A149" s="2"/>
      <c r="B149" s="3"/>
      <c r="C149" s="3"/>
      <c r="D149" s="3"/>
      <c r="E149" s="3"/>
      <c r="F149" s="3"/>
    </row>
    <row r="150" spans="1:6" x14ac:dyDescent="0.25">
      <c r="A150" s="2"/>
      <c r="B150" s="3"/>
      <c r="C150" s="3"/>
      <c r="D150" s="3"/>
      <c r="E150" s="3"/>
      <c r="F150" s="3"/>
    </row>
    <row r="151" spans="1:6" x14ac:dyDescent="0.25">
      <c r="A151" s="2"/>
      <c r="B151" s="3"/>
      <c r="C151" s="3"/>
      <c r="D151" s="3"/>
      <c r="E151" s="3"/>
      <c r="F151" s="3"/>
    </row>
    <row r="152" spans="1:6" x14ac:dyDescent="0.25">
      <c r="A152" s="2"/>
      <c r="B152" s="3"/>
      <c r="C152" s="3"/>
      <c r="D152" s="3"/>
      <c r="E152" s="3"/>
      <c r="F152" s="3"/>
    </row>
    <row r="153" spans="1:6" x14ac:dyDescent="0.25">
      <c r="A153" s="2"/>
      <c r="B153" s="3"/>
      <c r="C153" s="3"/>
      <c r="D153" s="3"/>
      <c r="E153" s="3"/>
      <c r="F153" s="3"/>
    </row>
    <row r="154" spans="1:6" x14ac:dyDescent="0.25">
      <c r="A154" s="2"/>
      <c r="B154" s="3"/>
      <c r="C154" s="3"/>
      <c r="D154" s="3"/>
      <c r="E154" s="3"/>
      <c r="F154" s="3"/>
    </row>
    <row r="155" spans="1:6" x14ac:dyDescent="0.25">
      <c r="A155" s="2"/>
      <c r="B155" s="3"/>
      <c r="C155" s="3"/>
      <c r="D155" s="3"/>
      <c r="E155" s="3"/>
      <c r="F155" s="3"/>
    </row>
    <row r="156" spans="1:6" x14ac:dyDescent="0.25">
      <c r="A156" s="2"/>
      <c r="B156" s="3"/>
      <c r="C156" s="3"/>
      <c r="D156" s="3"/>
      <c r="E156" s="3"/>
      <c r="F156" s="3"/>
    </row>
    <row r="157" spans="1:6" x14ac:dyDescent="0.25">
      <c r="A157" s="2"/>
      <c r="B157" s="3"/>
      <c r="C157" s="3"/>
      <c r="D157" s="3"/>
      <c r="E157" s="3"/>
      <c r="F157" s="3"/>
    </row>
    <row r="158" spans="1:6" x14ac:dyDescent="0.25">
      <c r="A158" s="2"/>
      <c r="B158" s="3"/>
      <c r="C158" s="3"/>
      <c r="D158" s="3"/>
      <c r="E158" s="3"/>
      <c r="F158" s="3"/>
    </row>
    <row r="159" spans="1:6" x14ac:dyDescent="0.25">
      <c r="A159" s="2"/>
      <c r="B159" s="3"/>
      <c r="C159" s="3"/>
      <c r="D159" s="3"/>
      <c r="E159" s="3"/>
      <c r="F159" s="3"/>
    </row>
    <row r="160" spans="1:6" x14ac:dyDescent="0.25">
      <c r="A160" s="2"/>
      <c r="B160" s="3"/>
      <c r="C160" s="3"/>
      <c r="D160" s="3"/>
      <c r="E160" s="3"/>
      <c r="F160" s="3"/>
    </row>
    <row r="161" spans="1:6" x14ac:dyDescent="0.25">
      <c r="A161" s="2"/>
      <c r="B161" s="3"/>
      <c r="C161" s="3"/>
      <c r="D161" s="3"/>
      <c r="E161" s="3"/>
      <c r="F161" s="3"/>
    </row>
    <row r="162" spans="1:6" x14ac:dyDescent="0.25">
      <c r="A162" s="2"/>
      <c r="B162" s="3"/>
      <c r="C162" s="3"/>
      <c r="D162" s="3"/>
      <c r="E162" s="3"/>
      <c r="F162" s="3"/>
    </row>
    <row r="163" spans="1:6" x14ac:dyDescent="0.25">
      <c r="A163" s="2"/>
      <c r="B163" s="3"/>
      <c r="C163" s="3"/>
      <c r="D163" s="3"/>
      <c r="E163" s="3"/>
      <c r="F163" s="3"/>
    </row>
    <row r="164" spans="1:6" x14ac:dyDescent="0.25">
      <c r="A164" s="2"/>
      <c r="B164" s="3"/>
      <c r="C164" s="3"/>
      <c r="D164" s="3"/>
      <c r="E164" s="3"/>
      <c r="F164" s="3"/>
    </row>
    <row r="165" spans="1:6" x14ac:dyDescent="0.25">
      <c r="A165" s="2"/>
      <c r="B165" s="3"/>
      <c r="C165" s="3"/>
      <c r="D165" s="3"/>
      <c r="E165" s="3"/>
      <c r="F165" s="3"/>
    </row>
    <row r="166" spans="1:6" x14ac:dyDescent="0.25">
      <c r="A166" s="2"/>
      <c r="B166" s="3"/>
      <c r="C166" s="3"/>
      <c r="D166" s="3"/>
      <c r="E166" s="3"/>
      <c r="F166" s="3"/>
    </row>
    <row r="167" spans="1:6" x14ac:dyDescent="0.25">
      <c r="A167" s="2"/>
      <c r="B167" s="3"/>
      <c r="C167" s="3"/>
      <c r="D167" s="3"/>
      <c r="E167" s="3"/>
      <c r="F167" s="3"/>
    </row>
    <row r="168" spans="1:6" x14ac:dyDescent="0.25">
      <c r="A168" s="2"/>
      <c r="B168" s="3"/>
      <c r="C168" s="3"/>
      <c r="D168" s="3"/>
      <c r="E168" s="3"/>
      <c r="F168" s="3"/>
    </row>
    <row r="169" spans="1:6" x14ac:dyDescent="0.25">
      <c r="A169" s="2"/>
      <c r="B169" s="3"/>
      <c r="C169" s="3"/>
      <c r="D169" s="3"/>
      <c r="E169" s="3"/>
      <c r="F169" s="3"/>
    </row>
    <row r="170" spans="1:6" x14ac:dyDescent="0.25">
      <c r="A170" s="2"/>
      <c r="B170" s="3"/>
      <c r="C170" s="3"/>
      <c r="D170" s="3"/>
      <c r="E170" s="3"/>
      <c r="F170" s="3"/>
    </row>
    <row r="171" spans="1:6" x14ac:dyDescent="0.25">
      <c r="A171" s="2"/>
      <c r="B171" s="3"/>
      <c r="C171" s="3"/>
      <c r="D171" s="3"/>
      <c r="E171" s="3"/>
      <c r="F171" s="3"/>
    </row>
    <row r="172" spans="1:6" x14ac:dyDescent="0.25">
      <c r="A172" s="2"/>
      <c r="B172" s="3"/>
      <c r="C172" s="3"/>
      <c r="D172" s="3"/>
      <c r="E172" s="3"/>
      <c r="F172" s="3"/>
    </row>
    <row r="173" spans="1:6" x14ac:dyDescent="0.25">
      <c r="A173" s="2"/>
      <c r="B173" s="3"/>
      <c r="C173" s="3"/>
      <c r="D173" s="3"/>
      <c r="E173" s="3"/>
      <c r="F173" s="3"/>
    </row>
    <row r="174" spans="1:6" x14ac:dyDescent="0.25">
      <c r="A174" s="2"/>
      <c r="B174" s="3"/>
      <c r="C174" s="3"/>
      <c r="D174" s="3"/>
      <c r="E174" s="3"/>
      <c r="F174" s="3"/>
    </row>
    <row r="175" spans="1:6" x14ac:dyDescent="0.25">
      <c r="A175" s="2"/>
      <c r="B175" s="3"/>
      <c r="C175" s="3"/>
      <c r="D175" s="3"/>
      <c r="E175" s="3"/>
      <c r="F175" s="3"/>
    </row>
    <row r="176" spans="1:6" x14ac:dyDescent="0.25">
      <c r="A176" s="2"/>
      <c r="B176" s="3"/>
      <c r="C176" s="3"/>
      <c r="D176" s="3"/>
      <c r="E176" s="3"/>
      <c r="F176" s="3"/>
    </row>
    <row r="177" spans="1:6" x14ac:dyDescent="0.25">
      <c r="A177" s="2"/>
      <c r="B177" s="3"/>
      <c r="C177" s="3"/>
      <c r="D177" s="3"/>
      <c r="E177" s="3"/>
      <c r="F177" s="3"/>
    </row>
    <row r="178" spans="1:6" x14ac:dyDescent="0.25">
      <c r="A178" s="2"/>
      <c r="B178" s="3"/>
      <c r="C178" s="3"/>
      <c r="D178" s="3"/>
      <c r="E178" s="3"/>
      <c r="F178" s="3"/>
    </row>
    <row r="179" spans="1:6" x14ac:dyDescent="0.25">
      <c r="A179" s="2"/>
      <c r="B179" s="3"/>
      <c r="C179" s="3"/>
      <c r="D179" s="3"/>
      <c r="E179" s="3"/>
      <c r="F179" s="3"/>
    </row>
    <row r="180" spans="1:6" x14ac:dyDescent="0.25">
      <c r="A180" s="2"/>
      <c r="B180" s="3"/>
      <c r="C180" s="3"/>
      <c r="D180" s="3"/>
      <c r="E180" s="3"/>
      <c r="F180" s="3"/>
    </row>
    <row r="181" spans="1:6" x14ac:dyDescent="0.25">
      <c r="A181" s="2"/>
      <c r="B181" s="3"/>
      <c r="C181" s="3"/>
      <c r="D181" s="3"/>
      <c r="E181" s="3"/>
      <c r="F181" s="3"/>
    </row>
    <row r="182" spans="1:6" x14ac:dyDescent="0.25">
      <c r="A182" s="2"/>
      <c r="B182" s="3"/>
      <c r="C182" s="3"/>
      <c r="D182" s="3"/>
      <c r="E182" s="3"/>
      <c r="F182" s="3"/>
    </row>
    <row r="183" spans="1:6" x14ac:dyDescent="0.25">
      <c r="A183" s="2"/>
      <c r="B183" s="3"/>
      <c r="C183" s="3"/>
      <c r="D183" s="3"/>
      <c r="E183" s="3"/>
      <c r="F183" s="3"/>
    </row>
    <row r="184" spans="1:6" x14ac:dyDescent="0.25">
      <c r="A184" s="2"/>
      <c r="B184" s="3"/>
      <c r="C184" s="3"/>
      <c r="D184" s="3"/>
      <c r="E184" s="3"/>
      <c r="F184" s="3"/>
    </row>
    <row r="185" spans="1:6" x14ac:dyDescent="0.25">
      <c r="A185" s="2"/>
      <c r="B185" s="3"/>
      <c r="C185" s="3"/>
      <c r="D185" s="3"/>
      <c r="E185" s="3"/>
      <c r="F185" s="3"/>
    </row>
    <row r="186" spans="1:6" x14ac:dyDescent="0.25">
      <c r="A186" s="2"/>
      <c r="B186" s="3"/>
      <c r="C186" s="3"/>
      <c r="D186" s="3"/>
      <c r="E186" s="3"/>
      <c r="F186" s="3"/>
    </row>
    <row r="187" spans="1:6" x14ac:dyDescent="0.25">
      <c r="A187" s="2"/>
      <c r="B187" s="3"/>
      <c r="C187" s="3"/>
      <c r="D187" s="3"/>
      <c r="E187" s="3"/>
      <c r="F187" s="3"/>
    </row>
    <row r="188" spans="1:6" x14ac:dyDescent="0.25">
      <c r="A188" s="2"/>
      <c r="B188" s="3"/>
      <c r="C188" s="3"/>
      <c r="D188" s="3"/>
      <c r="E188" s="3"/>
      <c r="F188" s="3"/>
    </row>
    <row r="189" spans="1:6" x14ac:dyDescent="0.25">
      <c r="A189" s="2"/>
      <c r="B189" s="3"/>
      <c r="C189" s="3"/>
      <c r="D189" s="3"/>
      <c r="E189" s="3"/>
      <c r="F189" s="3"/>
    </row>
    <row r="190" spans="1:6" x14ac:dyDescent="0.25">
      <c r="A190" s="2"/>
      <c r="B190" s="3"/>
      <c r="C190" s="3"/>
      <c r="D190" s="3"/>
      <c r="E190" s="3"/>
      <c r="F190" s="3"/>
    </row>
    <row r="191" spans="1:6" x14ac:dyDescent="0.25">
      <c r="A191" s="2"/>
      <c r="B191" s="3"/>
      <c r="C191" s="3"/>
      <c r="D191" s="3"/>
      <c r="E191" s="3"/>
      <c r="F191" s="3"/>
    </row>
    <row r="192" spans="1:6" x14ac:dyDescent="0.25">
      <c r="A192" s="2"/>
      <c r="B192" s="3"/>
      <c r="C192" s="3"/>
      <c r="D192" s="3"/>
      <c r="E192" s="3"/>
      <c r="F19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1D82-1B98-4401-BE7D-0BAE992B6216}">
  <dimension ref="A1:O78"/>
  <sheetViews>
    <sheetView zoomScale="49" workbookViewId="0">
      <selection activeCell="AA38" sqref="AA38"/>
    </sheetView>
  </sheetViews>
  <sheetFormatPr defaultRowHeight="15" x14ac:dyDescent="0.25"/>
  <cols>
    <col min="1" max="1" width="7.5703125" customWidth="1"/>
    <col min="7" max="7" width="16.7109375" bestFit="1" customWidth="1"/>
    <col min="8" max="8" width="13.42578125" customWidth="1"/>
    <col min="9" max="9" width="21" customWidth="1"/>
    <col min="10" max="10" width="25.28515625" customWidth="1"/>
    <col min="11" max="11" width="8" customWidth="1"/>
    <col min="13" max="13" width="19.42578125" customWidth="1"/>
    <col min="15" max="15" width="22.7109375" customWidth="1"/>
  </cols>
  <sheetData>
    <row r="1" spans="1:15" x14ac:dyDescent="0.25">
      <c r="A1" s="23" t="s">
        <v>6</v>
      </c>
      <c r="B1" s="23" t="s">
        <v>10</v>
      </c>
      <c r="C1" s="23"/>
      <c r="D1" s="23" t="s">
        <v>8</v>
      </c>
      <c r="E1" s="23" t="s">
        <v>11</v>
      </c>
      <c r="F1" s="23"/>
      <c r="G1" s="23" t="s">
        <v>7</v>
      </c>
      <c r="H1" s="23" t="s">
        <v>9</v>
      </c>
      <c r="I1" s="23" t="s">
        <v>12</v>
      </c>
      <c r="J1" s="23" t="s">
        <v>13</v>
      </c>
      <c r="K1" s="23"/>
      <c r="L1" s="23"/>
      <c r="M1" s="23" t="s">
        <v>14</v>
      </c>
      <c r="N1" s="23"/>
      <c r="O1" s="23" t="s">
        <v>15</v>
      </c>
    </row>
    <row r="2" spans="1:15" x14ac:dyDescent="0.25">
      <c r="A2" cm="1">
        <f t="array" ref="A2:A78">DATA!E2:E78</f>
        <v>255</v>
      </c>
      <c r="B2" cm="1">
        <f t="array" ref="B2:B78">DATA!C2:C78</f>
        <v>8.9499999999999993</v>
      </c>
      <c r="D2" s="7">
        <v>235</v>
      </c>
      <c r="E2" s="7">
        <v>-1.03E-2</v>
      </c>
      <c r="G2" s="8">
        <f t="shared" ref="G2:G28" si="0">(A2/D2)</f>
        <v>1.0851063829787233</v>
      </c>
      <c r="H2" s="8">
        <f t="shared" ref="H2:H28" si="1">(E2*B2 + 1.1507)</f>
        <v>1.0585150000000001</v>
      </c>
      <c r="I2" s="8">
        <f>G2*H2</f>
        <v>1.1486013829787234</v>
      </c>
      <c r="J2" s="8">
        <f t="shared" ref="J2:J28" si="2">8.1399*(I2^2.3297)</f>
        <v>11.240757246546405</v>
      </c>
      <c r="M2" s="6">
        <f t="shared" ref="M2:M28" si="3">J2/1000</f>
        <v>1.1240757246546405E-2</v>
      </c>
      <c r="O2" s="6">
        <f>M2*48/22.71108</f>
        <v>2.375740598131958E-2</v>
      </c>
    </row>
    <row r="3" spans="1:15" x14ac:dyDescent="0.25">
      <c r="A3">
        <v>255</v>
      </c>
      <c r="B3">
        <v>8.9700000000000006</v>
      </c>
      <c r="D3" s="7">
        <v>235</v>
      </c>
      <c r="E3" s="7">
        <v>-1.03E-2</v>
      </c>
      <c r="G3" s="8">
        <f t="shared" si="0"/>
        <v>1.0851063829787233</v>
      </c>
      <c r="H3" s="8">
        <f t="shared" si="1"/>
        <v>1.0583089999999999</v>
      </c>
      <c r="I3" s="8">
        <f t="shared" ref="I3:I66" si="4">G3*H3</f>
        <v>1.1483778510638296</v>
      </c>
      <c r="J3" s="8">
        <f t="shared" si="2"/>
        <v>11.235661479365652</v>
      </c>
      <c r="M3" s="6">
        <f t="shared" si="3"/>
        <v>1.1235661479365652E-2</v>
      </c>
      <c r="O3" s="6">
        <f t="shared" ref="O3:O66" si="5">M3*48/22.71108</f>
        <v>2.3746636047671504E-2</v>
      </c>
    </row>
    <row r="4" spans="1:15" x14ac:dyDescent="0.25">
      <c r="A4">
        <v>255</v>
      </c>
      <c r="B4">
        <v>8.9499999999999993</v>
      </c>
      <c r="D4" s="7">
        <v>235</v>
      </c>
      <c r="E4" s="7">
        <v>-1.03E-2</v>
      </c>
      <c r="G4" s="8">
        <f t="shared" si="0"/>
        <v>1.0851063829787233</v>
      </c>
      <c r="H4" s="8">
        <f t="shared" si="1"/>
        <v>1.0585150000000001</v>
      </c>
      <c r="I4" s="8">
        <f t="shared" si="4"/>
        <v>1.1486013829787234</v>
      </c>
      <c r="J4" s="8">
        <f t="shared" si="2"/>
        <v>11.240757246546405</v>
      </c>
      <c r="M4" s="6">
        <f t="shared" si="3"/>
        <v>1.1240757246546405E-2</v>
      </c>
      <c r="O4" s="6">
        <f t="shared" si="5"/>
        <v>2.375740598131958E-2</v>
      </c>
    </row>
    <row r="5" spans="1:15" x14ac:dyDescent="0.25">
      <c r="A5">
        <v>272.06</v>
      </c>
      <c r="B5">
        <v>8.9600000000000009</v>
      </c>
      <c r="D5" s="7">
        <v>235</v>
      </c>
      <c r="E5" s="7">
        <v>-1.03E-2</v>
      </c>
      <c r="G5" s="8">
        <f t="shared" si="0"/>
        <v>1.1577021276595745</v>
      </c>
      <c r="H5" s="8">
        <f t="shared" si="1"/>
        <v>1.0584120000000001</v>
      </c>
      <c r="I5" s="8">
        <f t="shared" si="4"/>
        <v>1.2253258243404257</v>
      </c>
      <c r="J5" s="8">
        <f t="shared" si="2"/>
        <v>13.068290824456056</v>
      </c>
      <c r="M5" s="6">
        <f t="shared" si="3"/>
        <v>1.3068290824456057E-2</v>
      </c>
      <c r="O5" s="6">
        <f t="shared" si="5"/>
        <v>2.761990885391143E-2</v>
      </c>
    </row>
    <row r="6" spans="1:15" x14ac:dyDescent="0.25">
      <c r="A6">
        <v>255</v>
      </c>
      <c r="B6">
        <v>8.92</v>
      </c>
      <c r="D6" s="7">
        <v>235</v>
      </c>
      <c r="E6" s="7">
        <v>-1.03E-2</v>
      </c>
      <c r="G6" s="8">
        <f t="shared" si="0"/>
        <v>1.0851063829787233</v>
      </c>
      <c r="H6" s="8">
        <f t="shared" si="1"/>
        <v>1.058824</v>
      </c>
      <c r="I6" s="8">
        <f t="shared" si="4"/>
        <v>1.1489366808510637</v>
      </c>
      <c r="J6" s="8">
        <f t="shared" si="2"/>
        <v>11.248403370154925</v>
      </c>
      <c r="M6" s="6">
        <f t="shared" si="3"/>
        <v>1.1248403370154925E-2</v>
      </c>
      <c r="O6" s="6">
        <f t="shared" si="5"/>
        <v>2.3773566108147935E-2</v>
      </c>
    </row>
    <row r="7" spans="1:15" x14ac:dyDescent="0.25">
      <c r="A7">
        <v>255</v>
      </c>
      <c r="B7">
        <v>8.93</v>
      </c>
      <c r="D7" s="7">
        <v>235</v>
      </c>
      <c r="E7" s="7">
        <v>-1.03E-2</v>
      </c>
      <c r="G7" s="8">
        <f t="shared" si="0"/>
        <v>1.0851063829787233</v>
      </c>
      <c r="H7" s="8">
        <f t="shared" si="1"/>
        <v>1.058721</v>
      </c>
      <c r="I7" s="8">
        <f t="shared" si="4"/>
        <v>1.1488249148936169</v>
      </c>
      <c r="J7" s="8">
        <f t="shared" si="2"/>
        <v>11.245854332559665</v>
      </c>
      <c r="M7" s="6">
        <f t="shared" si="3"/>
        <v>1.1245854332559665E-2</v>
      </c>
      <c r="O7" s="6">
        <f t="shared" si="5"/>
        <v>2.3768178702327846E-2</v>
      </c>
    </row>
    <row r="8" spans="1:15" x14ac:dyDescent="0.25">
      <c r="A8">
        <v>291.57</v>
      </c>
      <c r="B8">
        <v>8.91</v>
      </c>
      <c r="D8" s="7">
        <v>235</v>
      </c>
      <c r="E8" s="7">
        <v>-1.03E-2</v>
      </c>
      <c r="G8" s="8">
        <f t="shared" si="0"/>
        <v>1.240723404255319</v>
      </c>
      <c r="H8" s="8">
        <f t="shared" si="1"/>
        <v>1.058927</v>
      </c>
      <c r="I8" s="8">
        <f t="shared" si="4"/>
        <v>1.3138355122978722</v>
      </c>
      <c r="J8" s="8">
        <f t="shared" si="2"/>
        <v>15.373899189511299</v>
      </c>
      <c r="M8" s="6">
        <f t="shared" si="3"/>
        <v>1.5373899189511299E-2</v>
      </c>
      <c r="O8" s="6">
        <f t="shared" si="5"/>
        <v>3.249282557661469E-2</v>
      </c>
    </row>
    <row r="9" spans="1:15" x14ac:dyDescent="0.25">
      <c r="A9">
        <v>255</v>
      </c>
      <c r="B9">
        <v>8.8699999999999992</v>
      </c>
      <c r="D9" s="7">
        <v>235</v>
      </c>
      <c r="E9" s="7">
        <v>-1.03E-2</v>
      </c>
      <c r="G9" s="8">
        <f t="shared" si="0"/>
        <v>1.0851063829787233</v>
      </c>
      <c r="H9" s="8">
        <f t="shared" si="1"/>
        <v>1.059339</v>
      </c>
      <c r="I9" s="8">
        <f t="shared" si="4"/>
        <v>1.1494955106382978</v>
      </c>
      <c r="J9" s="8">
        <f t="shared" si="2"/>
        <v>11.261153504440607</v>
      </c>
      <c r="M9" s="6">
        <f t="shared" si="3"/>
        <v>1.1261153504440607E-2</v>
      </c>
      <c r="O9" s="6">
        <f t="shared" si="5"/>
        <v>2.3800513591302089E-2</v>
      </c>
    </row>
    <row r="10" spans="1:15" x14ac:dyDescent="0.25">
      <c r="A10">
        <v>272.06</v>
      </c>
      <c r="B10">
        <v>8.84</v>
      </c>
      <c r="D10" s="7">
        <v>235</v>
      </c>
      <c r="E10" s="7">
        <v>-1.03E-2</v>
      </c>
      <c r="G10" s="8">
        <f t="shared" si="0"/>
        <v>1.1577021276595745</v>
      </c>
      <c r="H10" s="8">
        <f t="shared" si="1"/>
        <v>1.0596480000000001</v>
      </c>
      <c r="I10" s="8">
        <f t="shared" si="4"/>
        <v>1.226756744170213</v>
      </c>
      <c r="J10" s="8">
        <f t="shared" si="2"/>
        <v>13.103871943782123</v>
      </c>
      <c r="M10" s="6">
        <f t="shared" si="3"/>
        <v>1.3103871943782123E-2</v>
      </c>
      <c r="O10" s="6">
        <f t="shared" si="5"/>
        <v>2.769510975706756E-2</v>
      </c>
    </row>
    <row r="11" spans="1:15" x14ac:dyDescent="0.25">
      <c r="A11">
        <v>291.57</v>
      </c>
      <c r="B11">
        <v>8.83</v>
      </c>
      <c r="D11" s="7">
        <v>235</v>
      </c>
      <c r="E11" s="7">
        <v>-1.03E-2</v>
      </c>
      <c r="G11" s="8">
        <f t="shared" si="0"/>
        <v>1.240723404255319</v>
      </c>
      <c r="H11" s="8">
        <f t="shared" si="1"/>
        <v>1.0597510000000001</v>
      </c>
      <c r="I11" s="8">
        <f t="shared" si="4"/>
        <v>1.3148578683829788</v>
      </c>
      <c r="J11" s="8">
        <f t="shared" si="2"/>
        <v>15.401784138993293</v>
      </c>
      <c r="M11" s="6">
        <f t="shared" si="3"/>
        <v>1.5401784138993293E-2</v>
      </c>
      <c r="O11" s="6">
        <f t="shared" si="5"/>
        <v>3.2551760579931824E-2</v>
      </c>
    </row>
    <row r="12" spans="1:15" x14ac:dyDescent="0.25">
      <c r="A12">
        <v>272.06</v>
      </c>
      <c r="B12">
        <v>8.82</v>
      </c>
      <c r="D12" s="7">
        <v>235</v>
      </c>
      <c r="E12" s="7">
        <v>-1.03E-2</v>
      </c>
      <c r="G12" s="8">
        <f t="shared" si="0"/>
        <v>1.1577021276595745</v>
      </c>
      <c r="H12" s="8">
        <f t="shared" si="1"/>
        <v>1.0598540000000001</v>
      </c>
      <c r="I12" s="8">
        <f t="shared" si="4"/>
        <v>1.2269952308085108</v>
      </c>
      <c r="J12" s="8">
        <f t="shared" si="2"/>
        <v>13.109807499246701</v>
      </c>
      <c r="M12" s="6">
        <f t="shared" si="3"/>
        <v>1.3109807499246701E-2</v>
      </c>
      <c r="O12" s="6">
        <f t="shared" si="5"/>
        <v>2.7707654588149999E-2</v>
      </c>
    </row>
    <row r="13" spans="1:15" x14ac:dyDescent="0.25">
      <c r="A13">
        <v>239.94</v>
      </c>
      <c r="B13">
        <v>8.8000000000000007</v>
      </c>
      <c r="D13" s="7">
        <v>235</v>
      </c>
      <c r="E13" s="7">
        <v>-1.03E-2</v>
      </c>
      <c r="G13" s="8">
        <f t="shared" si="0"/>
        <v>1.0210212765957447</v>
      </c>
      <c r="H13" s="8">
        <f t="shared" si="1"/>
        <v>1.06006</v>
      </c>
      <c r="I13" s="8">
        <f t="shared" si="4"/>
        <v>1.082343814468085</v>
      </c>
      <c r="J13" s="8">
        <f t="shared" si="2"/>
        <v>9.7876801360775723</v>
      </c>
      <c r="M13" s="6">
        <f t="shared" si="3"/>
        <v>9.7876801360775728E-3</v>
      </c>
      <c r="O13" s="6">
        <f t="shared" si="5"/>
        <v>2.068631903598259E-2</v>
      </c>
    </row>
    <row r="14" spans="1:15" x14ac:dyDescent="0.25">
      <c r="A14">
        <v>255</v>
      </c>
      <c r="B14">
        <v>8.7799999999999994</v>
      </c>
      <c r="D14" s="7">
        <v>235</v>
      </c>
      <c r="E14" s="7">
        <v>-1.03E-2</v>
      </c>
      <c r="G14" s="8">
        <f t="shared" si="0"/>
        <v>1.0851063829787233</v>
      </c>
      <c r="H14" s="8">
        <f t="shared" si="1"/>
        <v>1.0602660000000002</v>
      </c>
      <c r="I14" s="8">
        <f t="shared" si="4"/>
        <v>1.1505014042553192</v>
      </c>
      <c r="J14" s="8">
        <f t="shared" si="2"/>
        <v>11.284124523984472</v>
      </c>
      <c r="M14" s="6">
        <f t="shared" si="3"/>
        <v>1.1284124523984472E-2</v>
      </c>
      <c r="O14" s="6">
        <f t="shared" si="5"/>
        <v>2.3849062975043665E-2</v>
      </c>
    </row>
    <row r="15" spans="1:15" x14ac:dyDescent="0.25">
      <c r="A15">
        <v>371.36</v>
      </c>
      <c r="B15">
        <v>8.77</v>
      </c>
      <c r="D15" s="7">
        <v>235</v>
      </c>
      <c r="E15" s="7">
        <v>-1.03E-2</v>
      </c>
      <c r="G15" s="8">
        <f t="shared" si="0"/>
        <v>1.5802553191489361</v>
      </c>
      <c r="H15" s="8">
        <f t="shared" si="1"/>
        <v>1.0603690000000001</v>
      </c>
      <c r="I15" s="8">
        <f t="shared" si="4"/>
        <v>1.6756537525106385</v>
      </c>
      <c r="J15" s="8">
        <f t="shared" si="2"/>
        <v>27.095751126597019</v>
      </c>
      <c r="M15" s="6">
        <f t="shared" si="3"/>
        <v>2.7095751126597019E-2</v>
      </c>
      <c r="O15" s="6">
        <f t="shared" si="5"/>
        <v>5.7267027991476281E-2</v>
      </c>
    </row>
    <row r="16" spans="1:15" x14ac:dyDescent="0.25">
      <c r="A16">
        <v>239.94</v>
      </c>
      <c r="B16">
        <v>8.73</v>
      </c>
      <c r="D16" s="7">
        <v>235</v>
      </c>
      <c r="E16" s="7">
        <v>-1.03E-2</v>
      </c>
      <c r="G16" s="8">
        <f t="shared" si="0"/>
        <v>1.0210212765957447</v>
      </c>
      <c r="H16" s="8">
        <f t="shared" si="1"/>
        <v>1.060781</v>
      </c>
      <c r="I16" s="8">
        <f t="shared" si="4"/>
        <v>1.0830799708085106</v>
      </c>
      <c r="J16" s="8">
        <f t="shared" si="2"/>
        <v>9.8031961779340033</v>
      </c>
      <c r="M16" s="6">
        <f t="shared" si="3"/>
        <v>9.8031961779340027E-3</v>
      </c>
      <c r="O16" s="6">
        <f t="shared" si="5"/>
        <v>2.0719112280914522E-2</v>
      </c>
    </row>
    <row r="17" spans="1:15" x14ac:dyDescent="0.25">
      <c r="A17">
        <v>255</v>
      </c>
      <c r="B17">
        <v>8.7200000000000006</v>
      </c>
      <c r="D17" s="7">
        <v>235</v>
      </c>
      <c r="E17" s="7">
        <v>-1.03E-2</v>
      </c>
      <c r="G17" s="8">
        <f t="shared" si="0"/>
        <v>1.0851063829787233</v>
      </c>
      <c r="H17" s="8">
        <f t="shared" si="1"/>
        <v>1.0608840000000002</v>
      </c>
      <c r="I17" s="8">
        <f t="shared" si="4"/>
        <v>1.1511720000000001</v>
      </c>
      <c r="J17" s="8">
        <f t="shared" si="2"/>
        <v>11.299453381491253</v>
      </c>
      <c r="M17" s="6">
        <f t="shared" si="3"/>
        <v>1.1299453381491253E-2</v>
      </c>
      <c r="O17" s="6">
        <f t="shared" si="5"/>
        <v>2.3881460604761203E-2</v>
      </c>
    </row>
    <row r="18" spans="1:15" x14ac:dyDescent="0.25">
      <c r="A18">
        <v>272.06</v>
      </c>
      <c r="B18">
        <v>8.6999999999999993</v>
      </c>
      <c r="D18" s="7">
        <v>235</v>
      </c>
      <c r="E18" s="7">
        <v>-1.03E-2</v>
      </c>
      <c r="G18" s="8">
        <f t="shared" si="0"/>
        <v>1.1577021276595745</v>
      </c>
      <c r="H18" s="8">
        <f t="shared" si="1"/>
        <v>1.0610900000000001</v>
      </c>
      <c r="I18" s="8">
        <f t="shared" si="4"/>
        <v>1.2284261506382981</v>
      </c>
      <c r="J18" s="8">
        <f t="shared" si="2"/>
        <v>13.145453054443104</v>
      </c>
      <c r="M18" s="6">
        <f t="shared" si="3"/>
        <v>1.3145453054443104E-2</v>
      </c>
      <c r="O18" s="6">
        <f t="shared" si="5"/>
        <v>2.7782991676893791E-2</v>
      </c>
    </row>
    <row r="19" spans="1:15" x14ac:dyDescent="0.25">
      <c r="A19">
        <v>272.06</v>
      </c>
      <c r="B19">
        <v>8.67</v>
      </c>
      <c r="D19" s="7">
        <v>235</v>
      </c>
      <c r="E19" s="7">
        <v>-1.03E-2</v>
      </c>
      <c r="G19" s="8">
        <f t="shared" si="0"/>
        <v>1.1577021276595745</v>
      </c>
      <c r="H19" s="8">
        <f t="shared" si="1"/>
        <v>1.061399</v>
      </c>
      <c r="I19" s="8">
        <f t="shared" si="4"/>
        <v>1.2287838805957447</v>
      </c>
      <c r="J19" s="8">
        <f t="shared" si="2"/>
        <v>13.154373075810893</v>
      </c>
      <c r="M19" s="6">
        <f t="shared" si="3"/>
        <v>1.3154373075810893E-2</v>
      </c>
      <c r="O19" s="6">
        <f t="shared" si="5"/>
        <v>2.780184419406399E-2</v>
      </c>
    </row>
    <row r="20" spans="1:15" x14ac:dyDescent="0.25">
      <c r="A20">
        <v>255</v>
      </c>
      <c r="B20">
        <v>8.65</v>
      </c>
      <c r="D20" s="7">
        <v>235</v>
      </c>
      <c r="E20" s="7">
        <v>-1.03E-2</v>
      </c>
      <c r="G20" s="8">
        <f t="shared" si="0"/>
        <v>1.0851063829787233</v>
      </c>
      <c r="H20" s="8">
        <f t="shared" si="1"/>
        <v>1.0616050000000001</v>
      </c>
      <c r="I20" s="8">
        <f t="shared" si="4"/>
        <v>1.1519543617021277</v>
      </c>
      <c r="J20" s="8">
        <f t="shared" si="2"/>
        <v>11.3173520615236</v>
      </c>
      <c r="M20" s="6">
        <f t="shared" si="3"/>
        <v>1.13173520615236E-2</v>
      </c>
      <c r="O20" s="6">
        <f t="shared" si="5"/>
        <v>2.3919289569370228E-2</v>
      </c>
    </row>
    <row r="21" spans="1:15" x14ac:dyDescent="0.25">
      <c r="A21">
        <v>272.06</v>
      </c>
      <c r="B21">
        <v>8.6300000000000008</v>
      </c>
      <c r="D21" s="7">
        <v>235</v>
      </c>
      <c r="E21" s="7">
        <v>-1.03E-2</v>
      </c>
      <c r="G21" s="8">
        <f t="shared" si="0"/>
        <v>1.1577021276595745</v>
      </c>
      <c r="H21" s="8">
        <f t="shared" si="1"/>
        <v>1.0618110000000001</v>
      </c>
      <c r="I21" s="8">
        <f t="shared" si="4"/>
        <v>1.2292608538723404</v>
      </c>
      <c r="J21" s="8">
        <f t="shared" si="2"/>
        <v>13.166271810099568</v>
      </c>
      <c r="M21" s="6">
        <f t="shared" si="3"/>
        <v>1.3166271810099568E-2</v>
      </c>
      <c r="O21" s="6">
        <f t="shared" si="5"/>
        <v>2.7826992238360278E-2</v>
      </c>
    </row>
    <row r="22" spans="1:15" x14ac:dyDescent="0.25">
      <c r="A22">
        <v>255</v>
      </c>
      <c r="B22">
        <v>8.6199999999999992</v>
      </c>
      <c r="D22" s="7">
        <v>235</v>
      </c>
      <c r="E22" s="7">
        <v>-1.03E-2</v>
      </c>
      <c r="G22" s="8">
        <f t="shared" si="0"/>
        <v>1.0851063829787233</v>
      </c>
      <c r="H22" s="8">
        <f t="shared" si="1"/>
        <v>1.061914</v>
      </c>
      <c r="I22" s="8">
        <f t="shared" si="4"/>
        <v>1.1522896595744681</v>
      </c>
      <c r="J22" s="8">
        <f t="shared" si="2"/>
        <v>11.325027874560638</v>
      </c>
      <c r="M22" s="6">
        <f t="shared" si="3"/>
        <v>1.1325027874560637E-2</v>
      </c>
      <c r="O22" s="6">
        <f t="shared" si="5"/>
        <v>2.3935512444978869E-2</v>
      </c>
    </row>
    <row r="23" spans="1:15" x14ac:dyDescent="0.25">
      <c r="A23">
        <v>272.06</v>
      </c>
      <c r="B23">
        <v>8.59</v>
      </c>
      <c r="D23" s="7">
        <v>235</v>
      </c>
      <c r="E23" s="7">
        <v>-1.03E-2</v>
      </c>
      <c r="G23" s="8">
        <f t="shared" si="0"/>
        <v>1.1577021276595745</v>
      </c>
      <c r="H23" s="8">
        <f t="shared" si="1"/>
        <v>1.0622230000000001</v>
      </c>
      <c r="I23" s="8">
        <f t="shared" si="4"/>
        <v>1.2297378271489363</v>
      </c>
      <c r="J23" s="8">
        <f t="shared" si="2"/>
        <v>13.178176685068379</v>
      </c>
      <c r="M23" s="6">
        <f t="shared" si="3"/>
        <v>1.317817668506838E-2</v>
      </c>
      <c r="O23" s="6">
        <f t="shared" si="5"/>
        <v>2.7852153261019835E-2</v>
      </c>
    </row>
    <row r="24" spans="1:15" x14ac:dyDescent="0.25">
      <c r="A24">
        <v>272.06</v>
      </c>
      <c r="B24">
        <v>8.57</v>
      </c>
      <c r="D24" s="7">
        <v>235</v>
      </c>
      <c r="E24" s="7">
        <v>-1.03E-2</v>
      </c>
      <c r="G24" s="8">
        <f t="shared" si="0"/>
        <v>1.1577021276595745</v>
      </c>
      <c r="H24" s="8">
        <f t="shared" si="1"/>
        <v>1.0624290000000001</v>
      </c>
      <c r="I24" s="8">
        <f t="shared" si="4"/>
        <v>1.2299763137872342</v>
      </c>
      <c r="J24" s="8">
        <f t="shared" si="2"/>
        <v>13.184131425553298</v>
      </c>
      <c r="M24" s="6">
        <f t="shared" si="3"/>
        <v>1.3184131425553297E-2</v>
      </c>
      <c r="O24" s="6">
        <f t="shared" si="5"/>
        <v>2.7864738639754617E-2</v>
      </c>
    </row>
    <row r="25" spans="1:15" x14ac:dyDescent="0.25">
      <c r="A25">
        <v>272.06</v>
      </c>
      <c r="B25">
        <v>8.57</v>
      </c>
      <c r="D25" s="7">
        <v>235</v>
      </c>
      <c r="E25" s="7">
        <v>-1.03E-2</v>
      </c>
      <c r="G25" s="8">
        <f t="shared" si="0"/>
        <v>1.1577021276595745</v>
      </c>
      <c r="H25" s="8">
        <f t="shared" si="1"/>
        <v>1.0624290000000001</v>
      </c>
      <c r="I25" s="8">
        <f t="shared" si="4"/>
        <v>1.2299763137872342</v>
      </c>
      <c r="J25" s="8">
        <f t="shared" si="2"/>
        <v>13.184131425553298</v>
      </c>
      <c r="M25" s="6">
        <f t="shared" si="3"/>
        <v>1.3184131425553297E-2</v>
      </c>
      <c r="O25" s="6">
        <f t="shared" si="5"/>
        <v>2.7864738639754617E-2</v>
      </c>
    </row>
    <row r="26" spans="1:15" x14ac:dyDescent="0.25">
      <c r="A26">
        <v>291.57</v>
      </c>
      <c r="B26">
        <v>8.5500000000000007</v>
      </c>
      <c r="D26" s="7">
        <v>235</v>
      </c>
      <c r="E26" s="7">
        <v>-1.03E-2</v>
      </c>
      <c r="G26" s="8">
        <f t="shared" si="0"/>
        <v>1.240723404255319</v>
      </c>
      <c r="H26" s="8">
        <f t="shared" si="1"/>
        <v>1.062635</v>
      </c>
      <c r="I26" s="8">
        <f t="shared" si="4"/>
        <v>1.318436114680851</v>
      </c>
      <c r="J26" s="8">
        <f t="shared" si="2"/>
        <v>15.499608665533938</v>
      </c>
      <c r="M26" s="6">
        <f t="shared" si="3"/>
        <v>1.5499608665533937E-2</v>
      </c>
      <c r="O26" s="6">
        <f t="shared" si="5"/>
        <v>3.2758513287154505E-2</v>
      </c>
    </row>
    <row r="27" spans="1:15" x14ac:dyDescent="0.25">
      <c r="A27">
        <v>291.57</v>
      </c>
      <c r="B27">
        <v>8.5399999999999991</v>
      </c>
      <c r="D27" s="7">
        <v>235</v>
      </c>
      <c r="E27" s="7">
        <v>-1.03E-2</v>
      </c>
      <c r="G27" s="8">
        <f t="shared" si="0"/>
        <v>1.240723404255319</v>
      </c>
      <c r="H27" s="8">
        <f t="shared" si="1"/>
        <v>1.062738</v>
      </c>
      <c r="I27" s="8">
        <f t="shared" si="4"/>
        <v>1.3185639091914891</v>
      </c>
      <c r="J27" s="8">
        <f t="shared" si="2"/>
        <v>15.503108937809841</v>
      </c>
      <c r="M27" s="6">
        <f t="shared" si="3"/>
        <v>1.5503108937809842E-2</v>
      </c>
      <c r="O27" s="6">
        <f t="shared" si="5"/>
        <v>3.2765911133018438E-2</v>
      </c>
    </row>
    <row r="28" spans="1:15" x14ac:dyDescent="0.25">
      <c r="A28">
        <v>272.06</v>
      </c>
      <c r="B28">
        <v>8.52</v>
      </c>
      <c r="D28" s="7">
        <v>235</v>
      </c>
      <c r="E28" s="7">
        <v>-1.03E-2</v>
      </c>
      <c r="G28" s="8">
        <f t="shared" si="0"/>
        <v>1.1577021276595745</v>
      </c>
      <c r="H28" s="8">
        <f t="shared" si="1"/>
        <v>1.0629440000000001</v>
      </c>
      <c r="I28" s="8">
        <f t="shared" si="4"/>
        <v>1.2305725303829789</v>
      </c>
      <c r="J28" s="8">
        <f t="shared" si="2"/>
        <v>13.199024994637787</v>
      </c>
      <c r="M28" s="6">
        <f t="shared" si="3"/>
        <v>1.3199024994637787E-2</v>
      </c>
      <c r="O28" s="6">
        <f t="shared" si="5"/>
        <v>2.7896216284853642E-2</v>
      </c>
    </row>
    <row r="29" spans="1:15" x14ac:dyDescent="0.25">
      <c r="A29">
        <v>255</v>
      </c>
      <c r="B29">
        <v>8.5</v>
      </c>
      <c r="D29" s="7">
        <v>235</v>
      </c>
      <c r="E29" s="7">
        <v>-1.03E-2</v>
      </c>
      <c r="G29" s="8">
        <f t="shared" ref="G29:G78" si="6">(A29/D29)</f>
        <v>1.0851063829787233</v>
      </c>
      <c r="H29" s="8">
        <f t="shared" ref="H29:H78" si="7">(E29*B29 + 1.1507)</f>
        <v>1.06315</v>
      </c>
      <c r="I29" s="8">
        <f t="shared" si="4"/>
        <v>1.1536308510638298</v>
      </c>
      <c r="J29" s="8">
        <f t="shared" ref="J29:J78" si="8">8.1399*(I29^2.3297)</f>
        <v>11.355760834671388</v>
      </c>
      <c r="M29" s="6">
        <f t="shared" ref="M29:M78" si="9">J29/1000</f>
        <v>1.1355760834671389E-2</v>
      </c>
      <c r="O29" s="6">
        <f t="shared" si="5"/>
        <v>2.4000466735365589E-2</v>
      </c>
    </row>
    <row r="30" spans="1:15" x14ac:dyDescent="0.25">
      <c r="A30">
        <v>255</v>
      </c>
      <c r="B30">
        <v>8.3800000000000008</v>
      </c>
      <c r="D30" s="7">
        <v>235</v>
      </c>
      <c r="E30" s="7">
        <v>-1.03E-2</v>
      </c>
      <c r="G30" s="8">
        <f t="shared" si="6"/>
        <v>1.0851063829787233</v>
      </c>
      <c r="H30" s="8">
        <f t="shared" si="7"/>
        <v>1.0643860000000001</v>
      </c>
      <c r="I30" s="8">
        <f t="shared" si="4"/>
        <v>1.1549720425531915</v>
      </c>
      <c r="J30" s="8">
        <f t="shared" si="8"/>
        <v>11.386541341194141</v>
      </c>
      <c r="M30" s="6">
        <f t="shared" si="9"/>
        <v>1.1386541341194141E-2</v>
      </c>
      <c r="O30" s="6">
        <f t="shared" si="5"/>
        <v>2.4065521515371297E-2</v>
      </c>
    </row>
    <row r="31" spans="1:15" x14ac:dyDescent="0.25">
      <c r="A31">
        <v>255</v>
      </c>
      <c r="B31">
        <v>7.76</v>
      </c>
      <c r="D31" s="7">
        <v>235</v>
      </c>
      <c r="E31" s="7">
        <v>-1.03E-2</v>
      </c>
      <c r="G31" s="8">
        <f t="shared" si="6"/>
        <v>1.0851063829787233</v>
      </c>
      <c r="H31" s="8">
        <f t="shared" si="7"/>
        <v>1.0707720000000001</v>
      </c>
      <c r="I31" s="8">
        <f t="shared" si="4"/>
        <v>1.1619015319148935</v>
      </c>
      <c r="J31" s="8">
        <f t="shared" si="8"/>
        <v>11.546332091720517</v>
      </c>
      <c r="M31" s="6">
        <f t="shared" si="9"/>
        <v>1.1546332091720518E-2</v>
      </c>
      <c r="O31" s="6">
        <f t="shared" si="5"/>
        <v>2.440324019829021E-2</v>
      </c>
    </row>
    <row r="32" spans="1:15" x14ac:dyDescent="0.25">
      <c r="A32">
        <v>272.06</v>
      </c>
      <c r="B32">
        <v>7.42</v>
      </c>
      <c r="D32" s="7">
        <v>235</v>
      </c>
      <c r="E32" s="7">
        <v>-1.03E-2</v>
      </c>
      <c r="G32" s="8">
        <f t="shared" si="6"/>
        <v>1.1577021276595745</v>
      </c>
      <c r="H32" s="8">
        <f t="shared" si="7"/>
        <v>1.074274</v>
      </c>
      <c r="I32" s="8">
        <f t="shared" si="4"/>
        <v>1.2436892954893617</v>
      </c>
      <c r="J32" s="8">
        <f t="shared" si="8"/>
        <v>13.529114566306715</v>
      </c>
      <c r="M32" s="6">
        <f t="shared" si="9"/>
        <v>1.3529114566306715E-2</v>
      </c>
      <c r="O32" s="6">
        <f t="shared" si="5"/>
        <v>2.8593862519207466E-2</v>
      </c>
    </row>
    <row r="33" spans="1:15" x14ac:dyDescent="0.25">
      <c r="A33">
        <v>291.57</v>
      </c>
      <c r="B33">
        <v>7.32</v>
      </c>
      <c r="D33" s="7">
        <v>235</v>
      </c>
      <c r="E33" s="7">
        <v>-1.03E-2</v>
      </c>
      <c r="G33" s="8">
        <f t="shared" si="6"/>
        <v>1.240723404255319</v>
      </c>
      <c r="H33" s="8">
        <f t="shared" si="7"/>
        <v>1.075304</v>
      </c>
      <c r="I33" s="8">
        <f t="shared" si="4"/>
        <v>1.3341548394893616</v>
      </c>
      <c r="J33" s="8">
        <f t="shared" si="8"/>
        <v>15.933531281425946</v>
      </c>
      <c r="M33" s="6">
        <f t="shared" si="9"/>
        <v>1.5933531281425946E-2</v>
      </c>
      <c r="O33" s="6">
        <f t="shared" si="5"/>
        <v>3.3675611265886321E-2</v>
      </c>
    </row>
    <row r="34" spans="1:15" x14ac:dyDescent="0.25">
      <c r="A34">
        <v>454.1</v>
      </c>
      <c r="B34">
        <v>6.94</v>
      </c>
      <c r="D34" s="7">
        <v>235</v>
      </c>
      <c r="E34" s="7">
        <v>-1.03E-2</v>
      </c>
      <c r="G34" s="8">
        <f t="shared" si="6"/>
        <v>1.932340425531915</v>
      </c>
      <c r="H34" s="8">
        <f t="shared" si="7"/>
        <v>1.079218</v>
      </c>
      <c r="I34" s="8">
        <f t="shared" si="4"/>
        <v>2.0854165693617022</v>
      </c>
      <c r="J34" s="8">
        <f t="shared" si="8"/>
        <v>45.10685855487062</v>
      </c>
      <c r="M34" s="6">
        <f t="shared" si="9"/>
        <v>4.5106858554870621E-2</v>
      </c>
      <c r="O34" s="6">
        <f t="shared" si="5"/>
        <v>9.5333608557311669E-2</v>
      </c>
    </row>
    <row r="35" spans="1:15" x14ac:dyDescent="0.25">
      <c r="A35">
        <v>239.94</v>
      </c>
      <c r="B35">
        <v>6.61</v>
      </c>
      <c r="D35" s="7">
        <v>235</v>
      </c>
      <c r="E35" s="7">
        <v>-1.03E-2</v>
      </c>
      <c r="G35" s="8">
        <f t="shared" si="6"/>
        <v>1.0210212765957447</v>
      </c>
      <c r="H35" s="8">
        <f t="shared" si="7"/>
        <v>1.0826169999999999</v>
      </c>
      <c r="I35" s="8">
        <f t="shared" si="4"/>
        <v>1.1053749914042552</v>
      </c>
      <c r="J35" s="8">
        <f t="shared" si="8"/>
        <v>10.279771598506828</v>
      </c>
      <c r="M35" s="6">
        <f t="shared" si="9"/>
        <v>1.0279771598506827E-2</v>
      </c>
      <c r="O35" s="6">
        <f t="shared" si="5"/>
        <v>2.1726357211032138E-2</v>
      </c>
    </row>
    <row r="36" spans="1:15" x14ac:dyDescent="0.25">
      <c r="A36">
        <v>272.06</v>
      </c>
      <c r="B36">
        <v>6.53</v>
      </c>
      <c r="D36" s="7">
        <v>235</v>
      </c>
      <c r="E36" s="7">
        <v>-1.03E-2</v>
      </c>
      <c r="G36" s="8">
        <f t="shared" si="6"/>
        <v>1.1577021276595745</v>
      </c>
      <c r="H36" s="8">
        <f t="shared" si="7"/>
        <v>1.0834410000000001</v>
      </c>
      <c r="I36" s="8">
        <f t="shared" si="4"/>
        <v>1.2543019508936171</v>
      </c>
      <c r="J36" s="8">
        <f t="shared" si="8"/>
        <v>13.799598052589097</v>
      </c>
      <c r="M36" s="6">
        <f t="shared" si="9"/>
        <v>1.3799598052589098E-2</v>
      </c>
      <c r="O36" s="6">
        <f t="shared" si="5"/>
        <v>2.9165530944555554E-2</v>
      </c>
    </row>
    <row r="37" spans="1:15" x14ac:dyDescent="0.25">
      <c r="A37">
        <v>291.57</v>
      </c>
      <c r="B37">
        <v>6.52</v>
      </c>
      <c r="D37" s="7">
        <v>235</v>
      </c>
      <c r="E37" s="7">
        <v>-1.03E-2</v>
      </c>
      <c r="G37" s="8">
        <f t="shared" si="6"/>
        <v>1.240723404255319</v>
      </c>
      <c r="H37" s="8">
        <f t="shared" si="7"/>
        <v>1.0835440000000001</v>
      </c>
      <c r="I37" s="8">
        <f t="shared" si="4"/>
        <v>1.3443784003404256</v>
      </c>
      <c r="J37" s="8">
        <f t="shared" si="8"/>
        <v>16.219433040146853</v>
      </c>
      <c r="M37" s="6">
        <f t="shared" si="9"/>
        <v>1.6219433040146853E-2</v>
      </c>
      <c r="O37" s="6">
        <f t="shared" si="5"/>
        <v>3.427986629993153E-2</v>
      </c>
    </row>
    <row r="38" spans="1:15" x14ac:dyDescent="0.25">
      <c r="A38">
        <v>239.94</v>
      </c>
      <c r="B38">
        <v>6.3</v>
      </c>
      <c r="D38" s="7">
        <v>235</v>
      </c>
      <c r="E38" s="7">
        <v>-1.03E-2</v>
      </c>
      <c r="G38" s="8">
        <f t="shared" si="6"/>
        <v>1.0210212765957447</v>
      </c>
      <c r="H38" s="8">
        <f t="shared" si="7"/>
        <v>1.0858099999999999</v>
      </c>
      <c r="I38" s="8">
        <f t="shared" si="4"/>
        <v>1.1086351123404254</v>
      </c>
      <c r="J38" s="8">
        <f t="shared" si="8"/>
        <v>10.350543127041417</v>
      </c>
      <c r="M38" s="6">
        <f t="shared" si="9"/>
        <v>1.0350543127041418E-2</v>
      </c>
      <c r="O38" s="6">
        <f t="shared" si="5"/>
        <v>2.1875933249232888E-2</v>
      </c>
    </row>
    <row r="39" spans="1:15" x14ac:dyDescent="0.25">
      <c r="A39">
        <v>291.57</v>
      </c>
      <c r="B39">
        <v>6.03</v>
      </c>
      <c r="D39" s="7">
        <v>235</v>
      </c>
      <c r="E39" s="7">
        <v>-1.03E-2</v>
      </c>
      <c r="G39" s="8">
        <f t="shared" si="6"/>
        <v>1.240723404255319</v>
      </c>
      <c r="H39" s="8">
        <f t="shared" si="7"/>
        <v>1.0885910000000001</v>
      </c>
      <c r="I39" s="8">
        <f t="shared" si="4"/>
        <v>1.3506403313617021</v>
      </c>
      <c r="J39" s="8">
        <f t="shared" si="8"/>
        <v>16.395982317492251</v>
      </c>
      <c r="M39" s="6">
        <f t="shared" si="9"/>
        <v>1.6395982317492251E-2</v>
      </c>
      <c r="O39" s="6">
        <f t="shared" si="5"/>
        <v>3.4653004226995285E-2</v>
      </c>
    </row>
    <row r="40" spans="1:15" x14ac:dyDescent="0.25">
      <c r="A40">
        <v>255</v>
      </c>
      <c r="B40">
        <v>5.88</v>
      </c>
      <c r="D40" s="7">
        <v>235</v>
      </c>
      <c r="E40" s="7">
        <v>-1.03E-2</v>
      </c>
      <c r="G40" s="8">
        <f t="shared" si="6"/>
        <v>1.0851063829787233</v>
      </c>
      <c r="H40" s="8">
        <f t="shared" si="7"/>
        <v>1.090136</v>
      </c>
      <c r="I40" s="8">
        <f t="shared" si="4"/>
        <v>1.1829135319148936</v>
      </c>
      <c r="J40" s="8">
        <f t="shared" si="8"/>
        <v>12.038646814547208</v>
      </c>
      <c r="M40" s="6">
        <f t="shared" si="9"/>
        <v>1.2038646814547208E-2</v>
      </c>
      <c r="O40" s="6">
        <f t="shared" si="5"/>
        <v>2.5443750235491485E-2</v>
      </c>
    </row>
    <row r="41" spans="1:15" x14ac:dyDescent="0.25">
      <c r="A41" s="9">
        <v>0</v>
      </c>
      <c r="B41" s="9"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5">
      <c r="A42">
        <v>255</v>
      </c>
      <c r="B42">
        <v>5.63</v>
      </c>
      <c r="D42" s="7">
        <v>235</v>
      </c>
      <c r="E42" s="7">
        <v>-1.03E-2</v>
      </c>
      <c r="G42" s="8">
        <f t="shared" si="6"/>
        <v>1.0851063829787233</v>
      </c>
      <c r="H42" s="8">
        <f t="shared" si="7"/>
        <v>1.092711</v>
      </c>
      <c r="I42" s="8">
        <f t="shared" si="4"/>
        <v>1.1857076808510638</v>
      </c>
      <c r="J42" s="8">
        <f t="shared" si="8"/>
        <v>12.104999101795411</v>
      </c>
      <c r="M42" s="6">
        <f t="shared" si="9"/>
        <v>1.2104999101795411E-2</v>
      </c>
      <c r="O42" s="6">
        <f t="shared" si="5"/>
        <v>2.558398618146648E-2</v>
      </c>
    </row>
    <row r="43" spans="1:15" x14ac:dyDescent="0.25">
      <c r="A43">
        <v>291.57</v>
      </c>
      <c r="B43">
        <v>5.45</v>
      </c>
      <c r="D43" s="7">
        <v>235</v>
      </c>
      <c r="E43" s="7">
        <v>-1.03E-2</v>
      </c>
      <c r="G43" s="8">
        <f t="shared" si="6"/>
        <v>1.240723404255319</v>
      </c>
      <c r="H43" s="8">
        <f t="shared" si="7"/>
        <v>1.094565</v>
      </c>
      <c r="I43" s="8">
        <f t="shared" si="4"/>
        <v>1.3580524129787233</v>
      </c>
      <c r="J43" s="8">
        <f t="shared" si="8"/>
        <v>16.60637011474028</v>
      </c>
      <c r="M43" s="6">
        <f t="shared" si="9"/>
        <v>1.6606370114740279E-2</v>
      </c>
      <c r="O43" s="6">
        <f t="shared" si="5"/>
        <v>3.5097660063173275E-2</v>
      </c>
    </row>
    <row r="44" spans="1:15" x14ac:dyDescent="0.25">
      <c r="A44">
        <v>272.06</v>
      </c>
      <c r="B44">
        <v>5.35</v>
      </c>
      <c r="D44" s="7">
        <v>235</v>
      </c>
      <c r="E44" s="7">
        <v>-1.03E-2</v>
      </c>
      <c r="G44" s="8">
        <f t="shared" si="6"/>
        <v>1.1577021276595745</v>
      </c>
      <c r="H44" s="8">
        <f t="shared" si="7"/>
        <v>1.0955950000000001</v>
      </c>
      <c r="I44" s="8">
        <f t="shared" si="4"/>
        <v>1.2683726625531917</v>
      </c>
      <c r="J44" s="8">
        <f t="shared" si="8"/>
        <v>14.162936554495529</v>
      </c>
      <c r="M44" s="6">
        <f t="shared" si="9"/>
        <v>1.4162936554495529E-2</v>
      </c>
      <c r="O44" s="6">
        <f t="shared" si="5"/>
        <v>2.9933448986828693E-2</v>
      </c>
    </row>
    <row r="45" spans="1:15" x14ac:dyDescent="0.25">
      <c r="A45">
        <v>291.57</v>
      </c>
      <c r="B45">
        <v>5.22</v>
      </c>
      <c r="D45" s="7">
        <v>235</v>
      </c>
      <c r="E45" s="7">
        <v>-1.03E-2</v>
      </c>
      <c r="G45" s="8">
        <f t="shared" si="6"/>
        <v>1.240723404255319</v>
      </c>
      <c r="H45" s="8">
        <f t="shared" si="7"/>
        <v>1.0969340000000001</v>
      </c>
      <c r="I45" s="8">
        <f t="shared" si="4"/>
        <v>1.3609916867234042</v>
      </c>
      <c r="J45" s="8">
        <f t="shared" si="8"/>
        <v>16.690223933574345</v>
      </c>
      <c r="M45" s="6">
        <f t="shared" si="9"/>
        <v>1.6690223933574343E-2</v>
      </c>
      <c r="O45" s="6">
        <f t="shared" si="5"/>
        <v>3.5274885598200016E-2</v>
      </c>
    </row>
    <row r="46" spans="1:15" x14ac:dyDescent="0.25">
      <c r="A46">
        <v>291.57</v>
      </c>
      <c r="B46">
        <v>5.0999999999999996</v>
      </c>
      <c r="D46" s="7">
        <v>235</v>
      </c>
      <c r="E46" s="7">
        <v>-1.03E-2</v>
      </c>
      <c r="G46" s="8">
        <f t="shared" si="6"/>
        <v>1.240723404255319</v>
      </c>
      <c r="H46" s="8">
        <f t="shared" si="7"/>
        <v>1.0981700000000001</v>
      </c>
      <c r="I46" s="8">
        <f t="shared" si="4"/>
        <v>1.3625252208510639</v>
      </c>
      <c r="J46" s="8">
        <f t="shared" si="8"/>
        <v>16.734069471338621</v>
      </c>
      <c r="M46" s="6">
        <f t="shared" si="9"/>
        <v>1.6734069471338622E-2</v>
      </c>
      <c r="O46" s="6">
        <f t="shared" si="5"/>
        <v>3.5367553397912109E-2</v>
      </c>
    </row>
    <row r="47" spans="1:15" x14ac:dyDescent="0.25">
      <c r="A47" s="9">
        <v>0</v>
      </c>
      <c r="B47" s="9">
        <v>0</v>
      </c>
      <c r="C47" s="9"/>
      <c r="D47" s="9">
        <v>235</v>
      </c>
      <c r="E47" s="9">
        <v>-1.03E-2</v>
      </c>
      <c r="F47" s="9"/>
      <c r="G47" s="9">
        <f t="shared" si="6"/>
        <v>0</v>
      </c>
      <c r="H47" s="9">
        <f t="shared" si="7"/>
        <v>1.1507000000000001</v>
      </c>
      <c r="I47" s="9">
        <f t="shared" si="4"/>
        <v>0</v>
      </c>
      <c r="J47" s="9">
        <f t="shared" si="8"/>
        <v>0</v>
      </c>
      <c r="K47" s="9"/>
      <c r="L47" s="9"/>
      <c r="M47" s="9"/>
      <c r="N47" s="9"/>
      <c r="O47" s="9">
        <f t="shared" si="5"/>
        <v>0</v>
      </c>
    </row>
    <row r="48" spans="1:15" x14ac:dyDescent="0.25">
      <c r="A48" s="9">
        <v>0</v>
      </c>
      <c r="B48" s="9">
        <v>0</v>
      </c>
      <c r="C48" s="9"/>
      <c r="D48" s="9">
        <v>235</v>
      </c>
      <c r="E48" s="9">
        <v>-1.03E-2</v>
      </c>
      <c r="F48" s="9"/>
      <c r="G48" s="9">
        <f t="shared" si="6"/>
        <v>0</v>
      </c>
      <c r="H48" s="9">
        <f t="shared" si="7"/>
        <v>1.1507000000000001</v>
      </c>
      <c r="I48" s="9">
        <f t="shared" si="4"/>
        <v>0</v>
      </c>
      <c r="J48" s="9">
        <f t="shared" si="8"/>
        <v>0</v>
      </c>
      <c r="K48" s="9"/>
      <c r="L48" s="9"/>
      <c r="M48" s="9"/>
      <c r="N48" s="9"/>
      <c r="O48" s="9">
        <f t="shared" si="5"/>
        <v>0</v>
      </c>
    </row>
    <row r="49" spans="1:15" x14ac:dyDescent="0.25">
      <c r="A49" s="9">
        <v>0</v>
      </c>
      <c r="B49" s="9">
        <v>0</v>
      </c>
      <c r="C49" s="9"/>
      <c r="D49" s="9">
        <v>235</v>
      </c>
      <c r="E49" s="9">
        <v>-1.03E-2</v>
      </c>
      <c r="F49" s="9"/>
      <c r="G49" s="9">
        <f t="shared" si="6"/>
        <v>0</v>
      </c>
      <c r="H49" s="9">
        <f t="shared" si="7"/>
        <v>1.1507000000000001</v>
      </c>
      <c r="I49" s="9">
        <f t="shared" si="4"/>
        <v>0</v>
      </c>
      <c r="J49" s="9">
        <f t="shared" si="8"/>
        <v>0</v>
      </c>
      <c r="K49" s="9"/>
      <c r="L49" s="9"/>
      <c r="M49" s="9"/>
      <c r="N49" s="9"/>
      <c r="O49" s="9">
        <f t="shared" si="5"/>
        <v>0</v>
      </c>
    </row>
    <row r="50" spans="1:15" x14ac:dyDescent="0.25">
      <c r="A50" s="9">
        <v>0</v>
      </c>
      <c r="B50" s="9">
        <v>0</v>
      </c>
      <c r="C50" s="9"/>
      <c r="D50" s="9">
        <v>235</v>
      </c>
      <c r="E50" s="9">
        <v>-1.03E-2</v>
      </c>
      <c r="F50" s="9"/>
      <c r="G50" s="9">
        <f t="shared" si="6"/>
        <v>0</v>
      </c>
      <c r="H50" s="9">
        <f t="shared" si="7"/>
        <v>1.1507000000000001</v>
      </c>
      <c r="I50" s="9">
        <f t="shared" si="4"/>
        <v>0</v>
      </c>
      <c r="J50" s="9">
        <f t="shared" si="8"/>
        <v>0</v>
      </c>
      <c r="K50" s="9"/>
      <c r="L50" s="9"/>
      <c r="M50" s="9"/>
      <c r="N50" s="9"/>
      <c r="O50" s="9">
        <f t="shared" si="5"/>
        <v>0</v>
      </c>
    </row>
    <row r="51" spans="1:15" x14ac:dyDescent="0.25">
      <c r="A51">
        <v>272.06</v>
      </c>
      <c r="B51">
        <v>4.6900000000000004</v>
      </c>
      <c r="D51" s="7">
        <v>235</v>
      </c>
      <c r="E51" s="7">
        <v>-1.03E-2</v>
      </c>
      <c r="G51" s="8">
        <f t="shared" si="6"/>
        <v>1.1577021276595745</v>
      </c>
      <c r="H51" s="8">
        <f t="shared" si="7"/>
        <v>1.102393</v>
      </c>
      <c r="I51" s="8">
        <f t="shared" si="4"/>
        <v>1.2762427216170211</v>
      </c>
      <c r="J51" s="8">
        <f t="shared" si="8"/>
        <v>14.368513093448682</v>
      </c>
      <c r="M51" s="6">
        <f t="shared" si="9"/>
        <v>1.4368513093448682E-2</v>
      </c>
      <c r="O51" s="6">
        <f t="shared" si="5"/>
        <v>3.0367936200547788E-2</v>
      </c>
    </row>
    <row r="52" spans="1:15" x14ac:dyDescent="0.25">
      <c r="A52">
        <v>272.06</v>
      </c>
      <c r="B52">
        <v>4.5999999999999996</v>
      </c>
      <c r="D52" s="7">
        <v>235</v>
      </c>
      <c r="E52" s="7">
        <v>-1.03E-2</v>
      </c>
      <c r="G52" s="8">
        <f t="shared" si="6"/>
        <v>1.1577021276595745</v>
      </c>
      <c r="H52" s="8">
        <f t="shared" si="7"/>
        <v>1.1033200000000001</v>
      </c>
      <c r="I52" s="8">
        <f t="shared" si="4"/>
        <v>1.2773159114893617</v>
      </c>
      <c r="J52" s="8">
        <f t="shared" si="8"/>
        <v>14.396677322719965</v>
      </c>
      <c r="M52" s="6">
        <f t="shared" si="9"/>
        <v>1.4396677322719965E-2</v>
      </c>
      <c r="O52" s="6">
        <f t="shared" si="5"/>
        <v>3.0427461463327959E-2</v>
      </c>
    </row>
    <row r="53" spans="1:15" x14ac:dyDescent="0.25">
      <c r="A53">
        <v>291.57</v>
      </c>
      <c r="B53">
        <v>4.5199999999999996</v>
      </c>
      <c r="D53" s="7">
        <v>235</v>
      </c>
      <c r="E53" s="7">
        <v>-1.03E-2</v>
      </c>
      <c r="G53" s="8">
        <f t="shared" si="6"/>
        <v>1.240723404255319</v>
      </c>
      <c r="H53" s="8">
        <f t="shared" si="7"/>
        <v>1.104144</v>
      </c>
      <c r="I53" s="8">
        <f t="shared" si="4"/>
        <v>1.369937302468085</v>
      </c>
      <c r="J53" s="8">
        <f t="shared" si="8"/>
        <v>16.946915743819272</v>
      </c>
      <c r="M53" s="6">
        <f t="shared" si="9"/>
        <v>1.694691574381927E-2</v>
      </c>
      <c r="O53" s="6">
        <f t="shared" si="5"/>
        <v>3.5817405235828721E-2</v>
      </c>
    </row>
    <row r="54" spans="1:15" x14ac:dyDescent="0.25">
      <c r="A54">
        <v>272.06</v>
      </c>
      <c r="B54">
        <v>4.42</v>
      </c>
      <c r="D54" s="7">
        <v>235</v>
      </c>
      <c r="E54" s="7">
        <v>-1.03E-2</v>
      </c>
      <c r="G54" s="8">
        <f t="shared" si="6"/>
        <v>1.1577021276595745</v>
      </c>
      <c r="H54" s="8">
        <f t="shared" si="7"/>
        <v>1.1051740000000001</v>
      </c>
      <c r="I54" s="8">
        <f t="shared" si="4"/>
        <v>1.2794622912340428</v>
      </c>
      <c r="J54" s="8">
        <f t="shared" si="8"/>
        <v>14.453100238178868</v>
      </c>
      <c r="M54" s="6">
        <f t="shared" si="9"/>
        <v>1.4453100238178867E-2</v>
      </c>
      <c r="O54" s="6">
        <f t="shared" si="5"/>
        <v>3.054671162413173E-2</v>
      </c>
    </row>
    <row r="55" spans="1:15" x14ac:dyDescent="0.25">
      <c r="A55">
        <v>291.57</v>
      </c>
      <c r="B55">
        <v>4.3099999999999996</v>
      </c>
      <c r="D55" s="7">
        <v>235</v>
      </c>
      <c r="E55" s="7">
        <v>-1.03E-2</v>
      </c>
      <c r="G55" s="8">
        <f t="shared" si="6"/>
        <v>1.240723404255319</v>
      </c>
      <c r="H55" s="8">
        <f t="shared" si="7"/>
        <v>1.1063070000000002</v>
      </c>
      <c r="I55" s="8">
        <f t="shared" si="4"/>
        <v>1.3726209871914894</v>
      </c>
      <c r="J55" s="8">
        <f t="shared" si="8"/>
        <v>17.024359581207335</v>
      </c>
      <c r="M55" s="6">
        <f t="shared" si="9"/>
        <v>1.7024359581207335E-2</v>
      </c>
      <c r="O55" s="6">
        <f t="shared" si="5"/>
        <v>3.5981083237695083E-2</v>
      </c>
    </row>
    <row r="56" spans="1:15" x14ac:dyDescent="0.25">
      <c r="A56" s="9">
        <v>0</v>
      </c>
      <c r="B56" s="9">
        <v>0</v>
      </c>
      <c r="C56" s="9"/>
      <c r="D56" s="9">
        <v>235</v>
      </c>
      <c r="E56" s="9">
        <v>-1.03E-2</v>
      </c>
      <c r="F56" s="9"/>
      <c r="G56" s="9">
        <f t="shared" si="6"/>
        <v>0</v>
      </c>
      <c r="H56" s="9">
        <f t="shared" si="7"/>
        <v>1.1507000000000001</v>
      </c>
      <c r="I56" s="9">
        <f t="shared" si="4"/>
        <v>0</v>
      </c>
      <c r="J56" s="9">
        <f t="shared" si="8"/>
        <v>0</v>
      </c>
      <c r="K56" s="9"/>
      <c r="L56" s="9"/>
      <c r="M56" s="9"/>
      <c r="N56" s="9"/>
      <c r="O56" s="9">
        <f t="shared" si="5"/>
        <v>0</v>
      </c>
    </row>
    <row r="57" spans="1:15" x14ac:dyDescent="0.25">
      <c r="A57" s="9">
        <v>0</v>
      </c>
      <c r="B57" s="9">
        <v>0</v>
      </c>
      <c r="C57" s="9"/>
      <c r="D57" s="9">
        <v>235</v>
      </c>
      <c r="E57" s="9">
        <v>-1.03E-2</v>
      </c>
      <c r="F57" s="9"/>
      <c r="G57" s="9">
        <f t="shared" si="6"/>
        <v>0</v>
      </c>
      <c r="H57" s="9">
        <f t="shared" si="7"/>
        <v>1.1507000000000001</v>
      </c>
      <c r="I57" s="9">
        <f t="shared" si="4"/>
        <v>0</v>
      </c>
      <c r="J57" s="9">
        <f t="shared" si="8"/>
        <v>0</v>
      </c>
      <c r="K57" s="9"/>
      <c r="L57" s="9"/>
      <c r="M57" s="9"/>
      <c r="N57" s="9"/>
      <c r="O57" s="9">
        <f t="shared" si="5"/>
        <v>0</v>
      </c>
    </row>
    <row r="58" spans="1:15" x14ac:dyDescent="0.25">
      <c r="A58" s="9">
        <v>0</v>
      </c>
      <c r="B58" s="9">
        <v>0</v>
      </c>
      <c r="C58" s="9"/>
      <c r="D58" s="9">
        <v>235</v>
      </c>
      <c r="E58" s="9">
        <v>-1.03E-2</v>
      </c>
      <c r="F58" s="9"/>
      <c r="G58" s="9">
        <f t="shared" si="6"/>
        <v>0</v>
      </c>
      <c r="H58" s="9">
        <f t="shared" si="7"/>
        <v>1.1507000000000001</v>
      </c>
      <c r="I58" s="9">
        <f t="shared" si="4"/>
        <v>0</v>
      </c>
      <c r="J58" s="9">
        <f t="shared" si="8"/>
        <v>0</v>
      </c>
      <c r="K58" s="9"/>
      <c r="L58" s="9"/>
      <c r="M58" s="9"/>
      <c r="N58" s="9"/>
      <c r="O58" s="9">
        <f t="shared" si="5"/>
        <v>0</v>
      </c>
    </row>
    <row r="59" spans="1:15" x14ac:dyDescent="0.25">
      <c r="A59">
        <v>255</v>
      </c>
      <c r="B59">
        <v>4.09</v>
      </c>
      <c r="D59" s="7">
        <v>235</v>
      </c>
      <c r="E59" s="7">
        <v>-1.03E-2</v>
      </c>
      <c r="G59" s="8">
        <f t="shared" si="6"/>
        <v>1.0851063829787233</v>
      </c>
      <c r="H59" s="8">
        <f t="shared" si="7"/>
        <v>1.108573</v>
      </c>
      <c r="I59" s="8">
        <f t="shared" si="4"/>
        <v>1.2029196382978722</v>
      </c>
      <c r="J59" s="8">
        <f t="shared" si="8"/>
        <v>12.518327567871697</v>
      </c>
      <c r="M59" s="6">
        <f t="shared" si="9"/>
        <v>1.2518327567871697E-2</v>
      </c>
      <c r="O59" s="6">
        <f t="shared" si="5"/>
        <v>2.6457558304485804E-2</v>
      </c>
    </row>
    <row r="60" spans="1:15" x14ac:dyDescent="0.25">
      <c r="A60">
        <v>272.06</v>
      </c>
      <c r="B60">
        <v>4.01</v>
      </c>
      <c r="D60" s="7">
        <v>235</v>
      </c>
      <c r="E60" s="7">
        <v>-1.03E-2</v>
      </c>
      <c r="G60" s="8">
        <f t="shared" si="6"/>
        <v>1.1577021276595745</v>
      </c>
      <c r="H60" s="8">
        <f t="shared" si="7"/>
        <v>1.109397</v>
      </c>
      <c r="I60" s="8">
        <f t="shared" si="4"/>
        <v>1.2843512673191488</v>
      </c>
      <c r="J60" s="8">
        <f t="shared" si="8"/>
        <v>14.582089575459452</v>
      </c>
      <c r="M60" s="6">
        <f t="shared" si="9"/>
        <v>1.4582089575459452E-2</v>
      </c>
      <c r="O60" s="6">
        <f t="shared" si="5"/>
        <v>3.0819331340563891E-2</v>
      </c>
    </row>
    <row r="61" spans="1:15" x14ac:dyDescent="0.25">
      <c r="A61">
        <v>255</v>
      </c>
      <c r="B61">
        <v>3.96</v>
      </c>
      <c r="D61" s="7">
        <v>235</v>
      </c>
      <c r="E61" s="7">
        <v>-1.03E-2</v>
      </c>
      <c r="G61" s="8">
        <f t="shared" si="6"/>
        <v>1.0851063829787233</v>
      </c>
      <c r="H61" s="8">
        <f t="shared" si="7"/>
        <v>1.109912</v>
      </c>
      <c r="I61" s="8">
        <f t="shared" si="4"/>
        <v>1.2043725957446807</v>
      </c>
      <c r="J61" s="8">
        <f t="shared" si="8"/>
        <v>12.553581799675724</v>
      </c>
      <c r="M61" s="6">
        <f t="shared" si="9"/>
        <v>1.2553581799675724E-2</v>
      </c>
      <c r="O61" s="6">
        <f t="shared" si="5"/>
        <v>2.6532068328958148E-2</v>
      </c>
    </row>
    <row r="62" spans="1:15" x14ac:dyDescent="0.25">
      <c r="A62">
        <v>291.57</v>
      </c>
      <c r="B62">
        <v>3.9</v>
      </c>
      <c r="D62" s="7">
        <v>235</v>
      </c>
      <c r="E62" s="7">
        <v>-1.03E-2</v>
      </c>
      <c r="G62" s="8">
        <f t="shared" si="6"/>
        <v>1.240723404255319</v>
      </c>
      <c r="H62" s="8">
        <f t="shared" si="7"/>
        <v>1.11053</v>
      </c>
      <c r="I62" s="8">
        <f t="shared" si="4"/>
        <v>1.3778605621276594</v>
      </c>
      <c r="J62" s="8">
        <f t="shared" si="8"/>
        <v>17.176140595728153</v>
      </c>
      <c r="M62" s="6">
        <f t="shared" si="9"/>
        <v>1.7176140595728154E-2</v>
      </c>
      <c r="O62" s="6">
        <f t="shared" si="5"/>
        <v>3.6301873296864413E-2</v>
      </c>
    </row>
    <row r="63" spans="1:15" x14ac:dyDescent="0.25">
      <c r="A63">
        <v>185.18</v>
      </c>
      <c r="B63">
        <v>3.83</v>
      </c>
      <c r="D63" s="7">
        <v>235</v>
      </c>
      <c r="E63" s="7">
        <v>-1.03E-2</v>
      </c>
      <c r="G63" s="8">
        <f t="shared" si="6"/>
        <v>0.78800000000000003</v>
      </c>
      <c r="H63" s="8">
        <f t="shared" si="7"/>
        <v>1.111251</v>
      </c>
      <c r="I63" s="8">
        <f t="shared" si="4"/>
        <v>0.87566578800000006</v>
      </c>
      <c r="J63" s="8">
        <f t="shared" si="8"/>
        <v>5.9742693481975992</v>
      </c>
      <c r="M63" s="6">
        <f t="shared" si="9"/>
        <v>5.9742693481975992E-3</v>
      </c>
      <c r="O63" s="6">
        <f t="shared" si="5"/>
        <v>1.2626653101194868E-2</v>
      </c>
    </row>
    <row r="64" spans="1:15" x14ac:dyDescent="0.25">
      <c r="A64">
        <v>239.94</v>
      </c>
      <c r="B64">
        <v>3.75</v>
      </c>
      <c r="D64" s="7">
        <v>235</v>
      </c>
      <c r="E64" s="7">
        <v>-1.03E-2</v>
      </c>
      <c r="G64" s="8">
        <f t="shared" si="6"/>
        <v>1.0210212765957447</v>
      </c>
      <c r="H64" s="8">
        <f t="shared" si="7"/>
        <v>1.1120750000000001</v>
      </c>
      <c r="I64" s="8">
        <f t="shared" si="4"/>
        <v>1.1354522361702128</v>
      </c>
      <c r="J64" s="8">
        <f t="shared" si="8"/>
        <v>10.943241559026552</v>
      </c>
      <c r="M64" s="6">
        <f t="shared" si="9"/>
        <v>1.0943241559026552E-2</v>
      </c>
      <c r="O64" s="6">
        <f t="shared" si="5"/>
        <v>2.3128604841041223E-2</v>
      </c>
    </row>
    <row r="65" spans="1:15" x14ac:dyDescent="0.25">
      <c r="A65" s="9">
        <v>0</v>
      </c>
      <c r="B65" s="9">
        <v>0</v>
      </c>
      <c r="C65" s="9"/>
      <c r="D65" s="9">
        <v>235</v>
      </c>
      <c r="E65" s="9">
        <v>-1.03E-2</v>
      </c>
      <c r="F65" s="9"/>
      <c r="G65" s="9">
        <f t="shared" si="6"/>
        <v>0</v>
      </c>
      <c r="H65" s="9">
        <f t="shared" si="7"/>
        <v>1.1507000000000001</v>
      </c>
      <c r="I65" s="9">
        <f t="shared" si="4"/>
        <v>0</v>
      </c>
      <c r="J65" s="9">
        <f t="shared" si="8"/>
        <v>0</v>
      </c>
      <c r="K65" s="9"/>
      <c r="L65" s="9"/>
      <c r="M65" s="9"/>
      <c r="N65" s="9"/>
      <c r="O65" s="9">
        <f t="shared" si="5"/>
        <v>0</v>
      </c>
    </row>
    <row r="66" spans="1:15" x14ac:dyDescent="0.25">
      <c r="A66" s="9">
        <v>0</v>
      </c>
      <c r="B66" s="9">
        <v>0</v>
      </c>
      <c r="C66" s="9"/>
      <c r="D66" s="9">
        <v>235</v>
      </c>
      <c r="E66" s="9">
        <v>-1.03E-2</v>
      </c>
      <c r="F66" s="9"/>
      <c r="G66" s="9">
        <f t="shared" si="6"/>
        <v>0</v>
      </c>
      <c r="H66" s="9">
        <f t="shared" si="7"/>
        <v>1.1507000000000001</v>
      </c>
      <c r="I66" s="9">
        <f t="shared" si="4"/>
        <v>0</v>
      </c>
      <c r="J66" s="9">
        <f t="shared" si="8"/>
        <v>0</v>
      </c>
      <c r="K66" s="9"/>
      <c r="L66" s="9"/>
      <c r="M66" s="9"/>
      <c r="N66" s="9"/>
      <c r="O66" s="9">
        <f t="shared" si="5"/>
        <v>0</v>
      </c>
    </row>
    <row r="67" spans="1:15" x14ac:dyDescent="0.25">
      <c r="A67" s="9">
        <v>0</v>
      </c>
      <c r="B67" s="9">
        <v>0</v>
      </c>
      <c r="C67" s="9"/>
      <c r="D67" s="9">
        <v>235</v>
      </c>
      <c r="E67" s="9">
        <v>-1.03E-2</v>
      </c>
      <c r="F67" s="9"/>
      <c r="G67" s="9">
        <f t="shared" si="6"/>
        <v>0</v>
      </c>
      <c r="H67" s="9">
        <f t="shared" si="7"/>
        <v>1.1507000000000001</v>
      </c>
      <c r="I67" s="9">
        <f t="shared" ref="I67:I78" si="10">G67*H67</f>
        <v>0</v>
      </c>
      <c r="J67" s="9">
        <f t="shared" si="8"/>
        <v>0</v>
      </c>
      <c r="K67" s="9"/>
      <c r="L67" s="9"/>
      <c r="M67" s="9"/>
      <c r="N67" s="9"/>
      <c r="O67" s="9">
        <f t="shared" ref="O67:O78" si="11">M67*48/22.71108</f>
        <v>0</v>
      </c>
    </row>
    <row r="68" spans="1:15" x14ac:dyDescent="0.25">
      <c r="A68" s="9">
        <v>0</v>
      </c>
      <c r="B68" s="9">
        <v>0</v>
      </c>
      <c r="C68" s="9"/>
      <c r="D68" s="9">
        <v>235</v>
      </c>
      <c r="E68" s="9">
        <v>-1.03E-2</v>
      </c>
      <c r="F68" s="9"/>
      <c r="G68" s="9">
        <f t="shared" si="6"/>
        <v>0</v>
      </c>
      <c r="H68" s="9">
        <f t="shared" si="7"/>
        <v>1.1507000000000001</v>
      </c>
      <c r="I68" s="9">
        <f t="shared" si="10"/>
        <v>0</v>
      </c>
      <c r="J68" s="9">
        <f t="shared" si="8"/>
        <v>0</v>
      </c>
      <c r="K68" s="9"/>
      <c r="L68" s="9"/>
      <c r="M68" s="9"/>
      <c r="N68" s="9"/>
      <c r="O68" s="9">
        <f t="shared" si="11"/>
        <v>0</v>
      </c>
    </row>
    <row r="69" spans="1:15" x14ac:dyDescent="0.25">
      <c r="A69">
        <v>255</v>
      </c>
      <c r="B69">
        <v>3.56</v>
      </c>
      <c r="D69" s="7">
        <v>235</v>
      </c>
      <c r="E69" s="7">
        <v>-1.03E-2</v>
      </c>
      <c r="G69" s="8">
        <f t="shared" si="6"/>
        <v>1.0851063829787233</v>
      </c>
      <c r="H69" s="8">
        <f t="shared" si="7"/>
        <v>1.1140320000000001</v>
      </c>
      <c r="I69" s="8">
        <f t="shared" si="10"/>
        <v>1.2088432340425532</v>
      </c>
      <c r="J69" s="8">
        <f t="shared" si="8"/>
        <v>12.662411453644735</v>
      </c>
      <c r="M69" s="6">
        <f t="shared" si="9"/>
        <v>1.2662411453644735E-2</v>
      </c>
      <c r="O69" s="6">
        <f t="shared" si="11"/>
        <v>2.6762080437167556E-2</v>
      </c>
    </row>
    <row r="70" spans="1:15" x14ac:dyDescent="0.25">
      <c r="A70">
        <v>291.57</v>
      </c>
      <c r="B70">
        <v>3.53</v>
      </c>
      <c r="D70" s="7">
        <v>235</v>
      </c>
      <c r="E70" s="7">
        <v>-1.03E-2</v>
      </c>
      <c r="G70" s="8">
        <f t="shared" si="6"/>
        <v>1.240723404255319</v>
      </c>
      <c r="H70" s="8">
        <f t="shared" si="7"/>
        <v>1.114341</v>
      </c>
      <c r="I70" s="8">
        <f t="shared" si="10"/>
        <v>1.3825889590212765</v>
      </c>
      <c r="J70" s="8">
        <f t="shared" si="8"/>
        <v>17.313774158959561</v>
      </c>
      <c r="M70" s="6">
        <f t="shared" si="9"/>
        <v>1.7313774158959561E-2</v>
      </c>
      <c r="O70" s="6">
        <f t="shared" si="11"/>
        <v>3.6592762635244955E-2</v>
      </c>
    </row>
    <row r="71" spans="1:15" x14ac:dyDescent="0.25">
      <c r="A71" s="9">
        <v>0</v>
      </c>
      <c r="B71" s="9">
        <v>0</v>
      </c>
      <c r="C71" s="9"/>
      <c r="D71" s="9">
        <v>235</v>
      </c>
      <c r="E71" s="9">
        <v>-1.03E-2</v>
      </c>
      <c r="F71" s="9"/>
      <c r="G71" s="9">
        <f t="shared" si="6"/>
        <v>0</v>
      </c>
      <c r="H71" s="9">
        <f t="shared" si="7"/>
        <v>1.1507000000000001</v>
      </c>
      <c r="I71" s="9">
        <f t="shared" si="10"/>
        <v>0</v>
      </c>
      <c r="J71" s="9">
        <f t="shared" si="8"/>
        <v>0</v>
      </c>
      <c r="K71" s="9"/>
      <c r="L71" s="9"/>
      <c r="M71" s="9"/>
      <c r="N71" s="9"/>
      <c r="O71" s="9">
        <f t="shared" si="11"/>
        <v>0</v>
      </c>
    </row>
    <row r="72" spans="1:15" x14ac:dyDescent="0.25">
      <c r="A72" s="9">
        <v>0</v>
      </c>
      <c r="B72" s="9">
        <v>0</v>
      </c>
      <c r="C72" s="9"/>
      <c r="D72" s="9">
        <v>235</v>
      </c>
      <c r="E72" s="9">
        <v>-1.03E-2</v>
      </c>
      <c r="F72" s="9"/>
      <c r="G72" s="9">
        <f t="shared" si="6"/>
        <v>0</v>
      </c>
      <c r="H72" s="9">
        <f t="shared" si="7"/>
        <v>1.1507000000000001</v>
      </c>
      <c r="I72" s="9">
        <f t="shared" si="10"/>
        <v>0</v>
      </c>
      <c r="J72" s="9">
        <f t="shared" si="8"/>
        <v>0</v>
      </c>
      <c r="K72" s="9"/>
      <c r="L72" s="9"/>
      <c r="M72" s="9"/>
      <c r="N72" s="9"/>
      <c r="O72" s="9">
        <f t="shared" si="11"/>
        <v>0</v>
      </c>
    </row>
    <row r="73" spans="1:15" x14ac:dyDescent="0.25">
      <c r="A73" s="9">
        <v>0</v>
      </c>
      <c r="B73" s="9">
        <v>0</v>
      </c>
      <c r="C73" s="9"/>
      <c r="D73" s="9">
        <v>235</v>
      </c>
      <c r="E73" s="9">
        <v>-1.03E-2</v>
      </c>
      <c r="F73" s="9"/>
      <c r="G73" s="9">
        <f t="shared" si="6"/>
        <v>0</v>
      </c>
      <c r="H73" s="9">
        <f t="shared" si="7"/>
        <v>1.1507000000000001</v>
      </c>
      <c r="I73" s="9">
        <f t="shared" si="10"/>
        <v>0</v>
      </c>
      <c r="J73" s="9">
        <f t="shared" si="8"/>
        <v>0</v>
      </c>
      <c r="K73" s="9"/>
      <c r="L73" s="9"/>
      <c r="M73" s="9"/>
      <c r="N73" s="9"/>
      <c r="O73" s="9">
        <f t="shared" si="11"/>
        <v>0</v>
      </c>
    </row>
    <row r="74" spans="1:15" x14ac:dyDescent="0.25">
      <c r="A74" s="9">
        <v>0</v>
      </c>
      <c r="B74" s="9">
        <v>0</v>
      </c>
      <c r="C74" s="9"/>
      <c r="D74" s="9">
        <v>235</v>
      </c>
      <c r="E74" s="9">
        <v>-1.03E-2</v>
      </c>
      <c r="F74" s="9"/>
      <c r="G74" s="9">
        <f t="shared" si="6"/>
        <v>0</v>
      </c>
      <c r="H74" s="9">
        <f t="shared" si="7"/>
        <v>1.1507000000000001</v>
      </c>
      <c r="I74" s="9">
        <f t="shared" si="10"/>
        <v>0</v>
      </c>
      <c r="J74" s="9">
        <f t="shared" si="8"/>
        <v>0</v>
      </c>
      <c r="K74" s="9"/>
      <c r="L74" s="9"/>
      <c r="M74" s="9"/>
      <c r="N74" s="9"/>
      <c r="O74" s="9">
        <f t="shared" si="11"/>
        <v>0</v>
      </c>
    </row>
    <row r="75" spans="1:15" x14ac:dyDescent="0.25">
      <c r="A75" s="9">
        <v>0</v>
      </c>
      <c r="B75" s="9">
        <v>0</v>
      </c>
      <c r="C75" s="9"/>
      <c r="D75" s="9">
        <v>235</v>
      </c>
      <c r="E75" s="9">
        <v>-1.03E-2</v>
      </c>
      <c r="F75" s="9"/>
      <c r="G75" s="9">
        <f t="shared" si="6"/>
        <v>0</v>
      </c>
      <c r="H75" s="9">
        <f t="shared" si="7"/>
        <v>1.1507000000000001</v>
      </c>
      <c r="I75" s="9">
        <f t="shared" si="10"/>
        <v>0</v>
      </c>
      <c r="J75" s="9">
        <f t="shared" si="8"/>
        <v>0</v>
      </c>
      <c r="K75" s="9"/>
      <c r="L75" s="9"/>
      <c r="M75" s="9"/>
      <c r="N75" s="9"/>
      <c r="O75" s="9">
        <f t="shared" si="11"/>
        <v>0</v>
      </c>
    </row>
    <row r="76" spans="1:15" x14ac:dyDescent="0.25">
      <c r="A76" s="9">
        <v>0</v>
      </c>
      <c r="B76" s="9">
        <v>0</v>
      </c>
      <c r="C76" s="9"/>
      <c r="D76" s="9">
        <v>235</v>
      </c>
      <c r="E76" s="9">
        <v>-1.03E-2</v>
      </c>
      <c r="F76" s="9"/>
      <c r="G76" s="9">
        <f t="shared" si="6"/>
        <v>0</v>
      </c>
      <c r="H76" s="9">
        <f t="shared" si="7"/>
        <v>1.1507000000000001</v>
      </c>
      <c r="I76" s="9">
        <f t="shared" si="10"/>
        <v>0</v>
      </c>
      <c r="J76" s="9">
        <f t="shared" si="8"/>
        <v>0</v>
      </c>
      <c r="K76" s="9"/>
      <c r="L76" s="9"/>
      <c r="M76" s="9"/>
      <c r="N76" s="9"/>
      <c r="O76" s="9">
        <f t="shared" si="11"/>
        <v>0</v>
      </c>
    </row>
    <row r="77" spans="1:15" x14ac:dyDescent="0.25">
      <c r="A77" s="9">
        <v>0</v>
      </c>
      <c r="B77" s="9">
        <v>0</v>
      </c>
      <c r="C77" s="9"/>
      <c r="D77" s="9">
        <v>235</v>
      </c>
      <c r="E77" s="9">
        <v>-1.03E-2</v>
      </c>
      <c r="F77" s="9"/>
      <c r="G77" s="9">
        <f t="shared" si="6"/>
        <v>0</v>
      </c>
      <c r="H77" s="9">
        <f t="shared" si="7"/>
        <v>1.1507000000000001</v>
      </c>
      <c r="I77" s="9">
        <f t="shared" si="10"/>
        <v>0</v>
      </c>
      <c r="J77" s="9">
        <f t="shared" si="8"/>
        <v>0</v>
      </c>
      <c r="K77" s="9"/>
      <c r="L77" s="9"/>
      <c r="M77" s="9"/>
      <c r="N77" s="9"/>
      <c r="O77" s="9">
        <f t="shared" si="11"/>
        <v>0</v>
      </c>
    </row>
    <row r="78" spans="1:15" x14ac:dyDescent="0.25">
      <c r="A78">
        <v>291.57</v>
      </c>
      <c r="B78">
        <v>3.32</v>
      </c>
      <c r="D78" s="7">
        <v>235</v>
      </c>
      <c r="E78" s="7">
        <v>-1.03E-2</v>
      </c>
      <c r="G78" s="8">
        <f t="shared" si="6"/>
        <v>1.240723404255319</v>
      </c>
      <c r="H78" s="8">
        <f t="shared" si="7"/>
        <v>1.1165040000000002</v>
      </c>
      <c r="I78" s="8">
        <f t="shared" si="10"/>
        <v>1.385272643744681</v>
      </c>
      <c r="J78" s="8">
        <f t="shared" si="8"/>
        <v>17.392169522408832</v>
      </c>
      <c r="M78" s="6">
        <f t="shared" si="9"/>
        <v>1.739216952240883E-2</v>
      </c>
      <c r="O78" s="6">
        <f t="shared" si="11"/>
        <v>3.675845169298967E-2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A833-13E0-45E8-A3C9-75D28834D250}">
  <dimension ref="A1:O265"/>
  <sheetViews>
    <sheetView zoomScale="157" zoomScaleNormal="157" workbookViewId="0">
      <selection activeCell="K15" sqref="K15"/>
    </sheetView>
  </sheetViews>
  <sheetFormatPr defaultRowHeight="15" x14ac:dyDescent="0.25"/>
  <cols>
    <col min="7" max="7" width="10.85546875" customWidth="1"/>
    <col min="8" max="8" width="12.85546875" customWidth="1"/>
    <col min="10" max="10" width="18" customWidth="1"/>
    <col min="13" max="13" width="14.140625" customWidth="1"/>
    <col min="15" max="15" width="13.85546875" customWidth="1"/>
  </cols>
  <sheetData>
    <row r="1" spans="1:15" x14ac:dyDescent="0.25">
      <c r="A1" s="21" t="s">
        <v>6</v>
      </c>
      <c r="B1" s="21" t="s">
        <v>10</v>
      </c>
      <c r="C1" s="21"/>
      <c r="D1" s="21" t="s">
        <v>8</v>
      </c>
      <c r="E1" s="21" t="s">
        <v>11</v>
      </c>
      <c r="F1" s="21"/>
      <c r="G1" s="21" t="s">
        <v>7</v>
      </c>
      <c r="H1" s="21" t="s">
        <v>9</v>
      </c>
      <c r="I1" s="21" t="s">
        <v>12</v>
      </c>
      <c r="J1" s="21" t="s">
        <v>13</v>
      </c>
      <c r="K1" s="21"/>
      <c r="L1" s="21"/>
      <c r="M1" s="21" t="s">
        <v>14</v>
      </c>
      <c r="N1" s="21"/>
      <c r="O1" s="21" t="s">
        <v>15</v>
      </c>
    </row>
    <row r="2" spans="1:15" x14ac:dyDescent="0.25">
      <c r="A2" s="9">
        <v>255</v>
      </c>
      <c r="B2" s="6">
        <v>8.9499999999999993</v>
      </c>
      <c r="C2" s="10"/>
      <c r="D2" s="20">
        <v>235</v>
      </c>
      <c r="E2" s="20">
        <v>-1.03E-2</v>
      </c>
      <c r="F2" s="10"/>
      <c r="G2" s="22">
        <f t="shared" ref="G2:G28" si="0">(A2/D2)</f>
        <v>1.0851063829787233</v>
      </c>
      <c r="H2" s="22">
        <f t="shared" ref="H2:H28" si="1">(E2*B2 + 1.1507)</f>
        <v>1.0585150000000001</v>
      </c>
      <c r="I2" s="22">
        <f>G2*H2</f>
        <v>1.1486013829787234</v>
      </c>
      <c r="J2" s="22">
        <f t="shared" ref="J2:J28" si="2">8.1399*(I2^2.3297)</f>
        <v>11.240757246546405</v>
      </c>
      <c r="K2" s="10"/>
      <c r="L2" s="10"/>
      <c r="M2" s="16">
        <f>J2/1000</f>
        <v>1.1240757246546405E-2</v>
      </c>
      <c r="N2" s="10"/>
      <c r="O2" s="16">
        <f>M2*48/22.71108</f>
        <v>2.375740598131958E-2</v>
      </c>
    </row>
    <row r="3" spans="1:15" x14ac:dyDescent="0.25">
      <c r="A3" s="9">
        <v>255</v>
      </c>
      <c r="B3" s="6">
        <v>8.9700000000000006</v>
      </c>
      <c r="C3" s="10"/>
      <c r="D3" s="20">
        <v>235</v>
      </c>
      <c r="E3" s="20">
        <v>-1.03E-2</v>
      </c>
      <c r="F3" s="10"/>
      <c r="G3" s="22">
        <f t="shared" si="0"/>
        <v>1.0851063829787233</v>
      </c>
      <c r="H3" s="22">
        <f t="shared" si="1"/>
        <v>1.0583089999999999</v>
      </c>
      <c r="I3" s="22">
        <f t="shared" ref="I3:I66" si="3">G3*H3</f>
        <v>1.1483778510638296</v>
      </c>
      <c r="J3" s="22">
        <f t="shared" si="2"/>
        <v>11.235661479365652</v>
      </c>
      <c r="K3" s="10"/>
      <c r="L3" s="10"/>
      <c r="M3" s="16">
        <f t="shared" ref="M3:M66" si="4">J3/1000</f>
        <v>1.1235661479365652E-2</v>
      </c>
      <c r="N3" s="10"/>
      <c r="O3" s="16">
        <f t="shared" ref="O3:O66" si="5">M3*48/22.71108</f>
        <v>2.3746636047671504E-2</v>
      </c>
    </row>
    <row r="4" spans="1:15" x14ac:dyDescent="0.25">
      <c r="A4" s="9">
        <v>255</v>
      </c>
      <c r="B4" s="6">
        <v>8.9499999999999993</v>
      </c>
      <c r="C4" s="10"/>
      <c r="D4" s="20">
        <v>235</v>
      </c>
      <c r="E4" s="20">
        <v>-1.03E-2</v>
      </c>
      <c r="F4" s="10"/>
      <c r="G4" s="22">
        <f t="shared" si="0"/>
        <v>1.0851063829787233</v>
      </c>
      <c r="H4" s="22">
        <f t="shared" si="1"/>
        <v>1.0585150000000001</v>
      </c>
      <c r="I4" s="22">
        <f t="shared" si="3"/>
        <v>1.1486013829787234</v>
      </c>
      <c r="J4" s="22">
        <f t="shared" si="2"/>
        <v>11.240757246546405</v>
      </c>
      <c r="K4" s="10"/>
      <c r="L4" s="10"/>
      <c r="M4" s="16">
        <f t="shared" si="4"/>
        <v>1.1240757246546405E-2</v>
      </c>
      <c r="N4" s="10"/>
      <c r="O4" s="16">
        <f t="shared" si="5"/>
        <v>2.375740598131958E-2</v>
      </c>
    </row>
    <row r="5" spans="1:15" x14ac:dyDescent="0.25">
      <c r="A5" s="9">
        <v>272.06</v>
      </c>
      <c r="B5" s="6">
        <v>8.9600000000000009</v>
      </c>
      <c r="C5" s="10"/>
      <c r="D5" s="20">
        <v>235</v>
      </c>
      <c r="E5" s="20">
        <v>-1.03E-2</v>
      </c>
      <c r="F5" s="10"/>
      <c r="G5" s="22">
        <f t="shared" si="0"/>
        <v>1.1577021276595745</v>
      </c>
      <c r="H5" s="22">
        <f t="shared" si="1"/>
        <v>1.0584120000000001</v>
      </c>
      <c r="I5" s="22">
        <f t="shared" si="3"/>
        <v>1.2253258243404257</v>
      </c>
      <c r="J5" s="22">
        <f t="shared" si="2"/>
        <v>13.068290824456056</v>
      </c>
      <c r="K5" s="10"/>
      <c r="L5" s="10"/>
      <c r="M5" s="16">
        <f t="shared" si="4"/>
        <v>1.3068290824456057E-2</v>
      </c>
      <c r="N5" s="10"/>
      <c r="O5" s="16">
        <f t="shared" si="5"/>
        <v>2.761990885391143E-2</v>
      </c>
    </row>
    <row r="6" spans="1:15" x14ac:dyDescent="0.25">
      <c r="A6" s="9">
        <v>255</v>
      </c>
      <c r="B6" s="6">
        <v>8.92</v>
      </c>
      <c r="C6" s="10"/>
      <c r="D6" s="20">
        <v>235</v>
      </c>
      <c r="E6" s="20">
        <v>-1.03E-2</v>
      </c>
      <c r="F6" s="10"/>
      <c r="G6" s="22">
        <f t="shared" si="0"/>
        <v>1.0851063829787233</v>
      </c>
      <c r="H6" s="22">
        <f t="shared" si="1"/>
        <v>1.058824</v>
      </c>
      <c r="I6" s="22">
        <f t="shared" si="3"/>
        <v>1.1489366808510637</v>
      </c>
      <c r="J6" s="22">
        <f t="shared" si="2"/>
        <v>11.248403370154925</v>
      </c>
      <c r="K6" s="10"/>
      <c r="L6" s="10"/>
      <c r="M6" s="16">
        <f t="shared" si="4"/>
        <v>1.1248403370154925E-2</v>
      </c>
      <c r="N6" s="10"/>
      <c r="O6" s="16">
        <f t="shared" si="5"/>
        <v>2.3773566108147935E-2</v>
      </c>
    </row>
    <row r="7" spans="1:15" x14ac:dyDescent="0.25">
      <c r="A7" s="9">
        <v>255</v>
      </c>
      <c r="B7" s="6">
        <v>8.93</v>
      </c>
      <c r="C7" s="10"/>
      <c r="D7" s="20">
        <v>235</v>
      </c>
      <c r="E7" s="20">
        <v>-1.03E-2</v>
      </c>
      <c r="F7" s="10"/>
      <c r="G7" s="22">
        <f t="shared" si="0"/>
        <v>1.0851063829787233</v>
      </c>
      <c r="H7" s="22">
        <f t="shared" si="1"/>
        <v>1.058721</v>
      </c>
      <c r="I7" s="22">
        <f t="shared" si="3"/>
        <v>1.1488249148936169</v>
      </c>
      <c r="J7" s="22">
        <f t="shared" si="2"/>
        <v>11.245854332559665</v>
      </c>
      <c r="K7" s="10"/>
      <c r="L7" s="10"/>
      <c r="M7" s="16">
        <f t="shared" si="4"/>
        <v>1.1245854332559665E-2</v>
      </c>
      <c r="N7" s="10"/>
      <c r="O7" s="16">
        <f t="shared" si="5"/>
        <v>2.3768178702327846E-2</v>
      </c>
    </row>
    <row r="8" spans="1:15" x14ac:dyDescent="0.25">
      <c r="A8" s="9">
        <v>291.57</v>
      </c>
      <c r="B8" s="6">
        <v>8.91</v>
      </c>
      <c r="C8" s="10"/>
      <c r="D8" s="20">
        <v>235</v>
      </c>
      <c r="E8" s="20">
        <v>-1.03E-2</v>
      </c>
      <c r="F8" s="10"/>
      <c r="G8" s="22">
        <f t="shared" si="0"/>
        <v>1.240723404255319</v>
      </c>
      <c r="H8" s="22">
        <f t="shared" si="1"/>
        <v>1.058927</v>
      </c>
      <c r="I8" s="22">
        <f t="shared" si="3"/>
        <v>1.3138355122978722</v>
      </c>
      <c r="J8" s="22">
        <f t="shared" si="2"/>
        <v>15.373899189511299</v>
      </c>
      <c r="K8" s="10"/>
      <c r="L8" s="10"/>
      <c r="M8" s="16">
        <f t="shared" si="4"/>
        <v>1.5373899189511299E-2</v>
      </c>
      <c r="N8" s="10"/>
      <c r="O8" s="16">
        <f t="shared" si="5"/>
        <v>3.249282557661469E-2</v>
      </c>
    </row>
    <row r="9" spans="1:15" x14ac:dyDescent="0.25">
      <c r="A9" s="9">
        <v>255</v>
      </c>
      <c r="B9" s="6">
        <v>8.8699999999999992</v>
      </c>
      <c r="C9" s="10"/>
      <c r="D9" s="20">
        <v>235</v>
      </c>
      <c r="E9" s="20">
        <v>-1.03E-2</v>
      </c>
      <c r="F9" s="10"/>
      <c r="G9" s="22">
        <f t="shared" si="0"/>
        <v>1.0851063829787233</v>
      </c>
      <c r="H9" s="22">
        <f t="shared" si="1"/>
        <v>1.059339</v>
      </c>
      <c r="I9" s="22">
        <f t="shared" si="3"/>
        <v>1.1494955106382978</v>
      </c>
      <c r="J9" s="22">
        <f t="shared" si="2"/>
        <v>11.261153504440607</v>
      </c>
      <c r="K9" s="10"/>
      <c r="L9" s="10"/>
      <c r="M9" s="16">
        <f t="shared" si="4"/>
        <v>1.1261153504440607E-2</v>
      </c>
      <c r="N9" s="10"/>
      <c r="O9" s="16">
        <f t="shared" si="5"/>
        <v>2.3800513591302089E-2</v>
      </c>
    </row>
    <row r="10" spans="1:15" x14ac:dyDescent="0.25">
      <c r="A10" s="9">
        <v>272.06</v>
      </c>
      <c r="B10" s="6">
        <v>8.84</v>
      </c>
      <c r="C10" s="10"/>
      <c r="D10" s="20">
        <v>235</v>
      </c>
      <c r="E10" s="20">
        <v>-1.03E-2</v>
      </c>
      <c r="F10" s="10"/>
      <c r="G10" s="22">
        <f t="shared" si="0"/>
        <v>1.1577021276595745</v>
      </c>
      <c r="H10" s="22">
        <f t="shared" si="1"/>
        <v>1.0596480000000001</v>
      </c>
      <c r="I10" s="22">
        <f t="shared" si="3"/>
        <v>1.226756744170213</v>
      </c>
      <c r="J10" s="22">
        <f t="shared" si="2"/>
        <v>13.103871943782123</v>
      </c>
      <c r="K10" s="10"/>
      <c r="L10" s="10"/>
      <c r="M10" s="16">
        <f t="shared" si="4"/>
        <v>1.3103871943782123E-2</v>
      </c>
      <c r="N10" s="10"/>
      <c r="O10" s="16">
        <f t="shared" si="5"/>
        <v>2.769510975706756E-2</v>
      </c>
    </row>
    <row r="11" spans="1:15" x14ac:dyDescent="0.25">
      <c r="A11" s="9">
        <v>291.57</v>
      </c>
      <c r="B11" s="6">
        <v>8.83</v>
      </c>
      <c r="C11" s="10"/>
      <c r="D11" s="20">
        <v>235</v>
      </c>
      <c r="E11" s="20">
        <v>-1.03E-2</v>
      </c>
      <c r="F11" s="10"/>
      <c r="G11" s="22">
        <f t="shared" si="0"/>
        <v>1.240723404255319</v>
      </c>
      <c r="H11" s="22">
        <f t="shared" si="1"/>
        <v>1.0597510000000001</v>
      </c>
      <c r="I11" s="22">
        <f t="shared" si="3"/>
        <v>1.3148578683829788</v>
      </c>
      <c r="J11" s="22">
        <f t="shared" si="2"/>
        <v>15.401784138993293</v>
      </c>
      <c r="K11" s="10"/>
      <c r="L11" s="10"/>
      <c r="M11" s="16">
        <f t="shared" si="4"/>
        <v>1.5401784138993293E-2</v>
      </c>
      <c r="N11" s="10"/>
      <c r="O11" s="16">
        <f t="shared" si="5"/>
        <v>3.2551760579931824E-2</v>
      </c>
    </row>
    <row r="12" spans="1:15" x14ac:dyDescent="0.25">
      <c r="A12" s="9">
        <v>272.06</v>
      </c>
      <c r="B12" s="6">
        <v>8.82</v>
      </c>
      <c r="C12" s="10"/>
      <c r="D12" s="20">
        <v>235</v>
      </c>
      <c r="E12" s="20">
        <v>-1.03E-2</v>
      </c>
      <c r="F12" s="10"/>
      <c r="G12" s="22">
        <f t="shared" si="0"/>
        <v>1.1577021276595745</v>
      </c>
      <c r="H12" s="22">
        <f t="shared" si="1"/>
        <v>1.0598540000000001</v>
      </c>
      <c r="I12" s="22">
        <f t="shared" si="3"/>
        <v>1.2269952308085108</v>
      </c>
      <c r="J12" s="22">
        <f t="shared" si="2"/>
        <v>13.109807499246701</v>
      </c>
      <c r="K12" s="10"/>
      <c r="L12" s="10"/>
      <c r="M12" s="16">
        <f t="shared" si="4"/>
        <v>1.3109807499246701E-2</v>
      </c>
      <c r="N12" s="10"/>
      <c r="O12" s="16">
        <f t="shared" si="5"/>
        <v>2.7707654588149999E-2</v>
      </c>
    </row>
    <row r="13" spans="1:15" x14ac:dyDescent="0.25">
      <c r="A13" s="9">
        <v>239.94</v>
      </c>
      <c r="B13" s="6">
        <v>8.8000000000000007</v>
      </c>
      <c r="C13" s="10"/>
      <c r="D13" s="20">
        <v>235</v>
      </c>
      <c r="E13" s="20">
        <v>-1.03E-2</v>
      </c>
      <c r="F13" s="10"/>
      <c r="G13" s="22">
        <f t="shared" si="0"/>
        <v>1.0210212765957447</v>
      </c>
      <c r="H13" s="22">
        <f t="shared" si="1"/>
        <v>1.06006</v>
      </c>
      <c r="I13" s="22">
        <f t="shared" si="3"/>
        <v>1.082343814468085</v>
      </c>
      <c r="J13" s="22">
        <f t="shared" si="2"/>
        <v>9.7876801360775723</v>
      </c>
      <c r="K13" s="10"/>
      <c r="L13" s="10"/>
      <c r="M13" s="16">
        <f t="shared" si="4"/>
        <v>9.7876801360775728E-3</v>
      </c>
      <c r="N13" s="10"/>
      <c r="O13" s="16">
        <f t="shared" si="5"/>
        <v>2.068631903598259E-2</v>
      </c>
    </row>
    <row r="14" spans="1:15" x14ac:dyDescent="0.25">
      <c r="A14" s="9">
        <v>255</v>
      </c>
      <c r="B14" s="6">
        <v>8.7799999999999994</v>
      </c>
      <c r="C14" s="10"/>
      <c r="D14" s="20">
        <v>235</v>
      </c>
      <c r="E14" s="20">
        <v>-1.03E-2</v>
      </c>
      <c r="F14" s="10"/>
      <c r="G14" s="22">
        <f t="shared" si="0"/>
        <v>1.0851063829787233</v>
      </c>
      <c r="H14" s="22">
        <f t="shared" si="1"/>
        <v>1.0602660000000002</v>
      </c>
      <c r="I14" s="22">
        <f t="shared" si="3"/>
        <v>1.1505014042553192</v>
      </c>
      <c r="J14" s="22">
        <f t="shared" si="2"/>
        <v>11.284124523984472</v>
      </c>
      <c r="K14" s="10"/>
      <c r="L14" s="10"/>
      <c r="M14" s="16">
        <f t="shared" si="4"/>
        <v>1.1284124523984472E-2</v>
      </c>
      <c r="N14" s="10"/>
      <c r="O14" s="16">
        <f t="shared" si="5"/>
        <v>2.3849062975043665E-2</v>
      </c>
    </row>
    <row r="15" spans="1:15" x14ac:dyDescent="0.25">
      <c r="A15" s="9">
        <v>371.36</v>
      </c>
      <c r="B15" s="6">
        <v>8.77</v>
      </c>
      <c r="C15" s="10"/>
      <c r="D15" s="20">
        <v>235</v>
      </c>
      <c r="E15" s="20">
        <v>-1.03E-2</v>
      </c>
      <c r="F15" s="10"/>
      <c r="G15" s="22">
        <f t="shared" si="0"/>
        <v>1.5802553191489361</v>
      </c>
      <c r="H15" s="22">
        <f t="shared" si="1"/>
        <v>1.0603690000000001</v>
      </c>
      <c r="I15" s="22">
        <f t="shared" si="3"/>
        <v>1.6756537525106385</v>
      </c>
      <c r="J15" s="22">
        <f t="shared" si="2"/>
        <v>27.095751126597019</v>
      </c>
      <c r="K15" s="10"/>
      <c r="L15" s="10"/>
      <c r="M15" s="16">
        <f t="shared" si="4"/>
        <v>2.7095751126597019E-2</v>
      </c>
      <c r="N15" s="10"/>
      <c r="O15" s="16">
        <f t="shared" si="5"/>
        <v>5.7267027991476281E-2</v>
      </c>
    </row>
    <row r="16" spans="1:15" x14ac:dyDescent="0.25">
      <c r="A16" s="9">
        <v>239.94</v>
      </c>
      <c r="B16" s="6">
        <v>8.73</v>
      </c>
      <c r="C16" s="10"/>
      <c r="D16" s="20">
        <v>235</v>
      </c>
      <c r="E16" s="20">
        <v>-1.03E-2</v>
      </c>
      <c r="F16" s="10"/>
      <c r="G16" s="22">
        <f t="shared" si="0"/>
        <v>1.0210212765957447</v>
      </c>
      <c r="H16" s="22">
        <f t="shared" si="1"/>
        <v>1.060781</v>
      </c>
      <c r="I16" s="22">
        <f t="shared" si="3"/>
        <v>1.0830799708085106</v>
      </c>
      <c r="J16" s="22">
        <f t="shared" si="2"/>
        <v>9.8031961779340033</v>
      </c>
      <c r="K16" s="10"/>
      <c r="L16" s="10"/>
      <c r="M16" s="16">
        <f t="shared" si="4"/>
        <v>9.8031961779340027E-3</v>
      </c>
      <c r="N16" s="10"/>
      <c r="O16" s="16">
        <f t="shared" si="5"/>
        <v>2.0719112280914522E-2</v>
      </c>
    </row>
    <row r="17" spans="1:15" x14ac:dyDescent="0.25">
      <c r="A17" s="9">
        <v>255</v>
      </c>
      <c r="B17" s="6">
        <v>8.7200000000000006</v>
      </c>
      <c r="C17" s="10"/>
      <c r="D17" s="20">
        <v>235</v>
      </c>
      <c r="E17" s="20">
        <v>-1.03E-2</v>
      </c>
      <c r="F17" s="10"/>
      <c r="G17" s="22">
        <f t="shared" si="0"/>
        <v>1.0851063829787233</v>
      </c>
      <c r="H17" s="22">
        <f t="shared" si="1"/>
        <v>1.0608840000000002</v>
      </c>
      <c r="I17" s="22">
        <f t="shared" si="3"/>
        <v>1.1511720000000001</v>
      </c>
      <c r="J17" s="22">
        <f t="shared" si="2"/>
        <v>11.299453381491253</v>
      </c>
      <c r="K17" s="10"/>
      <c r="L17" s="10"/>
      <c r="M17" s="16">
        <f t="shared" si="4"/>
        <v>1.1299453381491253E-2</v>
      </c>
      <c r="N17" s="10"/>
      <c r="O17" s="16">
        <f t="shared" si="5"/>
        <v>2.3881460604761203E-2</v>
      </c>
    </row>
    <row r="18" spans="1:15" x14ac:dyDescent="0.25">
      <c r="A18" s="9">
        <v>272.06</v>
      </c>
      <c r="B18" s="6">
        <v>8.6999999999999993</v>
      </c>
      <c r="C18" s="10"/>
      <c r="D18" s="20">
        <v>235</v>
      </c>
      <c r="E18" s="20">
        <v>-1.03E-2</v>
      </c>
      <c r="F18" s="10"/>
      <c r="G18" s="22">
        <f t="shared" si="0"/>
        <v>1.1577021276595745</v>
      </c>
      <c r="H18" s="22">
        <f t="shared" si="1"/>
        <v>1.0610900000000001</v>
      </c>
      <c r="I18" s="22">
        <f t="shared" si="3"/>
        <v>1.2284261506382981</v>
      </c>
      <c r="J18" s="22">
        <f t="shared" si="2"/>
        <v>13.145453054443104</v>
      </c>
      <c r="K18" s="10"/>
      <c r="L18" s="10"/>
      <c r="M18" s="16">
        <f t="shared" si="4"/>
        <v>1.3145453054443104E-2</v>
      </c>
      <c r="N18" s="10"/>
      <c r="O18" s="16">
        <f t="shared" si="5"/>
        <v>2.7782991676893791E-2</v>
      </c>
    </row>
    <row r="19" spans="1:15" x14ac:dyDescent="0.25">
      <c r="A19" s="9">
        <v>272.06</v>
      </c>
      <c r="B19" s="6">
        <v>8.67</v>
      </c>
      <c r="C19" s="10"/>
      <c r="D19" s="20">
        <v>235</v>
      </c>
      <c r="E19" s="20">
        <v>-1.03E-2</v>
      </c>
      <c r="F19" s="10"/>
      <c r="G19" s="22">
        <f t="shared" si="0"/>
        <v>1.1577021276595745</v>
      </c>
      <c r="H19" s="22">
        <f t="shared" si="1"/>
        <v>1.061399</v>
      </c>
      <c r="I19" s="22">
        <f t="shared" si="3"/>
        <v>1.2287838805957447</v>
      </c>
      <c r="J19" s="22">
        <f t="shared" si="2"/>
        <v>13.154373075810893</v>
      </c>
      <c r="K19" s="10"/>
      <c r="L19" s="10"/>
      <c r="M19" s="16">
        <f t="shared" si="4"/>
        <v>1.3154373075810893E-2</v>
      </c>
      <c r="N19" s="10"/>
      <c r="O19" s="16">
        <f t="shared" si="5"/>
        <v>2.780184419406399E-2</v>
      </c>
    </row>
    <row r="20" spans="1:15" x14ac:dyDescent="0.25">
      <c r="A20" s="9">
        <v>255</v>
      </c>
      <c r="B20" s="6">
        <v>8.65</v>
      </c>
      <c r="C20" s="10"/>
      <c r="D20" s="20">
        <v>235</v>
      </c>
      <c r="E20" s="20">
        <v>-1.03E-2</v>
      </c>
      <c r="F20" s="10"/>
      <c r="G20" s="22">
        <f t="shared" si="0"/>
        <v>1.0851063829787233</v>
      </c>
      <c r="H20" s="22">
        <f t="shared" si="1"/>
        <v>1.0616050000000001</v>
      </c>
      <c r="I20" s="22">
        <f t="shared" si="3"/>
        <v>1.1519543617021277</v>
      </c>
      <c r="J20" s="22">
        <f t="shared" si="2"/>
        <v>11.3173520615236</v>
      </c>
      <c r="K20" s="10"/>
      <c r="L20" s="10"/>
      <c r="M20" s="16">
        <f t="shared" si="4"/>
        <v>1.13173520615236E-2</v>
      </c>
      <c r="N20" s="10"/>
      <c r="O20" s="16">
        <f t="shared" si="5"/>
        <v>2.3919289569370228E-2</v>
      </c>
    </row>
    <row r="21" spans="1:15" x14ac:dyDescent="0.25">
      <c r="A21" s="9">
        <v>272.06</v>
      </c>
      <c r="B21" s="6">
        <v>8.6300000000000008</v>
      </c>
      <c r="C21" s="10"/>
      <c r="D21" s="20">
        <v>235</v>
      </c>
      <c r="E21" s="20">
        <v>-1.03E-2</v>
      </c>
      <c r="F21" s="10"/>
      <c r="G21" s="22">
        <f t="shared" si="0"/>
        <v>1.1577021276595745</v>
      </c>
      <c r="H21" s="22">
        <f t="shared" si="1"/>
        <v>1.0618110000000001</v>
      </c>
      <c r="I21" s="22">
        <f t="shared" si="3"/>
        <v>1.2292608538723404</v>
      </c>
      <c r="J21" s="22">
        <f t="shared" si="2"/>
        <v>13.166271810099568</v>
      </c>
      <c r="K21" s="10"/>
      <c r="L21" s="10"/>
      <c r="M21" s="16">
        <f t="shared" si="4"/>
        <v>1.3166271810099568E-2</v>
      </c>
      <c r="N21" s="10"/>
      <c r="O21" s="16">
        <f t="shared" si="5"/>
        <v>2.7826992238360278E-2</v>
      </c>
    </row>
    <row r="22" spans="1:15" x14ac:dyDescent="0.25">
      <c r="A22" s="9">
        <v>255</v>
      </c>
      <c r="B22" s="6">
        <v>8.6199999999999992</v>
      </c>
      <c r="C22" s="10"/>
      <c r="D22" s="20">
        <v>235</v>
      </c>
      <c r="E22" s="20">
        <v>-1.03E-2</v>
      </c>
      <c r="F22" s="10"/>
      <c r="G22" s="22">
        <f t="shared" si="0"/>
        <v>1.0851063829787233</v>
      </c>
      <c r="H22" s="22">
        <f t="shared" si="1"/>
        <v>1.061914</v>
      </c>
      <c r="I22" s="22">
        <f t="shared" si="3"/>
        <v>1.1522896595744681</v>
      </c>
      <c r="J22" s="22">
        <f t="shared" si="2"/>
        <v>11.325027874560638</v>
      </c>
      <c r="K22" s="10"/>
      <c r="L22" s="10"/>
      <c r="M22" s="16">
        <f t="shared" si="4"/>
        <v>1.1325027874560637E-2</v>
      </c>
      <c r="N22" s="10"/>
      <c r="O22" s="16">
        <f t="shared" si="5"/>
        <v>2.3935512444978869E-2</v>
      </c>
    </row>
    <row r="23" spans="1:15" x14ac:dyDescent="0.25">
      <c r="A23" s="9">
        <v>272.06</v>
      </c>
      <c r="B23" s="6">
        <v>8.59</v>
      </c>
      <c r="C23" s="10"/>
      <c r="D23" s="20">
        <v>235</v>
      </c>
      <c r="E23" s="20">
        <v>-1.03E-2</v>
      </c>
      <c r="F23" s="10"/>
      <c r="G23" s="22">
        <f t="shared" si="0"/>
        <v>1.1577021276595745</v>
      </c>
      <c r="H23" s="22">
        <f t="shared" si="1"/>
        <v>1.0622230000000001</v>
      </c>
      <c r="I23" s="22">
        <f t="shared" si="3"/>
        <v>1.2297378271489363</v>
      </c>
      <c r="J23" s="22">
        <f t="shared" si="2"/>
        <v>13.178176685068379</v>
      </c>
      <c r="K23" s="10"/>
      <c r="L23" s="10"/>
      <c r="M23" s="16">
        <f t="shared" si="4"/>
        <v>1.317817668506838E-2</v>
      </c>
      <c r="N23" s="10"/>
      <c r="O23" s="16">
        <f t="shared" si="5"/>
        <v>2.7852153261019835E-2</v>
      </c>
    </row>
    <row r="24" spans="1:15" x14ac:dyDescent="0.25">
      <c r="A24" s="9">
        <v>272.06</v>
      </c>
      <c r="B24" s="6">
        <v>8.57</v>
      </c>
      <c r="C24" s="10"/>
      <c r="D24" s="20">
        <v>235</v>
      </c>
      <c r="E24" s="20">
        <v>-1.03E-2</v>
      </c>
      <c r="F24" s="10"/>
      <c r="G24" s="22">
        <f t="shared" si="0"/>
        <v>1.1577021276595745</v>
      </c>
      <c r="H24" s="22">
        <f t="shared" si="1"/>
        <v>1.0624290000000001</v>
      </c>
      <c r="I24" s="22">
        <f t="shared" si="3"/>
        <v>1.2299763137872342</v>
      </c>
      <c r="J24" s="22">
        <f t="shared" si="2"/>
        <v>13.184131425553298</v>
      </c>
      <c r="K24" s="10"/>
      <c r="L24" s="10"/>
      <c r="M24" s="16">
        <f t="shared" si="4"/>
        <v>1.3184131425553297E-2</v>
      </c>
      <c r="N24" s="10"/>
      <c r="O24" s="16">
        <f t="shared" si="5"/>
        <v>2.7864738639754617E-2</v>
      </c>
    </row>
    <row r="25" spans="1:15" x14ac:dyDescent="0.25">
      <c r="A25" s="9">
        <v>272.06</v>
      </c>
      <c r="B25" s="6">
        <v>8.57</v>
      </c>
      <c r="C25" s="10"/>
      <c r="D25" s="20">
        <v>235</v>
      </c>
      <c r="E25" s="20">
        <v>-1.03E-2</v>
      </c>
      <c r="F25" s="10"/>
      <c r="G25" s="22">
        <f t="shared" si="0"/>
        <v>1.1577021276595745</v>
      </c>
      <c r="H25" s="22">
        <f t="shared" si="1"/>
        <v>1.0624290000000001</v>
      </c>
      <c r="I25" s="22">
        <f t="shared" si="3"/>
        <v>1.2299763137872342</v>
      </c>
      <c r="J25" s="22">
        <f t="shared" si="2"/>
        <v>13.184131425553298</v>
      </c>
      <c r="K25" s="10"/>
      <c r="L25" s="10"/>
      <c r="M25" s="16">
        <f t="shared" si="4"/>
        <v>1.3184131425553297E-2</v>
      </c>
      <c r="N25" s="10"/>
      <c r="O25" s="16">
        <f t="shared" si="5"/>
        <v>2.7864738639754617E-2</v>
      </c>
    </row>
    <row r="26" spans="1:15" x14ac:dyDescent="0.25">
      <c r="A26" s="9">
        <v>291.57</v>
      </c>
      <c r="B26" s="6">
        <v>8.5500000000000007</v>
      </c>
      <c r="C26" s="10"/>
      <c r="D26" s="20">
        <v>235</v>
      </c>
      <c r="E26" s="20">
        <v>-1.03E-2</v>
      </c>
      <c r="F26" s="10"/>
      <c r="G26" s="22">
        <f t="shared" si="0"/>
        <v>1.240723404255319</v>
      </c>
      <c r="H26" s="22">
        <f t="shared" si="1"/>
        <v>1.062635</v>
      </c>
      <c r="I26" s="22">
        <f t="shared" si="3"/>
        <v>1.318436114680851</v>
      </c>
      <c r="J26" s="22">
        <f t="shared" si="2"/>
        <v>15.499608665533938</v>
      </c>
      <c r="K26" s="10"/>
      <c r="L26" s="10"/>
      <c r="M26" s="16">
        <f t="shared" si="4"/>
        <v>1.5499608665533937E-2</v>
      </c>
      <c r="N26" s="10"/>
      <c r="O26" s="16">
        <f t="shared" si="5"/>
        <v>3.2758513287154505E-2</v>
      </c>
    </row>
    <row r="27" spans="1:15" x14ac:dyDescent="0.25">
      <c r="A27" s="9">
        <v>291.57</v>
      </c>
      <c r="B27" s="6">
        <v>8.5399999999999991</v>
      </c>
      <c r="C27" s="10"/>
      <c r="D27" s="20">
        <v>235</v>
      </c>
      <c r="E27" s="20">
        <v>-1.03E-2</v>
      </c>
      <c r="F27" s="10"/>
      <c r="G27" s="22">
        <f t="shared" si="0"/>
        <v>1.240723404255319</v>
      </c>
      <c r="H27" s="22">
        <f t="shared" si="1"/>
        <v>1.062738</v>
      </c>
      <c r="I27" s="22">
        <f t="shared" si="3"/>
        <v>1.3185639091914891</v>
      </c>
      <c r="J27" s="22">
        <f t="shared" si="2"/>
        <v>15.503108937809841</v>
      </c>
      <c r="K27" s="10"/>
      <c r="L27" s="10"/>
      <c r="M27" s="16">
        <f t="shared" si="4"/>
        <v>1.5503108937809842E-2</v>
      </c>
      <c r="N27" s="10"/>
      <c r="O27" s="16">
        <f t="shared" si="5"/>
        <v>3.2765911133018438E-2</v>
      </c>
    </row>
    <row r="28" spans="1:15" x14ac:dyDescent="0.25">
      <c r="A28" s="9">
        <v>272.06</v>
      </c>
      <c r="B28" s="6">
        <v>8.52</v>
      </c>
      <c r="C28" s="10"/>
      <c r="D28" s="20">
        <v>235</v>
      </c>
      <c r="E28" s="20">
        <v>-1.03E-2</v>
      </c>
      <c r="F28" s="10"/>
      <c r="G28" s="22">
        <f t="shared" si="0"/>
        <v>1.1577021276595745</v>
      </c>
      <c r="H28" s="22">
        <f t="shared" si="1"/>
        <v>1.0629440000000001</v>
      </c>
      <c r="I28" s="22">
        <f t="shared" si="3"/>
        <v>1.2305725303829789</v>
      </c>
      <c r="J28" s="22">
        <f t="shared" si="2"/>
        <v>13.199024994637787</v>
      </c>
      <c r="K28" s="10"/>
      <c r="L28" s="10"/>
      <c r="M28" s="16">
        <f t="shared" si="4"/>
        <v>1.3199024994637787E-2</v>
      </c>
      <c r="N28" s="10"/>
      <c r="O28" s="16">
        <f t="shared" si="5"/>
        <v>2.7896216284853642E-2</v>
      </c>
    </row>
    <row r="29" spans="1:15" x14ac:dyDescent="0.25">
      <c r="A29" s="9">
        <v>255</v>
      </c>
      <c r="B29" s="6">
        <v>8.5</v>
      </c>
      <c r="C29" s="10"/>
      <c r="D29" s="20">
        <v>235</v>
      </c>
      <c r="E29" s="20">
        <v>-1.03E-2</v>
      </c>
      <c r="F29" s="10"/>
      <c r="G29" s="22">
        <f t="shared" ref="G29:G92" si="6">(A29/D29)</f>
        <v>1.0851063829787233</v>
      </c>
      <c r="H29" s="22">
        <f t="shared" ref="H29:H92" si="7">(E29*B29 + 1.1507)</f>
        <v>1.06315</v>
      </c>
      <c r="I29" s="22">
        <f t="shared" si="3"/>
        <v>1.1536308510638298</v>
      </c>
      <c r="J29" s="22">
        <f t="shared" ref="J29:J92" si="8">8.1399*(I29^2.3297)</f>
        <v>11.355760834671388</v>
      </c>
      <c r="K29" s="10"/>
      <c r="L29" s="10"/>
      <c r="M29" s="16">
        <f t="shared" si="4"/>
        <v>1.1355760834671389E-2</v>
      </c>
      <c r="N29" s="10"/>
      <c r="O29" s="16">
        <f t="shared" si="5"/>
        <v>2.4000466735365589E-2</v>
      </c>
    </row>
    <row r="30" spans="1:15" x14ac:dyDescent="0.25">
      <c r="A30" s="9">
        <v>255</v>
      </c>
      <c r="B30" s="6">
        <v>8.3800000000000008</v>
      </c>
      <c r="C30" s="10"/>
      <c r="D30" s="20">
        <v>235</v>
      </c>
      <c r="E30" s="20">
        <v>-1.03E-2</v>
      </c>
      <c r="F30" s="10"/>
      <c r="G30" s="22">
        <f t="shared" si="6"/>
        <v>1.0851063829787233</v>
      </c>
      <c r="H30" s="22">
        <f t="shared" si="7"/>
        <v>1.0643860000000001</v>
      </c>
      <c r="I30" s="22">
        <f t="shared" si="3"/>
        <v>1.1549720425531915</v>
      </c>
      <c r="J30" s="22">
        <f t="shared" si="8"/>
        <v>11.386541341194141</v>
      </c>
      <c r="K30" s="10"/>
      <c r="L30" s="10"/>
      <c r="M30" s="16">
        <f t="shared" si="4"/>
        <v>1.1386541341194141E-2</v>
      </c>
      <c r="N30" s="10"/>
      <c r="O30" s="16">
        <f t="shared" si="5"/>
        <v>2.4065521515371297E-2</v>
      </c>
    </row>
    <row r="31" spans="1:15" x14ac:dyDescent="0.25">
      <c r="A31" s="9">
        <v>255</v>
      </c>
      <c r="B31" s="6">
        <v>7.76</v>
      </c>
      <c r="C31" s="10"/>
      <c r="D31" s="20">
        <v>235</v>
      </c>
      <c r="E31" s="20">
        <v>-1.03E-2</v>
      </c>
      <c r="F31" s="10"/>
      <c r="G31" s="22">
        <f t="shared" si="6"/>
        <v>1.0851063829787233</v>
      </c>
      <c r="H31" s="22">
        <f t="shared" si="7"/>
        <v>1.0707720000000001</v>
      </c>
      <c r="I31" s="22">
        <f t="shared" si="3"/>
        <v>1.1619015319148935</v>
      </c>
      <c r="J31" s="22">
        <f t="shared" si="8"/>
        <v>11.546332091720517</v>
      </c>
      <c r="K31" s="10"/>
      <c r="L31" s="10"/>
      <c r="M31" s="16">
        <f t="shared" si="4"/>
        <v>1.1546332091720518E-2</v>
      </c>
      <c r="N31" s="10"/>
      <c r="O31" s="16">
        <f t="shared" si="5"/>
        <v>2.440324019829021E-2</v>
      </c>
    </row>
    <row r="32" spans="1:15" x14ac:dyDescent="0.25">
      <c r="A32" s="9">
        <v>272.06</v>
      </c>
      <c r="B32" s="6">
        <v>7.42</v>
      </c>
      <c r="C32" s="10"/>
      <c r="D32" s="20">
        <v>235</v>
      </c>
      <c r="E32" s="20">
        <v>-1.03E-2</v>
      </c>
      <c r="F32" s="10"/>
      <c r="G32" s="22">
        <f t="shared" si="6"/>
        <v>1.1577021276595745</v>
      </c>
      <c r="H32" s="22">
        <f t="shared" si="7"/>
        <v>1.074274</v>
      </c>
      <c r="I32" s="22">
        <f t="shared" si="3"/>
        <v>1.2436892954893617</v>
      </c>
      <c r="J32" s="22">
        <f t="shared" si="8"/>
        <v>13.529114566306715</v>
      </c>
      <c r="K32" s="10"/>
      <c r="L32" s="10"/>
      <c r="M32" s="16">
        <f t="shared" si="4"/>
        <v>1.3529114566306715E-2</v>
      </c>
      <c r="N32" s="10"/>
      <c r="O32" s="16">
        <f t="shared" si="5"/>
        <v>2.8593862519207466E-2</v>
      </c>
    </row>
    <row r="33" spans="1:15" x14ac:dyDescent="0.25">
      <c r="A33" s="9">
        <v>291.57</v>
      </c>
      <c r="B33" s="6">
        <v>7.32</v>
      </c>
      <c r="C33" s="10"/>
      <c r="D33" s="20">
        <v>235</v>
      </c>
      <c r="E33" s="20">
        <v>-1.03E-2</v>
      </c>
      <c r="F33" s="10"/>
      <c r="G33" s="22">
        <f t="shared" si="6"/>
        <v>1.240723404255319</v>
      </c>
      <c r="H33" s="22">
        <f t="shared" si="7"/>
        <v>1.075304</v>
      </c>
      <c r="I33" s="22">
        <f t="shared" si="3"/>
        <v>1.3341548394893616</v>
      </c>
      <c r="J33" s="22">
        <f t="shared" si="8"/>
        <v>15.933531281425946</v>
      </c>
      <c r="K33" s="10"/>
      <c r="L33" s="10"/>
      <c r="M33" s="16">
        <f t="shared" si="4"/>
        <v>1.5933531281425946E-2</v>
      </c>
      <c r="N33" s="10"/>
      <c r="O33" s="16">
        <f t="shared" si="5"/>
        <v>3.3675611265886321E-2</v>
      </c>
    </row>
    <row r="34" spans="1:15" x14ac:dyDescent="0.25">
      <c r="A34" s="9">
        <v>454.1</v>
      </c>
      <c r="B34" s="6">
        <v>6.94</v>
      </c>
      <c r="C34" s="10"/>
      <c r="D34" s="20">
        <v>235</v>
      </c>
      <c r="E34" s="20">
        <v>-1.03E-2</v>
      </c>
      <c r="F34" s="10"/>
      <c r="G34" s="22">
        <f t="shared" si="6"/>
        <v>1.932340425531915</v>
      </c>
      <c r="H34" s="22">
        <f t="shared" si="7"/>
        <v>1.079218</v>
      </c>
      <c r="I34" s="22">
        <f t="shared" si="3"/>
        <v>2.0854165693617022</v>
      </c>
      <c r="J34" s="22">
        <f t="shared" si="8"/>
        <v>45.10685855487062</v>
      </c>
      <c r="K34" s="10"/>
      <c r="L34" s="10"/>
      <c r="M34" s="16">
        <f t="shared" si="4"/>
        <v>4.5106858554870621E-2</v>
      </c>
      <c r="N34" s="10"/>
      <c r="O34" s="16">
        <f t="shared" si="5"/>
        <v>9.5333608557311669E-2</v>
      </c>
    </row>
    <row r="35" spans="1:15" x14ac:dyDescent="0.25">
      <c r="A35" s="9">
        <v>239.94</v>
      </c>
      <c r="B35" s="6">
        <v>6.61</v>
      </c>
      <c r="C35" s="10"/>
      <c r="D35" s="20">
        <v>235</v>
      </c>
      <c r="E35" s="20">
        <v>-1.03E-2</v>
      </c>
      <c r="F35" s="10"/>
      <c r="G35" s="22">
        <f t="shared" si="6"/>
        <v>1.0210212765957447</v>
      </c>
      <c r="H35" s="22">
        <f t="shared" si="7"/>
        <v>1.0826169999999999</v>
      </c>
      <c r="I35" s="22">
        <f t="shared" si="3"/>
        <v>1.1053749914042552</v>
      </c>
      <c r="J35" s="22">
        <f t="shared" si="8"/>
        <v>10.279771598506828</v>
      </c>
      <c r="K35" s="10"/>
      <c r="L35" s="10"/>
      <c r="M35" s="16">
        <f t="shared" si="4"/>
        <v>1.0279771598506827E-2</v>
      </c>
      <c r="N35" s="10"/>
      <c r="O35" s="16">
        <f t="shared" si="5"/>
        <v>2.1726357211032138E-2</v>
      </c>
    </row>
    <row r="36" spans="1:15" x14ac:dyDescent="0.25">
      <c r="A36" s="9">
        <v>272.06</v>
      </c>
      <c r="B36" s="6">
        <v>6.53</v>
      </c>
      <c r="C36" s="10"/>
      <c r="D36" s="20">
        <v>235</v>
      </c>
      <c r="E36" s="20">
        <v>-1.03E-2</v>
      </c>
      <c r="F36" s="10"/>
      <c r="G36" s="22">
        <f t="shared" si="6"/>
        <v>1.1577021276595745</v>
      </c>
      <c r="H36" s="22">
        <f t="shared" si="7"/>
        <v>1.0834410000000001</v>
      </c>
      <c r="I36" s="22">
        <f t="shared" si="3"/>
        <v>1.2543019508936171</v>
      </c>
      <c r="J36" s="22">
        <f t="shared" si="8"/>
        <v>13.799598052589097</v>
      </c>
      <c r="K36" s="10"/>
      <c r="L36" s="10"/>
      <c r="M36" s="16">
        <f t="shared" si="4"/>
        <v>1.3799598052589098E-2</v>
      </c>
      <c r="N36" s="10"/>
      <c r="O36" s="16">
        <f t="shared" si="5"/>
        <v>2.9165530944555554E-2</v>
      </c>
    </row>
    <row r="37" spans="1:15" x14ac:dyDescent="0.25">
      <c r="A37" s="9">
        <v>291.57</v>
      </c>
      <c r="B37" s="6">
        <v>6.52</v>
      </c>
      <c r="C37" s="10"/>
      <c r="D37" s="20">
        <v>235</v>
      </c>
      <c r="E37" s="20">
        <v>-1.03E-2</v>
      </c>
      <c r="F37" s="10"/>
      <c r="G37" s="22">
        <f t="shared" si="6"/>
        <v>1.240723404255319</v>
      </c>
      <c r="H37" s="22">
        <f t="shared" si="7"/>
        <v>1.0835440000000001</v>
      </c>
      <c r="I37" s="22">
        <f t="shared" si="3"/>
        <v>1.3443784003404256</v>
      </c>
      <c r="J37" s="22">
        <f t="shared" si="8"/>
        <v>16.219433040146853</v>
      </c>
      <c r="K37" s="10"/>
      <c r="L37" s="10"/>
      <c r="M37" s="16">
        <f t="shared" si="4"/>
        <v>1.6219433040146853E-2</v>
      </c>
      <c r="N37" s="10"/>
      <c r="O37" s="16">
        <f t="shared" si="5"/>
        <v>3.427986629993153E-2</v>
      </c>
    </row>
    <row r="38" spans="1:15" x14ac:dyDescent="0.25">
      <c r="A38" s="9">
        <v>239.94</v>
      </c>
      <c r="B38" s="6">
        <v>6.3</v>
      </c>
      <c r="C38" s="10"/>
      <c r="D38" s="20">
        <v>235</v>
      </c>
      <c r="E38" s="20">
        <v>-1.03E-2</v>
      </c>
      <c r="F38" s="10"/>
      <c r="G38" s="22">
        <f t="shared" si="6"/>
        <v>1.0210212765957447</v>
      </c>
      <c r="H38" s="22">
        <f t="shared" si="7"/>
        <v>1.0858099999999999</v>
      </c>
      <c r="I38" s="22">
        <f t="shared" si="3"/>
        <v>1.1086351123404254</v>
      </c>
      <c r="J38" s="22">
        <f t="shared" si="8"/>
        <v>10.350543127041417</v>
      </c>
      <c r="K38" s="10"/>
      <c r="L38" s="10"/>
      <c r="M38" s="16">
        <f t="shared" si="4"/>
        <v>1.0350543127041418E-2</v>
      </c>
      <c r="N38" s="10"/>
      <c r="O38" s="16">
        <f t="shared" si="5"/>
        <v>2.1875933249232888E-2</v>
      </c>
    </row>
    <row r="39" spans="1:15" x14ac:dyDescent="0.25">
      <c r="A39" s="9">
        <v>291.57</v>
      </c>
      <c r="B39" s="6">
        <v>6.03</v>
      </c>
      <c r="C39" s="10"/>
      <c r="D39" s="20">
        <v>235</v>
      </c>
      <c r="E39" s="20">
        <v>-1.03E-2</v>
      </c>
      <c r="F39" s="10"/>
      <c r="G39" s="22">
        <f t="shared" si="6"/>
        <v>1.240723404255319</v>
      </c>
      <c r="H39" s="22">
        <f t="shared" si="7"/>
        <v>1.0885910000000001</v>
      </c>
      <c r="I39" s="22">
        <f t="shared" si="3"/>
        <v>1.3506403313617021</v>
      </c>
      <c r="J39" s="22">
        <f t="shared" si="8"/>
        <v>16.395982317492251</v>
      </c>
      <c r="K39" s="10"/>
      <c r="L39" s="10"/>
      <c r="M39" s="16">
        <f t="shared" si="4"/>
        <v>1.6395982317492251E-2</v>
      </c>
      <c r="N39" s="10"/>
      <c r="O39" s="16">
        <f t="shared" si="5"/>
        <v>3.4653004226995285E-2</v>
      </c>
    </row>
    <row r="40" spans="1:15" x14ac:dyDescent="0.25">
      <c r="A40" s="9">
        <v>255</v>
      </c>
      <c r="B40" s="6">
        <v>5.88</v>
      </c>
      <c r="C40" s="10"/>
      <c r="D40" s="20">
        <v>235</v>
      </c>
      <c r="E40" s="20">
        <v>-1.03E-2</v>
      </c>
      <c r="F40" s="10"/>
      <c r="G40" s="22">
        <f t="shared" si="6"/>
        <v>1.0851063829787233</v>
      </c>
      <c r="H40" s="22">
        <f t="shared" si="7"/>
        <v>1.090136</v>
      </c>
      <c r="I40" s="22">
        <f t="shared" si="3"/>
        <v>1.1829135319148936</v>
      </c>
      <c r="J40" s="22">
        <f t="shared" si="8"/>
        <v>12.038646814547208</v>
      </c>
      <c r="K40" s="10"/>
      <c r="L40" s="10"/>
      <c r="M40" s="16">
        <f t="shared" si="4"/>
        <v>1.2038646814547208E-2</v>
      </c>
      <c r="N40" s="10"/>
      <c r="O40" s="16">
        <f t="shared" si="5"/>
        <v>2.5443750235491485E-2</v>
      </c>
    </row>
    <row r="41" spans="1:15" x14ac:dyDescent="0.25">
      <c r="A41" s="9">
        <v>255</v>
      </c>
      <c r="B41" s="19">
        <v>5.77</v>
      </c>
      <c r="C41" s="13"/>
      <c r="D41" s="13">
        <v>235</v>
      </c>
      <c r="E41" s="13">
        <v>-1.03E-2</v>
      </c>
      <c r="F41" s="13"/>
      <c r="G41" s="13">
        <f t="shared" si="6"/>
        <v>1.0851063829787233</v>
      </c>
      <c r="H41" s="13">
        <f t="shared" si="7"/>
        <v>1.091269</v>
      </c>
      <c r="I41" s="13">
        <f t="shared" si="3"/>
        <v>1.1841429574468085</v>
      </c>
      <c r="J41" s="13">
        <f t="shared" si="8"/>
        <v>12.067816176249842</v>
      </c>
      <c r="K41" s="13"/>
      <c r="L41" s="13"/>
      <c r="M41" s="16">
        <f t="shared" si="4"/>
        <v>1.2067816176249841E-2</v>
      </c>
      <c r="N41" s="13"/>
      <c r="O41" s="13">
        <f t="shared" si="5"/>
        <v>2.5505399851525879E-2</v>
      </c>
    </row>
    <row r="42" spans="1:15" x14ac:dyDescent="0.25">
      <c r="A42" s="9">
        <v>255</v>
      </c>
      <c r="B42" s="6">
        <v>5.63</v>
      </c>
      <c r="C42" s="10"/>
      <c r="D42" s="20">
        <v>235</v>
      </c>
      <c r="E42" s="20">
        <v>-1.03E-2</v>
      </c>
      <c r="F42" s="10"/>
      <c r="G42" s="22">
        <f t="shared" si="6"/>
        <v>1.0851063829787233</v>
      </c>
      <c r="H42" s="22">
        <f t="shared" si="7"/>
        <v>1.092711</v>
      </c>
      <c r="I42" s="22">
        <f t="shared" si="3"/>
        <v>1.1857076808510638</v>
      </c>
      <c r="J42" s="22">
        <f t="shared" si="8"/>
        <v>12.104999101795411</v>
      </c>
      <c r="K42" s="10"/>
      <c r="L42" s="10"/>
      <c r="M42" s="16">
        <f t="shared" si="4"/>
        <v>1.2104999101795411E-2</v>
      </c>
      <c r="N42" s="10"/>
      <c r="O42" s="16">
        <f t="shared" si="5"/>
        <v>2.558398618146648E-2</v>
      </c>
    </row>
    <row r="43" spans="1:15" x14ac:dyDescent="0.25">
      <c r="A43" s="9">
        <v>291.57</v>
      </c>
      <c r="B43" s="6">
        <v>5.45</v>
      </c>
      <c r="C43" s="10"/>
      <c r="D43" s="20">
        <v>235</v>
      </c>
      <c r="E43" s="20">
        <v>-1.03E-2</v>
      </c>
      <c r="F43" s="10"/>
      <c r="G43" s="22">
        <f t="shared" si="6"/>
        <v>1.240723404255319</v>
      </c>
      <c r="H43" s="22">
        <f t="shared" si="7"/>
        <v>1.094565</v>
      </c>
      <c r="I43" s="22">
        <f t="shared" si="3"/>
        <v>1.3580524129787233</v>
      </c>
      <c r="J43" s="22">
        <f t="shared" si="8"/>
        <v>16.60637011474028</v>
      </c>
      <c r="K43" s="10"/>
      <c r="L43" s="10"/>
      <c r="M43" s="16">
        <f t="shared" si="4"/>
        <v>1.6606370114740279E-2</v>
      </c>
      <c r="N43" s="10"/>
      <c r="O43" s="16">
        <f t="shared" si="5"/>
        <v>3.5097660063173275E-2</v>
      </c>
    </row>
    <row r="44" spans="1:15" x14ac:dyDescent="0.25">
      <c r="A44" s="9">
        <v>272.06</v>
      </c>
      <c r="B44" s="6">
        <v>5.35</v>
      </c>
      <c r="C44" s="10"/>
      <c r="D44" s="20">
        <v>235</v>
      </c>
      <c r="E44" s="20">
        <v>-1.03E-2</v>
      </c>
      <c r="F44" s="10"/>
      <c r="G44" s="22">
        <f t="shared" si="6"/>
        <v>1.1577021276595745</v>
      </c>
      <c r="H44" s="22">
        <f t="shared" si="7"/>
        <v>1.0955950000000001</v>
      </c>
      <c r="I44" s="22">
        <f t="shared" si="3"/>
        <v>1.2683726625531917</v>
      </c>
      <c r="J44" s="22">
        <f t="shared" si="8"/>
        <v>14.162936554495529</v>
      </c>
      <c r="K44" s="10"/>
      <c r="L44" s="10"/>
      <c r="M44" s="16">
        <f t="shared" si="4"/>
        <v>1.4162936554495529E-2</v>
      </c>
      <c r="N44" s="10"/>
      <c r="O44" s="16">
        <f t="shared" si="5"/>
        <v>2.9933448986828693E-2</v>
      </c>
    </row>
    <row r="45" spans="1:15" x14ac:dyDescent="0.25">
      <c r="A45" s="9">
        <v>291.57</v>
      </c>
      <c r="B45" s="6">
        <v>5.22</v>
      </c>
      <c r="C45" s="10"/>
      <c r="D45" s="20">
        <v>235</v>
      </c>
      <c r="E45" s="20">
        <v>-1.03E-2</v>
      </c>
      <c r="F45" s="10"/>
      <c r="G45" s="22">
        <f t="shared" si="6"/>
        <v>1.240723404255319</v>
      </c>
      <c r="H45" s="22">
        <f t="shared" si="7"/>
        <v>1.0969340000000001</v>
      </c>
      <c r="I45" s="22">
        <f t="shared" si="3"/>
        <v>1.3609916867234042</v>
      </c>
      <c r="J45" s="22">
        <f t="shared" si="8"/>
        <v>16.690223933574345</v>
      </c>
      <c r="K45" s="10"/>
      <c r="L45" s="10"/>
      <c r="M45" s="16">
        <f t="shared" si="4"/>
        <v>1.6690223933574343E-2</v>
      </c>
      <c r="N45" s="10"/>
      <c r="O45" s="16">
        <f t="shared" si="5"/>
        <v>3.5274885598200016E-2</v>
      </c>
    </row>
    <row r="46" spans="1:15" x14ac:dyDescent="0.25">
      <c r="A46" s="9">
        <v>291.57</v>
      </c>
      <c r="B46" s="6">
        <v>5.0999999999999996</v>
      </c>
      <c r="C46" s="10"/>
      <c r="D46" s="20">
        <v>235</v>
      </c>
      <c r="E46" s="20">
        <v>-1.03E-2</v>
      </c>
      <c r="F46" s="10"/>
      <c r="G46" s="22">
        <f t="shared" si="6"/>
        <v>1.240723404255319</v>
      </c>
      <c r="H46" s="22">
        <f t="shared" si="7"/>
        <v>1.0981700000000001</v>
      </c>
      <c r="I46" s="22">
        <f t="shared" si="3"/>
        <v>1.3625252208510639</v>
      </c>
      <c r="J46" s="22">
        <f t="shared" si="8"/>
        <v>16.734069471338621</v>
      </c>
      <c r="K46" s="10"/>
      <c r="L46" s="10"/>
      <c r="M46" s="16">
        <f t="shared" si="4"/>
        <v>1.6734069471338622E-2</v>
      </c>
      <c r="N46" s="10"/>
      <c r="O46" s="16">
        <f t="shared" si="5"/>
        <v>3.5367553397912109E-2</v>
      </c>
    </row>
    <row r="47" spans="1:15" x14ac:dyDescent="0.25">
      <c r="A47" s="9">
        <v>255</v>
      </c>
      <c r="B47" s="19">
        <v>4.97</v>
      </c>
      <c r="C47" s="13"/>
      <c r="D47" s="13">
        <v>235</v>
      </c>
      <c r="E47" s="13">
        <v>-1.03E-2</v>
      </c>
      <c r="F47" s="13"/>
      <c r="G47" s="13">
        <f t="shared" si="6"/>
        <v>1.0851063829787233</v>
      </c>
      <c r="H47" s="13">
        <f t="shared" si="7"/>
        <v>1.0995090000000001</v>
      </c>
      <c r="I47" s="13">
        <f t="shared" si="3"/>
        <v>1.1930842340425531</v>
      </c>
      <c r="J47" s="13">
        <f t="shared" si="8"/>
        <v>12.281170111750724</v>
      </c>
      <c r="K47" s="13"/>
      <c r="L47" s="13"/>
      <c r="M47" s="16">
        <f t="shared" si="4"/>
        <v>1.2281170111750724E-2</v>
      </c>
      <c r="N47" s="13"/>
      <c r="O47" s="13">
        <f t="shared" si="5"/>
        <v>2.5956324638195749E-2</v>
      </c>
    </row>
    <row r="48" spans="1:15" x14ac:dyDescent="0.25">
      <c r="A48" s="9">
        <v>255</v>
      </c>
      <c r="B48" s="19">
        <v>4.88</v>
      </c>
      <c r="C48" s="13"/>
      <c r="D48" s="13">
        <v>235</v>
      </c>
      <c r="E48" s="13">
        <v>-1.03E-2</v>
      </c>
      <c r="F48" s="13"/>
      <c r="G48" s="13">
        <f t="shared" si="6"/>
        <v>1.0851063829787233</v>
      </c>
      <c r="H48" s="13">
        <f t="shared" si="7"/>
        <v>1.100436</v>
      </c>
      <c r="I48" s="13">
        <f t="shared" si="3"/>
        <v>1.1940901276595743</v>
      </c>
      <c r="J48" s="13">
        <f t="shared" si="8"/>
        <v>12.30530604437697</v>
      </c>
      <c r="K48" s="13"/>
      <c r="L48" s="13"/>
      <c r="M48" s="16">
        <f t="shared" si="4"/>
        <v>1.2305306044376969E-2</v>
      </c>
      <c r="N48" s="13"/>
      <c r="O48" s="13">
        <f t="shared" si="5"/>
        <v>2.6007336072529117E-2</v>
      </c>
    </row>
    <row r="49" spans="1:15" x14ac:dyDescent="0.25">
      <c r="A49" s="9">
        <v>194.04</v>
      </c>
      <c r="B49" s="19">
        <v>4.79</v>
      </c>
      <c r="C49" s="13"/>
      <c r="D49" s="13">
        <v>235</v>
      </c>
      <c r="E49" s="13">
        <v>-1.03E-2</v>
      </c>
      <c r="F49" s="13"/>
      <c r="G49" s="13">
        <f t="shared" si="6"/>
        <v>0.8257021276595744</v>
      </c>
      <c r="H49" s="13">
        <f t="shared" si="7"/>
        <v>1.1013630000000001</v>
      </c>
      <c r="I49" s="13">
        <f t="shared" si="3"/>
        <v>0.90939777242553188</v>
      </c>
      <c r="J49" s="13">
        <f t="shared" si="8"/>
        <v>6.524210996400222</v>
      </c>
      <c r="K49" s="13"/>
      <c r="L49" s="13"/>
      <c r="M49" s="16">
        <f t="shared" si="4"/>
        <v>6.5242109964002218E-3</v>
      </c>
      <c r="N49" s="13"/>
      <c r="O49" s="13">
        <f t="shared" si="5"/>
        <v>1.3788957981179699E-2</v>
      </c>
    </row>
    <row r="50" spans="1:15" x14ac:dyDescent="0.25">
      <c r="A50" s="9">
        <v>272.06</v>
      </c>
      <c r="B50" s="19">
        <v>4.6900000000000004</v>
      </c>
      <c r="C50" s="13"/>
      <c r="D50" s="13">
        <v>235</v>
      </c>
      <c r="E50" s="13">
        <v>-1.03E-2</v>
      </c>
      <c r="F50" s="13"/>
      <c r="G50" s="13">
        <f t="shared" si="6"/>
        <v>1.1577021276595745</v>
      </c>
      <c r="H50" s="13">
        <f t="shared" si="7"/>
        <v>1.102393</v>
      </c>
      <c r="I50" s="13">
        <f t="shared" si="3"/>
        <v>1.2762427216170211</v>
      </c>
      <c r="J50" s="13">
        <f t="shared" si="8"/>
        <v>14.368513093448682</v>
      </c>
      <c r="K50" s="13"/>
      <c r="L50" s="13"/>
      <c r="M50" s="16">
        <f t="shared" si="4"/>
        <v>1.4368513093448682E-2</v>
      </c>
      <c r="N50" s="13"/>
      <c r="O50" s="13">
        <f t="shared" si="5"/>
        <v>3.0367936200547788E-2</v>
      </c>
    </row>
    <row r="51" spans="1:15" x14ac:dyDescent="0.25">
      <c r="A51" s="9">
        <v>272.06</v>
      </c>
      <c r="B51" s="6">
        <v>4.5999999999999996</v>
      </c>
      <c r="C51" s="10"/>
      <c r="D51" s="20">
        <v>235</v>
      </c>
      <c r="E51" s="20">
        <v>-1.03E-2</v>
      </c>
      <c r="F51" s="10"/>
      <c r="G51" s="22">
        <f t="shared" si="6"/>
        <v>1.1577021276595745</v>
      </c>
      <c r="H51" s="22">
        <f t="shared" si="7"/>
        <v>1.1033200000000001</v>
      </c>
      <c r="I51" s="22">
        <f t="shared" si="3"/>
        <v>1.2773159114893617</v>
      </c>
      <c r="J51" s="22">
        <f t="shared" si="8"/>
        <v>14.396677322719965</v>
      </c>
      <c r="K51" s="10"/>
      <c r="L51" s="10"/>
      <c r="M51" s="16">
        <f t="shared" si="4"/>
        <v>1.4396677322719965E-2</v>
      </c>
      <c r="N51" s="10"/>
      <c r="O51" s="16">
        <f t="shared" si="5"/>
        <v>3.0427461463327959E-2</v>
      </c>
    </row>
    <row r="52" spans="1:15" x14ac:dyDescent="0.25">
      <c r="A52" s="9">
        <v>291.57</v>
      </c>
      <c r="B52" s="6">
        <v>4.5199999999999996</v>
      </c>
      <c r="C52" s="10"/>
      <c r="D52" s="20">
        <v>235</v>
      </c>
      <c r="E52" s="20">
        <v>-1.03E-2</v>
      </c>
      <c r="F52" s="10"/>
      <c r="G52" s="22">
        <f t="shared" si="6"/>
        <v>1.240723404255319</v>
      </c>
      <c r="H52" s="22">
        <f t="shared" si="7"/>
        <v>1.104144</v>
      </c>
      <c r="I52" s="22">
        <f t="shared" si="3"/>
        <v>1.369937302468085</v>
      </c>
      <c r="J52" s="22">
        <f t="shared" si="8"/>
        <v>16.946915743819272</v>
      </c>
      <c r="K52" s="10"/>
      <c r="L52" s="10"/>
      <c r="M52" s="16">
        <f t="shared" si="4"/>
        <v>1.694691574381927E-2</v>
      </c>
      <c r="N52" s="10"/>
      <c r="O52" s="16">
        <f t="shared" si="5"/>
        <v>3.5817405235828721E-2</v>
      </c>
    </row>
    <row r="53" spans="1:15" x14ac:dyDescent="0.25">
      <c r="A53" s="9">
        <v>272.06</v>
      </c>
      <c r="B53" s="6">
        <v>4.42</v>
      </c>
      <c r="C53" s="10"/>
      <c r="D53" s="20">
        <v>235</v>
      </c>
      <c r="E53" s="20">
        <v>-1.03E-2</v>
      </c>
      <c r="F53" s="10"/>
      <c r="G53" s="22">
        <f t="shared" si="6"/>
        <v>1.1577021276595745</v>
      </c>
      <c r="H53" s="22">
        <f t="shared" si="7"/>
        <v>1.1051740000000001</v>
      </c>
      <c r="I53" s="22">
        <f t="shared" si="3"/>
        <v>1.2794622912340428</v>
      </c>
      <c r="J53" s="22">
        <f t="shared" si="8"/>
        <v>14.453100238178868</v>
      </c>
      <c r="K53" s="10"/>
      <c r="L53" s="10"/>
      <c r="M53" s="16">
        <f t="shared" si="4"/>
        <v>1.4453100238178867E-2</v>
      </c>
      <c r="N53" s="10"/>
      <c r="O53" s="16">
        <f t="shared" si="5"/>
        <v>3.054671162413173E-2</v>
      </c>
    </row>
    <row r="54" spans="1:15" x14ac:dyDescent="0.25">
      <c r="A54" s="9">
        <v>291.57</v>
      </c>
      <c r="B54" s="6">
        <v>4.3099999999999996</v>
      </c>
      <c r="C54" s="10"/>
      <c r="D54" s="20">
        <v>235</v>
      </c>
      <c r="E54" s="20">
        <v>-1.03E-2</v>
      </c>
      <c r="F54" s="10"/>
      <c r="G54" s="22">
        <f t="shared" si="6"/>
        <v>1.240723404255319</v>
      </c>
      <c r="H54" s="22">
        <f t="shared" si="7"/>
        <v>1.1063070000000002</v>
      </c>
      <c r="I54" s="22">
        <f t="shared" si="3"/>
        <v>1.3726209871914894</v>
      </c>
      <c r="J54" s="22">
        <f t="shared" si="8"/>
        <v>17.024359581207335</v>
      </c>
      <c r="K54" s="10"/>
      <c r="L54" s="10"/>
      <c r="M54" s="16">
        <f t="shared" si="4"/>
        <v>1.7024359581207335E-2</v>
      </c>
      <c r="N54" s="10"/>
      <c r="O54" s="16">
        <f t="shared" si="5"/>
        <v>3.5981083237695083E-2</v>
      </c>
    </row>
    <row r="55" spans="1:15" x14ac:dyDescent="0.25">
      <c r="A55" s="9">
        <v>272.06</v>
      </c>
      <c r="B55" s="6">
        <v>4.21</v>
      </c>
      <c r="C55" s="10"/>
      <c r="D55" s="20">
        <v>235</v>
      </c>
      <c r="E55" s="20">
        <v>-1.03E-2</v>
      </c>
      <c r="F55" s="10"/>
      <c r="G55" s="22">
        <f t="shared" si="6"/>
        <v>1.1577021276595745</v>
      </c>
      <c r="H55" s="22">
        <f t="shared" si="7"/>
        <v>1.107337</v>
      </c>
      <c r="I55" s="22">
        <f t="shared" si="3"/>
        <v>1.2819664009361702</v>
      </c>
      <c r="J55" s="22">
        <f t="shared" si="8"/>
        <v>14.519086228600123</v>
      </c>
      <c r="K55" s="10"/>
      <c r="L55" s="10"/>
      <c r="M55" s="16">
        <f t="shared" si="4"/>
        <v>1.4519086228600124E-2</v>
      </c>
      <c r="N55" s="10"/>
      <c r="O55" s="16">
        <f t="shared" si="5"/>
        <v>3.0686173399627228E-2</v>
      </c>
    </row>
    <row r="56" spans="1:15" x14ac:dyDescent="0.25">
      <c r="A56" s="9">
        <v>255</v>
      </c>
      <c r="B56" s="19">
        <v>4.1500000000000004</v>
      </c>
      <c r="C56" s="13"/>
      <c r="D56" s="13">
        <v>235</v>
      </c>
      <c r="E56" s="13">
        <v>-1.03E-2</v>
      </c>
      <c r="F56" s="13"/>
      <c r="G56" s="13">
        <f t="shared" si="6"/>
        <v>1.0851063829787233</v>
      </c>
      <c r="H56" s="13">
        <f t="shared" si="7"/>
        <v>1.107955</v>
      </c>
      <c r="I56" s="13">
        <f t="shared" si="3"/>
        <v>1.2022490425531913</v>
      </c>
      <c r="J56" s="13">
        <f t="shared" si="8"/>
        <v>12.502075467185074</v>
      </c>
      <c r="K56" s="13"/>
      <c r="L56" s="13"/>
      <c r="M56" s="16">
        <f t="shared" si="4"/>
        <v>1.2502075467185075E-2</v>
      </c>
      <c r="N56" s="13"/>
      <c r="O56" s="13">
        <f t="shared" si="5"/>
        <v>2.6423209394924575E-2</v>
      </c>
    </row>
    <row r="57" spans="1:15" x14ac:dyDescent="0.25">
      <c r="A57" s="9">
        <v>255</v>
      </c>
      <c r="B57" s="19">
        <v>4.09</v>
      </c>
      <c r="C57" s="13"/>
      <c r="D57" s="13">
        <v>235</v>
      </c>
      <c r="E57" s="13">
        <v>-1.03E-2</v>
      </c>
      <c r="F57" s="13"/>
      <c r="G57" s="13">
        <f t="shared" si="6"/>
        <v>1.0851063829787233</v>
      </c>
      <c r="H57" s="13">
        <f t="shared" si="7"/>
        <v>1.108573</v>
      </c>
      <c r="I57" s="13">
        <f t="shared" si="3"/>
        <v>1.2029196382978722</v>
      </c>
      <c r="J57" s="13">
        <f t="shared" si="8"/>
        <v>12.518327567871697</v>
      </c>
      <c r="K57" s="13"/>
      <c r="L57" s="13"/>
      <c r="M57" s="16">
        <f t="shared" si="4"/>
        <v>1.2518327567871697E-2</v>
      </c>
      <c r="N57" s="13"/>
      <c r="O57" s="13">
        <f t="shared" si="5"/>
        <v>2.6457558304485804E-2</v>
      </c>
    </row>
    <row r="58" spans="1:15" x14ac:dyDescent="0.25">
      <c r="A58" s="9">
        <v>272.06</v>
      </c>
      <c r="B58" s="19">
        <v>4.01</v>
      </c>
      <c r="C58" s="13"/>
      <c r="D58" s="13">
        <v>235</v>
      </c>
      <c r="E58" s="13">
        <v>-1.03E-2</v>
      </c>
      <c r="F58" s="13"/>
      <c r="G58" s="13">
        <f t="shared" si="6"/>
        <v>1.1577021276595745</v>
      </c>
      <c r="H58" s="13">
        <f t="shared" si="7"/>
        <v>1.109397</v>
      </c>
      <c r="I58" s="13">
        <f t="shared" si="3"/>
        <v>1.2843512673191488</v>
      </c>
      <c r="J58" s="13">
        <f t="shared" si="8"/>
        <v>14.582089575459452</v>
      </c>
      <c r="K58" s="13"/>
      <c r="L58" s="13"/>
      <c r="M58" s="16">
        <f t="shared" si="4"/>
        <v>1.4582089575459452E-2</v>
      </c>
      <c r="N58" s="13"/>
      <c r="O58" s="13">
        <f t="shared" si="5"/>
        <v>3.0819331340563891E-2</v>
      </c>
    </row>
    <row r="59" spans="1:15" x14ac:dyDescent="0.25">
      <c r="A59" s="9">
        <v>255</v>
      </c>
      <c r="B59" s="6">
        <v>3.96</v>
      </c>
      <c r="C59" s="10"/>
      <c r="D59" s="20">
        <v>235</v>
      </c>
      <c r="E59" s="20">
        <v>-1.03E-2</v>
      </c>
      <c r="F59" s="10"/>
      <c r="G59" s="22">
        <f t="shared" si="6"/>
        <v>1.0851063829787233</v>
      </c>
      <c r="H59" s="22">
        <f t="shared" si="7"/>
        <v>1.109912</v>
      </c>
      <c r="I59" s="22">
        <f t="shared" si="3"/>
        <v>1.2043725957446807</v>
      </c>
      <c r="J59" s="22">
        <f t="shared" si="8"/>
        <v>12.553581799675724</v>
      </c>
      <c r="K59" s="10"/>
      <c r="L59" s="10"/>
      <c r="M59" s="16">
        <f t="shared" si="4"/>
        <v>1.2553581799675724E-2</v>
      </c>
      <c r="N59" s="10"/>
      <c r="O59" s="16">
        <f t="shared" si="5"/>
        <v>2.6532068328958148E-2</v>
      </c>
    </row>
    <row r="60" spans="1:15" x14ac:dyDescent="0.25">
      <c r="A60" s="9">
        <v>291.57</v>
      </c>
      <c r="B60" s="6">
        <v>3.9</v>
      </c>
      <c r="C60" s="10"/>
      <c r="D60" s="20">
        <v>235</v>
      </c>
      <c r="E60" s="20">
        <v>-1.03E-2</v>
      </c>
      <c r="F60" s="10"/>
      <c r="G60" s="22">
        <f t="shared" si="6"/>
        <v>1.240723404255319</v>
      </c>
      <c r="H60" s="22">
        <f t="shared" si="7"/>
        <v>1.11053</v>
      </c>
      <c r="I60" s="22">
        <f t="shared" si="3"/>
        <v>1.3778605621276594</v>
      </c>
      <c r="J60" s="22">
        <f t="shared" si="8"/>
        <v>17.176140595728153</v>
      </c>
      <c r="K60" s="10"/>
      <c r="L60" s="10"/>
      <c r="M60" s="16">
        <f t="shared" si="4"/>
        <v>1.7176140595728154E-2</v>
      </c>
      <c r="N60" s="10"/>
      <c r="O60" s="16">
        <f t="shared" si="5"/>
        <v>3.6301873296864413E-2</v>
      </c>
    </row>
    <row r="61" spans="1:15" x14ac:dyDescent="0.25">
      <c r="A61" s="9">
        <v>185.18</v>
      </c>
      <c r="B61" s="6">
        <v>3.83</v>
      </c>
      <c r="C61" s="10"/>
      <c r="D61" s="20">
        <v>235</v>
      </c>
      <c r="E61" s="20">
        <v>-1.03E-2</v>
      </c>
      <c r="F61" s="10"/>
      <c r="G61" s="22">
        <f t="shared" si="6"/>
        <v>0.78800000000000003</v>
      </c>
      <c r="H61" s="22">
        <f t="shared" si="7"/>
        <v>1.111251</v>
      </c>
      <c r="I61" s="22">
        <f t="shared" si="3"/>
        <v>0.87566578800000006</v>
      </c>
      <c r="J61" s="22">
        <f t="shared" si="8"/>
        <v>5.9742693481975992</v>
      </c>
      <c r="K61" s="10"/>
      <c r="L61" s="10"/>
      <c r="M61" s="16">
        <f t="shared" si="4"/>
        <v>5.9742693481975992E-3</v>
      </c>
      <c r="N61" s="10"/>
      <c r="O61" s="16">
        <f t="shared" si="5"/>
        <v>1.2626653101194868E-2</v>
      </c>
    </row>
    <row r="62" spans="1:15" x14ac:dyDescent="0.25">
      <c r="A62" s="9">
        <v>239.94</v>
      </c>
      <c r="B62" s="6">
        <v>3.75</v>
      </c>
      <c r="C62" s="10"/>
      <c r="D62" s="20">
        <v>235</v>
      </c>
      <c r="E62" s="20">
        <v>-1.03E-2</v>
      </c>
      <c r="F62" s="10"/>
      <c r="G62" s="22">
        <f t="shared" si="6"/>
        <v>1.0210212765957447</v>
      </c>
      <c r="H62" s="22">
        <f t="shared" si="7"/>
        <v>1.1120750000000001</v>
      </c>
      <c r="I62" s="22">
        <f t="shared" si="3"/>
        <v>1.1354522361702128</v>
      </c>
      <c r="J62" s="22">
        <f t="shared" si="8"/>
        <v>10.943241559026552</v>
      </c>
      <c r="K62" s="10"/>
      <c r="L62" s="10"/>
      <c r="M62" s="16">
        <f t="shared" si="4"/>
        <v>1.0943241559026552E-2</v>
      </c>
      <c r="N62" s="10"/>
      <c r="O62" s="16">
        <f t="shared" si="5"/>
        <v>2.3128604841041223E-2</v>
      </c>
    </row>
    <row r="63" spans="1:15" x14ac:dyDescent="0.25">
      <c r="A63" s="9">
        <v>291.57</v>
      </c>
      <c r="B63" s="6">
        <v>3.71</v>
      </c>
      <c r="C63" s="10"/>
      <c r="D63" s="20">
        <v>235</v>
      </c>
      <c r="E63" s="20">
        <v>-1.03E-2</v>
      </c>
      <c r="F63" s="10"/>
      <c r="G63" s="22">
        <f t="shared" si="6"/>
        <v>1.240723404255319</v>
      </c>
      <c r="H63" s="22">
        <f t="shared" si="7"/>
        <v>1.112487</v>
      </c>
      <c r="I63" s="22">
        <f t="shared" si="3"/>
        <v>1.380288657829787</v>
      </c>
      <c r="J63" s="22">
        <f t="shared" si="8"/>
        <v>17.246738976814903</v>
      </c>
      <c r="K63" s="10"/>
      <c r="L63" s="10"/>
      <c r="M63" s="16">
        <f t="shared" si="4"/>
        <v>1.7246738976814904E-2</v>
      </c>
      <c r="N63" s="10"/>
      <c r="O63" s="16">
        <f t="shared" si="5"/>
        <v>3.6451083386924599E-2</v>
      </c>
    </row>
    <row r="64" spans="1:15" x14ac:dyDescent="0.25">
      <c r="A64" s="9">
        <v>272.06</v>
      </c>
      <c r="B64" s="6">
        <v>3.66</v>
      </c>
      <c r="C64" s="10"/>
      <c r="D64" s="20">
        <v>235</v>
      </c>
      <c r="E64" s="20">
        <v>-1.03E-2</v>
      </c>
      <c r="F64" s="10"/>
      <c r="G64" s="22">
        <f t="shared" si="6"/>
        <v>1.1577021276595745</v>
      </c>
      <c r="H64" s="22">
        <f t="shared" si="7"/>
        <v>1.113002</v>
      </c>
      <c r="I64" s="22">
        <f t="shared" si="3"/>
        <v>1.2885247834893618</v>
      </c>
      <c r="J64" s="22">
        <f t="shared" si="8"/>
        <v>14.692720268247173</v>
      </c>
      <c r="K64" s="10"/>
      <c r="L64" s="10"/>
      <c r="M64" s="16">
        <f t="shared" si="4"/>
        <v>1.4692720268247174E-2</v>
      </c>
      <c r="N64" s="10"/>
      <c r="O64" s="16">
        <f t="shared" si="5"/>
        <v>3.1053149954817841E-2</v>
      </c>
    </row>
    <row r="65" spans="1:15" x14ac:dyDescent="0.25">
      <c r="A65" s="9">
        <v>255</v>
      </c>
      <c r="B65" s="19">
        <v>3.6</v>
      </c>
      <c r="C65" s="13"/>
      <c r="D65" s="13">
        <v>235</v>
      </c>
      <c r="E65" s="13">
        <v>-1.03E-2</v>
      </c>
      <c r="F65" s="13"/>
      <c r="G65" s="13">
        <f t="shared" si="6"/>
        <v>1.0851063829787233</v>
      </c>
      <c r="H65" s="13">
        <f t="shared" si="7"/>
        <v>1.1136200000000001</v>
      </c>
      <c r="I65" s="13">
        <f t="shared" si="3"/>
        <v>1.2083961702127659</v>
      </c>
      <c r="J65" s="13">
        <f t="shared" si="8"/>
        <v>12.65150435657813</v>
      </c>
      <c r="K65" s="13"/>
      <c r="L65" s="13"/>
      <c r="M65" s="16">
        <f t="shared" si="4"/>
        <v>1.2651504356578129E-2</v>
      </c>
      <c r="N65" s="13"/>
      <c r="O65" s="13">
        <f t="shared" si="5"/>
        <v>2.673902822392199E-2</v>
      </c>
    </row>
    <row r="66" spans="1:15" x14ac:dyDescent="0.25">
      <c r="A66" s="9">
        <v>255</v>
      </c>
      <c r="B66" s="19">
        <v>3.56</v>
      </c>
      <c r="C66" s="13"/>
      <c r="D66" s="13">
        <v>235</v>
      </c>
      <c r="E66" s="13">
        <v>-1.03E-2</v>
      </c>
      <c r="F66" s="13"/>
      <c r="G66" s="13">
        <f t="shared" si="6"/>
        <v>1.0851063829787233</v>
      </c>
      <c r="H66" s="13">
        <f t="shared" si="7"/>
        <v>1.1140320000000001</v>
      </c>
      <c r="I66" s="13">
        <f t="shared" si="3"/>
        <v>1.2088432340425532</v>
      </c>
      <c r="J66" s="13">
        <f t="shared" si="8"/>
        <v>12.662411453644735</v>
      </c>
      <c r="K66" s="13"/>
      <c r="L66" s="13"/>
      <c r="M66" s="16">
        <f t="shared" si="4"/>
        <v>1.2662411453644735E-2</v>
      </c>
      <c r="N66" s="13"/>
      <c r="O66" s="13">
        <f t="shared" si="5"/>
        <v>2.6762080437167556E-2</v>
      </c>
    </row>
    <row r="67" spans="1:15" x14ac:dyDescent="0.25">
      <c r="A67" s="9">
        <v>291.57</v>
      </c>
      <c r="B67" s="19">
        <v>3.53</v>
      </c>
      <c r="C67" s="13"/>
      <c r="D67" s="13">
        <v>235</v>
      </c>
      <c r="E67" s="13">
        <v>-1.03E-2</v>
      </c>
      <c r="F67" s="13"/>
      <c r="G67" s="13">
        <f t="shared" si="6"/>
        <v>1.240723404255319</v>
      </c>
      <c r="H67" s="13">
        <f t="shared" si="7"/>
        <v>1.114341</v>
      </c>
      <c r="I67" s="13">
        <f t="shared" ref="I67:I130" si="9">G67*H67</f>
        <v>1.3825889590212765</v>
      </c>
      <c r="J67" s="13">
        <f t="shared" si="8"/>
        <v>17.313774158959561</v>
      </c>
      <c r="K67" s="13"/>
      <c r="L67" s="13"/>
      <c r="M67" s="16">
        <f t="shared" ref="M67:M130" si="10">J67/1000</f>
        <v>1.7313774158959561E-2</v>
      </c>
      <c r="N67" s="13"/>
      <c r="O67" s="13">
        <f t="shared" ref="O67:O130" si="11">M67*48/22.71108</f>
        <v>3.6592762635244955E-2</v>
      </c>
    </row>
    <row r="68" spans="1:15" x14ac:dyDescent="0.25">
      <c r="A68" s="9">
        <v>255</v>
      </c>
      <c r="B68" s="19">
        <v>3.49</v>
      </c>
      <c r="C68" s="13"/>
      <c r="D68" s="13">
        <v>235</v>
      </c>
      <c r="E68" s="13">
        <v>-1.03E-2</v>
      </c>
      <c r="F68" s="13"/>
      <c r="G68" s="13">
        <f t="shared" si="6"/>
        <v>1.0851063829787233</v>
      </c>
      <c r="H68" s="13">
        <f t="shared" si="7"/>
        <v>1.1147530000000001</v>
      </c>
      <c r="I68" s="13">
        <f t="shared" si="9"/>
        <v>1.2096255957446809</v>
      </c>
      <c r="J68" s="13">
        <f t="shared" si="8"/>
        <v>12.681511783420047</v>
      </c>
      <c r="K68" s="13"/>
      <c r="L68" s="13"/>
      <c r="M68" s="16">
        <f t="shared" si="10"/>
        <v>1.2681511783420047E-2</v>
      </c>
      <c r="N68" s="13"/>
      <c r="O68" s="13">
        <f t="shared" si="11"/>
        <v>2.6802449095514717E-2</v>
      </c>
    </row>
    <row r="69" spans="1:15" x14ac:dyDescent="0.25">
      <c r="A69" s="9">
        <v>255</v>
      </c>
      <c r="B69" s="6">
        <v>3.45</v>
      </c>
      <c r="C69" s="10"/>
      <c r="D69" s="20">
        <v>235</v>
      </c>
      <c r="E69" s="20">
        <v>-1.03E-2</v>
      </c>
      <c r="F69" s="10"/>
      <c r="G69" s="22">
        <f t="shared" si="6"/>
        <v>1.0851063829787233</v>
      </c>
      <c r="H69" s="22">
        <f t="shared" si="7"/>
        <v>1.115165</v>
      </c>
      <c r="I69" s="22">
        <f t="shared" si="9"/>
        <v>1.210072659574468</v>
      </c>
      <c r="J69" s="22">
        <f t="shared" si="8"/>
        <v>12.69243363579219</v>
      </c>
      <c r="K69" s="10"/>
      <c r="L69" s="10"/>
      <c r="M69" s="16">
        <f t="shared" si="10"/>
        <v>1.2692433635792189E-2</v>
      </c>
      <c r="N69" s="10"/>
      <c r="O69" s="16">
        <f t="shared" si="11"/>
        <v>2.6825532494184564E-2</v>
      </c>
    </row>
    <row r="70" spans="1:15" x14ac:dyDescent="0.25">
      <c r="A70" s="9">
        <v>291.57</v>
      </c>
      <c r="B70" s="6">
        <v>3.42</v>
      </c>
      <c r="C70" s="10"/>
      <c r="D70" s="20">
        <v>235</v>
      </c>
      <c r="E70" s="20">
        <v>-1.03E-2</v>
      </c>
      <c r="F70" s="10"/>
      <c r="G70" s="22">
        <f t="shared" si="6"/>
        <v>1.240723404255319</v>
      </c>
      <c r="H70" s="22">
        <f t="shared" si="7"/>
        <v>1.1154740000000001</v>
      </c>
      <c r="I70" s="22">
        <f t="shared" si="9"/>
        <v>1.3839946986382978</v>
      </c>
      <c r="J70" s="22">
        <f t="shared" si="8"/>
        <v>17.354813186110089</v>
      </c>
      <c r="K70" s="10"/>
      <c r="L70" s="10"/>
      <c r="M70" s="16">
        <f t="shared" si="10"/>
        <v>1.7354813186110089E-2</v>
      </c>
      <c r="N70" s="10"/>
      <c r="O70" s="16">
        <f t="shared" si="11"/>
        <v>3.6679498858411153E-2</v>
      </c>
    </row>
    <row r="71" spans="1:15" x14ac:dyDescent="0.25">
      <c r="A71" s="9">
        <v>255</v>
      </c>
      <c r="B71" s="19">
        <v>3.39</v>
      </c>
      <c r="C71" s="13"/>
      <c r="D71" s="13">
        <v>235</v>
      </c>
      <c r="E71" s="13">
        <v>-1.03E-2</v>
      </c>
      <c r="F71" s="13"/>
      <c r="G71" s="13">
        <f t="shared" si="6"/>
        <v>1.0851063829787233</v>
      </c>
      <c r="H71" s="13">
        <f t="shared" si="7"/>
        <v>1.115783</v>
      </c>
      <c r="I71" s="13">
        <f t="shared" si="9"/>
        <v>1.2107432553191488</v>
      </c>
      <c r="J71" s="13">
        <f t="shared" si="8"/>
        <v>12.708826477289122</v>
      </c>
      <c r="K71" s="13"/>
      <c r="L71" s="13"/>
      <c r="M71" s="16">
        <f t="shared" si="10"/>
        <v>1.2708826477289123E-2</v>
      </c>
      <c r="N71" s="13"/>
      <c r="O71" s="13">
        <f t="shared" si="11"/>
        <v>2.686017886026899E-2</v>
      </c>
    </row>
    <row r="72" spans="1:15" x14ac:dyDescent="0.25">
      <c r="A72" s="9">
        <v>291.57</v>
      </c>
      <c r="B72" s="19">
        <v>3.37</v>
      </c>
      <c r="C72" s="13"/>
      <c r="D72" s="13">
        <v>235</v>
      </c>
      <c r="E72" s="13">
        <v>-1.03E-2</v>
      </c>
      <c r="F72" s="13"/>
      <c r="G72" s="13">
        <f t="shared" si="6"/>
        <v>1.240723404255319</v>
      </c>
      <c r="H72" s="13">
        <f t="shared" si="7"/>
        <v>1.1159890000000001</v>
      </c>
      <c r="I72" s="13">
        <f t="shared" si="9"/>
        <v>1.3846336711914893</v>
      </c>
      <c r="J72" s="13">
        <f t="shared" si="8"/>
        <v>17.373485623591304</v>
      </c>
      <c r="K72" s="13"/>
      <c r="L72" s="13"/>
      <c r="M72" s="16">
        <f t="shared" si="10"/>
        <v>1.7373485623591305E-2</v>
      </c>
      <c r="N72" s="13"/>
      <c r="O72" s="13">
        <f t="shared" si="11"/>
        <v>3.6718963163899852E-2</v>
      </c>
    </row>
    <row r="73" spans="1:15" x14ac:dyDescent="0.25">
      <c r="A73" s="9">
        <v>255</v>
      </c>
      <c r="B73" s="19">
        <v>3.33</v>
      </c>
      <c r="C73" s="13"/>
      <c r="D73" s="13">
        <v>235</v>
      </c>
      <c r="E73" s="13">
        <v>-1.03E-2</v>
      </c>
      <c r="F73" s="13"/>
      <c r="G73" s="13">
        <f t="shared" si="6"/>
        <v>1.0851063829787233</v>
      </c>
      <c r="H73" s="13">
        <f t="shared" si="7"/>
        <v>1.116401</v>
      </c>
      <c r="I73" s="13">
        <f t="shared" si="9"/>
        <v>1.2114138510638297</v>
      </c>
      <c r="J73" s="13">
        <f t="shared" si="8"/>
        <v>12.72523139627325</v>
      </c>
      <c r="K73" s="13"/>
      <c r="L73" s="13"/>
      <c r="M73" s="16">
        <f t="shared" si="10"/>
        <v>1.272523139627325E-2</v>
      </c>
      <c r="N73" s="13"/>
      <c r="O73" s="13">
        <f t="shared" si="11"/>
        <v>2.6894850752193025E-2</v>
      </c>
    </row>
    <row r="74" spans="1:15" x14ac:dyDescent="0.25">
      <c r="A74" s="9">
        <v>291.57</v>
      </c>
      <c r="B74" s="19">
        <v>3.32</v>
      </c>
      <c r="C74" s="13"/>
      <c r="D74" s="13">
        <v>235</v>
      </c>
      <c r="E74" s="13">
        <v>-1.03E-2</v>
      </c>
      <c r="F74" s="13"/>
      <c r="G74" s="13">
        <f t="shared" si="6"/>
        <v>1.240723404255319</v>
      </c>
      <c r="H74" s="13">
        <f t="shared" si="7"/>
        <v>1.1165040000000002</v>
      </c>
      <c r="I74" s="13">
        <f t="shared" si="9"/>
        <v>1.385272643744681</v>
      </c>
      <c r="J74" s="13">
        <f t="shared" si="8"/>
        <v>17.392169522408832</v>
      </c>
      <c r="K74" s="13"/>
      <c r="L74" s="13"/>
      <c r="M74" s="16">
        <f t="shared" si="10"/>
        <v>1.739216952240883E-2</v>
      </c>
      <c r="N74" s="13"/>
      <c r="O74" s="13">
        <f t="shared" si="11"/>
        <v>3.675845169298967E-2</v>
      </c>
    </row>
    <row r="75" spans="1:15" x14ac:dyDescent="0.25">
      <c r="A75" s="9">
        <v>255</v>
      </c>
      <c r="B75" s="19">
        <v>3.3</v>
      </c>
      <c r="C75" s="13"/>
      <c r="D75" s="13">
        <v>235</v>
      </c>
      <c r="E75" s="13">
        <v>-1.03E-2</v>
      </c>
      <c r="F75" s="13"/>
      <c r="G75" s="13">
        <f t="shared" si="6"/>
        <v>1.0851063829787233</v>
      </c>
      <c r="H75" s="13">
        <f t="shared" si="7"/>
        <v>1.1167100000000001</v>
      </c>
      <c r="I75" s="13">
        <f t="shared" si="9"/>
        <v>1.2117491489361703</v>
      </c>
      <c r="J75" s="13">
        <f t="shared" si="8"/>
        <v>12.733438385512132</v>
      </c>
      <c r="K75" s="13"/>
      <c r="L75" s="13"/>
      <c r="M75" s="16">
        <f t="shared" si="10"/>
        <v>1.2733438385512132E-2</v>
      </c>
      <c r="N75" s="13"/>
      <c r="O75" s="13">
        <f t="shared" si="11"/>
        <v>2.6912196271801355E-2</v>
      </c>
    </row>
    <row r="76" spans="1:15" x14ac:dyDescent="0.25">
      <c r="A76" s="9">
        <v>291.57</v>
      </c>
      <c r="B76" s="19">
        <v>3.29</v>
      </c>
      <c r="C76" s="13"/>
      <c r="D76" s="13">
        <v>235</v>
      </c>
      <c r="E76" s="13">
        <v>-1.03E-2</v>
      </c>
      <c r="F76" s="13"/>
      <c r="G76" s="13">
        <f t="shared" si="6"/>
        <v>1.240723404255319</v>
      </c>
      <c r="H76" s="13">
        <f t="shared" si="7"/>
        <v>1.1168130000000001</v>
      </c>
      <c r="I76" s="13">
        <f t="shared" si="9"/>
        <v>1.3856560272765956</v>
      </c>
      <c r="J76" s="13">
        <f t="shared" si="8"/>
        <v>17.403385363866107</v>
      </c>
      <c r="K76" s="13"/>
      <c r="L76" s="13"/>
      <c r="M76" s="16">
        <f t="shared" si="10"/>
        <v>1.7403385363866108E-2</v>
      </c>
      <c r="N76" s="13"/>
      <c r="O76" s="13">
        <f t="shared" si="11"/>
        <v>3.6782156439305096E-2</v>
      </c>
    </row>
    <row r="77" spans="1:15" x14ac:dyDescent="0.25">
      <c r="A77" s="9">
        <v>255</v>
      </c>
      <c r="B77" s="19">
        <v>3.27</v>
      </c>
      <c r="C77" s="13"/>
      <c r="D77" s="13">
        <v>235</v>
      </c>
      <c r="E77" s="13">
        <v>-1.03E-2</v>
      </c>
      <c r="F77" s="13"/>
      <c r="G77" s="13">
        <f t="shared" si="6"/>
        <v>1.0851063829787233</v>
      </c>
      <c r="H77" s="13">
        <f t="shared" si="7"/>
        <v>1.117019</v>
      </c>
      <c r="I77" s="13">
        <f t="shared" si="9"/>
        <v>1.2120844468085106</v>
      </c>
      <c r="J77" s="13">
        <f t="shared" si="8"/>
        <v>12.741648394949648</v>
      </c>
      <c r="K77" s="13"/>
      <c r="L77" s="13"/>
      <c r="M77" s="16">
        <f t="shared" si="10"/>
        <v>1.2741648394949647E-2</v>
      </c>
      <c r="N77" s="13"/>
      <c r="O77" s="13">
        <f t="shared" si="11"/>
        <v>2.6929548174617103E-2</v>
      </c>
    </row>
    <row r="78" spans="1:15" x14ac:dyDescent="0.25">
      <c r="A78" s="9">
        <v>291.57</v>
      </c>
      <c r="B78" s="6">
        <v>3.26</v>
      </c>
      <c r="C78" s="10"/>
      <c r="D78" s="20">
        <v>235</v>
      </c>
      <c r="E78" s="20">
        <v>-1.03E-2</v>
      </c>
      <c r="F78" s="10"/>
      <c r="G78" s="22">
        <f t="shared" si="6"/>
        <v>1.240723404255319</v>
      </c>
      <c r="H78" s="22">
        <f t="shared" si="7"/>
        <v>1.1171220000000002</v>
      </c>
      <c r="I78" s="22">
        <f t="shared" si="9"/>
        <v>1.3860394108085108</v>
      </c>
      <c r="J78" s="22">
        <f t="shared" si="8"/>
        <v>17.414605332408676</v>
      </c>
      <c r="K78" s="10"/>
      <c r="L78" s="10"/>
      <c r="M78" s="16">
        <f t="shared" si="10"/>
        <v>1.7414605332408677E-2</v>
      </c>
      <c r="N78" s="10"/>
      <c r="O78" s="16">
        <f t="shared" si="11"/>
        <v>3.680586990823935E-2</v>
      </c>
    </row>
    <row r="79" spans="1:15" x14ac:dyDescent="0.25">
      <c r="A79" s="9">
        <v>291.57</v>
      </c>
      <c r="B79" s="19">
        <v>3.26</v>
      </c>
      <c r="C79" s="13"/>
      <c r="D79" s="13">
        <v>235</v>
      </c>
      <c r="E79" s="13">
        <v>-1.03E-2</v>
      </c>
      <c r="F79" s="13"/>
      <c r="G79" s="13">
        <f t="shared" si="6"/>
        <v>1.240723404255319</v>
      </c>
      <c r="H79" s="13">
        <f t="shared" si="7"/>
        <v>1.1171220000000002</v>
      </c>
      <c r="I79" s="13">
        <f t="shared" si="9"/>
        <v>1.3860394108085108</v>
      </c>
      <c r="J79" s="13">
        <f t="shared" si="8"/>
        <v>17.414605332408676</v>
      </c>
      <c r="K79" s="13"/>
      <c r="L79" s="13"/>
      <c r="M79" s="16">
        <f t="shared" si="10"/>
        <v>1.7414605332408677E-2</v>
      </c>
      <c r="N79" s="13"/>
      <c r="O79" s="13">
        <f t="shared" si="11"/>
        <v>3.680586990823935E-2</v>
      </c>
    </row>
    <row r="80" spans="1:15" x14ac:dyDescent="0.25">
      <c r="A80" s="9">
        <v>291.57</v>
      </c>
      <c r="B80" s="19">
        <v>3.25</v>
      </c>
      <c r="C80" s="13"/>
      <c r="D80" s="13">
        <v>235</v>
      </c>
      <c r="E80" s="13">
        <v>-1.03E-2</v>
      </c>
      <c r="F80" s="13"/>
      <c r="G80" s="13">
        <f t="shared" si="6"/>
        <v>1.240723404255319</v>
      </c>
      <c r="H80" s="13">
        <f t="shared" si="7"/>
        <v>1.1172250000000001</v>
      </c>
      <c r="I80" s="13">
        <f t="shared" si="9"/>
        <v>1.3861672053191489</v>
      </c>
      <c r="J80" s="13">
        <f t="shared" si="8"/>
        <v>17.41834623911798</v>
      </c>
      <c r="K80" s="13"/>
      <c r="L80" s="13"/>
      <c r="M80" s="16">
        <f t="shared" si="10"/>
        <v>1.741834623911798E-2</v>
      </c>
      <c r="N80" s="13"/>
      <c r="O80" s="13">
        <f t="shared" si="11"/>
        <v>3.6813776336381325E-2</v>
      </c>
    </row>
    <row r="81" spans="1:15" x14ac:dyDescent="0.25">
      <c r="A81" s="9">
        <v>371.36</v>
      </c>
      <c r="B81" s="19">
        <v>3.24</v>
      </c>
      <c r="C81" s="13"/>
      <c r="D81" s="13">
        <v>235</v>
      </c>
      <c r="E81" s="13">
        <v>-1.03E-2</v>
      </c>
      <c r="F81" s="13"/>
      <c r="G81" s="13">
        <f t="shared" si="6"/>
        <v>1.5802553191489361</v>
      </c>
      <c r="H81" s="13">
        <f t="shared" si="7"/>
        <v>1.1173280000000001</v>
      </c>
      <c r="I81" s="13">
        <f t="shared" si="9"/>
        <v>1.7656635152340427</v>
      </c>
      <c r="J81" s="13">
        <f t="shared" si="8"/>
        <v>30.60839128160379</v>
      </c>
      <c r="K81" s="13"/>
      <c r="L81" s="13"/>
      <c r="M81" s="16">
        <f t="shared" si="10"/>
        <v>3.0608391281603791E-2</v>
      </c>
      <c r="N81" s="13"/>
      <c r="O81" s="13">
        <f t="shared" si="11"/>
        <v>6.4691013440002942E-2</v>
      </c>
    </row>
    <row r="82" spans="1:15" x14ac:dyDescent="0.25">
      <c r="A82" s="9">
        <v>255</v>
      </c>
      <c r="B82" s="19">
        <v>3.25</v>
      </c>
      <c r="C82" s="13"/>
      <c r="D82" s="13">
        <v>235</v>
      </c>
      <c r="E82" s="13">
        <v>-1.03E-2</v>
      </c>
      <c r="F82" s="13"/>
      <c r="G82" s="13">
        <f t="shared" si="6"/>
        <v>1.0851063829787233</v>
      </c>
      <c r="H82" s="13">
        <f t="shared" si="7"/>
        <v>1.1172250000000001</v>
      </c>
      <c r="I82" s="13">
        <f t="shared" si="9"/>
        <v>1.2123079787234043</v>
      </c>
      <c r="J82" s="13">
        <f t="shared" si="8"/>
        <v>12.747123412598851</v>
      </c>
      <c r="K82" s="13"/>
      <c r="L82" s="13"/>
      <c r="M82" s="16">
        <f t="shared" si="10"/>
        <v>1.2747123412598852E-2</v>
      </c>
      <c r="N82" s="13"/>
      <c r="O82" s="13">
        <f t="shared" si="11"/>
        <v>2.6941119656341526E-2</v>
      </c>
    </row>
    <row r="83" spans="1:15" x14ac:dyDescent="0.25">
      <c r="A83" s="9">
        <v>272.06</v>
      </c>
      <c r="B83" s="19">
        <v>3.25</v>
      </c>
      <c r="C83" s="13"/>
      <c r="D83" s="13">
        <v>235</v>
      </c>
      <c r="E83" s="13">
        <v>-1.03E-2</v>
      </c>
      <c r="F83" s="13"/>
      <c r="G83" s="13">
        <f t="shared" si="6"/>
        <v>1.1577021276595745</v>
      </c>
      <c r="H83" s="13">
        <f t="shared" si="7"/>
        <v>1.1172250000000001</v>
      </c>
      <c r="I83" s="13">
        <f t="shared" si="9"/>
        <v>1.2934137595744684</v>
      </c>
      <c r="J83" s="13">
        <f t="shared" si="8"/>
        <v>14.822923563224874</v>
      </c>
      <c r="K83" s="13"/>
      <c r="L83" s="13"/>
      <c r="M83" s="16">
        <f t="shared" si="10"/>
        <v>1.4822923563224875E-2</v>
      </c>
      <c r="N83" s="13"/>
      <c r="O83" s="13">
        <f t="shared" si="11"/>
        <v>3.1328335377920999E-2</v>
      </c>
    </row>
    <row r="84" spans="1:15" x14ac:dyDescent="0.25">
      <c r="A84" s="9">
        <v>291.57</v>
      </c>
      <c r="B84" s="19">
        <v>3.26</v>
      </c>
      <c r="C84" s="13"/>
      <c r="D84" s="13">
        <v>235</v>
      </c>
      <c r="E84" s="13">
        <v>-1.03E-2</v>
      </c>
      <c r="F84" s="13"/>
      <c r="G84" s="13">
        <f t="shared" si="6"/>
        <v>1.240723404255319</v>
      </c>
      <c r="H84" s="13">
        <f t="shared" si="7"/>
        <v>1.1171220000000002</v>
      </c>
      <c r="I84" s="13">
        <f t="shared" si="9"/>
        <v>1.3860394108085108</v>
      </c>
      <c r="J84" s="13">
        <f t="shared" si="8"/>
        <v>17.414605332408676</v>
      </c>
      <c r="K84" s="13"/>
      <c r="L84" s="13"/>
      <c r="M84" s="16">
        <f t="shared" si="10"/>
        <v>1.7414605332408677E-2</v>
      </c>
      <c r="N84" s="13"/>
      <c r="O84" s="13">
        <f t="shared" si="11"/>
        <v>3.680586990823935E-2</v>
      </c>
    </row>
    <row r="85" spans="1:15" x14ac:dyDescent="0.25">
      <c r="A85" s="9">
        <v>255</v>
      </c>
      <c r="B85" s="19">
        <v>3.26</v>
      </c>
      <c r="C85" s="13"/>
      <c r="D85" s="13">
        <v>235</v>
      </c>
      <c r="E85" s="13">
        <v>-1.03E-2</v>
      </c>
      <c r="F85" s="13"/>
      <c r="G85" s="13">
        <f t="shared" si="6"/>
        <v>1.0851063829787233</v>
      </c>
      <c r="H85" s="13">
        <f t="shared" si="7"/>
        <v>1.1171220000000002</v>
      </c>
      <c r="I85" s="13">
        <f t="shared" si="9"/>
        <v>1.2121962127659576</v>
      </c>
      <c r="J85" s="13">
        <f t="shared" si="8"/>
        <v>12.744385735965032</v>
      </c>
      <c r="K85" s="13"/>
      <c r="L85" s="13"/>
      <c r="M85" s="16">
        <f t="shared" si="10"/>
        <v>1.2744385735965032E-2</v>
      </c>
      <c r="N85" s="13"/>
      <c r="O85" s="13">
        <f t="shared" si="11"/>
        <v>2.6935333560813554E-2</v>
      </c>
    </row>
    <row r="86" spans="1:15" x14ac:dyDescent="0.25">
      <c r="A86" s="9">
        <v>291.57</v>
      </c>
      <c r="B86" s="19">
        <v>3.27</v>
      </c>
      <c r="C86" s="13"/>
      <c r="D86" s="13">
        <v>235</v>
      </c>
      <c r="E86" s="13">
        <v>-1.03E-2</v>
      </c>
      <c r="F86" s="13"/>
      <c r="G86" s="13">
        <f t="shared" si="6"/>
        <v>1.240723404255319</v>
      </c>
      <c r="H86" s="13">
        <f t="shared" si="7"/>
        <v>1.117019</v>
      </c>
      <c r="I86" s="13">
        <f t="shared" si="9"/>
        <v>1.3859116162978722</v>
      </c>
      <c r="J86" s="13">
        <f t="shared" si="8"/>
        <v>17.410864884306211</v>
      </c>
      <c r="K86" s="13"/>
      <c r="L86" s="13"/>
      <c r="M86" s="16">
        <f t="shared" si="10"/>
        <v>1.741086488430621E-2</v>
      </c>
      <c r="N86" s="13"/>
      <c r="O86" s="13">
        <f t="shared" si="11"/>
        <v>3.6797964449365603E-2</v>
      </c>
    </row>
    <row r="87" spans="1:15" x14ac:dyDescent="0.25">
      <c r="A87" s="9">
        <v>291.57</v>
      </c>
      <c r="B87" s="19">
        <v>3.28</v>
      </c>
      <c r="C87" s="13"/>
      <c r="D87" s="13">
        <v>235</v>
      </c>
      <c r="E87" s="13">
        <v>-1.03E-2</v>
      </c>
      <c r="F87" s="13"/>
      <c r="G87" s="13">
        <f t="shared" si="6"/>
        <v>1.240723404255319</v>
      </c>
      <c r="H87" s="13">
        <f t="shared" si="7"/>
        <v>1.116916</v>
      </c>
      <c r="I87" s="13">
        <f t="shared" si="9"/>
        <v>1.385783821787234</v>
      </c>
      <c r="J87" s="13">
        <f t="shared" si="8"/>
        <v>17.407124894796674</v>
      </c>
      <c r="K87" s="13"/>
      <c r="L87" s="13"/>
      <c r="M87" s="16">
        <f t="shared" si="10"/>
        <v>1.7407124894796674E-2</v>
      </c>
      <c r="N87" s="13"/>
      <c r="O87" s="13">
        <f t="shared" si="11"/>
        <v>3.6790059959730684E-2</v>
      </c>
    </row>
    <row r="88" spans="1:15" x14ac:dyDescent="0.25">
      <c r="A88" s="9">
        <v>239.94</v>
      </c>
      <c r="B88" s="19">
        <v>3.3</v>
      </c>
      <c r="C88" s="13"/>
      <c r="D88" s="13">
        <v>235</v>
      </c>
      <c r="E88" s="13">
        <v>-1.03E-2</v>
      </c>
      <c r="F88" s="13"/>
      <c r="G88" s="13">
        <f t="shared" si="6"/>
        <v>1.0210212765957447</v>
      </c>
      <c r="H88" s="13">
        <f t="shared" si="7"/>
        <v>1.1167100000000001</v>
      </c>
      <c r="I88" s="13">
        <f t="shared" si="9"/>
        <v>1.1401846697872342</v>
      </c>
      <c r="J88" s="13">
        <f t="shared" si="8"/>
        <v>11.049794138834443</v>
      </c>
      <c r="K88" s="13"/>
      <c r="L88" s="13"/>
      <c r="M88" s="16">
        <f t="shared" si="10"/>
        <v>1.1049794138834442E-2</v>
      </c>
      <c r="N88" s="13"/>
      <c r="O88" s="13">
        <f t="shared" si="11"/>
        <v>2.3353804339734316E-2</v>
      </c>
    </row>
    <row r="89" spans="1:15" x14ac:dyDescent="0.25">
      <c r="A89" s="9">
        <v>291.57</v>
      </c>
      <c r="B89" s="19">
        <v>3.3</v>
      </c>
      <c r="C89" s="13"/>
      <c r="D89" s="13">
        <v>235</v>
      </c>
      <c r="E89" s="13">
        <v>-1.03E-2</v>
      </c>
      <c r="F89" s="13"/>
      <c r="G89" s="13">
        <f t="shared" si="6"/>
        <v>1.240723404255319</v>
      </c>
      <c r="H89" s="13">
        <f t="shared" si="7"/>
        <v>1.1167100000000001</v>
      </c>
      <c r="I89" s="13">
        <f t="shared" si="9"/>
        <v>1.3855282327659575</v>
      </c>
      <c r="J89" s="13">
        <f t="shared" si="8"/>
        <v>17.399646291500581</v>
      </c>
      <c r="K89" s="13"/>
      <c r="L89" s="13"/>
      <c r="M89" s="16">
        <f t="shared" si="10"/>
        <v>1.7399646291500582E-2</v>
      </c>
      <c r="N89" s="13"/>
      <c r="O89" s="13">
        <f t="shared" si="11"/>
        <v>3.6774253888059397E-2</v>
      </c>
    </row>
    <row r="90" spans="1:15" x14ac:dyDescent="0.25">
      <c r="A90" s="9">
        <v>371.36</v>
      </c>
      <c r="B90" s="19">
        <v>3.33</v>
      </c>
      <c r="C90" s="13"/>
      <c r="D90" s="13">
        <v>235</v>
      </c>
      <c r="E90" s="13">
        <v>-1.03E-2</v>
      </c>
      <c r="F90" s="13"/>
      <c r="G90" s="13">
        <f t="shared" si="6"/>
        <v>1.5802553191489361</v>
      </c>
      <c r="H90" s="13">
        <f t="shared" si="7"/>
        <v>1.116401</v>
      </c>
      <c r="I90" s="13">
        <f t="shared" si="9"/>
        <v>1.7641986185531915</v>
      </c>
      <c r="J90" s="13">
        <f t="shared" si="8"/>
        <v>30.549262360341114</v>
      </c>
      <c r="K90" s="13"/>
      <c r="L90" s="13"/>
      <c r="M90" s="16">
        <f t="shared" si="10"/>
        <v>3.0549262360341115E-2</v>
      </c>
      <c r="N90" s="13"/>
      <c r="O90" s="13">
        <f t="shared" si="11"/>
        <v>6.4566044120155167E-2</v>
      </c>
    </row>
    <row r="91" spans="1:15" x14ac:dyDescent="0.25">
      <c r="A91" s="9">
        <v>291.57</v>
      </c>
      <c r="B91" s="19">
        <v>3.34</v>
      </c>
      <c r="C91" s="13"/>
      <c r="D91" s="13">
        <v>235</v>
      </c>
      <c r="E91" s="13">
        <v>-1.03E-2</v>
      </c>
      <c r="F91" s="13"/>
      <c r="G91" s="13">
        <f t="shared" si="6"/>
        <v>1.240723404255319</v>
      </c>
      <c r="H91" s="13">
        <f t="shared" si="7"/>
        <v>1.116298</v>
      </c>
      <c r="I91" s="13">
        <f t="shared" si="9"/>
        <v>1.3850170547234042</v>
      </c>
      <c r="J91" s="13">
        <f t="shared" si="8"/>
        <v>17.384694587409861</v>
      </c>
      <c r="K91" s="13"/>
      <c r="L91" s="13"/>
      <c r="M91" s="16">
        <f t="shared" si="10"/>
        <v>1.7384694587409859E-2</v>
      </c>
      <c r="N91" s="13"/>
      <c r="O91" s="13">
        <f t="shared" si="11"/>
        <v>3.6742653374285734E-2</v>
      </c>
    </row>
    <row r="92" spans="1:15" x14ac:dyDescent="0.25">
      <c r="A92" s="9">
        <v>255</v>
      </c>
      <c r="B92" s="19">
        <v>3.36</v>
      </c>
      <c r="C92" s="13"/>
      <c r="D92" s="13">
        <v>235</v>
      </c>
      <c r="E92" s="13">
        <v>-1.03E-2</v>
      </c>
      <c r="F92" s="13"/>
      <c r="G92" s="13">
        <f t="shared" si="6"/>
        <v>1.0851063829787233</v>
      </c>
      <c r="H92" s="13">
        <f t="shared" si="7"/>
        <v>1.1160920000000001</v>
      </c>
      <c r="I92" s="13">
        <f t="shared" si="9"/>
        <v>1.2110785531914894</v>
      </c>
      <c r="J92" s="13">
        <f t="shared" si="8"/>
        <v>12.717027426957452</v>
      </c>
      <c r="K92" s="13"/>
      <c r="L92" s="13"/>
      <c r="M92" s="16">
        <f t="shared" si="10"/>
        <v>1.2717027426957453E-2</v>
      </c>
      <c r="N92" s="13"/>
      <c r="O92" s="13">
        <f t="shared" si="11"/>
        <v>2.6877511615209744E-2</v>
      </c>
    </row>
    <row r="93" spans="1:15" x14ac:dyDescent="0.25">
      <c r="A93" s="9">
        <v>291.57</v>
      </c>
      <c r="B93" s="19">
        <v>3.38</v>
      </c>
      <c r="C93" s="13"/>
      <c r="D93" s="13">
        <v>235</v>
      </c>
      <c r="E93" s="13">
        <v>-1.03E-2</v>
      </c>
      <c r="F93" s="13"/>
      <c r="G93" s="13">
        <f t="shared" ref="G93:G139" si="12">(A93/D93)</f>
        <v>1.240723404255319</v>
      </c>
      <c r="H93" s="13">
        <f t="shared" ref="H93:H139" si="13">(E93*B93 + 1.1507)</f>
        <v>1.1158860000000002</v>
      </c>
      <c r="I93" s="13">
        <f t="shared" si="9"/>
        <v>1.3845058766808511</v>
      </c>
      <c r="J93" s="13">
        <f t="shared" ref="J93:J139" si="14">8.1399*(I93^2.3297)</f>
        <v>17.369750219243961</v>
      </c>
      <c r="K93" s="13"/>
      <c r="L93" s="13"/>
      <c r="M93" s="16">
        <f t="shared" si="10"/>
        <v>1.7369750219243963E-2</v>
      </c>
      <c r="N93" s="13"/>
      <c r="O93" s="13">
        <f t="shared" si="11"/>
        <v>3.6711068365031969E-2</v>
      </c>
    </row>
    <row r="94" spans="1:15" x14ac:dyDescent="0.25">
      <c r="A94" s="9">
        <v>371.36</v>
      </c>
      <c r="B94" s="19">
        <v>3.39</v>
      </c>
      <c r="C94" s="13"/>
      <c r="D94" s="13">
        <v>235</v>
      </c>
      <c r="E94" s="13">
        <v>-1.03E-2</v>
      </c>
      <c r="F94" s="13"/>
      <c r="G94" s="13">
        <f t="shared" si="12"/>
        <v>1.5802553191489361</v>
      </c>
      <c r="H94" s="13">
        <f t="shared" si="13"/>
        <v>1.115783</v>
      </c>
      <c r="I94" s="13">
        <f t="shared" si="9"/>
        <v>1.7632220207659575</v>
      </c>
      <c r="J94" s="13">
        <f t="shared" si="14"/>
        <v>30.509879330010293</v>
      </c>
      <c r="K94" s="13"/>
      <c r="L94" s="13"/>
      <c r="M94" s="16">
        <f t="shared" si="10"/>
        <v>3.0509879330010294E-2</v>
      </c>
      <c r="N94" s="13"/>
      <c r="O94" s="13">
        <f t="shared" si="11"/>
        <v>6.4482807855922933E-2</v>
      </c>
    </row>
    <row r="95" spans="1:15" x14ac:dyDescent="0.25">
      <c r="A95" s="9">
        <v>272.06</v>
      </c>
      <c r="B95" s="19">
        <v>3.43</v>
      </c>
      <c r="C95" s="13"/>
      <c r="D95" s="13">
        <v>235</v>
      </c>
      <c r="E95" s="13">
        <v>-1.03E-2</v>
      </c>
      <c r="F95" s="13"/>
      <c r="G95" s="13">
        <f t="shared" si="12"/>
        <v>1.1577021276595745</v>
      </c>
      <c r="H95" s="13">
        <f t="shared" si="13"/>
        <v>1.1153710000000001</v>
      </c>
      <c r="I95" s="13">
        <f t="shared" si="9"/>
        <v>1.2912673798297873</v>
      </c>
      <c r="J95" s="13">
        <f t="shared" si="14"/>
        <v>14.765680400590229</v>
      </c>
      <c r="K95" s="13"/>
      <c r="L95" s="13"/>
      <c r="M95" s="16">
        <f t="shared" si="10"/>
        <v>1.4765680400590229E-2</v>
      </c>
      <c r="N95" s="13"/>
      <c r="O95" s="13">
        <f t="shared" si="11"/>
        <v>3.1207351619928731E-2</v>
      </c>
    </row>
    <row r="96" spans="1:15" x14ac:dyDescent="0.25">
      <c r="A96" s="9">
        <v>255</v>
      </c>
      <c r="B96" s="19">
        <v>3.44</v>
      </c>
      <c r="C96" s="13"/>
      <c r="D96" s="13">
        <v>235</v>
      </c>
      <c r="E96" s="13">
        <v>-1.03E-2</v>
      </c>
      <c r="F96" s="13"/>
      <c r="G96" s="13">
        <f t="shared" si="12"/>
        <v>1.0851063829787233</v>
      </c>
      <c r="H96" s="13">
        <f t="shared" si="13"/>
        <v>1.1152680000000001</v>
      </c>
      <c r="I96" s="13">
        <f t="shared" si="9"/>
        <v>1.210184425531915</v>
      </c>
      <c r="J96" s="13">
        <f t="shared" si="14"/>
        <v>12.695164937420898</v>
      </c>
      <c r="K96" s="13"/>
      <c r="L96" s="13"/>
      <c r="M96" s="16">
        <f t="shared" si="10"/>
        <v>1.2695164937420898E-2</v>
      </c>
      <c r="N96" s="13"/>
      <c r="O96" s="13">
        <f t="shared" si="11"/>
        <v>2.6831305116102058E-2</v>
      </c>
    </row>
    <row r="97" spans="1:15" x14ac:dyDescent="0.25">
      <c r="A97" s="9">
        <v>239.94</v>
      </c>
      <c r="B97" s="19">
        <v>3.47</v>
      </c>
      <c r="C97" s="13"/>
      <c r="D97" s="13">
        <v>235</v>
      </c>
      <c r="E97" s="13">
        <v>-1.03E-2</v>
      </c>
      <c r="F97" s="13"/>
      <c r="G97" s="13">
        <f t="shared" si="12"/>
        <v>1.0210212765957447</v>
      </c>
      <c r="H97" s="13">
        <f t="shared" si="13"/>
        <v>1.114959</v>
      </c>
      <c r="I97" s="13">
        <f t="shared" si="9"/>
        <v>1.1383968615319149</v>
      </c>
      <c r="J97" s="13">
        <f t="shared" si="14"/>
        <v>11.009471678393677</v>
      </c>
      <c r="K97" s="13"/>
      <c r="L97" s="13"/>
      <c r="M97" s="16">
        <f t="shared" si="10"/>
        <v>1.1009471678393676E-2</v>
      </c>
      <c r="N97" s="13"/>
      <c r="O97" s="13">
        <f t="shared" si="11"/>
        <v>2.3268582584487243E-2</v>
      </c>
    </row>
    <row r="98" spans="1:15" x14ac:dyDescent="0.25">
      <c r="A98" s="9">
        <v>272.06</v>
      </c>
      <c r="B98" s="19">
        <v>3.51</v>
      </c>
      <c r="C98" s="13"/>
      <c r="D98" s="13">
        <v>235</v>
      </c>
      <c r="E98" s="13">
        <v>-1.03E-2</v>
      </c>
      <c r="F98" s="13"/>
      <c r="G98" s="13">
        <f t="shared" si="12"/>
        <v>1.1577021276595745</v>
      </c>
      <c r="H98" s="13">
        <f t="shared" si="13"/>
        <v>1.114547</v>
      </c>
      <c r="I98" s="13">
        <f t="shared" si="9"/>
        <v>1.2903134332765958</v>
      </c>
      <c r="J98" s="13">
        <f t="shared" si="14"/>
        <v>14.740279566401624</v>
      </c>
      <c r="K98" s="13"/>
      <c r="L98" s="13"/>
      <c r="M98" s="16">
        <f t="shared" si="10"/>
        <v>1.4740279566401624E-2</v>
      </c>
      <c r="N98" s="13"/>
      <c r="O98" s="13">
        <f t="shared" si="11"/>
        <v>3.1153666808768143E-2</v>
      </c>
    </row>
    <row r="99" spans="1:15" x14ac:dyDescent="0.25">
      <c r="A99" s="9">
        <v>255</v>
      </c>
      <c r="B99" s="19">
        <v>3.53</v>
      </c>
      <c r="C99" s="13"/>
      <c r="D99" s="13">
        <v>235</v>
      </c>
      <c r="E99" s="13">
        <v>-1.03E-2</v>
      </c>
      <c r="F99" s="13"/>
      <c r="G99" s="13">
        <f t="shared" si="12"/>
        <v>1.0851063829787233</v>
      </c>
      <c r="H99" s="13">
        <f t="shared" si="13"/>
        <v>1.114341</v>
      </c>
      <c r="I99" s="13">
        <f t="shared" si="9"/>
        <v>1.2091785319148936</v>
      </c>
      <c r="J99" s="13">
        <f t="shared" si="14"/>
        <v>12.670595297185805</v>
      </c>
      <c r="K99" s="13"/>
      <c r="L99" s="13"/>
      <c r="M99" s="16">
        <f t="shared" si="10"/>
        <v>1.2670595297185805E-2</v>
      </c>
      <c r="N99" s="13"/>
      <c r="O99" s="13">
        <f t="shared" si="11"/>
        <v>2.6779377038208606E-2</v>
      </c>
    </row>
    <row r="100" spans="1:15" x14ac:dyDescent="0.25">
      <c r="A100" s="9">
        <v>255</v>
      </c>
      <c r="B100" s="19">
        <v>3.55</v>
      </c>
      <c r="C100" s="13"/>
      <c r="D100" s="13">
        <v>235</v>
      </c>
      <c r="E100" s="13">
        <v>-1.03E-2</v>
      </c>
      <c r="F100" s="13"/>
      <c r="G100" s="13">
        <f t="shared" si="12"/>
        <v>1.0851063829787233</v>
      </c>
      <c r="H100" s="13">
        <f t="shared" si="13"/>
        <v>1.1141350000000001</v>
      </c>
      <c r="I100" s="13">
        <f t="shared" si="9"/>
        <v>1.208955</v>
      </c>
      <c r="J100" s="13">
        <f t="shared" si="14"/>
        <v>12.665139066166043</v>
      </c>
      <c r="K100" s="13"/>
      <c r="L100" s="13"/>
      <c r="M100" s="16">
        <f t="shared" si="10"/>
        <v>1.2665139066166044E-2</v>
      </c>
      <c r="N100" s="13"/>
      <c r="O100" s="13">
        <f t="shared" si="11"/>
        <v>2.6767845262135052E-2</v>
      </c>
    </row>
    <row r="101" spans="1:15" x14ac:dyDescent="0.25">
      <c r="A101" s="9">
        <v>239.94</v>
      </c>
      <c r="B101" s="19">
        <v>3.59</v>
      </c>
      <c r="C101" s="13"/>
      <c r="D101" s="13">
        <v>235</v>
      </c>
      <c r="E101" s="13">
        <v>-1.03E-2</v>
      </c>
      <c r="F101" s="13"/>
      <c r="G101" s="13">
        <f t="shared" si="12"/>
        <v>1.0210212765957447</v>
      </c>
      <c r="H101" s="13">
        <f t="shared" si="13"/>
        <v>1.113723</v>
      </c>
      <c r="I101" s="13">
        <f t="shared" si="9"/>
        <v>1.1371348792340426</v>
      </c>
      <c r="J101" s="13">
        <f t="shared" si="14"/>
        <v>10.981059411482931</v>
      </c>
      <c r="K101" s="13"/>
      <c r="L101" s="13"/>
      <c r="M101" s="16">
        <f t="shared" si="10"/>
        <v>1.0981059411482931E-2</v>
      </c>
      <c r="N101" s="13"/>
      <c r="O101" s="13">
        <f t="shared" si="11"/>
        <v>2.3208533092709843E-2</v>
      </c>
    </row>
    <row r="102" spans="1:15" x14ac:dyDescent="0.25">
      <c r="A102" s="9">
        <v>255</v>
      </c>
      <c r="B102" s="19">
        <v>3.63</v>
      </c>
      <c r="C102" s="13"/>
      <c r="D102" s="13">
        <v>235</v>
      </c>
      <c r="E102" s="13">
        <v>-1.03E-2</v>
      </c>
      <c r="F102" s="13"/>
      <c r="G102" s="13">
        <f t="shared" si="12"/>
        <v>1.0851063829787233</v>
      </c>
      <c r="H102" s="13">
        <f t="shared" si="13"/>
        <v>1.1133110000000002</v>
      </c>
      <c r="I102" s="13">
        <f t="shared" si="9"/>
        <v>1.2080608723404256</v>
      </c>
      <c r="J102" s="13">
        <f t="shared" si="14"/>
        <v>12.643327554161509</v>
      </c>
      <c r="K102" s="13"/>
      <c r="L102" s="13"/>
      <c r="M102" s="16">
        <f t="shared" si="10"/>
        <v>1.2643327554161509E-2</v>
      </c>
      <c r="N102" s="13"/>
      <c r="O102" s="13">
        <f t="shared" si="11"/>
        <v>2.672174650433852E-2</v>
      </c>
    </row>
    <row r="103" spans="1:15" x14ac:dyDescent="0.25">
      <c r="A103" s="9">
        <v>272.06</v>
      </c>
      <c r="B103" s="19">
        <v>3.67</v>
      </c>
      <c r="C103" s="13"/>
      <c r="D103" s="13">
        <v>235</v>
      </c>
      <c r="E103" s="13">
        <v>-1.03E-2</v>
      </c>
      <c r="F103" s="13"/>
      <c r="G103" s="13">
        <f t="shared" si="12"/>
        <v>1.1577021276595745</v>
      </c>
      <c r="H103" s="13">
        <f t="shared" si="13"/>
        <v>1.1128990000000001</v>
      </c>
      <c r="I103" s="13">
        <f t="shared" si="9"/>
        <v>1.2884055401702128</v>
      </c>
      <c r="J103" s="13">
        <f t="shared" si="14"/>
        <v>14.689552767189731</v>
      </c>
      <c r="K103" s="13"/>
      <c r="L103" s="13"/>
      <c r="M103" s="16">
        <f t="shared" si="10"/>
        <v>1.4689552767189732E-2</v>
      </c>
      <c r="N103" s="13"/>
      <c r="O103" s="13">
        <f t="shared" si="11"/>
        <v>3.1046455422864397E-2</v>
      </c>
    </row>
    <row r="104" spans="1:15" x14ac:dyDescent="0.25">
      <c r="A104" s="9">
        <v>255</v>
      </c>
      <c r="B104" s="19">
        <v>3.66</v>
      </c>
      <c r="C104" s="13"/>
      <c r="D104" s="13">
        <v>235</v>
      </c>
      <c r="E104" s="13">
        <v>-1.03E-2</v>
      </c>
      <c r="F104" s="13"/>
      <c r="G104" s="13">
        <f t="shared" si="12"/>
        <v>1.0851063829787233</v>
      </c>
      <c r="H104" s="13">
        <f t="shared" si="13"/>
        <v>1.113002</v>
      </c>
      <c r="I104" s="13">
        <f t="shared" si="9"/>
        <v>1.207725574468085</v>
      </c>
      <c r="J104" s="13">
        <f t="shared" si="14"/>
        <v>12.635153768909568</v>
      </c>
      <c r="K104" s="13"/>
      <c r="L104" s="13"/>
      <c r="M104" s="16">
        <f t="shared" si="10"/>
        <v>1.2635153768909568E-2</v>
      </c>
      <c r="N104" s="13"/>
      <c r="O104" s="13">
        <f t="shared" si="11"/>
        <v>2.6704471161550187E-2</v>
      </c>
    </row>
    <row r="105" spans="1:15" x14ac:dyDescent="0.25">
      <c r="A105" s="9">
        <v>214.58</v>
      </c>
      <c r="B105" s="19">
        <v>3.71</v>
      </c>
      <c r="C105" s="13"/>
      <c r="D105" s="13">
        <v>235</v>
      </c>
      <c r="E105" s="13">
        <v>-1.03E-2</v>
      </c>
      <c r="F105" s="13"/>
      <c r="G105" s="13">
        <f t="shared" si="12"/>
        <v>0.91310638297872349</v>
      </c>
      <c r="H105" s="13">
        <f t="shared" si="13"/>
        <v>1.112487</v>
      </c>
      <c r="I105" s="13">
        <f t="shared" si="9"/>
        <v>1.0158189806808511</v>
      </c>
      <c r="J105" s="13">
        <f t="shared" si="14"/>
        <v>8.443044109306145</v>
      </c>
      <c r="K105" s="13"/>
      <c r="L105" s="13"/>
      <c r="M105" s="16">
        <f t="shared" si="10"/>
        <v>8.4430441093061442E-3</v>
      </c>
      <c r="N105" s="13"/>
      <c r="O105" s="13">
        <f t="shared" si="11"/>
        <v>1.7844422953320359E-2</v>
      </c>
    </row>
    <row r="106" spans="1:15" x14ac:dyDescent="0.25">
      <c r="A106" s="9">
        <v>255</v>
      </c>
      <c r="B106" s="19">
        <v>3.76</v>
      </c>
      <c r="C106" s="13"/>
      <c r="D106" s="13">
        <v>235</v>
      </c>
      <c r="E106" s="13">
        <v>-1.03E-2</v>
      </c>
      <c r="F106" s="13"/>
      <c r="G106" s="13">
        <f t="shared" si="12"/>
        <v>1.0851063829787233</v>
      </c>
      <c r="H106" s="13">
        <f t="shared" si="13"/>
        <v>1.111972</v>
      </c>
      <c r="I106" s="13">
        <f t="shared" si="9"/>
        <v>1.2066079148936169</v>
      </c>
      <c r="J106" s="13">
        <f t="shared" si="14"/>
        <v>12.60792960515797</v>
      </c>
      <c r="K106" s="13"/>
      <c r="L106" s="13"/>
      <c r="M106" s="16">
        <f t="shared" si="10"/>
        <v>1.2607929605157971E-2</v>
      </c>
      <c r="N106" s="13"/>
      <c r="O106" s="13">
        <f t="shared" si="11"/>
        <v>2.6646932732727051E-2</v>
      </c>
    </row>
    <row r="107" spans="1:15" x14ac:dyDescent="0.25">
      <c r="A107" s="9">
        <v>185.18</v>
      </c>
      <c r="B107" s="19">
        <v>3.78</v>
      </c>
      <c r="C107" s="13"/>
      <c r="D107" s="13">
        <v>235</v>
      </c>
      <c r="E107" s="13">
        <v>-1.03E-2</v>
      </c>
      <c r="F107" s="13"/>
      <c r="G107" s="13">
        <f t="shared" si="12"/>
        <v>0.78800000000000003</v>
      </c>
      <c r="H107" s="13">
        <f t="shared" si="13"/>
        <v>1.111766</v>
      </c>
      <c r="I107" s="13">
        <f t="shared" si="9"/>
        <v>0.87607160800000006</v>
      </c>
      <c r="J107" s="13">
        <f t="shared" si="14"/>
        <v>5.9807216349988535</v>
      </c>
      <c r="K107" s="13"/>
      <c r="L107" s="13"/>
      <c r="M107" s="16">
        <f t="shared" si="10"/>
        <v>5.9807216349988535E-3</v>
      </c>
      <c r="N107" s="13"/>
      <c r="O107" s="13">
        <f t="shared" si="11"/>
        <v>1.2640290046970244E-2</v>
      </c>
    </row>
    <row r="108" spans="1:15" x14ac:dyDescent="0.25">
      <c r="A108" s="9">
        <v>255</v>
      </c>
      <c r="B108" s="19">
        <v>3.81</v>
      </c>
      <c r="C108" s="13"/>
      <c r="D108" s="13">
        <v>235</v>
      </c>
      <c r="E108" s="13">
        <v>-1.03E-2</v>
      </c>
      <c r="F108" s="13"/>
      <c r="G108" s="13">
        <f t="shared" si="12"/>
        <v>1.0851063829787233</v>
      </c>
      <c r="H108" s="13">
        <f t="shared" si="13"/>
        <v>1.1114570000000001</v>
      </c>
      <c r="I108" s="13">
        <f t="shared" si="9"/>
        <v>1.206049085106383</v>
      </c>
      <c r="J108" s="13">
        <f t="shared" si="14"/>
        <v>12.594330090454122</v>
      </c>
      <c r="K108" s="13"/>
      <c r="L108" s="13"/>
      <c r="M108" s="16">
        <f t="shared" si="10"/>
        <v>1.2594330090454122E-2</v>
      </c>
      <c r="N108" s="13"/>
      <c r="O108" s="13">
        <f t="shared" si="11"/>
        <v>2.6618190079106669E-2</v>
      </c>
    </row>
    <row r="109" spans="1:15" x14ac:dyDescent="0.25">
      <c r="A109" s="9">
        <v>340.33</v>
      </c>
      <c r="B109" s="19">
        <v>3.88</v>
      </c>
      <c r="C109" s="13"/>
      <c r="D109" s="13">
        <v>235</v>
      </c>
      <c r="E109" s="13">
        <v>-1.03E-2</v>
      </c>
      <c r="F109" s="13"/>
      <c r="G109" s="13">
        <f t="shared" si="12"/>
        <v>1.4482127659574466</v>
      </c>
      <c r="H109" s="13">
        <f t="shared" si="13"/>
        <v>1.1107360000000002</v>
      </c>
      <c r="I109" s="13">
        <f t="shared" si="9"/>
        <v>1.6085820548085108</v>
      </c>
      <c r="J109" s="13">
        <f t="shared" si="14"/>
        <v>24.635979718342419</v>
      </c>
      <c r="K109" s="13"/>
      <c r="L109" s="13"/>
      <c r="M109" s="16">
        <f t="shared" si="10"/>
        <v>2.4635979718342419E-2</v>
      </c>
      <c r="N109" s="13"/>
      <c r="O109" s="13">
        <f t="shared" si="11"/>
        <v>5.2068286778102858E-2</v>
      </c>
    </row>
    <row r="110" spans="1:15" x14ac:dyDescent="0.25">
      <c r="A110" s="9">
        <v>255</v>
      </c>
      <c r="B110" s="19">
        <v>3.9</v>
      </c>
      <c r="C110" s="13"/>
      <c r="D110" s="13">
        <v>235</v>
      </c>
      <c r="E110" s="13">
        <v>-1.03E-2</v>
      </c>
      <c r="F110" s="13"/>
      <c r="G110" s="13">
        <f t="shared" si="12"/>
        <v>1.0851063829787233</v>
      </c>
      <c r="H110" s="13">
        <f t="shared" si="13"/>
        <v>1.11053</v>
      </c>
      <c r="I110" s="13">
        <f t="shared" si="9"/>
        <v>1.2050431914893616</v>
      </c>
      <c r="J110" s="13">
        <f t="shared" si="14"/>
        <v>12.569872071677381</v>
      </c>
      <c r="K110" s="13"/>
      <c r="L110" s="13"/>
      <c r="M110" s="16">
        <f t="shared" si="10"/>
        <v>1.256987207167738E-2</v>
      </c>
      <c r="N110" s="13"/>
      <c r="O110" s="13">
        <f t="shared" si="11"/>
        <v>2.6566497913816264E-2</v>
      </c>
    </row>
    <row r="111" spans="1:15" x14ac:dyDescent="0.25">
      <c r="A111" s="9">
        <v>340.33</v>
      </c>
      <c r="B111" s="19">
        <v>3.9</v>
      </c>
      <c r="C111" s="13"/>
      <c r="D111" s="13">
        <v>235</v>
      </c>
      <c r="E111" s="13">
        <v>-1.03E-2</v>
      </c>
      <c r="F111" s="13"/>
      <c r="G111" s="13">
        <f t="shared" si="12"/>
        <v>1.4482127659574466</v>
      </c>
      <c r="H111" s="13">
        <f t="shared" si="13"/>
        <v>1.11053</v>
      </c>
      <c r="I111" s="13">
        <f t="shared" si="9"/>
        <v>1.6082837229787232</v>
      </c>
      <c r="J111" s="13">
        <f t="shared" si="14"/>
        <v>24.625336507708134</v>
      </c>
      <c r="K111" s="13"/>
      <c r="L111" s="13"/>
      <c r="M111" s="16">
        <f t="shared" si="10"/>
        <v>2.4625336507708134E-2</v>
      </c>
      <c r="N111" s="13"/>
      <c r="O111" s="13">
        <f t="shared" si="11"/>
        <v>5.2045792290370624E-2</v>
      </c>
    </row>
    <row r="112" spans="1:15" x14ac:dyDescent="0.25">
      <c r="A112" s="9">
        <v>255</v>
      </c>
      <c r="B112" s="19">
        <v>3.89</v>
      </c>
      <c r="C112" s="13"/>
      <c r="D112" s="13">
        <v>235</v>
      </c>
      <c r="E112" s="13">
        <v>-1.03E-2</v>
      </c>
      <c r="F112" s="13"/>
      <c r="G112" s="13">
        <f t="shared" si="12"/>
        <v>1.0851063829787233</v>
      </c>
      <c r="H112" s="13">
        <f t="shared" si="13"/>
        <v>1.110633</v>
      </c>
      <c r="I112" s="13">
        <f t="shared" si="9"/>
        <v>1.2051549574468083</v>
      </c>
      <c r="J112" s="13">
        <f t="shared" si="14"/>
        <v>12.572588289325912</v>
      </c>
      <c r="K112" s="13"/>
      <c r="L112" s="13"/>
      <c r="M112" s="16">
        <f t="shared" si="10"/>
        <v>1.2572588289325913E-2</v>
      </c>
      <c r="N112" s="13"/>
      <c r="O112" s="13">
        <f t="shared" si="11"/>
        <v>2.657223865565371E-2</v>
      </c>
    </row>
    <row r="113" spans="1:15" x14ac:dyDescent="0.25">
      <c r="A113" s="9">
        <v>371.36</v>
      </c>
      <c r="B113" s="19">
        <v>3.9</v>
      </c>
      <c r="C113" s="13"/>
      <c r="D113" s="13">
        <v>235</v>
      </c>
      <c r="E113" s="13">
        <v>-1.03E-2</v>
      </c>
      <c r="F113" s="13"/>
      <c r="G113" s="13">
        <f t="shared" si="12"/>
        <v>1.5802553191489361</v>
      </c>
      <c r="H113" s="13">
        <f t="shared" si="13"/>
        <v>1.11053</v>
      </c>
      <c r="I113" s="13">
        <f t="shared" si="9"/>
        <v>1.754920939574468</v>
      </c>
      <c r="J113" s="13">
        <f t="shared" si="14"/>
        <v>30.176293679504838</v>
      </c>
      <c r="K113" s="13"/>
      <c r="L113" s="13"/>
      <c r="M113" s="16">
        <f t="shared" si="10"/>
        <v>3.0176293679504838E-2</v>
      </c>
      <c r="N113" s="13"/>
      <c r="O113" s="13">
        <f t="shared" si="11"/>
        <v>6.377777263856374E-2</v>
      </c>
    </row>
    <row r="114" spans="1:15" x14ac:dyDescent="0.25">
      <c r="A114" s="9">
        <v>194.04</v>
      </c>
      <c r="B114" s="19">
        <v>3.9</v>
      </c>
      <c r="C114" s="13"/>
      <c r="D114" s="13">
        <v>235</v>
      </c>
      <c r="E114" s="13">
        <v>-1.03E-2</v>
      </c>
      <c r="F114" s="13"/>
      <c r="G114" s="13">
        <f t="shared" si="12"/>
        <v>0.8257021276595744</v>
      </c>
      <c r="H114" s="13">
        <f t="shared" si="13"/>
        <v>1.11053</v>
      </c>
      <c r="I114" s="13">
        <f t="shared" si="9"/>
        <v>0.91696698382978714</v>
      </c>
      <c r="J114" s="13">
        <f t="shared" si="14"/>
        <v>6.651421680055055</v>
      </c>
      <c r="K114" s="13"/>
      <c r="L114" s="13"/>
      <c r="M114" s="16">
        <f t="shared" si="10"/>
        <v>6.651421680055055E-3</v>
      </c>
      <c r="N114" s="13"/>
      <c r="O114" s="13">
        <f t="shared" si="11"/>
        <v>1.4057818502803155E-2</v>
      </c>
    </row>
    <row r="115" spans="1:15" x14ac:dyDescent="0.25">
      <c r="A115" s="9">
        <v>255</v>
      </c>
      <c r="B115" s="19">
        <v>3.91</v>
      </c>
      <c r="C115" s="13"/>
      <c r="D115" s="13">
        <v>235</v>
      </c>
      <c r="E115" s="13">
        <v>-1.03E-2</v>
      </c>
      <c r="F115" s="13"/>
      <c r="G115" s="13">
        <f t="shared" si="12"/>
        <v>1.0851063829787233</v>
      </c>
      <c r="H115" s="13">
        <f t="shared" si="13"/>
        <v>1.1104270000000001</v>
      </c>
      <c r="I115" s="13">
        <f t="shared" si="9"/>
        <v>1.2049314255319148</v>
      </c>
      <c r="J115" s="13">
        <f t="shared" si="14"/>
        <v>12.567156188993044</v>
      </c>
      <c r="K115" s="13"/>
      <c r="L115" s="13"/>
      <c r="M115" s="16">
        <f t="shared" si="10"/>
        <v>1.2567156188993045E-2</v>
      </c>
      <c r="N115" s="13"/>
      <c r="O115" s="13">
        <f t="shared" si="11"/>
        <v>2.65607578799276E-2</v>
      </c>
    </row>
    <row r="116" spans="1:15" x14ac:dyDescent="0.25">
      <c r="A116" s="9">
        <v>255</v>
      </c>
      <c r="B116" s="19">
        <v>3.93</v>
      </c>
      <c r="C116" s="13"/>
      <c r="D116" s="13">
        <v>235</v>
      </c>
      <c r="E116" s="13">
        <v>-1.03E-2</v>
      </c>
      <c r="F116" s="13"/>
      <c r="G116" s="13">
        <f t="shared" si="12"/>
        <v>1.0851063829787233</v>
      </c>
      <c r="H116" s="13">
        <f t="shared" si="13"/>
        <v>1.1102210000000001</v>
      </c>
      <c r="I116" s="13">
        <f t="shared" si="9"/>
        <v>1.2047078936170212</v>
      </c>
      <c r="J116" s="13">
        <f t="shared" si="14"/>
        <v>12.561725428475977</v>
      </c>
      <c r="K116" s="13"/>
      <c r="L116" s="13"/>
      <c r="M116" s="16">
        <f t="shared" si="10"/>
        <v>1.2561725428475978E-2</v>
      </c>
      <c r="N116" s="13"/>
      <c r="O116" s="13">
        <f t="shared" si="11"/>
        <v>2.6549279935910001E-2</v>
      </c>
    </row>
    <row r="117" spans="1:15" x14ac:dyDescent="0.25">
      <c r="A117" s="9">
        <v>255</v>
      </c>
      <c r="B117" s="19">
        <v>3.94</v>
      </c>
      <c r="C117" s="13"/>
      <c r="D117" s="13">
        <v>235</v>
      </c>
      <c r="E117" s="13">
        <v>-1.03E-2</v>
      </c>
      <c r="F117" s="13"/>
      <c r="G117" s="13">
        <f t="shared" si="12"/>
        <v>1.0851063829787233</v>
      </c>
      <c r="H117" s="13">
        <f t="shared" si="13"/>
        <v>1.1101180000000002</v>
      </c>
      <c r="I117" s="13">
        <f t="shared" si="9"/>
        <v>1.2045961276595745</v>
      </c>
      <c r="J117" s="13">
        <f t="shared" si="14"/>
        <v>12.559010550622761</v>
      </c>
      <c r="K117" s="13"/>
      <c r="L117" s="13"/>
      <c r="M117" s="16">
        <f t="shared" si="10"/>
        <v>1.255901055062276E-2</v>
      </c>
      <c r="N117" s="13"/>
      <c r="O117" s="13">
        <f t="shared" si="11"/>
        <v>2.6543542025737769E-2</v>
      </c>
    </row>
    <row r="118" spans="1:15" x14ac:dyDescent="0.25">
      <c r="A118" s="9">
        <v>255</v>
      </c>
      <c r="B118" s="19">
        <v>3.96</v>
      </c>
      <c r="C118" s="13"/>
      <c r="D118" s="13">
        <v>235</v>
      </c>
      <c r="E118" s="13">
        <v>-1.03E-2</v>
      </c>
      <c r="F118" s="13"/>
      <c r="G118" s="13">
        <f t="shared" si="12"/>
        <v>1.0851063829787233</v>
      </c>
      <c r="H118" s="13">
        <f t="shared" si="13"/>
        <v>1.109912</v>
      </c>
      <c r="I118" s="13">
        <f t="shared" si="9"/>
        <v>1.2043725957446807</v>
      </c>
      <c r="J118" s="13">
        <f t="shared" si="14"/>
        <v>12.553581799675724</v>
      </c>
      <c r="K118" s="13"/>
      <c r="L118" s="13"/>
      <c r="M118" s="16">
        <f t="shared" si="10"/>
        <v>1.2553581799675724E-2</v>
      </c>
      <c r="N118" s="13"/>
      <c r="O118" s="13">
        <f t="shared" si="11"/>
        <v>2.6532068328958148E-2</v>
      </c>
    </row>
    <row r="119" spans="1:15" x14ac:dyDescent="0.25">
      <c r="A119" s="9">
        <v>371.36</v>
      </c>
      <c r="B119" s="19">
        <v>3.96</v>
      </c>
      <c r="C119" s="13"/>
      <c r="D119" s="13">
        <v>235</v>
      </c>
      <c r="E119" s="13">
        <v>-1.03E-2</v>
      </c>
      <c r="F119" s="13"/>
      <c r="G119" s="13">
        <f t="shared" si="12"/>
        <v>1.5802553191489361</v>
      </c>
      <c r="H119" s="13">
        <f t="shared" si="13"/>
        <v>1.109912</v>
      </c>
      <c r="I119" s="13">
        <f t="shared" si="9"/>
        <v>1.753944341787234</v>
      </c>
      <c r="J119" s="13">
        <f t="shared" si="14"/>
        <v>30.137185880377054</v>
      </c>
      <c r="K119" s="13"/>
      <c r="L119" s="13"/>
      <c r="M119" s="16">
        <f t="shared" si="10"/>
        <v>3.0137185880377053E-2</v>
      </c>
      <c r="N119" s="13"/>
      <c r="O119" s="13">
        <f t="shared" si="11"/>
        <v>6.369511807708389E-2</v>
      </c>
    </row>
    <row r="120" spans="1:15" x14ac:dyDescent="0.25">
      <c r="A120" s="9">
        <v>255</v>
      </c>
      <c r="B120" s="19">
        <v>3.97</v>
      </c>
      <c r="C120" s="13"/>
      <c r="D120" s="13">
        <v>235</v>
      </c>
      <c r="E120" s="13">
        <v>-1.03E-2</v>
      </c>
      <c r="F120" s="13"/>
      <c r="G120" s="13">
        <f t="shared" si="12"/>
        <v>1.0851063829787233</v>
      </c>
      <c r="H120" s="13">
        <f t="shared" si="13"/>
        <v>1.109809</v>
      </c>
      <c r="I120" s="13">
        <f t="shared" si="9"/>
        <v>1.2042608297872339</v>
      </c>
      <c r="J120" s="13">
        <f t="shared" si="14"/>
        <v>12.55086792656142</v>
      </c>
      <c r="K120" s="13"/>
      <c r="L120" s="13"/>
      <c r="M120" s="16">
        <f t="shared" si="10"/>
        <v>1.255086792656142E-2</v>
      </c>
      <c r="N120" s="13"/>
      <c r="O120" s="13">
        <f t="shared" si="11"/>
        <v>2.6526332542307466E-2</v>
      </c>
    </row>
    <row r="121" spans="1:15" x14ac:dyDescent="0.25">
      <c r="A121" s="9">
        <v>255</v>
      </c>
      <c r="B121" s="19">
        <v>3.99</v>
      </c>
      <c r="C121" s="13"/>
      <c r="D121" s="13">
        <v>235</v>
      </c>
      <c r="E121" s="13">
        <v>-1.03E-2</v>
      </c>
      <c r="F121" s="13"/>
      <c r="G121" s="13">
        <f t="shared" si="12"/>
        <v>1.0851063829787233</v>
      </c>
      <c r="H121" s="13">
        <f t="shared" si="13"/>
        <v>1.1096030000000001</v>
      </c>
      <c r="I121" s="13">
        <f t="shared" si="9"/>
        <v>1.2040372978723404</v>
      </c>
      <c r="J121" s="13">
        <f t="shared" si="14"/>
        <v>12.545441184999993</v>
      </c>
      <c r="K121" s="13"/>
      <c r="L121" s="13"/>
      <c r="M121" s="16">
        <f t="shared" si="10"/>
        <v>1.2545441184999992E-2</v>
      </c>
      <c r="N121" s="13"/>
      <c r="O121" s="13">
        <f t="shared" si="11"/>
        <v>2.651486309237604E-2</v>
      </c>
    </row>
    <row r="122" spans="1:15" x14ac:dyDescent="0.25">
      <c r="A122" s="9">
        <v>255</v>
      </c>
      <c r="B122" s="19">
        <v>4</v>
      </c>
      <c r="C122" s="13"/>
      <c r="D122" s="13">
        <v>235</v>
      </c>
      <c r="E122" s="13">
        <v>-1.03E-2</v>
      </c>
      <c r="F122" s="13"/>
      <c r="G122" s="13">
        <f t="shared" si="12"/>
        <v>1.0851063829787233</v>
      </c>
      <c r="H122" s="13">
        <f t="shared" si="13"/>
        <v>1.1095000000000002</v>
      </c>
      <c r="I122" s="13">
        <f t="shared" si="9"/>
        <v>1.2039255319148936</v>
      </c>
      <c r="J122" s="13">
        <f t="shared" si="14"/>
        <v>12.542728316532378</v>
      </c>
      <c r="K122" s="13"/>
      <c r="L122" s="13"/>
      <c r="M122" s="16">
        <f t="shared" si="10"/>
        <v>1.2542728316532378E-2</v>
      </c>
      <c r="N122" s="13"/>
      <c r="O122" s="13">
        <f t="shared" si="11"/>
        <v>2.6509129429051995E-2</v>
      </c>
    </row>
    <row r="123" spans="1:15" x14ac:dyDescent="0.25">
      <c r="A123" s="9">
        <v>314.07</v>
      </c>
      <c r="B123" s="19">
        <v>4.01</v>
      </c>
      <c r="C123" s="13"/>
      <c r="D123" s="13">
        <v>235</v>
      </c>
      <c r="E123" s="13">
        <v>-1.03E-2</v>
      </c>
      <c r="F123" s="13"/>
      <c r="G123" s="13">
        <f t="shared" si="12"/>
        <v>1.336468085106383</v>
      </c>
      <c r="H123" s="13">
        <f t="shared" si="13"/>
        <v>1.109397</v>
      </c>
      <c r="I123" s="13">
        <f t="shared" si="9"/>
        <v>1.4826736842127659</v>
      </c>
      <c r="J123" s="13">
        <f t="shared" si="14"/>
        <v>20.375297371001793</v>
      </c>
      <c r="K123" s="13"/>
      <c r="L123" s="13"/>
      <c r="M123" s="16">
        <f t="shared" si="10"/>
        <v>2.0375297371001792E-2</v>
      </c>
      <c r="N123" s="13"/>
      <c r="O123" s="13">
        <f t="shared" si="11"/>
        <v>4.3063309794518188E-2</v>
      </c>
    </row>
    <row r="124" spans="1:15" x14ac:dyDescent="0.25">
      <c r="A124" s="9">
        <v>255</v>
      </c>
      <c r="B124" s="19">
        <v>4.03</v>
      </c>
      <c r="C124" s="13"/>
      <c r="D124" s="13">
        <v>235</v>
      </c>
      <c r="E124" s="13">
        <v>-1.03E-2</v>
      </c>
      <c r="F124" s="13"/>
      <c r="G124" s="13">
        <f t="shared" si="12"/>
        <v>1.0851063829787233</v>
      </c>
      <c r="H124" s="13">
        <f t="shared" si="13"/>
        <v>1.109191</v>
      </c>
      <c r="I124" s="13">
        <f t="shared" si="9"/>
        <v>1.2035902340425531</v>
      </c>
      <c r="J124" s="13">
        <f t="shared" si="14"/>
        <v>12.53459172025892</v>
      </c>
      <c r="K124" s="13"/>
      <c r="L124" s="13"/>
      <c r="M124" s="16">
        <f t="shared" si="10"/>
        <v>1.253459172025892E-2</v>
      </c>
      <c r="N124" s="13"/>
      <c r="O124" s="13">
        <f t="shared" si="11"/>
        <v>2.6491932685386525E-2</v>
      </c>
    </row>
    <row r="125" spans="1:15" x14ac:dyDescent="0.25">
      <c r="A125" s="9">
        <v>255</v>
      </c>
      <c r="B125" s="19">
        <v>4.03</v>
      </c>
      <c r="C125" s="13"/>
      <c r="D125" s="13">
        <v>235</v>
      </c>
      <c r="E125" s="13">
        <v>-1.03E-2</v>
      </c>
      <c r="F125" s="13"/>
      <c r="G125" s="13">
        <f t="shared" si="12"/>
        <v>1.0851063829787233</v>
      </c>
      <c r="H125" s="13">
        <f t="shared" si="13"/>
        <v>1.109191</v>
      </c>
      <c r="I125" s="13">
        <f t="shared" si="9"/>
        <v>1.2035902340425531</v>
      </c>
      <c r="J125" s="13">
        <f t="shared" si="14"/>
        <v>12.53459172025892</v>
      </c>
      <c r="K125" s="13"/>
      <c r="L125" s="13"/>
      <c r="M125" s="16">
        <f t="shared" si="10"/>
        <v>1.253459172025892E-2</v>
      </c>
      <c r="N125" s="13"/>
      <c r="O125" s="13">
        <f t="shared" si="11"/>
        <v>2.6491932685386525E-2</v>
      </c>
    </row>
    <row r="126" spans="1:15" x14ac:dyDescent="0.25">
      <c r="A126" s="9">
        <v>272.06</v>
      </c>
      <c r="B126" s="19">
        <v>4.04</v>
      </c>
      <c r="C126" s="13"/>
      <c r="D126" s="13">
        <v>235</v>
      </c>
      <c r="E126" s="13">
        <v>-1.03E-2</v>
      </c>
      <c r="F126" s="13"/>
      <c r="G126" s="13">
        <f t="shared" si="12"/>
        <v>1.1577021276595745</v>
      </c>
      <c r="H126" s="13">
        <f t="shared" si="13"/>
        <v>1.1090880000000001</v>
      </c>
      <c r="I126" s="13">
        <f t="shared" si="9"/>
        <v>1.2839935373617022</v>
      </c>
      <c r="J126" s="13">
        <f t="shared" si="14"/>
        <v>14.572629146565433</v>
      </c>
      <c r="K126" s="13"/>
      <c r="L126" s="13"/>
      <c r="M126" s="16">
        <f t="shared" si="10"/>
        <v>1.4572629146565434E-2</v>
      </c>
      <c r="N126" s="13"/>
      <c r="O126" s="13">
        <f t="shared" si="11"/>
        <v>3.0799336668936084E-2</v>
      </c>
    </row>
    <row r="127" spans="1:15" x14ac:dyDescent="0.25">
      <c r="A127" s="9">
        <v>255</v>
      </c>
      <c r="B127" s="19">
        <v>4.0599999999999996</v>
      </c>
      <c r="C127" s="13"/>
      <c r="D127" s="13">
        <v>235</v>
      </c>
      <c r="E127" s="13">
        <v>-1.03E-2</v>
      </c>
      <c r="F127" s="13"/>
      <c r="G127" s="13">
        <f t="shared" si="12"/>
        <v>1.0851063829787233</v>
      </c>
      <c r="H127" s="13">
        <f t="shared" si="13"/>
        <v>1.1088820000000001</v>
      </c>
      <c r="I127" s="13">
        <f t="shared" si="9"/>
        <v>1.2032549361702127</v>
      </c>
      <c r="J127" s="13">
        <f t="shared" si="14"/>
        <v>12.526458137464299</v>
      </c>
      <c r="K127" s="13"/>
      <c r="L127" s="13"/>
      <c r="M127" s="16">
        <f t="shared" si="10"/>
        <v>1.2526458137464299E-2</v>
      </c>
      <c r="N127" s="13"/>
      <c r="O127" s="13">
        <f t="shared" si="11"/>
        <v>2.6474742310726145E-2</v>
      </c>
    </row>
    <row r="128" spans="1:15" x14ac:dyDescent="0.25">
      <c r="A128" s="9">
        <v>255</v>
      </c>
      <c r="B128" s="19">
        <v>4.0599999999999996</v>
      </c>
      <c r="C128" s="13"/>
      <c r="D128" s="13">
        <v>235</v>
      </c>
      <c r="E128" s="13">
        <v>-1.03E-2</v>
      </c>
      <c r="F128" s="13"/>
      <c r="G128" s="13">
        <f t="shared" si="12"/>
        <v>1.0851063829787233</v>
      </c>
      <c r="H128" s="13">
        <f t="shared" si="13"/>
        <v>1.1088820000000001</v>
      </c>
      <c r="I128" s="13">
        <f t="shared" si="9"/>
        <v>1.2032549361702127</v>
      </c>
      <c r="J128" s="13">
        <f t="shared" si="14"/>
        <v>12.526458137464299</v>
      </c>
      <c r="K128" s="13"/>
      <c r="L128" s="13"/>
      <c r="M128" s="16">
        <f t="shared" si="10"/>
        <v>1.2526458137464299E-2</v>
      </c>
      <c r="N128" s="13"/>
      <c r="O128" s="13">
        <f t="shared" si="11"/>
        <v>2.6474742310726145E-2</v>
      </c>
    </row>
    <row r="129" spans="1:15" x14ac:dyDescent="0.25">
      <c r="A129" s="9">
        <v>255</v>
      </c>
      <c r="B129" s="19">
        <v>4.07</v>
      </c>
      <c r="C129" s="13"/>
      <c r="D129" s="13">
        <v>235</v>
      </c>
      <c r="E129" s="13">
        <v>-1.03E-2</v>
      </c>
      <c r="F129" s="13"/>
      <c r="G129" s="13">
        <f t="shared" si="12"/>
        <v>1.0851063829787233</v>
      </c>
      <c r="H129" s="13">
        <f t="shared" si="13"/>
        <v>1.108779</v>
      </c>
      <c r="I129" s="13">
        <f t="shared" si="9"/>
        <v>1.2031431702127657</v>
      </c>
      <c r="J129" s="13">
        <f t="shared" si="14"/>
        <v>12.523747612813542</v>
      </c>
      <c r="K129" s="13"/>
      <c r="L129" s="13"/>
      <c r="M129" s="16">
        <f t="shared" si="10"/>
        <v>1.2523747612813543E-2</v>
      </c>
      <c r="N129" s="13"/>
      <c r="O129" s="13">
        <f t="shared" si="11"/>
        <v>2.6469013601072695E-2</v>
      </c>
    </row>
    <row r="130" spans="1:15" x14ac:dyDescent="0.25">
      <c r="A130" s="9">
        <v>255</v>
      </c>
      <c r="B130" s="19">
        <v>4.09</v>
      </c>
      <c r="C130" s="13"/>
      <c r="D130" s="13">
        <v>235</v>
      </c>
      <c r="E130" s="13">
        <v>-1.03E-2</v>
      </c>
      <c r="F130" s="13"/>
      <c r="G130" s="13">
        <f t="shared" si="12"/>
        <v>1.0851063829787233</v>
      </c>
      <c r="H130" s="13">
        <f t="shared" si="13"/>
        <v>1.108573</v>
      </c>
      <c r="I130" s="13">
        <f t="shared" si="9"/>
        <v>1.2029196382978722</v>
      </c>
      <c r="J130" s="13">
        <f t="shared" si="14"/>
        <v>12.518327567871697</v>
      </c>
      <c r="K130" s="13"/>
      <c r="L130" s="13"/>
      <c r="M130" s="16">
        <f t="shared" si="10"/>
        <v>1.2518327567871697E-2</v>
      </c>
      <c r="N130" s="13"/>
      <c r="O130" s="13">
        <f t="shared" si="11"/>
        <v>2.6457558304485804E-2</v>
      </c>
    </row>
    <row r="131" spans="1:15" x14ac:dyDescent="0.25">
      <c r="A131" s="9">
        <v>239.94</v>
      </c>
      <c r="B131" s="19">
        <v>4.0999999999999996</v>
      </c>
      <c r="C131" s="13"/>
      <c r="D131" s="13">
        <v>235</v>
      </c>
      <c r="E131" s="13">
        <v>-1.03E-2</v>
      </c>
      <c r="F131" s="13"/>
      <c r="G131" s="13">
        <f t="shared" si="12"/>
        <v>1.0210212765957447</v>
      </c>
      <c r="H131" s="13">
        <f t="shared" si="13"/>
        <v>1.1084700000000001</v>
      </c>
      <c r="I131" s="13">
        <f t="shared" ref="I131:I139" si="15">G131*H131</f>
        <v>1.1317714544680852</v>
      </c>
      <c r="J131" s="13">
        <f t="shared" si="14"/>
        <v>10.860774502444652</v>
      </c>
      <c r="K131" s="13"/>
      <c r="L131" s="13"/>
      <c r="M131" s="16">
        <f t="shared" ref="M131:M138" si="16">J131/1000</f>
        <v>1.0860774502444652E-2</v>
      </c>
      <c r="N131" s="13"/>
      <c r="O131" s="13">
        <f t="shared" ref="O131:O139" si="17">M131*48/22.71108</f>
        <v>2.2954310236120136E-2</v>
      </c>
    </row>
    <row r="132" spans="1:15" x14ac:dyDescent="0.25">
      <c r="A132" s="9">
        <v>255</v>
      </c>
      <c r="B132" s="19">
        <v>4.1100000000000003</v>
      </c>
      <c r="C132" s="13"/>
      <c r="D132" s="13">
        <v>235</v>
      </c>
      <c r="E132" s="13">
        <v>-1.03E-2</v>
      </c>
      <c r="F132" s="13"/>
      <c r="G132" s="13">
        <f t="shared" si="12"/>
        <v>1.0851063829787233</v>
      </c>
      <c r="H132" s="13">
        <f t="shared" si="13"/>
        <v>1.1083670000000001</v>
      </c>
      <c r="I132" s="13">
        <f t="shared" si="15"/>
        <v>1.2026961063829786</v>
      </c>
      <c r="J132" s="13">
        <f t="shared" si="14"/>
        <v>12.512908862007706</v>
      </c>
      <c r="K132" s="13"/>
      <c r="L132" s="13"/>
      <c r="M132" s="16">
        <f t="shared" si="16"/>
        <v>1.2512908862007706E-2</v>
      </c>
      <c r="N132" s="13"/>
      <c r="O132" s="13">
        <f t="shared" si="17"/>
        <v>2.6446105838047771E-2</v>
      </c>
    </row>
    <row r="133" spans="1:15" x14ac:dyDescent="0.25">
      <c r="A133" s="9">
        <v>255</v>
      </c>
      <c r="B133" s="19">
        <v>4.1100000000000003</v>
      </c>
      <c r="C133" s="13"/>
      <c r="D133" s="13">
        <v>235</v>
      </c>
      <c r="E133" s="13">
        <v>-1.03E-2</v>
      </c>
      <c r="F133" s="13"/>
      <c r="G133" s="13">
        <f t="shared" si="12"/>
        <v>1.0851063829787233</v>
      </c>
      <c r="H133" s="13">
        <f t="shared" si="13"/>
        <v>1.1083670000000001</v>
      </c>
      <c r="I133" s="13">
        <f t="shared" si="15"/>
        <v>1.2026961063829786</v>
      </c>
      <c r="J133" s="13">
        <f t="shared" si="14"/>
        <v>12.512908862007706</v>
      </c>
      <c r="K133" s="13"/>
      <c r="L133" s="13"/>
      <c r="M133" s="16">
        <f t="shared" si="16"/>
        <v>1.2512908862007706E-2</v>
      </c>
      <c r="N133" s="13"/>
      <c r="O133" s="13">
        <f t="shared" si="17"/>
        <v>2.6446105838047771E-2</v>
      </c>
    </row>
    <row r="134" spans="1:15" x14ac:dyDescent="0.25">
      <c r="A134" s="9">
        <v>239.94</v>
      </c>
      <c r="B134" s="19">
        <v>4.13</v>
      </c>
      <c r="C134" s="13"/>
      <c r="D134" s="13">
        <v>235</v>
      </c>
      <c r="E134" s="13">
        <v>-1.03E-2</v>
      </c>
      <c r="F134" s="13"/>
      <c r="G134" s="13">
        <f t="shared" si="12"/>
        <v>1.0210212765957447</v>
      </c>
      <c r="H134" s="13">
        <f t="shared" si="13"/>
        <v>1.108161</v>
      </c>
      <c r="I134" s="13">
        <f t="shared" si="15"/>
        <v>1.1314559588936171</v>
      </c>
      <c r="J134" s="13">
        <f t="shared" si="14"/>
        <v>10.853722461307981</v>
      </c>
      <c r="K134" s="13"/>
      <c r="L134" s="13"/>
      <c r="M134" s="16">
        <f t="shared" si="16"/>
        <v>1.0853722461307981E-2</v>
      </c>
      <c r="N134" s="13"/>
      <c r="O134" s="13">
        <f t="shared" si="17"/>
        <v>2.2939405706059911E-2</v>
      </c>
    </row>
    <row r="135" spans="1:15" x14ac:dyDescent="0.25">
      <c r="A135" s="9">
        <v>255</v>
      </c>
      <c r="B135" s="19">
        <v>4.1399999999999997</v>
      </c>
      <c r="C135" s="13"/>
      <c r="D135" s="13">
        <v>235</v>
      </c>
      <c r="E135" s="13">
        <v>-1.03E-2</v>
      </c>
      <c r="F135" s="13"/>
      <c r="G135" s="13">
        <f t="shared" si="12"/>
        <v>1.0851063829787233</v>
      </c>
      <c r="H135" s="13">
        <f t="shared" si="13"/>
        <v>1.108058</v>
      </c>
      <c r="I135" s="13">
        <f t="shared" si="15"/>
        <v>1.2023608085106381</v>
      </c>
      <c r="J135" s="13">
        <f t="shared" si="14"/>
        <v>12.504783313803205</v>
      </c>
      <c r="K135" s="13"/>
      <c r="L135" s="13"/>
      <c r="M135" s="16">
        <f t="shared" si="16"/>
        <v>1.2504783313803206E-2</v>
      </c>
      <c r="N135" s="13"/>
      <c r="O135" s="13">
        <f t="shared" si="17"/>
        <v>2.6428932444540459E-2</v>
      </c>
    </row>
    <row r="136" spans="1:15" x14ac:dyDescent="0.25">
      <c r="A136" s="9">
        <v>239.94</v>
      </c>
      <c r="B136" s="19">
        <v>4.16</v>
      </c>
      <c r="C136" s="13"/>
      <c r="D136" s="13">
        <v>235</v>
      </c>
      <c r="E136" s="13">
        <v>-1.03E-2</v>
      </c>
      <c r="F136" s="13"/>
      <c r="G136" s="13">
        <f t="shared" si="12"/>
        <v>1.0210212765957447</v>
      </c>
      <c r="H136" s="13">
        <f t="shared" si="13"/>
        <v>1.1078520000000001</v>
      </c>
      <c r="I136" s="13">
        <f t="shared" si="15"/>
        <v>1.1311404633191491</v>
      </c>
      <c r="J136" s="13">
        <f t="shared" si="14"/>
        <v>10.846673034400236</v>
      </c>
      <c r="K136" s="13"/>
      <c r="L136" s="13"/>
      <c r="M136" s="16">
        <f t="shared" si="16"/>
        <v>1.0846673034400237E-2</v>
      </c>
      <c r="N136" s="13"/>
      <c r="O136" s="13">
        <f t="shared" si="17"/>
        <v>2.2924506701187768E-2</v>
      </c>
    </row>
    <row r="137" spans="1:15" x14ac:dyDescent="0.25">
      <c r="A137" s="9">
        <v>272.06</v>
      </c>
      <c r="B137" s="19">
        <v>4.16</v>
      </c>
      <c r="C137" s="13"/>
      <c r="D137" s="13">
        <v>235</v>
      </c>
      <c r="E137" s="13">
        <v>-1.03E-2</v>
      </c>
      <c r="F137" s="13"/>
      <c r="G137" s="13">
        <f t="shared" si="12"/>
        <v>1.1577021276595745</v>
      </c>
      <c r="H137" s="13">
        <f t="shared" si="13"/>
        <v>1.1078520000000001</v>
      </c>
      <c r="I137" s="13">
        <f t="shared" si="15"/>
        <v>1.2825626175319149</v>
      </c>
      <c r="J137" s="13">
        <f t="shared" si="14"/>
        <v>14.534822468772813</v>
      </c>
      <c r="K137" s="13"/>
      <c r="L137" s="13"/>
      <c r="M137" s="16">
        <f t="shared" si="16"/>
        <v>1.4534822468772813E-2</v>
      </c>
      <c r="N137" s="13"/>
      <c r="O137" s="13">
        <f t="shared" si="17"/>
        <v>3.0719432034984468E-2</v>
      </c>
    </row>
    <row r="138" spans="1:15" x14ac:dyDescent="0.25">
      <c r="A138" s="9">
        <v>239.94</v>
      </c>
      <c r="B138" s="19">
        <v>4.16</v>
      </c>
      <c r="C138" s="13"/>
      <c r="D138" s="13">
        <v>235</v>
      </c>
      <c r="E138" s="13">
        <v>-1.03E-2</v>
      </c>
      <c r="F138" s="13"/>
      <c r="G138" s="13">
        <f t="shared" si="12"/>
        <v>1.0210212765957447</v>
      </c>
      <c r="H138" s="13">
        <f t="shared" si="13"/>
        <v>1.1078520000000001</v>
      </c>
      <c r="I138" s="13">
        <f t="shared" si="15"/>
        <v>1.1311404633191491</v>
      </c>
      <c r="J138" s="13">
        <f t="shared" si="14"/>
        <v>10.846673034400236</v>
      </c>
      <c r="K138" s="13"/>
      <c r="L138" s="13"/>
      <c r="M138" s="16">
        <f t="shared" si="16"/>
        <v>1.0846673034400237E-2</v>
      </c>
      <c r="N138" s="13"/>
      <c r="O138" s="13">
        <f t="shared" si="17"/>
        <v>2.2924506701187768E-2</v>
      </c>
    </row>
    <row r="139" spans="1:15" x14ac:dyDescent="0.25">
      <c r="A139" s="9">
        <v>194.04</v>
      </c>
      <c r="B139" s="19">
        <v>4.18</v>
      </c>
      <c r="C139" s="13"/>
      <c r="D139" s="13">
        <v>235</v>
      </c>
      <c r="E139" s="13">
        <v>-1.03E-2</v>
      </c>
      <c r="F139" s="13"/>
      <c r="G139" s="13">
        <f t="shared" si="12"/>
        <v>0.8257021276595744</v>
      </c>
      <c r="H139" s="13">
        <f t="shared" si="13"/>
        <v>1.1076460000000001</v>
      </c>
      <c r="I139" s="13">
        <f t="shared" si="15"/>
        <v>0.91458565889361709</v>
      </c>
      <c r="J139" s="13">
        <f t="shared" si="14"/>
        <v>6.6112491521444428</v>
      </c>
      <c r="K139" s="13"/>
      <c r="L139" s="13"/>
      <c r="M139" s="16">
        <f>J139/1000</f>
        <v>6.6112491521444425E-3</v>
      </c>
      <c r="N139" s="13"/>
      <c r="O139" s="13">
        <f t="shared" si="17"/>
        <v>1.3972913630832759E-2</v>
      </c>
    </row>
    <row r="140" spans="1:1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045E-9EAD-44A9-B36C-1A0D5A95BF43}">
  <dimension ref="A1:R265"/>
  <sheetViews>
    <sheetView tabSelected="1" topLeftCell="AI21" zoomScale="114" zoomScaleNormal="89" workbookViewId="0">
      <selection activeCell="AS28" sqref="AS28"/>
    </sheetView>
  </sheetViews>
  <sheetFormatPr defaultRowHeight="15" x14ac:dyDescent="0.25"/>
  <cols>
    <col min="2" max="2" width="15.140625" customWidth="1"/>
    <col min="3" max="3" width="24.7109375" customWidth="1"/>
    <col min="4" max="4" width="18.140625" customWidth="1"/>
    <col min="5" max="6" width="23.42578125" customWidth="1"/>
    <col min="8" max="8" width="13.140625" customWidth="1"/>
    <col min="9" max="9" width="15.42578125" customWidth="1"/>
    <col min="10" max="10" width="11.7109375" customWidth="1"/>
    <col min="11" max="11" width="14.42578125" customWidth="1"/>
    <col min="13" max="13" width="13.28515625" customWidth="1"/>
    <col min="14" max="14" width="13.5703125" bestFit="1" customWidth="1"/>
    <col min="18" max="18" width="20.85546875" customWidth="1"/>
  </cols>
  <sheetData>
    <row r="1" spans="1:18" x14ac:dyDescent="0.25">
      <c r="A1" s="17" t="s">
        <v>0</v>
      </c>
      <c r="B1" s="18" t="s">
        <v>1</v>
      </c>
      <c r="C1" s="18" t="s">
        <v>2</v>
      </c>
      <c r="D1" s="18" t="s">
        <v>17</v>
      </c>
      <c r="E1" s="18" t="s">
        <v>18</v>
      </c>
      <c r="F1" s="28" t="s">
        <v>19</v>
      </c>
      <c r="G1" s="23" t="s">
        <v>0</v>
      </c>
      <c r="H1" s="23" t="s">
        <v>1</v>
      </c>
      <c r="I1" s="23" t="s">
        <v>2</v>
      </c>
      <c r="J1" s="23" t="s">
        <v>3</v>
      </c>
      <c r="K1" s="23" t="s">
        <v>4</v>
      </c>
      <c r="L1" s="23"/>
      <c r="M1" s="4" t="s">
        <v>15</v>
      </c>
      <c r="N1" s="36" t="str">
        <f>'RS to ppm from cansat'!O1</f>
        <v>µg/m^3</v>
      </c>
    </row>
    <row r="2" spans="1:18" x14ac:dyDescent="0.25">
      <c r="A2" s="14">
        <v>590.74</v>
      </c>
      <c r="B2" s="15">
        <v>942.89</v>
      </c>
      <c r="C2" s="15">
        <v>8.9499999999999993</v>
      </c>
      <c r="D2" s="15">
        <v>684</v>
      </c>
      <c r="E2" s="6">
        <f>'RS to ppm from groundstation'!M2</f>
        <v>1.1240757246546405E-2</v>
      </c>
      <c r="F2" s="28" t="s">
        <v>19</v>
      </c>
      <c r="G2" s="6">
        <v>590.74</v>
      </c>
      <c r="H2" s="6">
        <v>942.89</v>
      </c>
      <c r="I2" s="6">
        <v>8.9499999999999993</v>
      </c>
      <c r="J2" s="6">
        <v>684</v>
      </c>
      <c r="K2" s="16">
        <f>'RS to ppm from cansat'!M2</f>
        <v>1.1240757246546405E-2</v>
      </c>
      <c r="L2" s="23"/>
      <c r="M2" s="6">
        <f>'RS to ppm from groundstation'!O2</f>
        <v>2.375740598131958E-2</v>
      </c>
      <c r="N2" s="16">
        <f>'RS to ppm from cansat'!O2</f>
        <v>2.375740598131958E-2</v>
      </c>
      <c r="R2" s="9" t="s">
        <v>24</v>
      </c>
    </row>
    <row r="3" spans="1:18" x14ac:dyDescent="0.25">
      <c r="A3" s="14">
        <v>590.48</v>
      </c>
      <c r="B3" s="15">
        <v>942.92</v>
      </c>
      <c r="C3" s="15">
        <v>8.9700000000000006</v>
      </c>
      <c r="D3" s="15">
        <v>682</v>
      </c>
      <c r="E3" s="6">
        <f>'RS to ppm from groundstation'!M3</f>
        <v>1.1235661479365652E-2</v>
      </c>
      <c r="F3" s="28" t="s">
        <v>19</v>
      </c>
      <c r="G3" s="6">
        <v>590.48</v>
      </c>
      <c r="H3" s="6">
        <v>942.92</v>
      </c>
      <c r="I3" s="6">
        <v>8.9700000000000006</v>
      </c>
      <c r="J3" s="6">
        <v>682</v>
      </c>
      <c r="K3" s="16">
        <f>'RS to ppm from cansat'!M3</f>
        <v>1.1235661479365652E-2</v>
      </c>
      <c r="L3" s="23"/>
      <c r="M3" s="6">
        <f>'RS to ppm from groundstation'!O3</f>
        <v>2.3746636047671504E-2</v>
      </c>
      <c r="N3" s="16">
        <f>'RS to ppm from cansat'!O3</f>
        <v>2.3746636047671504E-2</v>
      </c>
      <c r="R3" s="6" t="s">
        <v>25</v>
      </c>
    </row>
    <row r="4" spans="1:18" x14ac:dyDescent="0.25">
      <c r="A4" s="14">
        <v>607.95000000000005</v>
      </c>
      <c r="B4" s="15">
        <v>940.91</v>
      </c>
      <c r="C4" s="15">
        <v>8.9499999999999993</v>
      </c>
      <c r="D4" s="15">
        <v>679</v>
      </c>
      <c r="E4" s="6">
        <f>'RS to ppm from groundstation'!M4</f>
        <v>1.1240757246546405E-2</v>
      </c>
      <c r="F4" s="28" t="s">
        <v>19</v>
      </c>
      <c r="G4" s="6">
        <v>607.95000000000005</v>
      </c>
      <c r="H4" s="6">
        <v>940.91</v>
      </c>
      <c r="I4" s="6">
        <v>8.9499999999999993</v>
      </c>
      <c r="J4" s="6">
        <v>679</v>
      </c>
      <c r="K4" s="16">
        <f>'RS to ppm from cansat'!M4</f>
        <v>1.1240757246546405E-2</v>
      </c>
      <c r="L4" s="23"/>
      <c r="M4" s="6">
        <f>'RS to ppm from groundstation'!O4</f>
        <v>2.375740598131958E-2</v>
      </c>
      <c r="N4" s="16">
        <f>'RS to ppm from cansat'!O4</f>
        <v>2.375740598131958E-2</v>
      </c>
      <c r="R4" s="23" t="s">
        <v>23</v>
      </c>
    </row>
    <row r="5" spans="1:18" x14ac:dyDescent="0.25">
      <c r="A5" s="14">
        <v>627.29</v>
      </c>
      <c r="B5" s="15">
        <v>938.69</v>
      </c>
      <c r="C5" s="15">
        <v>8.9600000000000009</v>
      </c>
      <c r="D5" s="15">
        <v>663</v>
      </c>
      <c r="E5" s="6">
        <f>'RS to ppm from groundstation'!M5</f>
        <v>1.3068290824456057E-2</v>
      </c>
      <c r="F5" s="28" t="s">
        <v>19</v>
      </c>
      <c r="G5" s="6">
        <v>627.29</v>
      </c>
      <c r="H5" s="6">
        <v>938.69</v>
      </c>
      <c r="I5" s="6">
        <v>8.9600000000000009</v>
      </c>
      <c r="J5" s="6">
        <v>663</v>
      </c>
      <c r="K5" s="16">
        <f>'RS to ppm from cansat'!M5</f>
        <v>1.3068290824456057E-2</v>
      </c>
      <c r="L5" s="23"/>
      <c r="M5" s="6">
        <f>'RS to ppm from groundstation'!O5</f>
        <v>2.761990885391143E-2</v>
      </c>
      <c r="N5" s="16">
        <f>'RS to ppm from cansat'!O5</f>
        <v>2.761990885391143E-2</v>
      </c>
      <c r="R5" s="4" t="s">
        <v>22</v>
      </c>
    </row>
    <row r="6" spans="1:18" x14ac:dyDescent="0.25">
      <c r="A6" s="14">
        <v>656.28</v>
      </c>
      <c r="B6" s="15">
        <v>935.37</v>
      </c>
      <c r="C6" s="15">
        <v>8.92</v>
      </c>
      <c r="D6" s="15">
        <v>677</v>
      </c>
      <c r="E6" s="6">
        <f>'RS to ppm from groundstation'!M6</f>
        <v>1.1248403370154925E-2</v>
      </c>
      <c r="F6" s="28" t="s">
        <v>19</v>
      </c>
      <c r="G6" s="6">
        <v>656.28</v>
      </c>
      <c r="H6" s="6">
        <v>935.37</v>
      </c>
      <c r="I6" s="6">
        <v>8.92</v>
      </c>
      <c r="J6" s="6">
        <v>677</v>
      </c>
      <c r="K6" s="16">
        <f>'RS to ppm from cansat'!M6</f>
        <v>1.1248403370154925E-2</v>
      </c>
      <c r="L6" s="23"/>
      <c r="M6" s="6">
        <f>'RS to ppm from groundstation'!O6</f>
        <v>2.3773566108147935E-2</v>
      </c>
      <c r="N6" s="16">
        <f>'RS to ppm from cansat'!O6</f>
        <v>2.3773566108147935E-2</v>
      </c>
    </row>
    <row r="7" spans="1:18" x14ac:dyDescent="0.25">
      <c r="A7" s="14">
        <v>693.25</v>
      </c>
      <c r="B7" s="15">
        <v>931.15</v>
      </c>
      <c r="C7" s="15">
        <v>8.93</v>
      </c>
      <c r="D7" s="15">
        <v>672</v>
      </c>
      <c r="E7" s="6">
        <f>'RS to ppm from groundstation'!M7</f>
        <v>1.1245854332559665E-2</v>
      </c>
      <c r="F7" s="28" t="s">
        <v>19</v>
      </c>
      <c r="G7" s="6">
        <v>693.25</v>
      </c>
      <c r="H7" s="6">
        <v>931.15</v>
      </c>
      <c r="I7" s="6">
        <v>8.93</v>
      </c>
      <c r="J7" s="6">
        <v>672</v>
      </c>
      <c r="K7" s="16">
        <f>'RS to ppm from cansat'!M7</f>
        <v>1.1245854332559665E-2</v>
      </c>
      <c r="L7" s="23"/>
      <c r="M7" s="6">
        <f>'RS to ppm from groundstation'!O7</f>
        <v>2.3768178702327846E-2</v>
      </c>
      <c r="N7" s="16">
        <f>'RS to ppm from cansat'!O7</f>
        <v>2.3768178702327846E-2</v>
      </c>
    </row>
    <row r="8" spans="1:18" x14ac:dyDescent="0.25">
      <c r="A8" s="14">
        <v>735.2</v>
      </c>
      <c r="B8" s="15">
        <v>926.38</v>
      </c>
      <c r="C8" s="15">
        <v>8.91</v>
      </c>
      <c r="D8" s="15">
        <v>684</v>
      </c>
      <c r="E8" s="6">
        <f>'RS to ppm from groundstation'!M8</f>
        <v>1.5373899189511299E-2</v>
      </c>
      <c r="F8" s="28" t="s">
        <v>19</v>
      </c>
      <c r="G8" s="6">
        <v>735.2</v>
      </c>
      <c r="H8" s="6">
        <v>926.38</v>
      </c>
      <c r="I8" s="6">
        <v>8.91</v>
      </c>
      <c r="J8" s="6">
        <v>684</v>
      </c>
      <c r="K8" s="16">
        <f>'RS to ppm from cansat'!M8</f>
        <v>1.5373899189511299E-2</v>
      </c>
      <c r="L8" s="23"/>
      <c r="M8" s="6">
        <f>'RS to ppm from groundstation'!O8</f>
        <v>3.249282557661469E-2</v>
      </c>
      <c r="N8" s="16">
        <f>'RS to ppm from cansat'!O8</f>
        <v>3.249282557661469E-2</v>
      </c>
    </row>
    <row r="9" spans="1:18" x14ac:dyDescent="0.25">
      <c r="A9" s="14">
        <v>781.4</v>
      </c>
      <c r="B9" s="15">
        <v>921.15</v>
      </c>
      <c r="C9" s="15">
        <v>8.8699999999999992</v>
      </c>
      <c r="D9" s="15">
        <v>663</v>
      </c>
      <c r="E9" s="6">
        <f>'RS to ppm from groundstation'!M9</f>
        <v>1.1261153504440607E-2</v>
      </c>
      <c r="F9" s="28" t="s">
        <v>19</v>
      </c>
      <c r="G9" s="6">
        <v>781.4</v>
      </c>
      <c r="H9" s="6">
        <v>921.15</v>
      </c>
      <c r="I9" s="6">
        <v>8.8699999999999992</v>
      </c>
      <c r="J9" s="6">
        <v>663</v>
      </c>
      <c r="K9" s="16">
        <f>'RS to ppm from cansat'!M9</f>
        <v>1.1261153504440607E-2</v>
      </c>
      <c r="L9" s="23"/>
      <c r="M9" s="6">
        <f>'RS to ppm from groundstation'!O9</f>
        <v>2.3800513591302089E-2</v>
      </c>
      <c r="N9" s="16">
        <f>'RS to ppm from cansat'!O9</f>
        <v>2.3800513591302089E-2</v>
      </c>
    </row>
    <row r="10" spans="1:18" x14ac:dyDescent="0.25">
      <c r="A10" s="14">
        <v>832.26</v>
      </c>
      <c r="B10" s="15">
        <v>915.42</v>
      </c>
      <c r="C10" s="15">
        <v>8.84</v>
      </c>
      <c r="D10" s="15">
        <v>675</v>
      </c>
      <c r="E10" s="6">
        <f>'RS to ppm from groundstation'!M10</f>
        <v>1.3103871943782123E-2</v>
      </c>
      <c r="F10" s="28" t="s">
        <v>19</v>
      </c>
      <c r="G10" s="6">
        <v>832.26</v>
      </c>
      <c r="H10" s="6">
        <v>915.42</v>
      </c>
      <c r="I10" s="6">
        <v>8.84</v>
      </c>
      <c r="J10" s="6">
        <v>675</v>
      </c>
      <c r="K10" s="16">
        <f>'RS to ppm from cansat'!M10</f>
        <v>1.3103871943782123E-2</v>
      </c>
      <c r="L10" s="23"/>
      <c r="M10" s="6">
        <f>'RS to ppm from groundstation'!O10</f>
        <v>2.769510975706756E-2</v>
      </c>
      <c r="N10" s="16">
        <f>'RS to ppm from cansat'!O10</f>
        <v>2.769510975706756E-2</v>
      </c>
    </row>
    <row r="11" spans="1:18" x14ac:dyDescent="0.25">
      <c r="A11" s="14">
        <v>882.66</v>
      </c>
      <c r="B11" s="15">
        <v>909.77</v>
      </c>
      <c r="C11" s="15">
        <v>8.83</v>
      </c>
      <c r="D11" s="15">
        <v>675</v>
      </c>
      <c r="E11" s="6">
        <f>'RS to ppm from groundstation'!M11</f>
        <v>1.5401784138993293E-2</v>
      </c>
      <c r="F11" s="28" t="s">
        <v>19</v>
      </c>
      <c r="G11" s="6">
        <v>882.66</v>
      </c>
      <c r="H11" s="6">
        <v>909.77</v>
      </c>
      <c r="I11" s="6">
        <v>8.83</v>
      </c>
      <c r="J11" s="6">
        <v>675</v>
      </c>
      <c r="K11" s="16">
        <f>'RS to ppm from cansat'!M11</f>
        <v>1.5401784138993293E-2</v>
      </c>
      <c r="L11" s="23"/>
      <c r="M11" s="6">
        <f>'RS to ppm from groundstation'!O11</f>
        <v>3.2551760579931824E-2</v>
      </c>
      <c r="N11" s="16">
        <f>'RS to ppm from cansat'!O11</f>
        <v>3.2551760579931824E-2</v>
      </c>
    </row>
    <row r="12" spans="1:18" x14ac:dyDescent="0.25">
      <c r="A12" s="14">
        <v>934.31</v>
      </c>
      <c r="B12" s="15">
        <v>904.01</v>
      </c>
      <c r="C12" s="15">
        <v>8.82</v>
      </c>
      <c r="D12" s="15">
        <v>679</v>
      </c>
      <c r="E12" s="6">
        <f>'RS to ppm from groundstation'!M12</f>
        <v>1.3109807499246701E-2</v>
      </c>
      <c r="F12" s="28" t="s">
        <v>19</v>
      </c>
      <c r="G12" s="6">
        <v>934.31</v>
      </c>
      <c r="H12" s="6">
        <v>904.01</v>
      </c>
      <c r="I12" s="6">
        <v>8.82</v>
      </c>
      <c r="J12" s="6">
        <v>679</v>
      </c>
      <c r="K12" s="16">
        <f>'RS to ppm from cansat'!M12</f>
        <v>1.3109807499246701E-2</v>
      </c>
      <c r="L12" s="23"/>
      <c r="M12" s="6">
        <f>'RS to ppm from groundstation'!O12</f>
        <v>2.7707654588149999E-2</v>
      </c>
      <c r="N12" s="16">
        <f>'RS to ppm from cansat'!O12</f>
        <v>2.7707654588149999E-2</v>
      </c>
    </row>
    <row r="13" spans="1:18" x14ac:dyDescent="0.25">
      <c r="A13" s="14">
        <v>986.49</v>
      </c>
      <c r="B13" s="15">
        <v>898.22</v>
      </c>
      <c r="C13" s="15">
        <v>8.8000000000000007</v>
      </c>
      <c r="D13" s="15">
        <v>677</v>
      </c>
      <c r="E13" s="6">
        <f>'RS to ppm from groundstation'!M13</f>
        <v>9.7876801360775728E-3</v>
      </c>
      <c r="F13" s="28" t="s">
        <v>19</v>
      </c>
      <c r="G13" s="6">
        <v>986.49</v>
      </c>
      <c r="H13" s="6">
        <v>898.22</v>
      </c>
      <c r="I13" s="6">
        <v>8.8000000000000007</v>
      </c>
      <c r="J13" s="6">
        <v>677</v>
      </c>
      <c r="K13" s="16">
        <f>'RS to ppm from cansat'!M13</f>
        <v>9.7876801360775728E-3</v>
      </c>
      <c r="L13" s="23"/>
      <c r="M13" s="6">
        <f>'RS to ppm from groundstation'!O13</f>
        <v>2.068631903598259E-2</v>
      </c>
      <c r="N13" s="16">
        <f>'RS to ppm from cansat'!O13</f>
        <v>2.068631903598259E-2</v>
      </c>
    </row>
    <row r="14" spans="1:18" x14ac:dyDescent="0.25">
      <c r="A14" s="14">
        <v>1033.68</v>
      </c>
      <c r="B14" s="15">
        <v>893.01</v>
      </c>
      <c r="C14" s="15">
        <v>8.7799999999999994</v>
      </c>
      <c r="D14" s="15">
        <v>684</v>
      </c>
      <c r="E14" s="6">
        <f>'RS to ppm from groundstation'!M14</f>
        <v>1.1284124523984472E-2</v>
      </c>
      <c r="F14" s="28" t="s">
        <v>19</v>
      </c>
      <c r="G14" s="6">
        <v>1033.68</v>
      </c>
      <c r="H14" s="6">
        <v>893.01</v>
      </c>
      <c r="I14" s="6">
        <v>8.7799999999999994</v>
      </c>
      <c r="J14" s="6">
        <v>684</v>
      </c>
      <c r="K14" s="16">
        <f>'RS to ppm from cansat'!M14</f>
        <v>1.1284124523984472E-2</v>
      </c>
      <c r="L14" s="23"/>
      <c r="M14" s="6">
        <f>'RS to ppm from groundstation'!O14</f>
        <v>2.3849062975043665E-2</v>
      </c>
      <c r="N14" s="16">
        <f>'RS to ppm from cansat'!O14</f>
        <v>2.3849062975043665E-2</v>
      </c>
    </row>
    <row r="15" spans="1:18" x14ac:dyDescent="0.25">
      <c r="A15" s="14">
        <v>1079.45</v>
      </c>
      <c r="B15" s="15">
        <v>887.98</v>
      </c>
      <c r="C15" s="15">
        <v>8.77</v>
      </c>
      <c r="D15" s="15">
        <v>677</v>
      </c>
      <c r="E15" s="6">
        <f>'RS to ppm from groundstation'!M15</f>
        <v>2.7095751126597019E-2</v>
      </c>
      <c r="F15" s="28" t="s">
        <v>19</v>
      </c>
      <c r="G15" s="6">
        <v>1079.45</v>
      </c>
      <c r="H15" s="6">
        <v>887.98</v>
      </c>
      <c r="I15" s="6">
        <v>8.77</v>
      </c>
      <c r="J15" s="6">
        <v>677</v>
      </c>
      <c r="K15" s="16">
        <f>'RS to ppm from cansat'!M15</f>
        <v>2.7095751126597019E-2</v>
      </c>
      <c r="L15" s="23"/>
      <c r="M15" s="6">
        <f>'RS to ppm from groundstation'!O15</f>
        <v>5.7267027991476281E-2</v>
      </c>
      <c r="N15" s="16">
        <f>'RS to ppm from cansat'!O15</f>
        <v>5.7267027991476281E-2</v>
      </c>
    </row>
    <row r="16" spans="1:18" x14ac:dyDescent="0.25">
      <c r="A16" s="14">
        <v>1119.94</v>
      </c>
      <c r="B16" s="15">
        <v>883.55</v>
      </c>
      <c r="C16" s="15">
        <v>8.73</v>
      </c>
      <c r="D16" s="15">
        <v>677</v>
      </c>
      <c r="E16" s="6">
        <f>'RS to ppm from groundstation'!M16</f>
        <v>9.8031961779340027E-3</v>
      </c>
      <c r="F16" s="28" t="s">
        <v>19</v>
      </c>
      <c r="G16" s="6">
        <v>1119.94</v>
      </c>
      <c r="H16" s="6">
        <v>883.55</v>
      </c>
      <c r="I16" s="6">
        <v>8.73</v>
      </c>
      <c r="J16" s="6">
        <v>677</v>
      </c>
      <c r="K16" s="16">
        <f>'RS to ppm from cansat'!M16</f>
        <v>9.8031961779340027E-3</v>
      </c>
      <c r="L16" s="23"/>
      <c r="M16" s="6">
        <f>'RS to ppm from groundstation'!O16</f>
        <v>2.0719112280914522E-2</v>
      </c>
      <c r="N16" s="16">
        <f>'RS to ppm from cansat'!O16</f>
        <v>2.0719112280914522E-2</v>
      </c>
    </row>
    <row r="17" spans="1:14" x14ac:dyDescent="0.25">
      <c r="A17" s="14">
        <v>1158.47</v>
      </c>
      <c r="B17" s="15">
        <v>879.35</v>
      </c>
      <c r="C17" s="15">
        <v>8.7200000000000006</v>
      </c>
      <c r="D17" s="15">
        <v>677</v>
      </c>
      <c r="E17" s="6">
        <f>'RS to ppm from groundstation'!M17</f>
        <v>1.1299453381491253E-2</v>
      </c>
      <c r="F17" s="28" t="s">
        <v>19</v>
      </c>
      <c r="G17" s="6">
        <v>1158.47</v>
      </c>
      <c r="H17" s="6">
        <v>879.35</v>
      </c>
      <c r="I17" s="6">
        <v>8.7200000000000006</v>
      </c>
      <c r="J17" s="6">
        <v>677</v>
      </c>
      <c r="K17" s="16">
        <f>'RS to ppm from cansat'!M17</f>
        <v>1.1299453381491253E-2</v>
      </c>
      <c r="L17" s="23"/>
      <c r="M17" s="6">
        <f>'RS to ppm from groundstation'!O17</f>
        <v>2.3881460604761203E-2</v>
      </c>
      <c r="N17" s="16">
        <f>'RS to ppm from cansat'!O17</f>
        <v>2.3881460604761203E-2</v>
      </c>
    </row>
    <row r="18" spans="1:14" x14ac:dyDescent="0.25">
      <c r="A18" s="14">
        <v>1193.6500000000001</v>
      </c>
      <c r="B18" s="15">
        <v>875.53</v>
      </c>
      <c r="C18" s="15">
        <v>8.6999999999999993</v>
      </c>
      <c r="D18" s="15">
        <v>675</v>
      </c>
      <c r="E18" s="6">
        <f>'RS to ppm from groundstation'!M18</f>
        <v>1.3145453054443104E-2</v>
      </c>
      <c r="F18" s="28" t="s">
        <v>19</v>
      </c>
      <c r="G18" s="6">
        <v>1193.6500000000001</v>
      </c>
      <c r="H18" s="6">
        <v>875.53</v>
      </c>
      <c r="I18" s="6">
        <v>8.6999999999999993</v>
      </c>
      <c r="J18" s="6">
        <v>675</v>
      </c>
      <c r="K18" s="16">
        <f>'RS to ppm from cansat'!M18</f>
        <v>1.3145453054443104E-2</v>
      </c>
      <c r="L18" s="23"/>
      <c r="M18" s="6">
        <f>'RS to ppm from groundstation'!O18</f>
        <v>2.7782991676893791E-2</v>
      </c>
      <c r="N18" s="16">
        <f>'RS to ppm from cansat'!O18</f>
        <v>2.7782991676893791E-2</v>
      </c>
    </row>
    <row r="19" spans="1:14" x14ac:dyDescent="0.25">
      <c r="A19" s="14">
        <v>1225.44</v>
      </c>
      <c r="B19" s="15">
        <v>872.09</v>
      </c>
      <c r="C19" s="15">
        <v>8.67</v>
      </c>
      <c r="D19" s="15">
        <v>684</v>
      </c>
      <c r="E19" s="6">
        <f>'RS to ppm from groundstation'!M19</f>
        <v>1.3154373075810893E-2</v>
      </c>
      <c r="F19" s="28" t="s">
        <v>19</v>
      </c>
      <c r="G19" s="6">
        <v>1225.44</v>
      </c>
      <c r="H19" s="6">
        <v>872.09</v>
      </c>
      <c r="I19" s="6">
        <v>8.67</v>
      </c>
      <c r="J19" s="6">
        <v>684</v>
      </c>
      <c r="K19" s="16">
        <f>'RS to ppm from cansat'!M19</f>
        <v>1.3154373075810893E-2</v>
      </c>
      <c r="L19" s="23"/>
      <c r="M19" s="6">
        <f>'RS to ppm from groundstation'!O19</f>
        <v>2.780184419406399E-2</v>
      </c>
      <c r="N19" s="16">
        <f>'RS to ppm from cansat'!O19</f>
        <v>2.780184419406399E-2</v>
      </c>
    </row>
    <row r="20" spans="1:14" x14ac:dyDescent="0.25">
      <c r="A20" s="14">
        <v>1252.68</v>
      </c>
      <c r="B20" s="15">
        <v>869.15</v>
      </c>
      <c r="C20" s="15">
        <v>8.65</v>
      </c>
      <c r="D20" s="15">
        <v>679</v>
      </c>
      <c r="E20" s="6">
        <f>'RS to ppm from groundstation'!M20</f>
        <v>1.13173520615236E-2</v>
      </c>
      <c r="F20" s="28" t="s">
        <v>19</v>
      </c>
      <c r="G20" s="6">
        <v>1252.68</v>
      </c>
      <c r="H20" s="6">
        <v>869.15</v>
      </c>
      <c r="I20" s="6">
        <v>8.65</v>
      </c>
      <c r="J20" s="6">
        <v>679</v>
      </c>
      <c r="K20" s="16">
        <f>'RS to ppm from cansat'!M20</f>
        <v>1.13173520615236E-2</v>
      </c>
      <c r="L20" s="23"/>
      <c r="M20" s="6">
        <f>'RS to ppm from groundstation'!O20</f>
        <v>2.3919289569370228E-2</v>
      </c>
      <c r="N20" s="16">
        <f>'RS to ppm from cansat'!O20</f>
        <v>2.3919289569370228E-2</v>
      </c>
    </row>
    <row r="21" spans="1:14" x14ac:dyDescent="0.25">
      <c r="A21" s="14">
        <v>1275.54</v>
      </c>
      <c r="B21" s="15">
        <v>866.69</v>
      </c>
      <c r="C21" s="15">
        <v>8.6300000000000008</v>
      </c>
      <c r="D21" s="15">
        <v>677</v>
      </c>
      <c r="E21" s="6">
        <f>'RS to ppm from groundstation'!M21</f>
        <v>1.3166271810099568E-2</v>
      </c>
      <c r="F21" s="28" t="s">
        <v>19</v>
      </c>
      <c r="G21" s="6">
        <v>1275.54</v>
      </c>
      <c r="H21" s="6">
        <v>866.69</v>
      </c>
      <c r="I21" s="6">
        <v>8.6300000000000008</v>
      </c>
      <c r="J21" s="6">
        <v>677</v>
      </c>
      <c r="K21" s="16">
        <f>'RS to ppm from cansat'!M21</f>
        <v>1.3166271810099568E-2</v>
      </c>
      <c r="L21" s="23"/>
      <c r="M21" s="6">
        <f>'RS to ppm from groundstation'!O21</f>
        <v>2.7826992238360278E-2</v>
      </c>
      <c r="N21" s="16">
        <f>'RS to ppm from cansat'!O21</f>
        <v>2.7826992238360278E-2</v>
      </c>
    </row>
    <row r="22" spans="1:14" x14ac:dyDescent="0.25">
      <c r="A22" s="14">
        <v>1294.6199999999999</v>
      </c>
      <c r="B22" s="15">
        <v>864.64</v>
      </c>
      <c r="C22" s="15">
        <v>8.6199999999999992</v>
      </c>
      <c r="D22" s="15">
        <v>670</v>
      </c>
      <c r="E22" s="6">
        <f>'RS to ppm from groundstation'!M22</f>
        <v>1.1325027874560637E-2</v>
      </c>
      <c r="F22" s="28" t="s">
        <v>19</v>
      </c>
      <c r="G22" s="6">
        <v>1294.6199999999999</v>
      </c>
      <c r="H22" s="6">
        <v>864.64</v>
      </c>
      <c r="I22" s="6">
        <v>8.6199999999999992</v>
      </c>
      <c r="J22" s="6">
        <v>670</v>
      </c>
      <c r="K22" s="16">
        <f>'RS to ppm from cansat'!M22</f>
        <v>1.1325027874560637E-2</v>
      </c>
      <c r="L22" s="23"/>
      <c r="M22" s="6">
        <f>'RS to ppm from groundstation'!O22</f>
        <v>2.3935512444978869E-2</v>
      </c>
      <c r="N22" s="16">
        <f>'RS to ppm from cansat'!O22</f>
        <v>2.3935512444978869E-2</v>
      </c>
    </row>
    <row r="23" spans="1:14" x14ac:dyDescent="0.25">
      <c r="A23" s="14">
        <v>1310.67</v>
      </c>
      <c r="B23" s="15">
        <v>862.92</v>
      </c>
      <c r="C23" s="15">
        <v>8.59</v>
      </c>
      <c r="D23" s="15">
        <v>675</v>
      </c>
      <c r="E23" s="6">
        <f>'RS to ppm from groundstation'!M23</f>
        <v>1.317817668506838E-2</v>
      </c>
      <c r="F23" s="28" t="s">
        <v>19</v>
      </c>
      <c r="G23" s="6">
        <v>1310.67</v>
      </c>
      <c r="H23" s="6">
        <v>862.92</v>
      </c>
      <c r="I23" s="6">
        <v>8.59</v>
      </c>
      <c r="J23" s="6">
        <v>675</v>
      </c>
      <c r="K23" s="16">
        <f>'RS to ppm from cansat'!M23</f>
        <v>1.317817668506838E-2</v>
      </c>
      <c r="L23" s="23"/>
      <c r="M23" s="6">
        <f>'RS to ppm from groundstation'!O23</f>
        <v>2.7852153261019835E-2</v>
      </c>
      <c r="N23" s="16">
        <f>'RS to ppm from cansat'!O23</f>
        <v>2.7852153261019835E-2</v>
      </c>
    </row>
    <row r="24" spans="1:14" x14ac:dyDescent="0.25">
      <c r="A24" s="14">
        <v>1323.74</v>
      </c>
      <c r="B24" s="15">
        <v>861.52</v>
      </c>
      <c r="C24" s="15">
        <v>8.57</v>
      </c>
      <c r="D24" s="15">
        <v>684</v>
      </c>
      <c r="E24" s="6">
        <f>'RS to ppm from groundstation'!M24</f>
        <v>1.3184131425553297E-2</v>
      </c>
      <c r="F24" s="28" t="s">
        <v>19</v>
      </c>
      <c r="G24" s="6">
        <v>1323.74</v>
      </c>
      <c r="H24" s="6">
        <v>861.52</v>
      </c>
      <c r="I24" s="6">
        <v>8.57</v>
      </c>
      <c r="J24" s="6">
        <v>684</v>
      </c>
      <c r="K24" s="16">
        <f>'RS to ppm from cansat'!M24</f>
        <v>1.3184131425553297E-2</v>
      </c>
      <c r="L24" s="23"/>
      <c r="M24" s="6">
        <f>'RS to ppm from groundstation'!O24</f>
        <v>2.7864738639754617E-2</v>
      </c>
      <c r="N24" s="16">
        <f>'RS to ppm from cansat'!O24</f>
        <v>2.7864738639754617E-2</v>
      </c>
    </row>
    <row r="25" spans="1:14" x14ac:dyDescent="0.25">
      <c r="A25" s="14">
        <v>1332.53</v>
      </c>
      <c r="B25" s="15">
        <v>860.58</v>
      </c>
      <c r="C25" s="15">
        <v>8.57</v>
      </c>
      <c r="D25" s="15">
        <v>672</v>
      </c>
      <c r="E25" s="6">
        <f>'RS to ppm from groundstation'!M25</f>
        <v>1.3184131425553297E-2</v>
      </c>
      <c r="F25" s="28" t="s">
        <v>19</v>
      </c>
      <c r="G25" s="6">
        <v>1332.53</v>
      </c>
      <c r="H25" s="6">
        <v>860.58</v>
      </c>
      <c r="I25" s="6">
        <v>8.57</v>
      </c>
      <c r="J25" s="6">
        <v>672</v>
      </c>
      <c r="K25" s="16">
        <f>'RS to ppm from cansat'!M25</f>
        <v>1.3184131425553297E-2</v>
      </c>
      <c r="L25" s="23"/>
      <c r="M25" s="6">
        <f>'RS to ppm from groundstation'!O25</f>
        <v>2.7864738639754617E-2</v>
      </c>
      <c r="N25" s="16">
        <f>'RS to ppm from cansat'!O25</f>
        <v>2.7864738639754617E-2</v>
      </c>
    </row>
    <row r="26" spans="1:14" x14ac:dyDescent="0.25">
      <c r="A26" s="14">
        <v>1338.43</v>
      </c>
      <c r="B26" s="15">
        <v>859.95</v>
      </c>
      <c r="C26" s="15">
        <v>8.5500000000000007</v>
      </c>
      <c r="D26" s="15">
        <v>677</v>
      </c>
      <c r="E26" s="6">
        <f>'RS to ppm from groundstation'!M26</f>
        <v>1.5499608665533937E-2</v>
      </c>
      <c r="F26" s="28" t="s">
        <v>19</v>
      </c>
      <c r="G26" s="6">
        <v>1338.43</v>
      </c>
      <c r="H26" s="6">
        <v>859.95</v>
      </c>
      <c r="I26" s="6">
        <v>8.5500000000000007</v>
      </c>
      <c r="J26" s="6">
        <v>677</v>
      </c>
      <c r="K26" s="16">
        <f>'RS to ppm from cansat'!M26</f>
        <v>1.5499608665533937E-2</v>
      </c>
      <c r="L26" s="23"/>
      <c r="M26" s="6">
        <f>'RS to ppm from groundstation'!O26</f>
        <v>3.2758513287154505E-2</v>
      </c>
      <c r="N26" s="16">
        <f>'RS to ppm from cansat'!O26</f>
        <v>3.2758513287154505E-2</v>
      </c>
    </row>
    <row r="27" spans="1:14" x14ac:dyDescent="0.25">
      <c r="A27" s="32">
        <v>1340.86</v>
      </c>
      <c r="B27" s="33">
        <v>859.69</v>
      </c>
      <c r="C27" s="33">
        <v>8.5399999999999991</v>
      </c>
      <c r="D27" s="33">
        <v>675</v>
      </c>
      <c r="E27" s="31">
        <f>'RS to ppm from groundstation'!M27</f>
        <v>1.5503108937809842E-2</v>
      </c>
      <c r="F27" s="35" t="s">
        <v>19</v>
      </c>
      <c r="G27" s="31">
        <v>1340.86</v>
      </c>
      <c r="H27" s="31">
        <v>859.69</v>
      </c>
      <c r="I27" s="31">
        <v>8.5399999999999991</v>
      </c>
      <c r="J27" s="31">
        <v>675</v>
      </c>
      <c r="K27" s="16">
        <f>'RS to ppm from cansat'!M27</f>
        <v>1.5503108937809842E-2</v>
      </c>
      <c r="L27" s="31"/>
      <c r="M27" s="31">
        <f>'RS to ppm from groundstation'!O27</f>
        <v>3.2765911133018438E-2</v>
      </c>
      <c r="N27" s="34">
        <f>'RS to ppm from cansat'!O27</f>
        <v>3.2765911133018438E-2</v>
      </c>
    </row>
    <row r="28" spans="1:14" x14ac:dyDescent="0.25">
      <c r="A28" s="14">
        <v>1339.64</v>
      </c>
      <c r="B28" s="15">
        <v>859.82</v>
      </c>
      <c r="C28" s="15">
        <v>8.52</v>
      </c>
      <c r="D28" s="15">
        <v>675</v>
      </c>
      <c r="E28" s="6">
        <f>'RS to ppm from groundstation'!M28</f>
        <v>1.3199024994637787E-2</v>
      </c>
      <c r="F28" s="28" t="s">
        <v>19</v>
      </c>
      <c r="G28" s="6">
        <v>1339.64</v>
      </c>
      <c r="H28" s="6">
        <v>859.82</v>
      </c>
      <c r="I28" s="6">
        <v>8.52</v>
      </c>
      <c r="J28" s="6">
        <v>675</v>
      </c>
      <c r="K28" s="16">
        <f>'RS to ppm from cansat'!M28</f>
        <v>1.3199024994637787E-2</v>
      </c>
      <c r="L28" s="23"/>
      <c r="M28" s="6">
        <f>'RS to ppm from groundstation'!O28</f>
        <v>2.7896216284853642E-2</v>
      </c>
      <c r="N28" s="16">
        <f>'RS to ppm from cansat'!O28</f>
        <v>2.7896216284853642E-2</v>
      </c>
    </row>
    <row r="29" spans="1:14" x14ac:dyDescent="0.25">
      <c r="A29" s="14">
        <v>1335.43</v>
      </c>
      <c r="B29" s="15">
        <v>860.27</v>
      </c>
      <c r="C29" s="15">
        <v>8.5</v>
      </c>
      <c r="D29" s="15">
        <v>668</v>
      </c>
      <c r="E29" s="6">
        <f>'RS to ppm from groundstation'!M29</f>
        <v>1.1355760834671389E-2</v>
      </c>
      <c r="F29" s="28" t="s">
        <v>19</v>
      </c>
      <c r="G29" s="6">
        <v>1335.43</v>
      </c>
      <c r="H29" s="6">
        <v>860.27</v>
      </c>
      <c r="I29" s="6">
        <v>8.5</v>
      </c>
      <c r="J29" s="6">
        <v>668</v>
      </c>
      <c r="K29" s="16">
        <f>'RS to ppm from cansat'!M29</f>
        <v>1.1355760834671389E-2</v>
      </c>
      <c r="L29" s="23"/>
      <c r="M29" s="6">
        <f>'RS to ppm from groundstation'!O29</f>
        <v>2.4000466735365589E-2</v>
      </c>
      <c r="N29" s="16">
        <f>'RS to ppm from cansat'!O29</f>
        <v>2.4000466735365589E-2</v>
      </c>
    </row>
    <row r="30" spans="1:14" x14ac:dyDescent="0.25">
      <c r="A30" s="14">
        <v>1356.7</v>
      </c>
      <c r="B30" s="15">
        <v>858</v>
      </c>
      <c r="C30" s="15">
        <v>8.3800000000000008</v>
      </c>
      <c r="D30" s="15">
        <v>677</v>
      </c>
      <c r="E30" s="6">
        <f>'RS to ppm from groundstation'!M30</f>
        <v>1.1386541341194141E-2</v>
      </c>
      <c r="F30" s="28" t="s">
        <v>19</v>
      </c>
      <c r="G30" s="6">
        <v>1356.7</v>
      </c>
      <c r="H30" s="6">
        <v>858</v>
      </c>
      <c r="I30" s="6">
        <v>8.3800000000000008</v>
      </c>
      <c r="J30" s="6">
        <v>677</v>
      </c>
      <c r="K30" s="16">
        <f>'RS to ppm from cansat'!M30</f>
        <v>1.1386541341194141E-2</v>
      </c>
      <c r="L30" s="23"/>
      <c r="M30" s="6">
        <f>'RS to ppm from groundstation'!O30</f>
        <v>2.4065521515371297E-2</v>
      </c>
      <c r="N30" s="16">
        <f>'RS to ppm from cansat'!O30</f>
        <v>2.4065521515371297E-2</v>
      </c>
    </row>
    <row r="31" spans="1:14" x14ac:dyDescent="0.25">
      <c r="A31" s="14">
        <v>1329.07</v>
      </c>
      <c r="B31" s="15">
        <v>860.95</v>
      </c>
      <c r="C31" s="15">
        <v>7.76</v>
      </c>
      <c r="D31" s="15">
        <v>672</v>
      </c>
      <c r="E31" s="6">
        <f>'RS to ppm from groundstation'!M31</f>
        <v>1.1546332091720518E-2</v>
      </c>
      <c r="F31" s="28" t="s">
        <v>19</v>
      </c>
      <c r="G31" s="6">
        <v>1329.07</v>
      </c>
      <c r="H31" s="6">
        <v>860.95</v>
      </c>
      <c r="I31" s="6">
        <v>7.76</v>
      </c>
      <c r="J31" s="6">
        <v>672</v>
      </c>
      <c r="K31" s="16">
        <f>'RS to ppm from cansat'!M31</f>
        <v>1.1546332091720518E-2</v>
      </c>
      <c r="L31" s="23"/>
      <c r="M31" s="6">
        <f>'RS to ppm from groundstation'!O31</f>
        <v>2.440324019829021E-2</v>
      </c>
      <c r="N31" s="16">
        <f>'RS to ppm from cansat'!O31</f>
        <v>2.440324019829021E-2</v>
      </c>
    </row>
    <row r="32" spans="1:14" x14ac:dyDescent="0.25">
      <c r="A32" s="14">
        <v>1315.05</v>
      </c>
      <c r="B32" s="15">
        <v>862.45</v>
      </c>
      <c r="C32" s="15">
        <v>7.42</v>
      </c>
      <c r="D32" s="15">
        <v>677</v>
      </c>
      <c r="E32" s="6">
        <f>'RS to ppm from groundstation'!M32</f>
        <v>1.3529114566306715E-2</v>
      </c>
      <c r="F32" s="28" t="s">
        <v>19</v>
      </c>
      <c r="G32" s="6">
        <v>1315.05</v>
      </c>
      <c r="H32" s="6">
        <v>862.45</v>
      </c>
      <c r="I32" s="6">
        <v>7.42</v>
      </c>
      <c r="J32" s="6">
        <v>677</v>
      </c>
      <c r="K32" s="16">
        <f>'RS to ppm from cansat'!M32</f>
        <v>1.3529114566306715E-2</v>
      </c>
      <c r="L32" s="23"/>
      <c r="M32" s="6">
        <f>'RS to ppm from groundstation'!O32</f>
        <v>2.8593862519207466E-2</v>
      </c>
      <c r="N32" s="16">
        <f>'RS to ppm from cansat'!O32</f>
        <v>2.8593862519207466E-2</v>
      </c>
    </row>
    <row r="33" spans="1:14" x14ac:dyDescent="0.25">
      <c r="A33" s="14">
        <v>1305.81</v>
      </c>
      <c r="B33" s="15">
        <v>863.44</v>
      </c>
      <c r="C33" s="15">
        <v>7.32</v>
      </c>
      <c r="D33" s="15">
        <v>670</v>
      </c>
      <c r="E33" s="6">
        <f>'RS to ppm from groundstation'!M33</f>
        <v>1.5933531281425946E-2</v>
      </c>
      <c r="F33" s="28" t="s">
        <v>19</v>
      </c>
      <c r="G33" s="6">
        <v>1305.81</v>
      </c>
      <c r="H33" s="6">
        <v>863.44</v>
      </c>
      <c r="I33" s="6">
        <v>7.32</v>
      </c>
      <c r="J33" s="6">
        <v>670</v>
      </c>
      <c r="K33" s="16">
        <f>'RS to ppm from cansat'!M33</f>
        <v>1.5933531281425946E-2</v>
      </c>
      <c r="L33" s="23"/>
      <c r="M33" s="6">
        <f>'RS to ppm from groundstation'!O33</f>
        <v>3.3675611265886321E-2</v>
      </c>
      <c r="N33" s="16">
        <f>'RS to ppm from cansat'!O33</f>
        <v>3.3675611265886321E-2</v>
      </c>
    </row>
    <row r="34" spans="1:14" x14ac:dyDescent="0.25">
      <c r="A34" s="14">
        <v>1296.02</v>
      </c>
      <c r="B34" s="15">
        <v>864.49</v>
      </c>
      <c r="C34" s="15">
        <v>6.94</v>
      </c>
      <c r="D34" s="15">
        <v>670</v>
      </c>
      <c r="E34" s="6">
        <f>'RS to ppm from groundstation'!M34</f>
        <v>4.5106858554870621E-2</v>
      </c>
      <c r="F34" s="28" t="s">
        <v>19</v>
      </c>
      <c r="G34" s="6">
        <v>1296.02</v>
      </c>
      <c r="H34" s="6">
        <v>864.49</v>
      </c>
      <c r="I34" s="6">
        <v>6.94</v>
      </c>
      <c r="J34" s="6">
        <v>670</v>
      </c>
      <c r="K34" s="16">
        <f>'RS to ppm from cansat'!M34</f>
        <v>4.5106858554870621E-2</v>
      </c>
      <c r="L34" s="23"/>
      <c r="M34" s="6">
        <f>'RS to ppm from groundstation'!O34</f>
        <v>9.5333608557311669E-2</v>
      </c>
      <c r="N34" s="16">
        <f>'RS to ppm from cansat'!O34</f>
        <v>9.5333608557311669E-2</v>
      </c>
    </row>
    <row r="35" spans="1:14" x14ac:dyDescent="0.25">
      <c r="A35" s="14">
        <v>1286.24</v>
      </c>
      <c r="B35" s="15">
        <v>865.54</v>
      </c>
      <c r="C35" s="15">
        <v>6.61</v>
      </c>
      <c r="D35" s="15">
        <v>663</v>
      </c>
      <c r="E35" s="6">
        <f>'RS to ppm from groundstation'!M35</f>
        <v>1.0279771598506827E-2</v>
      </c>
      <c r="F35" s="28" t="s">
        <v>19</v>
      </c>
      <c r="G35" s="6">
        <v>1286.24</v>
      </c>
      <c r="H35" s="6">
        <v>865.54</v>
      </c>
      <c r="I35" s="6">
        <v>6.61</v>
      </c>
      <c r="J35" s="6">
        <v>663</v>
      </c>
      <c r="K35" s="16">
        <f>'RS to ppm from cansat'!M35</f>
        <v>1.0279771598506827E-2</v>
      </c>
      <c r="L35" s="23"/>
      <c r="M35" s="6">
        <f>'RS to ppm from groundstation'!O35</f>
        <v>2.1726357211032138E-2</v>
      </c>
      <c r="N35" s="16">
        <f>'RS to ppm from cansat'!O35</f>
        <v>2.1726357211032138E-2</v>
      </c>
    </row>
    <row r="36" spans="1:14" x14ac:dyDescent="0.25">
      <c r="A36" s="14">
        <v>1278.05</v>
      </c>
      <c r="B36" s="15">
        <v>866.42</v>
      </c>
      <c r="C36" s="15">
        <v>6.53</v>
      </c>
      <c r="D36" s="15">
        <v>665</v>
      </c>
      <c r="E36" s="6">
        <f>'RS to ppm from groundstation'!M36</f>
        <v>1.3799598052589098E-2</v>
      </c>
      <c r="F36" s="28" t="s">
        <v>19</v>
      </c>
      <c r="G36" s="6">
        <v>1278.05</v>
      </c>
      <c r="H36" s="6">
        <v>866.42</v>
      </c>
      <c r="I36" s="6">
        <v>6.53</v>
      </c>
      <c r="J36" s="6">
        <v>665</v>
      </c>
      <c r="K36" s="16">
        <f>'RS to ppm from cansat'!M36</f>
        <v>1.3799598052589098E-2</v>
      </c>
      <c r="L36" s="23"/>
      <c r="M36" s="6">
        <f>'RS to ppm from groundstation'!O36</f>
        <v>2.9165530944555554E-2</v>
      </c>
      <c r="N36" s="16">
        <f>'RS to ppm from cansat'!O36</f>
        <v>2.9165530944555554E-2</v>
      </c>
    </row>
    <row r="37" spans="1:14" x14ac:dyDescent="0.25">
      <c r="A37" s="14">
        <v>1269.21</v>
      </c>
      <c r="B37" s="15">
        <v>867.37</v>
      </c>
      <c r="C37" s="15">
        <v>6.52</v>
      </c>
      <c r="D37" s="15">
        <v>665</v>
      </c>
      <c r="E37" s="6">
        <f>'RS to ppm from groundstation'!M37</f>
        <v>1.6219433040146853E-2</v>
      </c>
      <c r="F37" s="28" t="s">
        <v>19</v>
      </c>
      <c r="G37" s="6">
        <v>1269.21</v>
      </c>
      <c r="H37" s="6">
        <v>867.37</v>
      </c>
      <c r="I37" s="6">
        <v>6.52</v>
      </c>
      <c r="J37" s="6">
        <v>665</v>
      </c>
      <c r="K37" s="16">
        <f>'RS to ppm from cansat'!M37</f>
        <v>1.6219433040146853E-2</v>
      </c>
      <c r="L37" s="23"/>
      <c r="M37" s="6">
        <f>'RS to ppm from groundstation'!O37</f>
        <v>3.427986629993153E-2</v>
      </c>
      <c r="N37" s="16">
        <f>'RS to ppm from cansat'!O37</f>
        <v>3.427986629993153E-2</v>
      </c>
    </row>
    <row r="38" spans="1:14" x14ac:dyDescent="0.25">
      <c r="A38" s="14">
        <v>1258.99</v>
      </c>
      <c r="B38" s="15">
        <v>868.47</v>
      </c>
      <c r="C38" s="15">
        <v>6.3</v>
      </c>
      <c r="D38" s="15">
        <v>665</v>
      </c>
      <c r="E38" s="6">
        <f>'RS to ppm from groundstation'!M38</f>
        <v>1.0350543127041418E-2</v>
      </c>
      <c r="F38" s="28" t="s">
        <v>19</v>
      </c>
      <c r="G38" s="6">
        <v>1258.99</v>
      </c>
      <c r="H38" s="6">
        <v>868.47</v>
      </c>
      <c r="I38" s="6">
        <v>6.3</v>
      </c>
      <c r="J38" s="6">
        <v>665</v>
      </c>
      <c r="K38" s="16">
        <f>'RS to ppm from cansat'!M38</f>
        <v>1.0350543127041418E-2</v>
      </c>
      <c r="L38" s="23"/>
      <c r="M38" s="6">
        <f>'RS to ppm from groundstation'!O38</f>
        <v>2.1875933249232888E-2</v>
      </c>
      <c r="N38" s="16">
        <f>'RS to ppm from cansat'!O38</f>
        <v>2.1875933249232888E-2</v>
      </c>
    </row>
    <row r="39" spans="1:14" x14ac:dyDescent="0.25">
      <c r="A39" s="14">
        <v>1249.8</v>
      </c>
      <c r="B39" s="15">
        <v>869.46</v>
      </c>
      <c r="C39" s="15">
        <v>6.03</v>
      </c>
      <c r="D39" s="15">
        <v>663</v>
      </c>
      <c r="E39" s="6">
        <f>'RS to ppm from groundstation'!M39</f>
        <v>1.6395982317492251E-2</v>
      </c>
      <c r="F39" s="28" t="s">
        <v>19</v>
      </c>
      <c r="G39" s="6">
        <v>1249.8</v>
      </c>
      <c r="H39" s="6">
        <v>869.46</v>
      </c>
      <c r="I39" s="6">
        <v>6.03</v>
      </c>
      <c r="J39" s="6">
        <v>663</v>
      </c>
      <c r="K39" s="16">
        <f>'RS to ppm from cansat'!M39</f>
        <v>1.6395982317492251E-2</v>
      </c>
      <c r="L39" s="23"/>
      <c r="M39" s="6">
        <f>'RS to ppm from groundstation'!O39</f>
        <v>3.4653004226995285E-2</v>
      </c>
      <c r="N39" s="16">
        <f>'RS to ppm from cansat'!O39</f>
        <v>3.4653004226995285E-2</v>
      </c>
    </row>
    <row r="40" spans="1:14" x14ac:dyDescent="0.25">
      <c r="A40" s="14">
        <v>1240.3499999999999</v>
      </c>
      <c r="B40" s="15">
        <v>870.48</v>
      </c>
      <c r="C40" s="15">
        <v>5.88</v>
      </c>
      <c r="D40" s="15">
        <v>663</v>
      </c>
      <c r="E40" s="6">
        <f>'RS to ppm from groundstation'!M40</f>
        <v>1.2038646814547208E-2</v>
      </c>
      <c r="F40" s="28" t="s">
        <v>19</v>
      </c>
      <c r="G40" s="6">
        <v>1240.3499999999999</v>
      </c>
      <c r="H40" s="6">
        <v>870.48</v>
      </c>
      <c r="I40" s="6">
        <v>5.88</v>
      </c>
      <c r="J40" s="6">
        <v>663</v>
      </c>
      <c r="K40" s="16">
        <f>'RS to ppm from cansat'!M40</f>
        <v>1.2038646814547208E-2</v>
      </c>
      <c r="L40" s="23"/>
      <c r="M40" s="6">
        <f>'RS to ppm from groundstation'!O40</f>
        <v>2.5443750235491485E-2</v>
      </c>
      <c r="N40" s="16">
        <f>'RS to ppm from cansat'!O40</f>
        <v>2.5443750235491485E-2</v>
      </c>
    </row>
    <row r="41" spans="1:14" x14ac:dyDescent="0.25">
      <c r="A41" s="11"/>
      <c r="B41" s="12"/>
      <c r="C41" s="12"/>
      <c r="D41" s="12"/>
      <c r="E41" s="19"/>
      <c r="F41" s="28" t="s">
        <v>19</v>
      </c>
      <c r="G41" s="6">
        <v>1229.8800000000001</v>
      </c>
      <c r="H41" s="6">
        <v>871.61</v>
      </c>
      <c r="I41" s="6">
        <v>5.77</v>
      </c>
      <c r="J41" s="6">
        <v>672</v>
      </c>
      <c r="K41" s="16">
        <f>'RS to ppm from cansat'!M41</f>
        <v>1.2067816176249841E-2</v>
      </c>
      <c r="L41" s="23"/>
      <c r="M41" s="19"/>
      <c r="N41" s="13">
        <f>'RS to ppm from cansat'!O41</f>
        <v>2.5505399851525879E-2</v>
      </c>
    </row>
    <row r="42" spans="1:14" x14ac:dyDescent="0.25">
      <c r="A42" s="14">
        <v>1218.96</v>
      </c>
      <c r="B42" s="15">
        <v>872.79</v>
      </c>
      <c r="C42" s="15">
        <v>5.63</v>
      </c>
      <c r="D42" s="15">
        <v>660</v>
      </c>
      <c r="E42" s="6">
        <f>'RS to ppm from groundstation'!M42</f>
        <v>1.2104999101795411E-2</v>
      </c>
      <c r="F42" s="28" t="s">
        <v>19</v>
      </c>
      <c r="G42" s="6">
        <v>1218.96</v>
      </c>
      <c r="H42" s="6">
        <v>872.79</v>
      </c>
      <c r="I42" s="6">
        <v>5.63</v>
      </c>
      <c r="J42" s="6">
        <v>660</v>
      </c>
      <c r="K42" s="16">
        <f>'RS to ppm from cansat'!M42</f>
        <v>1.2104999101795411E-2</v>
      </c>
      <c r="L42" s="23"/>
      <c r="M42" s="6">
        <f>'RS to ppm from groundstation'!O42</f>
        <v>2.558398618146648E-2</v>
      </c>
      <c r="N42" s="16">
        <f>'RS to ppm from cansat'!O42</f>
        <v>2.558398618146648E-2</v>
      </c>
    </row>
    <row r="43" spans="1:14" x14ac:dyDescent="0.25">
      <c r="A43" s="14">
        <v>1210.18</v>
      </c>
      <c r="B43" s="15">
        <v>873.74</v>
      </c>
      <c r="C43" s="15">
        <v>5.45</v>
      </c>
      <c r="D43" s="15">
        <v>660</v>
      </c>
      <c r="E43" s="6">
        <f>'RS to ppm from groundstation'!M43</f>
        <v>1.6606370114740279E-2</v>
      </c>
      <c r="F43" s="28" t="s">
        <v>19</v>
      </c>
      <c r="G43" s="6">
        <v>1210.18</v>
      </c>
      <c r="H43" s="6">
        <v>873.74</v>
      </c>
      <c r="I43" s="6">
        <v>5.45</v>
      </c>
      <c r="J43" s="6">
        <v>660</v>
      </c>
      <c r="K43" s="16">
        <f>'RS to ppm from cansat'!M43</f>
        <v>1.6606370114740279E-2</v>
      </c>
      <c r="L43" s="23"/>
      <c r="M43" s="6">
        <f>'RS to ppm from groundstation'!O43</f>
        <v>3.5097660063173275E-2</v>
      </c>
      <c r="N43" s="16">
        <f>'RS to ppm from cansat'!O43</f>
        <v>3.5097660063173275E-2</v>
      </c>
    </row>
    <row r="44" spans="1:14" x14ac:dyDescent="0.25">
      <c r="A44" s="14">
        <v>1199.93</v>
      </c>
      <c r="B44" s="15">
        <v>874.85</v>
      </c>
      <c r="C44" s="15">
        <v>5.35</v>
      </c>
      <c r="D44" s="15">
        <v>658</v>
      </c>
      <c r="E44" s="6">
        <f>'RS to ppm from groundstation'!M44</f>
        <v>1.4162936554495529E-2</v>
      </c>
      <c r="F44" s="28" t="s">
        <v>19</v>
      </c>
      <c r="G44" s="6">
        <v>1199.93</v>
      </c>
      <c r="H44" s="6">
        <v>874.85</v>
      </c>
      <c r="I44" s="6">
        <v>5.35</v>
      </c>
      <c r="J44" s="6">
        <v>658</v>
      </c>
      <c r="K44" s="16">
        <f>'RS to ppm from cansat'!M44</f>
        <v>1.4162936554495529E-2</v>
      </c>
      <c r="L44" s="23"/>
      <c r="M44" s="6">
        <f>'RS to ppm from groundstation'!O44</f>
        <v>2.9933448986828693E-2</v>
      </c>
      <c r="N44" s="16">
        <f>'RS to ppm from cansat'!O44</f>
        <v>2.9933448986828693E-2</v>
      </c>
    </row>
    <row r="45" spans="1:14" x14ac:dyDescent="0.25">
      <c r="A45" s="14">
        <v>1189.96</v>
      </c>
      <c r="B45" s="15">
        <v>875.93</v>
      </c>
      <c r="C45" s="15">
        <v>5.22</v>
      </c>
      <c r="D45" s="15">
        <v>660</v>
      </c>
      <c r="E45" s="6">
        <f>'RS to ppm from groundstation'!M45</f>
        <v>1.6690223933574343E-2</v>
      </c>
      <c r="F45" s="28" t="s">
        <v>19</v>
      </c>
      <c r="G45" s="6">
        <v>1189.96</v>
      </c>
      <c r="H45" s="6">
        <v>875.93</v>
      </c>
      <c r="I45" s="6">
        <v>5.22</v>
      </c>
      <c r="J45" s="6">
        <v>660</v>
      </c>
      <c r="K45" s="16">
        <f>'RS to ppm from cansat'!M45</f>
        <v>1.6690223933574343E-2</v>
      </c>
      <c r="L45" s="23"/>
      <c r="M45" s="6">
        <f>'RS to ppm from groundstation'!O45</f>
        <v>3.5274885598200016E-2</v>
      </c>
      <c r="N45" s="16">
        <f>'RS to ppm from cansat'!O45</f>
        <v>3.5274885598200016E-2</v>
      </c>
    </row>
    <row r="46" spans="1:14" x14ac:dyDescent="0.25">
      <c r="A46" s="14">
        <v>1179.6400000000001</v>
      </c>
      <c r="B46" s="15">
        <v>877.05</v>
      </c>
      <c r="C46" s="15">
        <v>5.0999999999999996</v>
      </c>
      <c r="D46" s="15">
        <v>658</v>
      </c>
      <c r="E46" s="6">
        <f>'RS to ppm from groundstation'!M46</f>
        <v>1.6734069471338622E-2</v>
      </c>
      <c r="F46" s="28" t="s">
        <v>19</v>
      </c>
      <c r="G46" s="6">
        <v>1179.6400000000001</v>
      </c>
      <c r="H46" s="6">
        <v>877.05</v>
      </c>
      <c r="I46" s="6">
        <v>5.0999999999999996</v>
      </c>
      <c r="J46" s="6">
        <v>658</v>
      </c>
      <c r="K46" s="16">
        <f>'RS to ppm from cansat'!M46</f>
        <v>1.6734069471338622E-2</v>
      </c>
      <c r="L46" s="23"/>
      <c r="M46" s="6">
        <f>'RS to ppm from groundstation'!O46</f>
        <v>3.5367553397912109E-2</v>
      </c>
      <c r="N46" s="16">
        <f>'RS to ppm from cansat'!O46</f>
        <v>3.5367553397912109E-2</v>
      </c>
    </row>
    <row r="47" spans="1:14" x14ac:dyDescent="0.25">
      <c r="A47" s="11"/>
      <c r="B47" s="12"/>
      <c r="C47" s="12"/>
      <c r="D47" s="12"/>
      <c r="E47" s="19"/>
      <c r="F47" s="28" t="s">
        <v>19</v>
      </c>
      <c r="G47" s="6">
        <v>1169.42</v>
      </c>
      <c r="H47" s="6">
        <v>878.16</v>
      </c>
      <c r="I47" s="6">
        <v>4.97</v>
      </c>
      <c r="J47" s="6">
        <v>658</v>
      </c>
      <c r="K47" s="16">
        <f>'RS to ppm from cansat'!M47</f>
        <v>1.2281170111750724E-2</v>
      </c>
      <c r="L47" s="23"/>
      <c r="M47" s="19"/>
      <c r="N47" s="13">
        <f>'RS to ppm from cansat'!O47</f>
        <v>2.5956324638195749E-2</v>
      </c>
    </row>
    <row r="48" spans="1:14" x14ac:dyDescent="0.25">
      <c r="A48" s="11"/>
      <c r="B48" s="12"/>
      <c r="C48" s="12"/>
      <c r="D48" s="12"/>
      <c r="E48" s="19"/>
      <c r="F48" s="28" t="s">
        <v>19</v>
      </c>
      <c r="G48" s="6">
        <v>1159.76</v>
      </c>
      <c r="H48" s="6">
        <v>879.21</v>
      </c>
      <c r="I48" s="6">
        <v>4.88</v>
      </c>
      <c r="J48" s="6">
        <v>660</v>
      </c>
      <c r="K48" s="16">
        <f>'RS to ppm from cansat'!M48</f>
        <v>1.2305306044376969E-2</v>
      </c>
      <c r="L48" s="23"/>
      <c r="M48" s="19"/>
      <c r="N48" s="13">
        <f>'RS to ppm from cansat'!O48</f>
        <v>2.6007336072529117E-2</v>
      </c>
    </row>
    <row r="49" spans="1:14" x14ac:dyDescent="0.25">
      <c r="A49" s="11"/>
      <c r="B49" s="12"/>
      <c r="C49" s="12"/>
      <c r="D49" s="12"/>
      <c r="E49" s="19"/>
      <c r="F49" s="28" t="s">
        <v>19</v>
      </c>
      <c r="G49" s="6">
        <v>1150.1099999999999</v>
      </c>
      <c r="H49" s="6">
        <v>880.26</v>
      </c>
      <c r="I49" s="6">
        <v>4.79</v>
      </c>
      <c r="J49" s="6">
        <v>663</v>
      </c>
      <c r="K49" s="16">
        <f>'RS to ppm from cansat'!M49</f>
        <v>6.5242109964002218E-3</v>
      </c>
      <c r="L49" s="23"/>
      <c r="M49" s="19"/>
      <c r="N49" s="13">
        <f>'RS to ppm from cansat'!O49</f>
        <v>1.3788957981179699E-2</v>
      </c>
    </row>
    <row r="50" spans="1:14" x14ac:dyDescent="0.25">
      <c r="A50" s="11"/>
      <c r="B50" s="12"/>
      <c r="C50" s="12"/>
      <c r="D50" s="12"/>
      <c r="E50" s="19"/>
      <c r="F50" s="28" t="s">
        <v>19</v>
      </c>
      <c r="G50" s="6">
        <v>1140.0999999999999</v>
      </c>
      <c r="H50" s="6">
        <v>881.35</v>
      </c>
      <c r="I50" s="6">
        <v>4.6900000000000004</v>
      </c>
      <c r="J50" s="6">
        <v>658</v>
      </c>
      <c r="K50" s="16">
        <f>'RS to ppm from cansat'!M50</f>
        <v>1.4368513093448682E-2</v>
      </c>
      <c r="L50" s="23"/>
      <c r="M50" s="19"/>
      <c r="N50" s="13">
        <f>'RS to ppm from cansat'!O50</f>
        <v>3.0367936200547788E-2</v>
      </c>
    </row>
    <row r="51" spans="1:14" x14ac:dyDescent="0.25">
      <c r="A51" s="14">
        <v>1140.0999999999999</v>
      </c>
      <c r="B51" s="15">
        <v>881.35</v>
      </c>
      <c r="C51" s="15">
        <v>4.6900000000000004</v>
      </c>
      <c r="D51" s="15">
        <v>658</v>
      </c>
      <c r="E51" s="6">
        <f>'RS to ppm from groundstation'!M51</f>
        <v>1.4368513093448682E-2</v>
      </c>
      <c r="F51" s="28" t="s">
        <v>19</v>
      </c>
      <c r="G51" s="6">
        <v>1129.46</v>
      </c>
      <c r="H51" s="6">
        <v>882.51</v>
      </c>
      <c r="I51" s="6">
        <v>4.5999999999999996</v>
      </c>
      <c r="J51" s="6">
        <v>658</v>
      </c>
      <c r="K51" s="16">
        <f>'RS to ppm from cansat'!M51</f>
        <v>1.4396677322719965E-2</v>
      </c>
      <c r="L51" s="23"/>
      <c r="M51" s="6">
        <f>'RS to ppm from groundstation'!O51</f>
        <v>3.0367936200547788E-2</v>
      </c>
      <c r="N51" s="16">
        <f>'RS to ppm from cansat'!O51</f>
        <v>3.0427461463327959E-2</v>
      </c>
    </row>
    <row r="52" spans="1:14" x14ac:dyDescent="0.25">
      <c r="A52" s="14">
        <v>1129.46</v>
      </c>
      <c r="B52" s="15">
        <v>882.51</v>
      </c>
      <c r="C52" s="15">
        <v>4.5999999999999996</v>
      </c>
      <c r="D52" s="15">
        <v>658</v>
      </c>
      <c r="E52" s="6">
        <f>'RS to ppm from groundstation'!M52</f>
        <v>1.4396677322719965E-2</v>
      </c>
      <c r="F52" s="28" t="s">
        <v>19</v>
      </c>
      <c r="G52" s="6">
        <v>1119.75</v>
      </c>
      <c r="H52" s="6">
        <v>883.57</v>
      </c>
      <c r="I52" s="6">
        <v>4.5199999999999996</v>
      </c>
      <c r="J52" s="6">
        <v>679</v>
      </c>
      <c r="K52" s="16">
        <f>'RS to ppm from cansat'!M52</f>
        <v>1.694691574381927E-2</v>
      </c>
      <c r="L52" s="23"/>
      <c r="M52" s="6">
        <f>'RS to ppm from groundstation'!O52</f>
        <v>3.0427461463327959E-2</v>
      </c>
      <c r="N52" s="16">
        <f>'RS to ppm from cansat'!O52</f>
        <v>3.5817405235828721E-2</v>
      </c>
    </row>
    <row r="53" spans="1:14" x14ac:dyDescent="0.25">
      <c r="A53" s="14">
        <v>1119.75</v>
      </c>
      <c r="B53" s="15">
        <v>883.57</v>
      </c>
      <c r="C53" s="15">
        <v>4.5199999999999996</v>
      </c>
      <c r="D53" s="15">
        <v>679</v>
      </c>
      <c r="E53" s="6">
        <f>'RS to ppm from groundstation'!M53</f>
        <v>1.694691574381927E-2</v>
      </c>
      <c r="F53" s="28" t="s">
        <v>19</v>
      </c>
      <c r="G53" s="6">
        <v>1109.05</v>
      </c>
      <c r="H53" s="6">
        <v>884.74</v>
      </c>
      <c r="I53" s="6">
        <v>4.42</v>
      </c>
      <c r="J53" s="6">
        <v>660</v>
      </c>
      <c r="K53" s="16">
        <f>'RS to ppm from cansat'!M53</f>
        <v>1.4453100238178867E-2</v>
      </c>
      <c r="L53" s="23"/>
      <c r="M53" s="6">
        <f>'RS to ppm from groundstation'!O53</f>
        <v>3.5817405235828721E-2</v>
      </c>
      <c r="N53" s="16">
        <f>'RS to ppm from cansat'!O53</f>
        <v>3.054671162413173E-2</v>
      </c>
    </row>
    <row r="54" spans="1:14" x14ac:dyDescent="0.25">
      <c r="A54" s="14">
        <v>1109.05</v>
      </c>
      <c r="B54" s="15">
        <v>884.74</v>
      </c>
      <c r="C54" s="15">
        <v>4.42</v>
      </c>
      <c r="D54" s="15">
        <v>660</v>
      </c>
      <c r="E54" s="6">
        <f>'RS to ppm from groundstation'!M54</f>
        <v>1.4453100238178867E-2</v>
      </c>
      <c r="F54" s="28" t="s">
        <v>19</v>
      </c>
      <c r="G54" s="6">
        <v>1099.3499999999999</v>
      </c>
      <c r="H54" s="6">
        <v>885.8</v>
      </c>
      <c r="I54" s="6">
        <v>4.3099999999999996</v>
      </c>
      <c r="J54" s="6">
        <v>660</v>
      </c>
      <c r="K54" s="16">
        <f>'RS to ppm from cansat'!M54</f>
        <v>1.7024359581207335E-2</v>
      </c>
      <c r="L54" s="23"/>
      <c r="M54" s="6">
        <f>'RS to ppm from groundstation'!O54</f>
        <v>3.054671162413173E-2</v>
      </c>
      <c r="N54" s="16">
        <f>'RS to ppm from cansat'!O54</f>
        <v>3.5981083237695083E-2</v>
      </c>
    </row>
    <row r="55" spans="1:14" x14ac:dyDescent="0.25">
      <c r="A55" s="14">
        <v>1099.3499999999999</v>
      </c>
      <c r="B55" s="15">
        <v>885.8</v>
      </c>
      <c r="C55" s="15">
        <v>4.3099999999999996</v>
      </c>
      <c r="D55" s="15">
        <v>660</v>
      </c>
      <c r="E55" s="6">
        <f>'RS to ppm from groundstation'!M55</f>
        <v>1.7024359581207335E-2</v>
      </c>
      <c r="F55" s="28" t="s">
        <v>19</v>
      </c>
      <c r="G55" s="6">
        <v>1089.76</v>
      </c>
      <c r="H55" s="6">
        <v>886.85</v>
      </c>
      <c r="I55" s="6">
        <v>4.21</v>
      </c>
      <c r="J55" s="6">
        <v>660</v>
      </c>
      <c r="K55" s="16">
        <f>'RS to ppm from cansat'!M55</f>
        <v>1.4519086228600124E-2</v>
      </c>
      <c r="L55" s="23"/>
      <c r="M55" s="6">
        <f>'RS to ppm from groundstation'!O55</f>
        <v>3.5981083237695083E-2</v>
      </c>
      <c r="N55" s="16">
        <f>'RS to ppm from cansat'!O55</f>
        <v>3.0686173399627228E-2</v>
      </c>
    </row>
    <row r="56" spans="1:14" x14ac:dyDescent="0.25">
      <c r="A56" s="11"/>
      <c r="B56" s="12"/>
      <c r="C56" s="12"/>
      <c r="D56" s="12"/>
      <c r="E56" s="19"/>
      <c r="F56" s="28" t="s">
        <v>19</v>
      </c>
      <c r="G56" s="6">
        <v>1079.81</v>
      </c>
      <c r="H56" s="6">
        <v>887.94</v>
      </c>
      <c r="I56" s="6">
        <v>4.1500000000000004</v>
      </c>
      <c r="J56" s="6">
        <v>660</v>
      </c>
      <c r="K56" s="16">
        <f>'RS to ppm from cansat'!M56</f>
        <v>1.2502075467185075E-2</v>
      </c>
      <c r="L56" s="23"/>
      <c r="M56" s="19"/>
      <c r="N56" s="13">
        <f>'RS to ppm from cansat'!O56</f>
        <v>2.6423209394924575E-2</v>
      </c>
    </row>
    <row r="57" spans="1:14" x14ac:dyDescent="0.25">
      <c r="A57" s="11"/>
      <c r="B57" s="12"/>
      <c r="C57" s="12"/>
      <c r="D57" s="12"/>
      <c r="E57" s="19"/>
      <c r="F57" s="28" t="s">
        <v>19</v>
      </c>
      <c r="G57" s="6">
        <v>1069.1500000000001</v>
      </c>
      <c r="H57" s="6">
        <v>889.11</v>
      </c>
      <c r="I57" s="6">
        <v>4.09</v>
      </c>
      <c r="J57" s="6">
        <v>660</v>
      </c>
      <c r="K57" s="16">
        <f>'RS to ppm from cansat'!M57</f>
        <v>1.2518327567871697E-2</v>
      </c>
      <c r="L57" s="23"/>
      <c r="M57" s="19"/>
      <c r="N57" s="13">
        <f>'RS to ppm from cansat'!O57</f>
        <v>2.6457558304485804E-2</v>
      </c>
    </row>
    <row r="58" spans="1:14" x14ac:dyDescent="0.25">
      <c r="A58" s="11"/>
      <c r="B58" s="12"/>
      <c r="C58" s="12"/>
      <c r="D58" s="12"/>
      <c r="E58" s="19"/>
      <c r="F58" s="28" t="s">
        <v>19</v>
      </c>
      <c r="G58" s="6">
        <v>1058.95</v>
      </c>
      <c r="H58" s="6">
        <v>890.23</v>
      </c>
      <c r="I58" s="6">
        <v>4.01</v>
      </c>
      <c r="J58" s="6">
        <v>658</v>
      </c>
      <c r="K58" s="16">
        <f>'RS to ppm from cansat'!M58</f>
        <v>1.4582089575459452E-2</v>
      </c>
      <c r="L58" s="23"/>
      <c r="M58" s="19"/>
      <c r="N58" s="13">
        <f>'RS to ppm from cansat'!O58</f>
        <v>3.0819331340563891E-2</v>
      </c>
    </row>
    <row r="59" spans="1:14" x14ac:dyDescent="0.25">
      <c r="A59" s="14">
        <v>1069.1500000000001</v>
      </c>
      <c r="B59" s="15">
        <v>889.11</v>
      </c>
      <c r="C59" s="15">
        <v>4.09</v>
      </c>
      <c r="D59" s="15">
        <v>660</v>
      </c>
      <c r="E59" s="6">
        <f>'RS to ppm from groundstation'!M59</f>
        <v>1.2518327567871697E-2</v>
      </c>
      <c r="F59" s="28" t="s">
        <v>19</v>
      </c>
      <c r="G59" s="6">
        <v>1047.76</v>
      </c>
      <c r="H59" s="6">
        <v>891.46</v>
      </c>
      <c r="I59" s="6">
        <v>3.96</v>
      </c>
      <c r="J59" s="6">
        <v>660</v>
      </c>
      <c r="K59" s="16">
        <f>'RS to ppm from cansat'!M59</f>
        <v>1.2553581799675724E-2</v>
      </c>
      <c r="L59" s="23"/>
      <c r="M59" s="6">
        <f>'RS to ppm from groundstation'!O59</f>
        <v>2.6457558304485804E-2</v>
      </c>
      <c r="N59" s="16">
        <f>'RS to ppm from cansat'!O59</f>
        <v>2.6532068328958148E-2</v>
      </c>
    </row>
    <row r="60" spans="1:14" x14ac:dyDescent="0.25">
      <c r="A60" s="14">
        <v>1058.95</v>
      </c>
      <c r="B60" s="15">
        <v>890.23</v>
      </c>
      <c r="C60" s="15">
        <v>4.01</v>
      </c>
      <c r="D60" s="15">
        <v>658</v>
      </c>
      <c r="E60" s="6">
        <f>'RS to ppm from groundstation'!M60</f>
        <v>1.4582089575459452E-2</v>
      </c>
      <c r="F60" s="28" t="s">
        <v>19</v>
      </c>
      <c r="G60" s="6">
        <v>1037.4000000000001</v>
      </c>
      <c r="H60" s="6">
        <v>892.6</v>
      </c>
      <c r="I60" s="6">
        <v>3.9</v>
      </c>
      <c r="J60" s="6">
        <v>670</v>
      </c>
      <c r="K60" s="16">
        <f>'RS to ppm from cansat'!M60</f>
        <v>1.7176140595728154E-2</v>
      </c>
      <c r="L60" s="23"/>
      <c r="M60" s="6">
        <f>'RS to ppm from groundstation'!O60</f>
        <v>3.0819331340563891E-2</v>
      </c>
      <c r="N60" s="16">
        <f>'RS to ppm from cansat'!O60</f>
        <v>3.6301873296864413E-2</v>
      </c>
    </row>
    <row r="61" spans="1:14" x14ac:dyDescent="0.25">
      <c r="A61" s="14">
        <v>1047.76</v>
      </c>
      <c r="B61" s="15">
        <v>891.46</v>
      </c>
      <c r="C61" s="15">
        <v>3.96</v>
      </c>
      <c r="D61" s="15">
        <v>660</v>
      </c>
      <c r="E61" s="6">
        <f>'RS to ppm from groundstation'!M61</f>
        <v>1.2553581799675724E-2</v>
      </c>
      <c r="F61" s="28" t="s">
        <v>19</v>
      </c>
      <c r="G61" s="6">
        <v>1027.51</v>
      </c>
      <c r="H61" s="6">
        <v>893.69</v>
      </c>
      <c r="I61" s="6">
        <v>3.83</v>
      </c>
      <c r="J61" s="6">
        <v>665</v>
      </c>
      <c r="K61" s="16">
        <f>'RS to ppm from cansat'!M61</f>
        <v>5.9742693481975992E-3</v>
      </c>
      <c r="L61" s="23"/>
      <c r="M61" s="6">
        <f>'RS to ppm from groundstation'!O61</f>
        <v>2.6532068328958148E-2</v>
      </c>
      <c r="N61" s="16">
        <f>'RS to ppm from cansat'!O61</f>
        <v>1.2626653101194868E-2</v>
      </c>
    </row>
    <row r="62" spans="1:14" x14ac:dyDescent="0.25">
      <c r="A62" s="14">
        <v>1037.4000000000001</v>
      </c>
      <c r="B62" s="15">
        <v>892.6</v>
      </c>
      <c r="C62" s="15">
        <v>3.9</v>
      </c>
      <c r="D62" s="15">
        <v>670</v>
      </c>
      <c r="E62" s="6">
        <f>'RS to ppm from groundstation'!M62</f>
        <v>1.7176140595728154E-2</v>
      </c>
      <c r="F62" s="28" t="s">
        <v>19</v>
      </c>
      <c r="G62" s="6">
        <v>1017.08</v>
      </c>
      <c r="H62" s="6">
        <v>894.84</v>
      </c>
      <c r="I62" s="6">
        <v>3.75</v>
      </c>
      <c r="J62" s="6">
        <v>644</v>
      </c>
      <c r="K62" s="16">
        <f>'RS to ppm from cansat'!M62</f>
        <v>1.0943241559026552E-2</v>
      </c>
      <c r="L62" s="23"/>
      <c r="M62" s="6">
        <f>'RS to ppm from groundstation'!O62</f>
        <v>3.6301873296864413E-2</v>
      </c>
      <c r="N62" s="16">
        <f>'RS to ppm from cansat'!O62</f>
        <v>2.3128604841041223E-2</v>
      </c>
    </row>
    <row r="63" spans="1:14" x14ac:dyDescent="0.25">
      <c r="A63" s="14">
        <v>1027.51</v>
      </c>
      <c r="B63" s="15">
        <v>893.69</v>
      </c>
      <c r="C63" s="15">
        <v>3.83</v>
      </c>
      <c r="D63" s="15">
        <v>665</v>
      </c>
      <c r="E63" s="6">
        <f>'RS to ppm from groundstation'!M63</f>
        <v>5.9742693481975992E-3</v>
      </c>
      <c r="F63" s="28" t="s">
        <v>19</v>
      </c>
      <c r="G63" s="6">
        <v>1006.84</v>
      </c>
      <c r="H63" s="6">
        <v>895.97</v>
      </c>
      <c r="I63" s="6">
        <v>3.71</v>
      </c>
      <c r="J63" s="6">
        <v>665</v>
      </c>
      <c r="K63" s="16">
        <f>'RS to ppm from cansat'!M63</f>
        <v>1.7246738976814904E-2</v>
      </c>
      <c r="L63" s="23"/>
      <c r="M63" s="6">
        <f>'RS to ppm from groundstation'!O63</f>
        <v>1.2626653101194868E-2</v>
      </c>
      <c r="N63" s="16">
        <f>'RS to ppm from cansat'!O63</f>
        <v>3.6451083386924599E-2</v>
      </c>
    </row>
    <row r="64" spans="1:14" x14ac:dyDescent="0.25">
      <c r="A64" s="14">
        <v>1017.08</v>
      </c>
      <c r="B64" s="15">
        <v>894.84</v>
      </c>
      <c r="C64" s="15">
        <v>3.75</v>
      </c>
      <c r="D64" s="15">
        <v>644</v>
      </c>
      <c r="E64" s="6">
        <f>'RS to ppm from groundstation'!M64</f>
        <v>1.0943241559026552E-2</v>
      </c>
      <c r="F64" s="28" t="s">
        <v>19</v>
      </c>
      <c r="G64" s="6">
        <v>996.53</v>
      </c>
      <c r="H64" s="6">
        <v>897.11</v>
      </c>
      <c r="I64" s="6">
        <v>3.66</v>
      </c>
      <c r="J64" s="6">
        <v>658</v>
      </c>
      <c r="K64" s="16">
        <f>'RS to ppm from cansat'!M64</f>
        <v>1.4692720268247174E-2</v>
      </c>
      <c r="L64" s="23"/>
      <c r="M64" s="6">
        <f>'RS to ppm from groundstation'!O64</f>
        <v>2.3128604841041223E-2</v>
      </c>
      <c r="N64" s="16">
        <f>'RS to ppm from cansat'!O64</f>
        <v>3.1053149954817841E-2</v>
      </c>
    </row>
    <row r="65" spans="1:14" x14ac:dyDescent="0.25">
      <c r="A65" s="11"/>
      <c r="B65" s="12"/>
      <c r="C65" s="12"/>
      <c r="D65" s="12"/>
      <c r="E65" s="19"/>
      <c r="F65" s="28" t="s">
        <v>19</v>
      </c>
      <c r="G65" s="6">
        <v>985.22</v>
      </c>
      <c r="H65" s="6">
        <v>898.36</v>
      </c>
      <c r="I65" s="6">
        <v>3.6</v>
      </c>
      <c r="J65" s="6">
        <v>663</v>
      </c>
      <c r="K65" s="16">
        <f>'RS to ppm from cansat'!M65</f>
        <v>1.2651504356578129E-2</v>
      </c>
      <c r="L65" s="23"/>
      <c r="M65" s="19"/>
      <c r="N65" s="13">
        <f>'RS to ppm from cansat'!O65</f>
        <v>2.673902822392199E-2</v>
      </c>
    </row>
    <row r="66" spans="1:14" x14ac:dyDescent="0.25">
      <c r="A66" s="11"/>
      <c r="B66" s="12"/>
      <c r="C66" s="12"/>
      <c r="D66" s="12"/>
      <c r="E66" s="19"/>
      <c r="F66" s="28" t="s">
        <v>19</v>
      </c>
      <c r="G66" s="6">
        <v>976.01</v>
      </c>
      <c r="H66" s="6">
        <v>899.38</v>
      </c>
      <c r="I66" s="6">
        <v>3.56</v>
      </c>
      <c r="J66" s="6">
        <v>660</v>
      </c>
      <c r="K66" s="16">
        <f>'RS to ppm from cansat'!M66</f>
        <v>1.2662411453644735E-2</v>
      </c>
      <c r="L66" s="23"/>
      <c r="M66" s="19"/>
      <c r="N66" s="13">
        <f>'RS to ppm from cansat'!O66</f>
        <v>2.6762080437167556E-2</v>
      </c>
    </row>
    <row r="67" spans="1:14" x14ac:dyDescent="0.25">
      <c r="A67" s="11"/>
      <c r="B67" s="12"/>
      <c r="C67" s="12"/>
      <c r="D67" s="12"/>
      <c r="E67" s="19"/>
      <c r="F67" s="28" t="s">
        <v>19</v>
      </c>
      <c r="G67" s="6">
        <v>965.37</v>
      </c>
      <c r="H67" s="6">
        <v>900.56</v>
      </c>
      <c r="I67" s="6">
        <v>3.53</v>
      </c>
      <c r="J67" s="6">
        <v>656</v>
      </c>
      <c r="K67" s="16">
        <f>'RS to ppm from cansat'!M67</f>
        <v>1.7313774158959561E-2</v>
      </c>
      <c r="L67" s="23"/>
      <c r="M67" s="19"/>
      <c r="N67" s="13">
        <f>'RS to ppm from cansat'!O67</f>
        <v>3.6592762635244955E-2</v>
      </c>
    </row>
    <row r="68" spans="1:14" x14ac:dyDescent="0.25">
      <c r="A68" s="11"/>
      <c r="B68" s="12"/>
      <c r="C68" s="12"/>
      <c r="D68" s="12"/>
      <c r="E68" s="19"/>
      <c r="F68" s="28" t="s">
        <v>19</v>
      </c>
      <c r="G68" s="6">
        <v>955.63</v>
      </c>
      <c r="H68" s="6">
        <v>901.64</v>
      </c>
      <c r="I68" s="6">
        <v>3.49</v>
      </c>
      <c r="J68" s="6">
        <v>660</v>
      </c>
      <c r="K68" s="16">
        <f>'RS to ppm from cansat'!M68</f>
        <v>1.2681511783420047E-2</v>
      </c>
      <c r="L68" s="23"/>
      <c r="M68" s="19"/>
      <c r="N68" s="13">
        <f>'RS to ppm from cansat'!O68</f>
        <v>2.6802449095514717E-2</v>
      </c>
    </row>
    <row r="69" spans="1:14" x14ac:dyDescent="0.25">
      <c r="A69" s="14">
        <v>976.01</v>
      </c>
      <c r="B69" s="15">
        <v>899.38</v>
      </c>
      <c r="C69" s="15">
        <v>3.56</v>
      </c>
      <c r="D69" s="15">
        <v>660</v>
      </c>
      <c r="E69" s="6">
        <f>'RS to ppm from groundstation'!M69</f>
        <v>1.2662411453644735E-2</v>
      </c>
      <c r="F69" s="28" t="s">
        <v>19</v>
      </c>
      <c r="G69" s="6">
        <v>946.81</v>
      </c>
      <c r="H69" s="6">
        <v>902.62</v>
      </c>
      <c r="I69" s="6">
        <v>3.45</v>
      </c>
      <c r="J69" s="6">
        <v>663</v>
      </c>
      <c r="K69" s="16">
        <f>'RS to ppm from cansat'!M69</f>
        <v>1.2692433635792189E-2</v>
      </c>
      <c r="L69" s="23"/>
      <c r="M69" s="6">
        <f>'RS to ppm from groundstation'!O69</f>
        <v>2.6762080437167556E-2</v>
      </c>
      <c r="N69" s="16">
        <f>'RS to ppm from cansat'!O69</f>
        <v>2.6825532494184564E-2</v>
      </c>
    </row>
    <row r="70" spans="1:14" x14ac:dyDescent="0.25">
      <c r="A70" s="14">
        <v>965.37</v>
      </c>
      <c r="B70" s="15">
        <v>900.56</v>
      </c>
      <c r="C70" s="15">
        <v>3.53</v>
      </c>
      <c r="D70" s="15">
        <v>656</v>
      </c>
      <c r="E70" s="6">
        <f>'RS to ppm from groundstation'!M70</f>
        <v>1.7313774158959561E-2</v>
      </c>
      <c r="F70" s="28" t="s">
        <v>19</v>
      </c>
      <c r="G70" s="6">
        <v>936.92</v>
      </c>
      <c r="H70" s="6">
        <v>903.72</v>
      </c>
      <c r="I70" s="6">
        <v>3.42</v>
      </c>
      <c r="J70" s="6">
        <v>660</v>
      </c>
      <c r="K70" s="16">
        <f>'RS to ppm from cansat'!M70</f>
        <v>1.7354813186110089E-2</v>
      </c>
      <c r="L70" s="23"/>
      <c r="M70" s="6">
        <f>'RS to ppm from groundstation'!O70</f>
        <v>3.6592762635244955E-2</v>
      </c>
      <c r="N70" s="16">
        <f>'RS to ppm from cansat'!O70</f>
        <v>3.6679498858411153E-2</v>
      </c>
    </row>
    <row r="71" spans="1:14" x14ac:dyDescent="0.25">
      <c r="A71" s="11"/>
      <c r="B71" s="12"/>
      <c r="C71" s="12"/>
      <c r="D71" s="12"/>
      <c r="E71" s="19"/>
      <c r="F71" s="28" t="s">
        <v>19</v>
      </c>
      <c r="G71" s="6">
        <v>927.03</v>
      </c>
      <c r="H71" s="6">
        <v>904.82</v>
      </c>
      <c r="I71" s="6">
        <v>3.39</v>
      </c>
      <c r="J71" s="6">
        <v>660</v>
      </c>
      <c r="K71" s="16">
        <f>'RS to ppm from cansat'!M71</f>
        <v>1.2708826477289123E-2</v>
      </c>
      <c r="L71" s="23"/>
      <c r="M71" s="19"/>
      <c r="N71" s="13">
        <f>'RS to ppm from cansat'!O71</f>
        <v>2.686017886026899E-2</v>
      </c>
    </row>
    <row r="72" spans="1:14" x14ac:dyDescent="0.25">
      <c r="A72" s="11"/>
      <c r="B72" s="12"/>
      <c r="C72" s="12"/>
      <c r="D72" s="12"/>
      <c r="E72" s="19"/>
      <c r="F72" s="28" t="s">
        <v>19</v>
      </c>
      <c r="G72" s="6">
        <v>917.96</v>
      </c>
      <c r="H72" s="6">
        <v>905.83</v>
      </c>
      <c r="I72" s="6">
        <v>3.37</v>
      </c>
      <c r="J72" s="6">
        <v>658</v>
      </c>
      <c r="K72" s="16">
        <f>'RS to ppm from cansat'!M72</f>
        <v>1.7373485623591305E-2</v>
      </c>
      <c r="L72" s="23"/>
      <c r="M72" s="19"/>
      <c r="N72" s="13">
        <f>'RS to ppm from cansat'!O72</f>
        <v>3.6718963163899852E-2</v>
      </c>
    </row>
    <row r="73" spans="1:14" x14ac:dyDescent="0.25">
      <c r="A73" s="11"/>
      <c r="B73" s="12"/>
      <c r="C73" s="12"/>
      <c r="D73" s="12"/>
      <c r="E73" s="19"/>
      <c r="F73" s="28" t="s">
        <v>19</v>
      </c>
      <c r="G73" s="6">
        <v>908</v>
      </c>
      <c r="H73" s="6">
        <v>906.94</v>
      </c>
      <c r="I73" s="6">
        <v>3.33</v>
      </c>
      <c r="J73" s="6">
        <v>653</v>
      </c>
      <c r="K73" s="16">
        <f>'RS to ppm from cansat'!M73</f>
        <v>1.272523139627325E-2</v>
      </c>
      <c r="L73" s="23"/>
      <c r="M73" s="19"/>
      <c r="N73" s="13">
        <f>'RS to ppm from cansat'!O73</f>
        <v>2.6894850752193025E-2</v>
      </c>
    </row>
    <row r="74" spans="1:14" x14ac:dyDescent="0.25">
      <c r="A74" s="11"/>
      <c r="B74" s="12"/>
      <c r="C74" s="12"/>
      <c r="D74" s="12"/>
      <c r="E74" s="19"/>
      <c r="F74" s="28" t="s">
        <v>19</v>
      </c>
      <c r="G74" s="6">
        <v>898.77</v>
      </c>
      <c r="H74" s="6">
        <v>907.97</v>
      </c>
      <c r="I74" s="6">
        <v>3.32</v>
      </c>
      <c r="J74" s="6">
        <v>660</v>
      </c>
      <c r="K74" s="16">
        <f>'RS to ppm from cansat'!M74</f>
        <v>1.739216952240883E-2</v>
      </c>
      <c r="L74" s="23"/>
      <c r="M74" s="19"/>
      <c r="N74" s="13">
        <f>'RS to ppm from cansat'!O74</f>
        <v>3.675845169298967E-2</v>
      </c>
    </row>
    <row r="75" spans="1:14" x14ac:dyDescent="0.25">
      <c r="A75" s="11"/>
      <c r="B75" s="12"/>
      <c r="C75" s="12"/>
      <c r="D75" s="12"/>
      <c r="E75" s="19"/>
      <c r="F75" s="28" t="s">
        <v>19</v>
      </c>
      <c r="G75" s="6">
        <v>888.92</v>
      </c>
      <c r="H75" s="6">
        <v>909.07</v>
      </c>
      <c r="I75" s="6">
        <v>3.3</v>
      </c>
      <c r="J75" s="6">
        <v>660</v>
      </c>
      <c r="K75" s="16">
        <f>'RS to ppm from cansat'!M75</f>
        <v>1.2733438385512132E-2</v>
      </c>
      <c r="L75" s="23"/>
      <c r="M75" s="19"/>
      <c r="N75" s="13">
        <f>'RS to ppm from cansat'!O75</f>
        <v>2.6912196271801355E-2</v>
      </c>
    </row>
    <row r="76" spans="1:14" x14ac:dyDescent="0.25">
      <c r="A76" s="11"/>
      <c r="B76" s="12"/>
      <c r="C76" s="12"/>
      <c r="D76" s="12"/>
      <c r="E76" s="19"/>
      <c r="F76" s="28" t="s">
        <v>19</v>
      </c>
      <c r="G76" s="6">
        <v>879.62</v>
      </c>
      <c r="H76" s="6">
        <v>910.11</v>
      </c>
      <c r="I76" s="6">
        <v>3.29</v>
      </c>
      <c r="J76" s="6">
        <v>660</v>
      </c>
      <c r="K76" s="16">
        <f>'RS to ppm from cansat'!M76</f>
        <v>1.7403385363866108E-2</v>
      </c>
      <c r="L76" s="23"/>
      <c r="M76" s="19"/>
      <c r="N76" s="13">
        <f>'RS to ppm from cansat'!O76</f>
        <v>3.6782156439305096E-2</v>
      </c>
    </row>
    <row r="77" spans="1:14" x14ac:dyDescent="0.25">
      <c r="A77" s="11"/>
      <c r="B77" s="12"/>
      <c r="C77" s="12"/>
      <c r="D77" s="12"/>
      <c r="E77" s="19"/>
      <c r="F77" s="28" t="s">
        <v>19</v>
      </c>
      <c r="G77" s="6">
        <v>870.24</v>
      </c>
      <c r="H77" s="6">
        <v>911.16</v>
      </c>
      <c r="I77" s="6">
        <v>3.27</v>
      </c>
      <c r="J77" s="6">
        <v>663</v>
      </c>
      <c r="K77" s="16">
        <f>'RS to ppm from cansat'!M77</f>
        <v>1.2741648394949647E-2</v>
      </c>
      <c r="L77" s="23"/>
      <c r="M77" s="19"/>
      <c r="N77" s="13">
        <f>'RS to ppm from cansat'!O77</f>
        <v>2.6929548174617103E-2</v>
      </c>
    </row>
    <row r="78" spans="1:14" x14ac:dyDescent="0.25">
      <c r="A78" s="14">
        <v>898.77</v>
      </c>
      <c r="B78" s="15">
        <v>907.97</v>
      </c>
      <c r="C78" s="15">
        <v>3.32</v>
      </c>
      <c r="D78" s="15">
        <v>660</v>
      </c>
      <c r="E78" s="6">
        <f>'RS to ppm from groundstation'!M78</f>
        <v>1.739216952240883E-2</v>
      </c>
      <c r="F78" s="28" t="s">
        <v>19</v>
      </c>
      <c r="G78" s="6">
        <v>862.47</v>
      </c>
      <c r="H78" s="6">
        <v>912.03</v>
      </c>
      <c r="I78" s="6">
        <v>3.26</v>
      </c>
      <c r="J78" s="6">
        <v>660</v>
      </c>
      <c r="K78" s="16">
        <f>'RS to ppm from cansat'!M78</f>
        <v>1.7414605332408677E-2</v>
      </c>
      <c r="L78" s="23"/>
      <c r="M78" s="6">
        <f>'RS to ppm from groundstation'!O78</f>
        <v>3.675845169298967E-2</v>
      </c>
      <c r="N78" s="16">
        <f>'RS to ppm from cansat'!O78</f>
        <v>3.680586990823935E-2</v>
      </c>
    </row>
    <row r="79" spans="1:14" x14ac:dyDescent="0.25">
      <c r="A79" s="29"/>
      <c r="B79" s="30"/>
      <c r="C79" s="30"/>
      <c r="D79" s="30"/>
      <c r="E79" s="19"/>
      <c r="F79" s="28" t="s">
        <v>19</v>
      </c>
      <c r="G79" s="6">
        <v>853.01</v>
      </c>
      <c r="H79" s="6">
        <v>913.09</v>
      </c>
      <c r="I79" s="6">
        <v>3.26</v>
      </c>
      <c r="J79" s="6">
        <v>663</v>
      </c>
      <c r="K79" s="16">
        <f>'RS to ppm from cansat'!M79</f>
        <v>1.7414605332408677E-2</v>
      </c>
      <c r="L79" s="23"/>
      <c r="M79" s="19"/>
      <c r="N79" s="13">
        <f>'RS to ppm from cansat'!O79</f>
        <v>3.680586990823935E-2</v>
      </c>
    </row>
    <row r="80" spans="1:14" x14ac:dyDescent="0.25">
      <c r="A80" s="29"/>
      <c r="B80" s="30"/>
      <c r="C80" s="30"/>
      <c r="D80" s="30"/>
      <c r="E80" s="19"/>
      <c r="F80" s="28" t="s">
        <v>19</v>
      </c>
      <c r="G80" s="6">
        <v>843.57</v>
      </c>
      <c r="H80" s="6">
        <v>914.15</v>
      </c>
      <c r="I80" s="6">
        <v>3.25</v>
      </c>
      <c r="J80" s="6">
        <v>660</v>
      </c>
      <c r="K80" s="16">
        <f>'RS to ppm from cansat'!M80</f>
        <v>1.741834623911798E-2</v>
      </c>
      <c r="L80" s="23"/>
      <c r="M80" s="19"/>
      <c r="N80" s="13">
        <f>'RS to ppm from cansat'!O80</f>
        <v>3.6813776336381325E-2</v>
      </c>
    </row>
    <row r="81" spans="1:14" x14ac:dyDescent="0.25">
      <c r="A81" s="19"/>
      <c r="B81" s="19"/>
      <c r="C81" s="19"/>
      <c r="D81" s="19"/>
      <c r="E81" s="19"/>
      <c r="F81" s="28" t="s">
        <v>19</v>
      </c>
      <c r="G81" s="6">
        <v>835.02</v>
      </c>
      <c r="H81" s="6">
        <v>915.11</v>
      </c>
      <c r="I81" s="6">
        <v>3.24</v>
      </c>
      <c r="J81" s="6">
        <v>670</v>
      </c>
      <c r="K81" s="16">
        <f>'RS to ppm from cansat'!M81</f>
        <v>3.0608391281603791E-2</v>
      </c>
      <c r="L81" s="23"/>
      <c r="M81" s="19"/>
      <c r="N81" s="13">
        <f>'RS to ppm from cansat'!O81</f>
        <v>6.4691013440002942E-2</v>
      </c>
    </row>
    <row r="82" spans="1:14" x14ac:dyDescent="0.25">
      <c r="A82" s="19"/>
      <c r="B82" s="19"/>
      <c r="C82" s="19"/>
      <c r="D82" s="19"/>
      <c r="E82" s="19"/>
      <c r="F82" s="28" t="s">
        <v>19</v>
      </c>
      <c r="G82" s="6">
        <v>827.81</v>
      </c>
      <c r="H82" s="6">
        <v>915.92</v>
      </c>
      <c r="I82" s="6">
        <v>3.25</v>
      </c>
      <c r="J82" s="6">
        <v>663</v>
      </c>
      <c r="K82" s="16">
        <f>'RS to ppm from cansat'!M82</f>
        <v>1.2747123412598852E-2</v>
      </c>
      <c r="L82" s="23"/>
      <c r="M82" s="19"/>
      <c r="N82" s="13">
        <f>'RS to ppm from cansat'!O82</f>
        <v>2.6941119656341526E-2</v>
      </c>
    </row>
    <row r="83" spans="1:14" x14ac:dyDescent="0.25">
      <c r="A83" s="19"/>
      <c r="B83" s="19"/>
      <c r="C83" s="19"/>
      <c r="D83" s="19"/>
      <c r="E83" s="19"/>
      <c r="F83" s="28" t="s">
        <v>19</v>
      </c>
      <c r="G83" s="6">
        <v>818.12</v>
      </c>
      <c r="H83" s="6">
        <v>917.01</v>
      </c>
      <c r="I83" s="6">
        <v>3.25</v>
      </c>
      <c r="J83" s="6">
        <v>656</v>
      </c>
      <c r="K83" s="16">
        <f>'RS to ppm from cansat'!M83</f>
        <v>1.4822923563224875E-2</v>
      </c>
      <c r="L83" s="23"/>
      <c r="M83" s="19"/>
      <c r="N83" s="13">
        <f>'RS to ppm from cansat'!O83</f>
        <v>3.1328335377920999E-2</v>
      </c>
    </row>
    <row r="84" spans="1:14" x14ac:dyDescent="0.25">
      <c r="A84" s="19"/>
      <c r="B84" s="19"/>
      <c r="C84" s="19"/>
      <c r="D84" s="19"/>
      <c r="E84" s="19"/>
      <c r="F84" s="28" t="s">
        <v>19</v>
      </c>
      <c r="G84" s="6">
        <v>809.15</v>
      </c>
      <c r="H84" s="6">
        <v>918.02</v>
      </c>
      <c r="I84" s="6">
        <v>3.26</v>
      </c>
      <c r="J84" s="6">
        <v>653</v>
      </c>
      <c r="K84" s="16">
        <f>'RS to ppm from cansat'!M84</f>
        <v>1.7414605332408677E-2</v>
      </c>
      <c r="L84" s="23"/>
      <c r="M84" s="19"/>
      <c r="N84" s="13">
        <f>'RS to ppm from cansat'!O84</f>
        <v>3.680586990823935E-2</v>
      </c>
    </row>
    <row r="85" spans="1:14" x14ac:dyDescent="0.25">
      <c r="A85" s="19"/>
      <c r="B85" s="19"/>
      <c r="C85" s="19"/>
      <c r="D85" s="19"/>
      <c r="E85" s="19"/>
      <c r="F85" s="28" t="s">
        <v>19</v>
      </c>
      <c r="G85" s="6">
        <v>800.45</v>
      </c>
      <c r="H85" s="6">
        <v>919</v>
      </c>
      <c r="I85" s="6">
        <v>3.26</v>
      </c>
      <c r="J85" s="6">
        <v>663</v>
      </c>
      <c r="K85" s="16">
        <f>'RS to ppm from cansat'!M85</f>
        <v>1.2744385735965032E-2</v>
      </c>
      <c r="L85" s="23"/>
      <c r="M85" s="19"/>
      <c r="N85" s="13">
        <f>'RS to ppm from cansat'!O85</f>
        <v>2.6935333560813554E-2</v>
      </c>
    </row>
    <row r="86" spans="1:14" x14ac:dyDescent="0.25">
      <c r="A86" s="19"/>
      <c r="B86" s="19"/>
      <c r="C86" s="19"/>
      <c r="D86" s="19"/>
      <c r="E86" s="19"/>
      <c r="F86" s="28" t="s">
        <v>19</v>
      </c>
      <c r="G86" s="6">
        <v>791.59</v>
      </c>
      <c r="H86" s="6">
        <v>920</v>
      </c>
      <c r="I86" s="6">
        <v>3.27</v>
      </c>
      <c r="J86" s="6">
        <v>660</v>
      </c>
      <c r="K86" s="16">
        <f>'RS to ppm from cansat'!M86</f>
        <v>1.741086488430621E-2</v>
      </c>
      <c r="L86" s="23"/>
      <c r="M86" s="19"/>
      <c r="N86" s="13">
        <f>'RS to ppm from cansat'!O86</f>
        <v>3.6797964449365603E-2</v>
      </c>
    </row>
    <row r="87" spans="1:14" x14ac:dyDescent="0.25">
      <c r="A87" s="19"/>
      <c r="B87" s="19"/>
      <c r="C87" s="19"/>
      <c r="D87" s="19"/>
      <c r="E87" s="19"/>
      <c r="F87" s="28" t="s">
        <v>19</v>
      </c>
      <c r="G87" s="6">
        <v>782.29</v>
      </c>
      <c r="H87" s="6">
        <v>921.05</v>
      </c>
      <c r="I87" s="6">
        <v>3.28</v>
      </c>
      <c r="J87" s="6">
        <v>663</v>
      </c>
      <c r="K87" s="16">
        <f>'RS to ppm from cansat'!M87</f>
        <v>1.7407124894796674E-2</v>
      </c>
      <c r="L87" s="23"/>
      <c r="M87" s="19"/>
      <c r="N87" s="13">
        <f>'RS to ppm from cansat'!O87</f>
        <v>3.6790059959730684E-2</v>
      </c>
    </row>
    <row r="88" spans="1:14" x14ac:dyDescent="0.25">
      <c r="A88" s="19"/>
      <c r="B88" s="19"/>
      <c r="C88" s="19"/>
      <c r="D88" s="19"/>
      <c r="E88" s="19"/>
      <c r="F88" s="28" t="s">
        <v>19</v>
      </c>
      <c r="G88" s="6">
        <v>772.11</v>
      </c>
      <c r="H88" s="6">
        <v>922.2</v>
      </c>
      <c r="I88" s="6">
        <v>3.3</v>
      </c>
      <c r="J88" s="6">
        <v>663</v>
      </c>
      <c r="K88" s="16">
        <f>'RS to ppm from cansat'!M88</f>
        <v>1.1049794138834442E-2</v>
      </c>
      <c r="L88" s="23"/>
      <c r="M88" s="19"/>
      <c r="N88" s="13">
        <f>'RS to ppm from cansat'!O88</f>
        <v>2.3353804339734316E-2</v>
      </c>
    </row>
    <row r="89" spans="1:14" x14ac:dyDescent="0.25">
      <c r="A89" s="19"/>
      <c r="B89" s="19"/>
      <c r="C89" s="19"/>
      <c r="D89" s="19"/>
      <c r="E89" s="19"/>
      <c r="F89" s="28" t="s">
        <v>19</v>
      </c>
      <c r="G89" s="6">
        <v>763.97</v>
      </c>
      <c r="H89" s="6">
        <v>923.12</v>
      </c>
      <c r="I89" s="6">
        <v>3.3</v>
      </c>
      <c r="J89" s="6">
        <v>660</v>
      </c>
      <c r="K89" s="16">
        <f>'RS to ppm from cansat'!M89</f>
        <v>1.7399646291500582E-2</v>
      </c>
      <c r="L89" s="23"/>
      <c r="M89" s="19"/>
      <c r="N89" s="13">
        <f>'RS to ppm from cansat'!O89</f>
        <v>3.6774253888059397E-2</v>
      </c>
    </row>
    <row r="90" spans="1:14" x14ac:dyDescent="0.25">
      <c r="A90" s="19"/>
      <c r="B90" s="19"/>
      <c r="C90" s="19"/>
      <c r="D90" s="19"/>
      <c r="E90" s="19"/>
      <c r="F90" s="28" t="s">
        <v>19</v>
      </c>
      <c r="G90" s="6">
        <v>755.67</v>
      </c>
      <c r="H90" s="6">
        <v>924.06</v>
      </c>
      <c r="I90" s="6">
        <v>3.33</v>
      </c>
      <c r="J90" s="6">
        <v>663</v>
      </c>
      <c r="K90" s="16">
        <f>'RS to ppm from cansat'!M90</f>
        <v>3.0549262360341115E-2</v>
      </c>
      <c r="L90" s="23"/>
      <c r="M90" s="19"/>
      <c r="N90" s="13">
        <f>'RS to ppm from cansat'!O90</f>
        <v>6.4566044120155167E-2</v>
      </c>
    </row>
    <row r="91" spans="1:14" x14ac:dyDescent="0.25">
      <c r="A91" s="19"/>
      <c r="B91" s="19"/>
      <c r="C91" s="19"/>
      <c r="D91" s="19"/>
      <c r="E91" s="19"/>
      <c r="F91" s="28" t="s">
        <v>19</v>
      </c>
      <c r="G91" s="6">
        <v>746.84</v>
      </c>
      <c r="H91" s="6">
        <v>925.06</v>
      </c>
      <c r="I91" s="6">
        <v>3.34</v>
      </c>
      <c r="J91" s="6">
        <v>665</v>
      </c>
      <c r="K91" s="16">
        <f>'RS to ppm from cansat'!M91</f>
        <v>1.7384694587409859E-2</v>
      </c>
      <c r="L91" s="23"/>
      <c r="M91" s="19"/>
      <c r="N91" s="13">
        <f>'RS to ppm from cansat'!O91</f>
        <v>3.6742653374285734E-2</v>
      </c>
    </row>
    <row r="92" spans="1:14" x14ac:dyDescent="0.25">
      <c r="A92" s="19"/>
      <c r="B92" s="19"/>
      <c r="C92" s="19"/>
      <c r="D92" s="19"/>
      <c r="E92" s="19"/>
      <c r="F92" s="28" t="s">
        <v>19</v>
      </c>
      <c r="G92" s="6">
        <v>737.58</v>
      </c>
      <c r="H92" s="6">
        <v>926.11</v>
      </c>
      <c r="I92" s="6">
        <v>3.36</v>
      </c>
      <c r="J92" s="6">
        <v>665</v>
      </c>
      <c r="K92" s="16">
        <f>'RS to ppm from cansat'!M92</f>
        <v>1.2717027426957453E-2</v>
      </c>
      <c r="L92" s="23"/>
      <c r="M92" s="19"/>
      <c r="N92" s="13">
        <f>'RS to ppm from cansat'!O92</f>
        <v>2.6877511615209744E-2</v>
      </c>
    </row>
    <row r="93" spans="1:14" x14ac:dyDescent="0.25">
      <c r="A93" s="19"/>
      <c r="B93" s="19"/>
      <c r="C93" s="19"/>
      <c r="D93" s="19"/>
      <c r="E93" s="19"/>
      <c r="F93" s="28" t="s">
        <v>19</v>
      </c>
      <c r="G93" s="6">
        <v>728.24</v>
      </c>
      <c r="H93" s="6">
        <v>927.17</v>
      </c>
      <c r="I93" s="6">
        <v>3.38</v>
      </c>
      <c r="J93" s="6">
        <v>665</v>
      </c>
      <c r="K93" s="16">
        <f>'RS to ppm from cansat'!M93</f>
        <v>1.7369750219243963E-2</v>
      </c>
      <c r="L93" s="23"/>
      <c r="M93" s="19"/>
      <c r="N93" s="13">
        <f>'RS to ppm from cansat'!O93</f>
        <v>3.6711068365031969E-2</v>
      </c>
    </row>
    <row r="94" spans="1:14" x14ac:dyDescent="0.25">
      <c r="A94" s="19"/>
      <c r="B94" s="19"/>
      <c r="C94" s="19"/>
      <c r="D94" s="19"/>
      <c r="E94" s="19"/>
      <c r="F94" s="28" t="s">
        <v>19</v>
      </c>
      <c r="G94" s="6">
        <v>719.79</v>
      </c>
      <c r="H94" s="6">
        <v>928.13</v>
      </c>
      <c r="I94" s="6">
        <v>3.39</v>
      </c>
      <c r="J94" s="6">
        <v>665</v>
      </c>
      <c r="K94" s="16">
        <f>'RS to ppm from cansat'!M94</f>
        <v>3.0509879330010294E-2</v>
      </c>
      <c r="L94" s="23"/>
      <c r="M94" s="19"/>
      <c r="N94" s="13">
        <f>'RS to ppm from cansat'!O94</f>
        <v>6.4482807855922933E-2</v>
      </c>
    </row>
    <row r="95" spans="1:14" x14ac:dyDescent="0.25">
      <c r="A95" s="19"/>
      <c r="B95" s="19"/>
      <c r="C95" s="19"/>
      <c r="D95" s="19"/>
      <c r="E95" s="19"/>
      <c r="F95" s="28" t="s">
        <v>19</v>
      </c>
      <c r="G95" s="6">
        <v>711.17</v>
      </c>
      <c r="H95" s="6">
        <v>929.11</v>
      </c>
      <c r="I95" s="6">
        <v>3.43</v>
      </c>
      <c r="J95" s="6">
        <v>665</v>
      </c>
      <c r="K95" s="16">
        <f>'RS to ppm from cansat'!M95</f>
        <v>1.4765680400590229E-2</v>
      </c>
      <c r="L95" s="23"/>
      <c r="M95" s="19"/>
      <c r="N95" s="13">
        <f>'RS to ppm from cansat'!O95</f>
        <v>3.1207351619928731E-2</v>
      </c>
    </row>
    <row r="96" spans="1:14" x14ac:dyDescent="0.25">
      <c r="A96" s="19"/>
      <c r="B96" s="19"/>
      <c r="C96" s="19"/>
      <c r="D96" s="19"/>
      <c r="E96" s="19"/>
      <c r="F96" s="28" t="s">
        <v>19</v>
      </c>
      <c r="G96" s="6">
        <v>703.09</v>
      </c>
      <c r="H96" s="6">
        <v>930.03</v>
      </c>
      <c r="I96" s="6">
        <v>3.44</v>
      </c>
      <c r="J96" s="6">
        <v>663</v>
      </c>
      <c r="K96" s="16">
        <f>'RS to ppm from cansat'!M96</f>
        <v>1.2695164937420898E-2</v>
      </c>
      <c r="L96" s="23"/>
      <c r="M96" s="19"/>
      <c r="N96" s="13">
        <f>'RS to ppm from cansat'!O96</f>
        <v>2.6831305116102058E-2</v>
      </c>
    </row>
    <row r="97" spans="1:14" x14ac:dyDescent="0.25">
      <c r="A97" s="19"/>
      <c r="B97" s="19"/>
      <c r="C97" s="19"/>
      <c r="D97" s="19"/>
      <c r="E97" s="19"/>
      <c r="F97" s="28" t="s">
        <v>19</v>
      </c>
      <c r="G97" s="6">
        <v>694.04</v>
      </c>
      <c r="H97" s="6">
        <v>931.06</v>
      </c>
      <c r="I97" s="6">
        <v>3.47</v>
      </c>
      <c r="J97" s="6">
        <v>651</v>
      </c>
      <c r="K97" s="16">
        <f>'RS to ppm from cansat'!M97</f>
        <v>1.1009471678393676E-2</v>
      </c>
      <c r="L97" s="23"/>
      <c r="M97" s="19"/>
      <c r="N97" s="13">
        <f>'RS to ppm from cansat'!O97</f>
        <v>2.3268582584487243E-2</v>
      </c>
    </row>
    <row r="98" spans="1:14" x14ac:dyDescent="0.25">
      <c r="A98" s="19"/>
      <c r="B98" s="19"/>
      <c r="C98" s="19"/>
      <c r="D98" s="19"/>
      <c r="E98" s="19"/>
      <c r="F98" s="28" t="s">
        <v>19</v>
      </c>
      <c r="G98" s="6">
        <v>686.06</v>
      </c>
      <c r="H98" s="6">
        <v>931.97</v>
      </c>
      <c r="I98" s="6">
        <v>3.51</v>
      </c>
      <c r="J98" s="6">
        <v>665</v>
      </c>
      <c r="K98" s="16">
        <f>'RS to ppm from cansat'!M98</f>
        <v>1.4740279566401624E-2</v>
      </c>
      <c r="L98" s="23"/>
      <c r="M98" s="19"/>
      <c r="N98" s="13">
        <f>'RS to ppm from cansat'!O98</f>
        <v>3.1153666808768143E-2</v>
      </c>
    </row>
    <row r="99" spans="1:14" x14ac:dyDescent="0.25">
      <c r="A99" s="19"/>
      <c r="B99" s="19"/>
      <c r="C99" s="19"/>
      <c r="D99" s="19"/>
      <c r="E99" s="19"/>
      <c r="F99" s="28" t="s">
        <v>19</v>
      </c>
      <c r="G99" s="6">
        <v>678.78</v>
      </c>
      <c r="H99" s="6">
        <v>932.8</v>
      </c>
      <c r="I99" s="6">
        <v>3.53</v>
      </c>
      <c r="J99" s="6">
        <v>668</v>
      </c>
      <c r="K99" s="16">
        <f>'RS to ppm from cansat'!M99</f>
        <v>1.2670595297185805E-2</v>
      </c>
      <c r="L99" s="23"/>
      <c r="M99" s="19"/>
      <c r="N99" s="13">
        <f>'RS to ppm from cansat'!O99</f>
        <v>2.6779377038208606E-2</v>
      </c>
    </row>
    <row r="100" spans="1:14" x14ac:dyDescent="0.25">
      <c r="A100" s="19"/>
      <c r="B100" s="19"/>
      <c r="C100" s="19"/>
      <c r="D100" s="19"/>
      <c r="E100" s="19"/>
      <c r="F100" s="28" t="s">
        <v>19</v>
      </c>
      <c r="G100" s="6">
        <v>671.86</v>
      </c>
      <c r="H100" s="6">
        <v>933.59</v>
      </c>
      <c r="I100" s="6">
        <v>3.55</v>
      </c>
      <c r="J100" s="6">
        <v>675</v>
      </c>
      <c r="K100" s="16">
        <f>'RS to ppm from cansat'!M100</f>
        <v>1.2665139066166044E-2</v>
      </c>
      <c r="L100" s="23"/>
      <c r="M100" s="19"/>
      <c r="N100" s="13">
        <f>'RS to ppm from cansat'!O100</f>
        <v>2.6767845262135052E-2</v>
      </c>
    </row>
    <row r="101" spans="1:14" x14ac:dyDescent="0.25">
      <c r="A101" s="19"/>
      <c r="B101" s="19"/>
      <c r="C101" s="19"/>
      <c r="D101" s="19"/>
      <c r="E101" s="19"/>
      <c r="F101" s="28" t="s">
        <v>19</v>
      </c>
      <c r="G101" s="6">
        <v>661.27</v>
      </c>
      <c r="H101" s="6">
        <v>934.8</v>
      </c>
      <c r="I101" s="6">
        <v>3.59</v>
      </c>
      <c r="J101" s="6">
        <v>663</v>
      </c>
      <c r="K101" s="16">
        <f>'RS to ppm from cansat'!M101</f>
        <v>1.0981059411482931E-2</v>
      </c>
      <c r="L101" s="23"/>
      <c r="M101" s="19"/>
      <c r="N101" s="13">
        <f>'RS to ppm from cansat'!O101</f>
        <v>2.3208533092709843E-2</v>
      </c>
    </row>
    <row r="102" spans="1:14" x14ac:dyDescent="0.25">
      <c r="A102" s="19"/>
      <c r="B102" s="19"/>
      <c r="C102" s="19"/>
      <c r="D102" s="19"/>
      <c r="E102" s="19"/>
      <c r="F102" s="28" t="s">
        <v>19</v>
      </c>
      <c r="G102" s="6">
        <v>653.4</v>
      </c>
      <c r="H102" s="6">
        <v>935.7</v>
      </c>
      <c r="I102" s="6">
        <v>3.63</v>
      </c>
      <c r="J102" s="6">
        <v>663</v>
      </c>
      <c r="K102" s="16">
        <f>'RS to ppm from cansat'!M102</f>
        <v>1.2643327554161509E-2</v>
      </c>
      <c r="L102" s="23"/>
      <c r="M102" s="19"/>
      <c r="N102" s="13">
        <f>'RS to ppm from cansat'!O102</f>
        <v>2.672174650433852E-2</v>
      </c>
    </row>
    <row r="103" spans="1:14" x14ac:dyDescent="0.25">
      <c r="A103" s="19"/>
      <c r="B103" s="19"/>
      <c r="C103" s="19"/>
      <c r="D103" s="19"/>
      <c r="E103" s="19"/>
      <c r="F103" s="28" t="s">
        <v>19</v>
      </c>
      <c r="G103" s="6">
        <v>647.28</v>
      </c>
      <c r="H103" s="6">
        <v>936.4</v>
      </c>
      <c r="I103" s="6">
        <v>3.67</v>
      </c>
      <c r="J103" s="6">
        <v>670</v>
      </c>
      <c r="K103" s="16">
        <f>'RS to ppm from cansat'!M103</f>
        <v>1.4689552767189732E-2</v>
      </c>
      <c r="L103" s="23"/>
      <c r="M103" s="19"/>
      <c r="N103" s="13">
        <f>'RS to ppm from cansat'!O103</f>
        <v>3.1046455422864397E-2</v>
      </c>
    </row>
    <row r="104" spans="1:14" x14ac:dyDescent="0.25">
      <c r="A104" s="19"/>
      <c r="B104" s="19"/>
      <c r="C104" s="19"/>
      <c r="D104" s="19"/>
      <c r="E104" s="19"/>
      <c r="F104" s="28" t="s">
        <v>19</v>
      </c>
      <c r="G104" s="6">
        <v>637.66999999999996</v>
      </c>
      <c r="H104" s="6">
        <v>937.5</v>
      </c>
      <c r="I104" s="6">
        <v>3.66</v>
      </c>
      <c r="J104" s="6">
        <v>663</v>
      </c>
      <c r="K104" s="16">
        <f>'RS to ppm from cansat'!M104</f>
        <v>1.2635153768909568E-2</v>
      </c>
      <c r="L104" s="23"/>
      <c r="M104" s="19"/>
      <c r="N104" s="13">
        <f>'RS to ppm from cansat'!O104</f>
        <v>2.6704471161550187E-2</v>
      </c>
    </row>
    <row r="105" spans="1:14" x14ac:dyDescent="0.25">
      <c r="A105" s="19"/>
      <c r="B105" s="19"/>
      <c r="C105" s="19"/>
      <c r="D105" s="19"/>
      <c r="E105" s="19"/>
      <c r="F105" s="28" t="s">
        <v>19</v>
      </c>
      <c r="G105" s="6">
        <v>630.69000000000005</v>
      </c>
      <c r="H105" s="6">
        <v>938.3</v>
      </c>
      <c r="I105" s="6">
        <v>3.71</v>
      </c>
      <c r="J105" s="6">
        <v>670</v>
      </c>
      <c r="K105" s="16">
        <f>'RS to ppm from cansat'!M105</f>
        <v>8.4430441093061442E-3</v>
      </c>
      <c r="L105" s="23"/>
      <c r="M105" s="19"/>
      <c r="N105" s="13">
        <f>'RS to ppm from cansat'!O105</f>
        <v>1.7844422953320359E-2</v>
      </c>
    </row>
    <row r="106" spans="1:14" x14ac:dyDescent="0.25">
      <c r="A106" s="19"/>
      <c r="B106" s="19"/>
      <c r="C106" s="19"/>
      <c r="D106" s="19"/>
      <c r="E106" s="19"/>
      <c r="F106" s="28" t="s">
        <v>19</v>
      </c>
      <c r="G106" s="6">
        <v>621.45000000000005</v>
      </c>
      <c r="H106" s="6">
        <v>939.36</v>
      </c>
      <c r="I106" s="6">
        <v>3.76</v>
      </c>
      <c r="J106" s="6">
        <v>663</v>
      </c>
      <c r="K106" s="16">
        <f>'RS to ppm from cansat'!M106</f>
        <v>1.2607929605157971E-2</v>
      </c>
      <c r="L106" s="23"/>
      <c r="M106" s="19"/>
      <c r="N106" s="13">
        <f>'RS to ppm from cansat'!O106</f>
        <v>2.6646932732727051E-2</v>
      </c>
    </row>
    <row r="107" spans="1:14" x14ac:dyDescent="0.25">
      <c r="A107" s="19"/>
      <c r="B107" s="19"/>
      <c r="C107" s="19"/>
      <c r="D107" s="19"/>
      <c r="E107" s="19"/>
      <c r="F107" s="28" t="s">
        <v>19</v>
      </c>
      <c r="G107" s="6">
        <v>612.48</v>
      </c>
      <c r="H107" s="6">
        <v>940.39</v>
      </c>
      <c r="I107" s="6">
        <v>3.78</v>
      </c>
      <c r="J107" s="6">
        <v>663</v>
      </c>
      <c r="K107" s="16">
        <f>'RS to ppm from cansat'!M107</f>
        <v>5.9807216349988535E-3</v>
      </c>
      <c r="L107" s="23"/>
      <c r="M107" s="19"/>
      <c r="N107" s="13">
        <f>'RS to ppm from cansat'!O107</f>
        <v>1.2640290046970244E-2</v>
      </c>
    </row>
    <row r="108" spans="1:14" x14ac:dyDescent="0.25">
      <c r="A108" s="19"/>
      <c r="B108" s="19"/>
      <c r="C108" s="19"/>
      <c r="D108" s="19"/>
      <c r="E108" s="19"/>
      <c r="F108" s="28" t="s">
        <v>19</v>
      </c>
      <c r="G108" s="5">
        <v>602.12</v>
      </c>
      <c r="H108" s="6">
        <v>941.58</v>
      </c>
      <c r="I108" s="6">
        <v>3.81</v>
      </c>
      <c r="J108" s="6">
        <v>651</v>
      </c>
      <c r="K108" s="16">
        <f>'RS to ppm from cansat'!M108</f>
        <v>1.2594330090454122E-2</v>
      </c>
      <c r="L108" s="23"/>
      <c r="M108" s="19"/>
      <c r="N108" s="13">
        <f>'RS to ppm from cansat'!O108</f>
        <v>2.6618190079106669E-2</v>
      </c>
    </row>
    <row r="109" spans="1:14" x14ac:dyDescent="0.25">
      <c r="A109" s="19"/>
      <c r="B109" s="19"/>
      <c r="C109" s="19"/>
      <c r="D109" s="19"/>
      <c r="E109" s="19"/>
      <c r="F109" s="28" t="s">
        <v>19</v>
      </c>
      <c r="G109" s="5">
        <v>541.41999999999996</v>
      </c>
      <c r="H109" s="6">
        <v>948.58</v>
      </c>
      <c r="I109" s="6">
        <v>3.88</v>
      </c>
      <c r="J109" s="6">
        <v>672</v>
      </c>
      <c r="K109" s="16">
        <f>'RS to ppm from cansat'!M109</f>
        <v>2.4635979718342419E-2</v>
      </c>
      <c r="L109" s="23"/>
      <c r="M109" s="19"/>
      <c r="N109" s="13">
        <f>'RS to ppm from cansat'!O109</f>
        <v>5.2068286778102858E-2</v>
      </c>
    </row>
    <row r="110" spans="1:14" x14ac:dyDescent="0.25">
      <c r="A110" s="19"/>
      <c r="B110" s="19"/>
      <c r="C110" s="19"/>
      <c r="D110" s="19"/>
      <c r="E110" s="19"/>
      <c r="F110" s="28" t="s">
        <v>19</v>
      </c>
      <c r="G110" s="6">
        <v>562.02</v>
      </c>
      <c r="H110" s="6">
        <v>946.2</v>
      </c>
      <c r="I110" s="6">
        <v>3.9</v>
      </c>
      <c r="J110" s="6">
        <v>670</v>
      </c>
      <c r="K110" s="16">
        <f>'RS to ppm from cansat'!M110</f>
        <v>1.256987207167738E-2</v>
      </c>
      <c r="L110" s="23"/>
      <c r="M110" s="19"/>
      <c r="N110" s="13">
        <f>'RS to ppm from cansat'!O110</f>
        <v>2.6566497913816264E-2</v>
      </c>
    </row>
    <row r="111" spans="1:14" x14ac:dyDescent="0.25">
      <c r="A111" s="19"/>
      <c r="B111" s="19"/>
      <c r="C111" s="19"/>
      <c r="D111" s="19"/>
      <c r="E111" s="19"/>
      <c r="F111" s="28" t="s">
        <v>19</v>
      </c>
      <c r="G111" s="6">
        <v>573.54999999999995</v>
      </c>
      <c r="H111" s="6">
        <v>944.87</v>
      </c>
      <c r="I111" s="6">
        <v>3.9</v>
      </c>
      <c r="J111" s="6">
        <v>672</v>
      </c>
      <c r="K111" s="16">
        <f>'RS to ppm from cansat'!M111</f>
        <v>2.4625336507708134E-2</v>
      </c>
      <c r="L111" s="23"/>
      <c r="M111" s="19"/>
      <c r="N111" s="13">
        <f>'RS to ppm from cansat'!O111</f>
        <v>5.2045792290370624E-2</v>
      </c>
    </row>
    <row r="112" spans="1:14" x14ac:dyDescent="0.25">
      <c r="A112" s="19"/>
      <c r="B112" s="19"/>
      <c r="C112" s="19"/>
      <c r="D112" s="19"/>
      <c r="E112" s="19"/>
      <c r="F112" s="28" t="s">
        <v>19</v>
      </c>
      <c r="G112" s="6">
        <v>580.4</v>
      </c>
      <c r="H112" s="6">
        <v>944.08</v>
      </c>
      <c r="I112" s="6">
        <v>3.89</v>
      </c>
      <c r="J112" s="6">
        <v>670</v>
      </c>
      <c r="K112" s="16">
        <f>'RS to ppm from cansat'!M112</f>
        <v>1.2572588289325913E-2</v>
      </c>
      <c r="L112" s="23"/>
      <c r="M112" s="19"/>
      <c r="N112" s="13">
        <f>'RS to ppm from cansat'!O112</f>
        <v>2.657223865565371E-2</v>
      </c>
    </row>
    <row r="113" spans="1:14" x14ac:dyDescent="0.25">
      <c r="A113" s="19"/>
      <c r="B113" s="19"/>
      <c r="C113" s="19"/>
      <c r="D113" s="19"/>
      <c r="E113" s="19"/>
      <c r="F113" s="28" t="s">
        <v>19</v>
      </c>
      <c r="G113" s="6">
        <v>584.30999999999995</v>
      </c>
      <c r="H113" s="6">
        <v>943.63</v>
      </c>
      <c r="I113" s="6">
        <v>3.9</v>
      </c>
      <c r="J113" s="6">
        <v>677</v>
      </c>
      <c r="K113" s="16">
        <f>'RS to ppm from cansat'!M113</f>
        <v>3.0176293679504838E-2</v>
      </c>
      <c r="L113" s="23"/>
      <c r="M113" s="19"/>
      <c r="N113" s="13">
        <f>'RS to ppm from cansat'!O113</f>
        <v>6.377777263856374E-2</v>
      </c>
    </row>
    <row r="114" spans="1:14" x14ac:dyDescent="0.25">
      <c r="A114" s="19"/>
      <c r="B114" s="19"/>
      <c r="C114" s="19"/>
      <c r="D114" s="19"/>
      <c r="E114" s="19"/>
      <c r="F114" s="28" t="s">
        <v>19</v>
      </c>
      <c r="G114" s="6">
        <v>586.22</v>
      </c>
      <c r="H114" s="6">
        <v>943.41</v>
      </c>
      <c r="I114" s="6">
        <v>3.9</v>
      </c>
      <c r="J114" s="6">
        <v>665</v>
      </c>
      <c r="K114" s="16">
        <f>'RS to ppm from cansat'!M114</f>
        <v>6.651421680055055E-3</v>
      </c>
      <c r="L114" s="23"/>
      <c r="M114" s="19"/>
      <c r="N114" s="13">
        <f>'RS to ppm from cansat'!O114</f>
        <v>1.4057818502803155E-2</v>
      </c>
    </row>
    <row r="115" spans="1:14" x14ac:dyDescent="0.25">
      <c r="A115" s="19"/>
      <c r="B115" s="19"/>
      <c r="C115" s="19"/>
      <c r="D115" s="19"/>
      <c r="E115" s="19"/>
      <c r="F115" s="28" t="s">
        <v>19</v>
      </c>
      <c r="G115" s="6">
        <v>587.44000000000005</v>
      </c>
      <c r="H115" s="6">
        <v>943.27</v>
      </c>
      <c r="I115" s="6">
        <v>3.91</v>
      </c>
      <c r="J115" s="6">
        <v>665</v>
      </c>
      <c r="K115" s="16">
        <f>'RS to ppm from cansat'!M115</f>
        <v>1.2567156188993045E-2</v>
      </c>
      <c r="L115" s="23"/>
      <c r="M115" s="19"/>
      <c r="N115" s="13">
        <f>'RS to ppm from cansat'!O115</f>
        <v>2.65607578799276E-2</v>
      </c>
    </row>
    <row r="116" spans="1:14" x14ac:dyDescent="0.25">
      <c r="A116" s="19"/>
      <c r="B116" s="19"/>
      <c r="C116" s="19"/>
      <c r="D116" s="19"/>
      <c r="E116" s="19"/>
      <c r="F116" s="28" t="s">
        <v>19</v>
      </c>
      <c r="G116" s="6">
        <v>587</v>
      </c>
      <c r="H116" s="6">
        <v>943.32</v>
      </c>
      <c r="I116" s="6">
        <v>3.93</v>
      </c>
      <c r="J116" s="6">
        <v>670</v>
      </c>
      <c r="K116" s="16">
        <f>'RS to ppm from cansat'!M116</f>
        <v>1.2561725428475978E-2</v>
      </c>
      <c r="L116" s="23"/>
      <c r="M116" s="19"/>
      <c r="N116" s="13">
        <f>'RS to ppm from cansat'!O116</f>
        <v>2.6549279935910001E-2</v>
      </c>
    </row>
    <row r="117" spans="1:14" x14ac:dyDescent="0.25">
      <c r="A117" s="19"/>
      <c r="B117" s="19"/>
      <c r="C117" s="19"/>
      <c r="D117" s="19"/>
      <c r="E117" s="19"/>
      <c r="F117" s="28" t="s">
        <v>19</v>
      </c>
      <c r="G117" s="37">
        <v>588.04</v>
      </c>
      <c r="H117" s="6">
        <v>943.2</v>
      </c>
      <c r="I117" s="6">
        <v>3.94</v>
      </c>
      <c r="J117" s="6">
        <v>670</v>
      </c>
      <c r="K117" s="16">
        <f>'RS to ppm from cansat'!M117</f>
        <v>1.255901055062276E-2</v>
      </c>
      <c r="L117" s="23"/>
      <c r="M117" s="19"/>
      <c r="N117" s="13">
        <f>'RS to ppm from cansat'!O117</f>
        <v>2.6543542025737769E-2</v>
      </c>
    </row>
    <row r="118" spans="1:14" x14ac:dyDescent="0.25">
      <c r="A118" s="19"/>
      <c r="B118" s="19"/>
      <c r="C118" s="19"/>
      <c r="D118" s="19"/>
      <c r="E118" s="19"/>
      <c r="F118" s="28" t="s">
        <v>19</v>
      </c>
      <c r="G118" s="6">
        <v>588.39</v>
      </c>
      <c r="H118" s="6">
        <v>943.16</v>
      </c>
      <c r="I118" s="6">
        <v>3.96</v>
      </c>
      <c r="J118" s="6">
        <v>665</v>
      </c>
      <c r="K118" s="16">
        <f>'RS to ppm from cansat'!M118</f>
        <v>1.2553581799675724E-2</v>
      </c>
      <c r="L118" s="23"/>
      <c r="M118" s="19"/>
      <c r="N118" s="13">
        <f>'RS to ppm from cansat'!O118</f>
        <v>2.6532068328958148E-2</v>
      </c>
    </row>
    <row r="119" spans="1:14" x14ac:dyDescent="0.25">
      <c r="A119" s="19"/>
      <c r="B119" s="19"/>
      <c r="C119" s="19"/>
      <c r="D119" s="19"/>
      <c r="E119" s="19"/>
      <c r="F119" s="28" t="s">
        <v>19</v>
      </c>
      <c r="G119" s="6">
        <v>588.55999999999995</v>
      </c>
      <c r="H119" s="6">
        <v>943.14</v>
      </c>
      <c r="I119" s="6">
        <v>3.96</v>
      </c>
      <c r="J119" s="6">
        <v>668</v>
      </c>
      <c r="K119" s="16">
        <f>'RS to ppm from cansat'!M119</f>
        <v>3.0137185880377053E-2</v>
      </c>
      <c r="L119" s="23"/>
      <c r="M119" s="19"/>
      <c r="N119" s="13">
        <f>'RS to ppm from cansat'!O119</f>
        <v>6.369511807708389E-2</v>
      </c>
    </row>
    <row r="120" spans="1:14" x14ac:dyDescent="0.25">
      <c r="A120" s="19"/>
      <c r="B120" s="19"/>
      <c r="C120" s="19"/>
      <c r="D120" s="19"/>
      <c r="E120" s="19"/>
      <c r="F120" s="28" t="s">
        <v>19</v>
      </c>
      <c r="G120" s="6">
        <v>589.61</v>
      </c>
      <c r="H120" s="6">
        <v>943.02</v>
      </c>
      <c r="I120" s="6">
        <v>3.97</v>
      </c>
      <c r="J120" s="6">
        <v>656</v>
      </c>
      <c r="K120" s="16">
        <f>'RS to ppm from cansat'!M120</f>
        <v>1.255086792656142E-2</v>
      </c>
      <c r="L120" s="23"/>
      <c r="M120" s="19"/>
      <c r="N120" s="13">
        <f>'RS to ppm from cansat'!O120</f>
        <v>2.6526332542307466E-2</v>
      </c>
    </row>
    <row r="121" spans="1:14" x14ac:dyDescent="0.25">
      <c r="A121" s="19"/>
      <c r="B121" s="19"/>
      <c r="C121" s="19"/>
      <c r="D121" s="19"/>
      <c r="E121" s="19"/>
      <c r="F121" s="28" t="s">
        <v>19</v>
      </c>
      <c r="G121" s="6">
        <v>589.09</v>
      </c>
      <c r="H121" s="6">
        <v>943.08</v>
      </c>
      <c r="I121" s="6">
        <v>3.99</v>
      </c>
      <c r="J121" s="6">
        <v>670</v>
      </c>
      <c r="K121" s="16">
        <f>'RS to ppm from cansat'!M121</f>
        <v>1.2545441184999992E-2</v>
      </c>
      <c r="L121" s="23"/>
      <c r="M121" s="19"/>
      <c r="N121" s="13">
        <f>'RS to ppm from cansat'!O121</f>
        <v>2.651486309237604E-2</v>
      </c>
    </row>
    <row r="122" spans="1:14" x14ac:dyDescent="0.25">
      <c r="A122" s="19"/>
      <c r="B122" s="19"/>
      <c r="C122" s="19"/>
      <c r="D122" s="19"/>
      <c r="E122" s="19"/>
      <c r="F122" s="28" t="s">
        <v>19</v>
      </c>
      <c r="G122" s="6">
        <v>589.16999999999996</v>
      </c>
      <c r="H122" s="6">
        <v>943.07</v>
      </c>
      <c r="I122" s="6">
        <v>4</v>
      </c>
      <c r="J122" s="6">
        <v>665</v>
      </c>
      <c r="K122" s="16">
        <f>'RS to ppm from cansat'!M122</f>
        <v>1.2542728316532378E-2</v>
      </c>
      <c r="L122" s="23"/>
      <c r="M122" s="19"/>
      <c r="N122" s="13">
        <f>'RS to ppm from cansat'!O122</f>
        <v>2.6509129429051995E-2</v>
      </c>
    </row>
    <row r="123" spans="1:14" x14ac:dyDescent="0.25">
      <c r="A123" s="19"/>
      <c r="B123" s="19"/>
      <c r="C123" s="19"/>
      <c r="D123" s="19"/>
      <c r="E123" s="19"/>
      <c r="F123" s="28" t="s">
        <v>19</v>
      </c>
      <c r="G123" s="6">
        <v>589.42999999999995</v>
      </c>
      <c r="H123" s="6">
        <v>943.04</v>
      </c>
      <c r="I123" s="6">
        <v>4.01</v>
      </c>
      <c r="J123" s="6">
        <v>665</v>
      </c>
      <c r="K123" s="16">
        <f>'RS to ppm from cansat'!M123</f>
        <v>2.0375297371001792E-2</v>
      </c>
      <c r="L123" s="23"/>
      <c r="M123" s="19"/>
      <c r="N123" s="13">
        <f>'RS to ppm from cansat'!O123</f>
        <v>4.3063309794518188E-2</v>
      </c>
    </row>
    <row r="124" spans="1:14" x14ac:dyDescent="0.25">
      <c r="A124" s="19"/>
      <c r="B124" s="19"/>
      <c r="C124" s="19"/>
      <c r="D124" s="19"/>
      <c r="E124" s="19"/>
      <c r="F124" s="28" t="s">
        <v>19</v>
      </c>
      <c r="G124" s="6">
        <v>589.42999999999995</v>
      </c>
      <c r="H124" s="6">
        <v>943.04</v>
      </c>
      <c r="I124" s="6">
        <v>4.03</v>
      </c>
      <c r="J124" s="6">
        <v>665</v>
      </c>
      <c r="K124" s="16">
        <f>'RS to ppm from cansat'!M124</f>
        <v>1.253459172025892E-2</v>
      </c>
      <c r="L124" s="23"/>
      <c r="M124" s="19"/>
      <c r="N124" s="13">
        <f>'RS to ppm from cansat'!O124</f>
        <v>2.6491932685386525E-2</v>
      </c>
    </row>
    <row r="125" spans="1:14" x14ac:dyDescent="0.25">
      <c r="A125" s="19"/>
      <c r="B125" s="19"/>
      <c r="C125" s="19"/>
      <c r="D125" s="19"/>
      <c r="E125" s="19"/>
      <c r="F125" s="28" t="s">
        <v>19</v>
      </c>
      <c r="G125" s="6">
        <v>590.04</v>
      </c>
      <c r="H125" s="6">
        <v>942.97</v>
      </c>
      <c r="I125" s="6">
        <v>4.03</v>
      </c>
      <c r="J125" s="6">
        <v>665</v>
      </c>
      <c r="K125" s="16">
        <f>'RS to ppm from cansat'!M125</f>
        <v>1.253459172025892E-2</v>
      </c>
      <c r="L125" s="23"/>
      <c r="M125" s="19"/>
      <c r="N125" s="13">
        <f>'RS to ppm from cansat'!O125</f>
        <v>2.6491932685386525E-2</v>
      </c>
    </row>
    <row r="126" spans="1:14" x14ac:dyDescent="0.25">
      <c r="A126" s="19"/>
      <c r="B126" s="19"/>
      <c r="C126" s="19"/>
      <c r="D126" s="19"/>
      <c r="E126" s="19"/>
      <c r="F126" s="28" t="s">
        <v>19</v>
      </c>
      <c r="G126" s="6">
        <v>589.69000000000005</v>
      </c>
      <c r="H126" s="6">
        <v>943.01</v>
      </c>
      <c r="I126" s="6">
        <v>4.04</v>
      </c>
      <c r="J126" s="6">
        <v>670</v>
      </c>
      <c r="K126" s="16">
        <f>'RS to ppm from cansat'!M126</f>
        <v>1.4572629146565434E-2</v>
      </c>
      <c r="L126" s="23"/>
      <c r="M126" s="19"/>
      <c r="N126" s="13">
        <f>'RS to ppm from cansat'!O126</f>
        <v>3.0799336668936084E-2</v>
      </c>
    </row>
    <row r="127" spans="1:14" x14ac:dyDescent="0.25">
      <c r="A127" s="19"/>
      <c r="B127" s="19"/>
      <c r="C127" s="19"/>
      <c r="D127" s="19"/>
      <c r="E127" s="19"/>
      <c r="F127" s="28" t="s">
        <v>19</v>
      </c>
      <c r="G127" s="6">
        <v>589.26</v>
      </c>
      <c r="H127" s="6">
        <v>943.06</v>
      </c>
      <c r="I127" s="6">
        <v>4.0599999999999996</v>
      </c>
      <c r="J127" s="6">
        <v>665</v>
      </c>
      <c r="K127" s="16">
        <f>'RS to ppm from cansat'!M127</f>
        <v>1.2526458137464299E-2</v>
      </c>
      <c r="L127" s="23"/>
      <c r="M127" s="19"/>
      <c r="N127" s="13">
        <f>'RS to ppm from cansat'!O127</f>
        <v>2.6474742310726145E-2</v>
      </c>
    </row>
    <row r="128" spans="1:14" x14ac:dyDescent="0.25">
      <c r="A128" s="19"/>
      <c r="B128" s="19"/>
      <c r="C128" s="19"/>
      <c r="D128" s="19"/>
      <c r="E128" s="19"/>
      <c r="F128" s="28" t="s">
        <v>19</v>
      </c>
      <c r="G128" s="6">
        <v>589.87</v>
      </c>
      <c r="H128" s="6">
        <v>942.99</v>
      </c>
      <c r="I128" s="6">
        <v>4.0599999999999996</v>
      </c>
      <c r="J128" s="6">
        <v>670</v>
      </c>
      <c r="K128" s="16">
        <f>'RS to ppm from cansat'!M128</f>
        <v>1.2526458137464299E-2</v>
      </c>
      <c r="L128" s="23"/>
      <c r="M128" s="19"/>
      <c r="N128" s="13">
        <f>'RS to ppm from cansat'!O128</f>
        <v>2.6474742310726145E-2</v>
      </c>
    </row>
    <row r="129" spans="1:14" x14ac:dyDescent="0.25">
      <c r="A129" s="19"/>
      <c r="B129" s="19"/>
      <c r="C129" s="19"/>
      <c r="D129" s="19"/>
      <c r="E129" s="19"/>
      <c r="F129" s="28" t="s">
        <v>19</v>
      </c>
      <c r="G129" s="6">
        <v>589.96</v>
      </c>
      <c r="H129" s="6">
        <v>942.98</v>
      </c>
      <c r="I129" s="6">
        <v>4.07</v>
      </c>
      <c r="J129" s="6">
        <v>684</v>
      </c>
      <c r="K129" s="16">
        <f>'RS to ppm from cansat'!M129</f>
        <v>1.2523747612813543E-2</v>
      </c>
      <c r="L129" s="23"/>
      <c r="M129" s="19"/>
      <c r="N129" s="13">
        <f>'RS to ppm from cansat'!O129</f>
        <v>2.6469013601072695E-2</v>
      </c>
    </row>
    <row r="130" spans="1:14" x14ac:dyDescent="0.25">
      <c r="A130" s="19"/>
      <c r="B130" s="19"/>
      <c r="C130" s="19"/>
      <c r="D130" s="19"/>
      <c r="E130" s="19"/>
      <c r="F130" s="28" t="s">
        <v>19</v>
      </c>
      <c r="G130" s="6">
        <v>590.39</v>
      </c>
      <c r="H130" s="6">
        <v>942.93</v>
      </c>
      <c r="I130" s="6">
        <v>4.09</v>
      </c>
      <c r="J130" s="6">
        <v>696</v>
      </c>
      <c r="K130" s="16">
        <f>'RS to ppm from cansat'!M130</f>
        <v>1.2518327567871697E-2</v>
      </c>
      <c r="L130" s="23"/>
      <c r="M130" s="19"/>
      <c r="N130" s="13">
        <f>'RS to ppm from cansat'!O130</f>
        <v>2.6457558304485804E-2</v>
      </c>
    </row>
    <row r="131" spans="1:14" x14ac:dyDescent="0.25">
      <c r="A131" s="19"/>
      <c r="B131" s="19"/>
      <c r="C131" s="19"/>
      <c r="D131" s="19"/>
      <c r="E131" s="19"/>
      <c r="F131" s="28" t="s">
        <v>19</v>
      </c>
      <c r="G131" s="6">
        <v>589.96</v>
      </c>
      <c r="H131" s="6">
        <v>942.98</v>
      </c>
      <c r="I131" s="6">
        <v>4.0999999999999996</v>
      </c>
      <c r="J131" s="6">
        <v>691</v>
      </c>
      <c r="K131" s="16">
        <f>'RS to ppm from cansat'!M131</f>
        <v>1.0860774502444652E-2</v>
      </c>
      <c r="L131" s="23"/>
      <c r="M131" s="19"/>
      <c r="N131" s="13">
        <f>'RS to ppm from cansat'!O131</f>
        <v>2.2954310236120136E-2</v>
      </c>
    </row>
    <row r="132" spans="1:14" x14ac:dyDescent="0.25">
      <c r="A132" s="19"/>
      <c r="B132" s="19"/>
      <c r="C132" s="19"/>
      <c r="D132" s="19"/>
      <c r="E132" s="19"/>
      <c r="F132" s="28" t="s">
        <v>19</v>
      </c>
      <c r="G132" s="6">
        <v>590.29999999999995</v>
      </c>
      <c r="H132" s="6">
        <v>942.94</v>
      </c>
      <c r="I132" s="6">
        <v>4.1100000000000003</v>
      </c>
      <c r="J132" s="6">
        <v>698</v>
      </c>
      <c r="K132" s="16">
        <f>'RS to ppm from cansat'!M132</f>
        <v>1.2512908862007706E-2</v>
      </c>
      <c r="L132" s="23"/>
      <c r="M132" s="19"/>
      <c r="N132" s="13">
        <f>'RS to ppm from cansat'!O132</f>
        <v>2.6446105838047771E-2</v>
      </c>
    </row>
    <row r="133" spans="1:14" x14ac:dyDescent="0.25">
      <c r="A133" s="19"/>
      <c r="B133" s="19"/>
      <c r="C133" s="19"/>
      <c r="D133" s="19"/>
      <c r="E133" s="19"/>
      <c r="F133" s="28" t="s">
        <v>19</v>
      </c>
      <c r="G133" s="6">
        <v>590.13</v>
      </c>
      <c r="H133" s="6">
        <v>942.96</v>
      </c>
      <c r="I133" s="6">
        <v>4.1100000000000003</v>
      </c>
      <c r="J133" s="6">
        <v>703</v>
      </c>
      <c r="K133" s="16">
        <f>'RS to ppm from cansat'!M133</f>
        <v>1.2512908862007706E-2</v>
      </c>
      <c r="L133" s="23"/>
      <c r="M133" s="19"/>
      <c r="N133" s="13">
        <f>'RS to ppm from cansat'!O133</f>
        <v>2.6446105838047771E-2</v>
      </c>
    </row>
    <row r="134" spans="1:14" x14ac:dyDescent="0.25">
      <c r="A134" s="19"/>
      <c r="B134" s="19"/>
      <c r="C134" s="19"/>
      <c r="D134" s="19"/>
      <c r="E134" s="19"/>
      <c r="F134" s="28" t="s">
        <v>19</v>
      </c>
      <c r="G134" s="6">
        <v>589.87</v>
      </c>
      <c r="H134" s="6">
        <v>942.99</v>
      </c>
      <c r="I134" s="6">
        <v>4.13</v>
      </c>
      <c r="J134" s="6">
        <v>698</v>
      </c>
      <c r="K134" s="16">
        <f>'RS to ppm from cansat'!M134</f>
        <v>1.0853722461307981E-2</v>
      </c>
      <c r="L134" s="23"/>
      <c r="M134" s="19"/>
      <c r="N134" s="13">
        <f>'RS to ppm from cansat'!O134</f>
        <v>2.2939405706059911E-2</v>
      </c>
    </row>
    <row r="135" spans="1:14" x14ac:dyDescent="0.25">
      <c r="A135" s="19"/>
      <c r="B135" s="19"/>
      <c r="C135" s="19"/>
      <c r="D135" s="19"/>
      <c r="E135" s="19"/>
      <c r="F135" s="28" t="s">
        <v>19</v>
      </c>
      <c r="G135" s="6">
        <v>589.69000000000005</v>
      </c>
      <c r="H135" s="6">
        <v>943.01</v>
      </c>
      <c r="I135" s="6">
        <v>4.1399999999999997</v>
      </c>
      <c r="J135" s="6">
        <v>698</v>
      </c>
      <c r="K135" s="16">
        <f>'RS to ppm from cansat'!M135</f>
        <v>1.2504783313803206E-2</v>
      </c>
      <c r="L135" s="23"/>
      <c r="M135" s="19"/>
      <c r="N135" s="13">
        <f>'RS to ppm from cansat'!O135</f>
        <v>2.6428932444540459E-2</v>
      </c>
    </row>
    <row r="136" spans="1:14" x14ac:dyDescent="0.25">
      <c r="A136" s="19"/>
      <c r="B136" s="19"/>
      <c r="C136" s="19"/>
      <c r="D136" s="19"/>
      <c r="E136" s="19"/>
      <c r="F136" s="28" t="s">
        <v>19</v>
      </c>
      <c r="G136" s="6">
        <v>589</v>
      </c>
      <c r="H136" s="6">
        <v>943.09</v>
      </c>
      <c r="I136" s="6">
        <v>4.16</v>
      </c>
      <c r="J136" s="6">
        <v>708</v>
      </c>
      <c r="K136" s="16">
        <f>'RS to ppm from cansat'!M136</f>
        <v>1.0846673034400237E-2</v>
      </c>
      <c r="L136" s="23"/>
      <c r="M136" s="19"/>
      <c r="N136" s="13">
        <f>'RS to ppm from cansat'!O136</f>
        <v>2.2924506701187768E-2</v>
      </c>
    </row>
    <row r="137" spans="1:14" x14ac:dyDescent="0.25">
      <c r="A137" s="19"/>
      <c r="B137" s="19"/>
      <c r="C137" s="19"/>
      <c r="D137" s="19"/>
      <c r="E137" s="19"/>
      <c r="F137" s="28" t="s">
        <v>19</v>
      </c>
      <c r="G137" s="6">
        <v>590.29999999999995</v>
      </c>
      <c r="H137" s="6">
        <v>942.94</v>
      </c>
      <c r="I137" s="6">
        <v>4.16</v>
      </c>
      <c r="J137" s="6">
        <v>703</v>
      </c>
      <c r="K137" s="16">
        <f>'RS to ppm from cansat'!M137</f>
        <v>1.4534822468772813E-2</v>
      </c>
      <c r="L137" s="23"/>
      <c r="M137" s="19"/>
      <c r="N137" s="13">
        <f>'RS to ppm from cansat'!O137</f>
        <v>3.0719432034984468E-2</v>
      </c>
    </row>
    <row r="138" spans="1:14" x14ac:dyDescent="0.25">
      <c r="A138" s="19"/>
      <c r="B138" s="19"/>
      <c r="C138" s="19"/>
      <c r="D138" s="19"/>
      <c r="E138" s="19"/>
      <c r="F138" s="28" t="s">
        <v>19</v>
      </c>
      <c r="G138" s="6">
        <v>590.04</v>
      </c>
      <c r="H138" s="6">
        <v>942.97</v>
      </c>
      <c r="I138" s="6">
        <v>4.16</v>
      </c>
      <c r="J138" s="6">
        <v>708</v>
      </c>
      <c r="K138" s="16">
        <f>'RS to ppm from cansat'!M138</f>
        <v>1.0846673034400237E-2</v>
      </c>
      <c r="L138" s="23"/>
      <c r="M138" s="19"/>
      <c r="N138" s="13">
        <f>'RS to ppm from cansat'!O138</f>
        <v>2.2924506701187768E-2</v>
      </c>
    </row>
    <row r="139" spans="1:14" x14ac:dyDescent="0.25">
      <c r="A139" s="19"/>
      <c r="B139" s="19"/>
      <c r="C139" s="19"/>
      <c r="D139" s="19"/>
      <c r="E139" s="19"/>
      <c r="F139" s="28" t="s">
        <v>19</v>
      </c>
      <c r="G139" s="6">
        <v>590.04</v>
      </c>
      <c r="H139" s="6">
        <v>942.97</v>
      </c>
      <c r="I139" s="6">
        <v>4.18</v>
      </c>
      <c r="J139" s="6">
        <v>710</v>
      </c>
      <c r="K139" s="16">
        <f>'RS to ppm from cansat'!M139</f>
        <v>6.6112491521444425E-3</v>
      </c>
      <c r="L139" s="23"/>
      <c r="M139" s="19"/>
      <c r="N139" s="13">
        <f>'RS to ppm from cansat'!O139</f>
        <v>1.3972913630832759E-2</v>
      </c>
    </row>
    <row r="140" spans="1:14" x14ac:dyDescent="0.25">
      <c r="F140" s="3"/>
    </row>
    <row r="141" spans="1:14" x14ac:dyDescent="0.25">
      <c r="F141" s="3"/>
    </row>
    <row r="142" spans="1:14" x14ac:dyDescent="0.25">
      <c r="F142" s="3"/>
    </row>
    <row r="143" spans="1:14" x14ac:dyDescent="0.25">
      <c r="F143" s="3"/>
    </row>
    <row r="144" spans="1:14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DATA</vt:lpstr>
      <vt:lpstr>RS to ppm from groundstation</vt:lpstr>
      <vt:lpstr>RS to ppm from cansat</vt:lpstr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Limpens Victor</dc:creator>
  <cp:keywords/>
  <dc:description/>
  <cp:lastModifiedBy>Limpens Victor</cp:lastModifiedBy>
  <cp:revision/>
  <dcterms:created xsi:type="dcterms:W3CDTF">2024-04-17T12:16:01Z</dcterms:created>
  <dcterms:modified xsi:type="dcterms:W3CDTF">2024-04-20T10:45:44Z</dcterms:modified>
  <cp:category/>
  <cp:contentStatus/>
</cp:coreProperties>
</file>