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codeName="ThisWorkbook" autoCompressPictures="0"/>
  <xr:revisionPtr revIDLastSave="15" documentId="8_{A140F82E-CA1E-48A8-9C49-D2FAA5DF2F84}" xr6:coauthVersionLast="47" xr6:coauthVersionMax="47" xr10:uidLastSave="{9BF4543D-5DE3-4F5B-BF22-885B9988824C}"/>
  <bookViews>
    <workbookView xWindow="-120" yWindow="-120" windowWidth="29040" windowHeight="15840" tabRatio="788" activeTab="2" xr2:uid="{00000000-000D-0000-FFFF-FFFF00000000}"/>
  </bookViews>
  <sheets>
    <sheet name="Configuración" sheetId="14" r:id="rId1"/>
    <sheet name="Julio" sheetId="20" r:id="rId2"/>
    <sheet name="Agosto" sheetId="21" r:id="rId3"/>
  </sheets>
  <definedNames>
    <definedName name="AñoCalendario">Configuración!$C$3</definedName>
    <definedName name="_xlnm.Print_Area" localSheetId="0">Configuración!#REF!</definedName>
    <definedName name="ColumnTitleRegion1..H12.1">Configuración!#REF!</definedName>
    <definedName name="ColumnTitleRegion1..H12.10">#REF!</definedName>
    <definedName name="ColumnTitleRegion1..H12.11">#REF!</definedName>
    <definedName name="ColumnTitleRegion1..H12.12">#REF!</definedName>
    <definedName name="ColumnTitleRegion1..H12.2">#REF!</definedName>
    <definedName name="ColumnTitleRegion1..H12.3">#REF!</definedName>
    <definedName name="ColumnTitleRegion1..H12.4">#REF!</definedName>
    <definedName name="ColumnTitleRegion1..H12.5">#REF!</definedName>
    <definedName name="ColumnTitleRegion1..H12.6">#REF!</definedName>
    <definedName name="ColumnTitleRegion1..H12.7">Julio!$B$2</definedName>
    <definedName name="ColumnTitleRegion1..H12.8">Agosto!$B$2</definedName>
    <definedName name="ColumnTitleRegion1..H12.9">#REF!</definedName>
    <definedName name="ColumnTitleRegion2..C14.1">Configuración!#REF!</definedName>
    <definedName name="ColumnTitleRegion2..C14.10">#REF!</definedName>
    <definedName name="ColumnTitleRegion2..C14.11">#REF!</definedName>
    <definedName name="ColumnTitleRegion2..C14.12">#REF!</definedName>
    <definedName name="ColumnTitleRegion2..C14.2">#REF!</definedName>
    <definedName name="ColumnTitleRegion2..C14.3">#REF!</definedName>
    <definedName name="ColumnTitleRegion2..C14.4">#REF!</definedName>
    <definedName name="ColumnTitleRegion2..C14.5">#REF!</definedName>
    <definedName name="ColumnTitleRegion2..C14.6">#REF!</definedName>
    <definedName name="ColumnTitleRegion2..C14.7">Julio!$B$2</definedName>
    <definedName name="ColumnTitleRegion2..C14.8">Agosto!$B$2</definedName>
    <definedName name="ColumnTitleRegion2..C14.9">#REF!</definedName>
    <definedName name="DaysAndWeeks">{0,1,2,3,4,5,6} + {0;1;2;3;4;5}*7</definedName>
    <definedName name="InicioDeSemana">Configuración!$C$4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5" i="21" l="1" a="1"/>
  <c r="B5" i="21" s="1"/>
  <c r="B13" i="20" a="1"/>
  <c r="B13" i="20" s="1"/>
  <c r="B11" i="20" a="1"/>
  <c r="H11" i="20" s="1"/>
  <c r="B9" i="20" a="1"/>
  <c r="H9" i="20" s="1"/>
  <c r="B7" i="20" a="1"/>
  <c r="H7" i="20" s="1"/>
  <c r="B5" i="20" a="1"/>
  <c r="H5" i="20" s="1"/>
  <c r="B3" i="20" a="1"/>
  <c r="H3" i="20" s="1"/>
  <c r="B2" i="20"/>
  <c r="B13" i="21" a="1"/>
  <c r="B13" i="21" s="1"/>
  <c r="B11" i="21" a="1"/>
  <c r="H11" i="21" s="1"/>
  <c r="B9" i="21" a="1"/>
  <c r="B7" i="21" a="1"/>
  <c r="B3" i="21" a="1"/>
  <c r="B2" i="21"/>
  <c r="B1" i="20"/>
  <c r="B1" i="21"/>
  <c r="H5" i="21" l="1"/>
  <c r="E5" i="21"/>
  <c r="D5" i="21"/>
  <c r="G5" i="21"/>
  <c r="C5" i="21"/>
  <c r="F5" i="21"/>
  <c r="H3" i="21"/>
  <c r="F3" i="21"/>
  <c r="D3" i="21"/>
  <c r="B3" i="21"/>
  <c r="E3" i="21"/>
  <c r="H7" i="21"/>
  <c r="F7" i="21"/>
  <c r="D7" i="21"/>
  <c r="B7" i="21"/>
  <c r="E7" i="21"/>
  <c r="H9" i="21"/>
  <c r="F9" i="21"/>
  <c r="D9" i="21"/>
  <c r="B9" i="21"/>
  <c r="G9" i="21"/>
  <c r="E9" i="21"/>
  <c r="C3" i="21"/>
  <c r="G3" i="21"/>
  <c r="G2" i="21" s="1"/>
  <c r="C7" i="21"/>
  <c r="G7" i="21"/>
  <c r="C9" i="21"/>
  <c r="C3" i="20"/>
  <c r="E3" i="20"/>
  <c r="E2" i="20" s="1"/>
  <c r="G3" i="20"/>
  <c r="G5" i="20"/>
  <c r="C11" i="21"/>
  <c r="E11" i="21"/>
  <c r="G11" i="21"/>
  <c r="C13" i="21"/>
  <c r="C5" i="20"/>
  <c r="E5" i="20"/>
  <c r="C7" i="20"/>
  <c r="E7" i="20"/>
  <c r="G7" i="20"/>
  <c r="C9" i="20"/>
  <c r="E9" i="20"/>
  <c r="G9" i="20"/>
  <c r="C11" i="20"/>
  <c r="E11" i="20"/>
  <c r="G11" i="20"/>
  <c r="C13" i="20"/>
  <c r="B11" i="21"/>
  <c r="D11" i="21"/>
  <c r="F11" i="21"/>
  <c r="B3" i="20"/>
  <c r="D3" i="20"/>
  <c r="F3" i="20"/>
  <c r="B5" i="20"/>
  <c r="D5" i="20"/>
  <c r="F5" i="20"/>
  <c r="B7" i="20"/>
  <c r="D7" i="20"/>
  <c r="F7" i="20"/>
  <c r="B9" i="20"/>
  <c r="D9" i="20"/>
  <c r="F9" i="20"/>
  <c r="B11" i="20"/>
  <c r="D11" i="20"/>
  <c r="F11" i="20"/>
  <c r="D2" i="21" l="1"/>
  <c r="F2" i="21"/>
  <c r="H2" i="21"/>
  <c r="C2" i="21"/>
  <c r="E2" i="21"/>
  <c r="C2" i="20"/>
  <c r="G2" i="20"/>
  <c r="D2" i="20"/>
  <c r="F2" i="20"/>
  <c r="H2" i="20"/>
</calcChain>
</file>

<file path=xl/sharedStrings.xml><?xml version="1.0" encoding="utf-8"?>
<sst xmlns="http://schemas.openxmlformats.org/spreadsheetml/2006/main" count="42" uniqueCount="33">
  <si>
    <t>Notas</t>
  </si>
  <si>
    <t>Configuración del calendario</t>
  </si>
  <si>
    <t>Año</t>
  </si>
  <si>
    <t>Inicio de la semana</t>
  </si>
  <si>
    <t>LUNES</t>
  </si>
  <si>
    <t>Pruebas</t>
  </si>
  <si>
    <t>Implementación de los paquetes necesarios</t>
  </si>
  <si>
    <t>Creación de la primera version de Maverick 1.0.0</t>
  </si>
  <si>
    <t>Busqueda de como usar Docker.</t>
  </si>
  <si>
    <t>Busqueda para implementar scripts para docker.</t>
  </si>
  <si>
    <t>Adición de nuestros perfiles al nuevo proyecto.</t>
  </si>
  <si>
    <t>Se elige OpenSUSE Leap 15.4</t>
  </si>
  <si>
    <t>Se espera tener Maverick 1.2.0</t>
  </si>
  <si>
    <t>Studio Express de OpenSUSE ya no existe desde 2018 asi que se esta trabajando tambien con Kiwi, para la instalación de paquetes.</t>
  </si>
  <si>
    <t>Reunión de grupo para: decidir la plantilla de OpenSuse a usar.</t>
  </si>
  <si>
    <t>Creación de Usuarios en Open Build Server</t>
  </si>
  <si>
    <t>Se inicia la investigación para trabajar con OpenSUSE.</t>
  </si>
  <si>
    <t>Creación de la lista de paquetes necesarios para la distro.</t>
  </si>
  <si>
    <t>Pruebas.</t>
  </si>
  <si>
    <t>Preparación Final del Proyecto.</t>
  </si>
  <si>
    <t>Generación de la Iso Final</t>
  </si>
  <si>
    <t>-</t>
  </si>
  <si>
    <t>Creación del proyecto en Open Build Server.</t>
  </si>
  <si>
    <t>Creación de la segunda version de Maverick 1.1.0</t>
  </si>
  <si>
    <t>Reunión de grupo Definir las actividades proximas</t>
  </si>
  <si>
    <t>Instalar la versión Maverick 1.1.0 en VirtualBox</t>
  </si>
  <si>
    <t>Implementación de script para docker su instalación</t>
  </si>
  <si>
    <t>Reunión de grupo para: revisar los paquetes pentesting</t>
  </si>
  <si>
    <t>Uso de Kiwi para construcción de imagen base</t>
  </si>
  <si>
    <t>Investigar sobre el uso de OBS y tool Kiwi-NG.</t>
  </si>
  <si>
    <t>Reunión de grupo para. Testear si la version Maverick 1.2.0  estable.</t>
  </si>
  <si>
    <t>Reunión de grupo para, discutir los detalles finales de la distro</t>
  </si>
  <si>
    <t>Presentación de proyecto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</si>
</sst>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00_);_(* \(#,##0.00\);_(* &quot;-&quot;??_);_(@_)"/>
    <numFmt numFmtId="166" formatCode="_-* #,##0\ &quot;€&quot;_-;\-* #,##0\ &quot;€&quot;_-;_-* &quot;-&quot;\ &quot;€&quot;_-;_-@_-"/>
    <numFmt numFmtId="167" formatCode="_-* #,##0.00\ &quot;€&quot;_-;\-* #,##0.00\ &quot;€&quot;_-;_-* &quot;-&quot;??\ &quot;€&quot;_-;_-@_-"/>
    <numFmt numFmtId="168" formatCode="d"/>
  </numFmts>
  <fonts count="32">
    <font>
      <sz val="11"/>
      <color theme="1" tint="0.24994659260841701"/>
      <name val="Lucida Sans"/>
      <family val="2"/>
      <scheme val="minor"/>
    </font>
    <font>
      <sz val="11"/>
      <color theme="1"/>
      <name val="Lucida Sans"/>
      <family val="2"/>
      <scheme val="minor"/>
    </font>
    <font>
      <sz val="8"/>
      <name val="Arial"/>
      <family val="2"/>
    </font>
    <font>
      <sz val="10"/>
      <name val="Century Gothic"/>
      <family val="2"/>
    </font>
    <font>
      <b/>
      <sz val="11"/>
      <color theme="0"/>
      <name val="Lucida Sans"/>
      <family val="2"/>
      <scheme val="minor"/>
    </font>
    <font>
      <b/>
      <sz val="14"/>
      <color theme="0"/>
      <name val="Lucida Sans"/>
      <family val="2"/>
      <scheme val="minor"/>
    </font>
    <font>
      <sz val="35"/>
      <color theme="4"/>
      <name val="Lucida Sans"/>
      <family val="2"/>
      <scheme val="minor"/>
    </font>
    <font>
      <sz val="11"/>
      <color theme="1" tint="0.34998626667073579"/>
      <name val="Lucida Sans"/>
      <family val="2"/>
      <scheme val="minor"/>
    </font>
    <font>
      <sz val="11"/>
      <color theme="4" tint="-0.24994659260841701"/>
      <name val="Lucida Sans"/>
      <family val="2"/>
      <scheme val="minor"/>
    </font>
    <font>
      <sz val="11"/>
      <color indexed="63"/>
      <name val="Lucida Sans"/>
      <family val="2"/>
      <scheme val="minor"/>
    </font>
    <font>
      <b/>
      <sz val="11"/>
      <color theme="1" tint="0.34998626667073579"/>
      <name val="Lucida Sans"/>
      <family val="2"/>
      <scheme val="minor"/>
    </font>
    <font>
      <sz val="11"/>
      <color theme="1" tint="0.24994659260841701"/>
      <name val="Lucida Sans"/>
      <family val="2"/>
      <scheme val="minor"/>
    </font>
    <font>
      <i/>
      <sz val="11"/>
      <color theme="1" tint="0.34998626667073579"/>
      <name val="Lucida Sans"/>
      <family val="2"/>
      <charset val="238"/>
      <scheme val="minor"/>
    </font>
    <font>
      <sz val="11"/>
      <color theme="1" tint="0.34998626667073579"/>
      <name val="Lucida Sans"/>
      <family val="2"/>
      <charset val="238"/>
      <scheme val="minor"/>
    </font>
    <font>
      <b/>
      <sz val="11"/>
      <color theme="1" tint="0.34998626667073579"/>
      <name val="Lucida Sans"/>
      <family val="2"/>
      <charset val="238"/>
      <scheme val="minor"/>
    </font>
    <font>
      <sz val="35"/>
      <color theme="1"/>
      <name val="Rockwell"/>
      <family val="1"/>
      <scheme val="major"/>
    </font>
    <font>
      <sz val="11"/>
      <color theme="1"/>
      <name val="Rockwell"/>
      <family val="1"/>
      <scheme val="major"/>
    </font>
    <font>
      <b/>
      <sz val="11"/>
      <color theme="1" tint="0.24994659260841701"/>
      <name val="Lucida Sans"/>
      <family val="2"/>
      <charset val="238"/>
      <scheme val="minor"/>
    </font>
    <font>
      <sz val="11"/>
      <color theme="0"/>
      <name val="Lucida Sans"/>
      <family val="2"/>
      <scheme val="minor"/>
    </font>
    <font>
      <sz val="11"/>
      <color rgb="FF006100"/>
      <name val="Lucida Sans"/>
      <family val="2"/>
      <scheme val="minor"/>
    </font>
    <font>
      <sz val="11"/>
      <color rgb="FF9C0006"/>
      <name val="Lucida Sans"/>
      <family val="2"/>
      <scheme val="minor"/>
    </font>
    <font>
      <sz val="11"/>
      <color rgb="FF9C5700"/>
      <name val="Lucida Sans"/>
      <family val="2"/>
      <scheme val="minor"/>
    </font>
    <font>
      <sz val="11"/>
      <color rgb="FF3F3F76"/>
      <name val="Lucida Sans"/>
      <family val="2"/>
      <scheme val="minor"/>
    </font>
    <font>
      <b/>
      <sz val="11"/>
      <color rgb="FF3F3F3F"/>
      <name val="Lucida Sans"/>
      <family val="2"/>
      <scheme val="minor"/>
    </font>
    <font>
      <b/>
      <sz val="11"/>
      <color rgb="FFFA7D00"/>
      <name val="Lucida Sans"/>
      <family val="2"/>
      <scheme val="minor"/>
    </font>
    <font>
      <sz val="11"/>
      <color rgb="FFFA7D00"/>
      <name val="Lucida Sans"/>
      <family val="2"/>
      <scheme val="minor"/>
    </font>
    <font>
      <sz val="11"/>
      <color rgb="FFFF0000"/>
      <name val="Lucida Sans"/>
      <family val="2"/>
      <scheme val="minor"/>
    </font>
    <font>
      <i/>
      <sz val="11"/>
      <color rgb="FF7F7F7F"/>
      <name val="Lucida Sans"/>
      <family val="2"/>
      <scheme val="minor"/>
    </font>
    <font>
      <b/>
      <sz val="11"/>
      <color theme="1"/>
      <name val="Lucida Sans"/>
      <family val="2"/>
      <scheme val="minor"/>
    </font>
    <font>
      <b/>
      <sz val="11"/>
      <color theme="1" tint="0.24994659260841701"/>
      <name val="Lucida Sans"/>
      <family val="2"/>
      <scheme val="minor"/>
    </font>
    <font>
      <b/>
      <sz val="9"/>
      <color theme="1" tint="0.34998626667073579"/>
      <name val="Lucida Sans"/>
      <family val="2"/>
      <scheme val="minor"/>
    </font>
    <font>
      <b/>
      <sz val="10"/>
      <color theme="1" tint="0.34998626667073579"/>
      <name val="Lucida Sans"/>
      <family val="2"/>
      <charset val="238"/>
      <scheme val="minor"/>
    </font>
  </fonts>
  <fills count="39">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
      <patternFill patternType="solid">
        <fgColor theme="7"/>
        <bgColor indexed="64"/>
      </patternFill>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top/>
      <bottom style="medium">
        <color theme="4" tint="-0.24994659260841701"/>
      </bottom>
      <diagonal/>
    </border>
    <border>
      <left/>
      <right/>
      <top/>
      <bottom style="thin">
        <color theme="1"/>
      </bottom>
      <diagonal/>
    </border>
    <border>
      <left style="thin">
        <color theme="2" tint="-9.9978637043366805E-2"/>
      </left>
      <right/>
      <top style="thin">
        <color theme="2" tint="-9.9978637043366805E-2"/>
      </top>
      <bottom/>
      <diagonal/>
    </border>
    <border>
      <left/>
      <right/>
      <top style="thin">
        <color theme="2" tint="-9.9978637043366805E-2"/>
      </top>
      <bottom/>
      <diagonal/>
    </border>
    <border>
      <left/>
      <right style="thin">
        <color theme="2" tint="-9.9978637043366805E-2"/>
      </right>
      <top style="thin">
        <color theme="2" tint="-9.9978637043366805E-2"/>
      </top>
      <bottom/>
      <diagonal/>
    </border>
    <border>
      <left style="thin">
        <color theme="2" tint="-9.9978637043366805E-2"/>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alignment vertical="top"/>
    </xf>
    <xf numFmtId="0" fontId="9" fillId="3" borderId="0" applyNumberFormat="0" applyBorder="0" applyAlignment="0" applyProtection="0"/>
    <xf numFmtId="0" fontId="8" fillId="0" borderId="3" applyNumberFormat="0" applyFill="0" applyProtection="0">
      <alignment horizontal="left" vertical="center" indent="1"/>
    </xf>
    <xf numFmtId="0" fontId="4" fillId="4" borderId="1" applyNumberFormat="0" applyAlignment="0" applyProtection="0"/>
    <xf numFmtId="0" fontId="5" fillId="5" borderId="2" applyNumberFormat="0" applyProtection="0">
      <alignment vertical="center"/>
    </xf>
    <xf numFmtId="0" fontId="6" fillId="0" borderId="0" applyFill="0" applyBorder="0" applyProtection="0">
      <alignment vertical="center"/>
    </xf>
    <xf numFmtId="165" fontId="7" fillId="0" borderId="0" applyFon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0" fontId="10" fillId="6" borderId="0" applyBorder="0" applyProtection="0">
      <alignment horizontal="left" vertical="top" wrapText="1" indent="1"/>
    </xf>
    <xf numFmtId="0" fontId="8" fillId="0" borderId="0" applyFill="0" applyProtection="0"/>
    <xf numFmtId="0" fontId="11" fillId="0" borderId="0" applyFill="0" applyProtection="0"/>
    <xf numFmtId="0" fontId="15" fillId="2" borderId="0">
      <alignment vertical="center"/>
    </xf>
    <xf numFmtId="0" fontId="16" fillId="0" borderId="4">
      <alignment horizontal="left" vertical="center" indent="1"/>
    </xf>
    <xf numFmtId="168" fontId="10" fillId="7" borderId="0">
      <alignment horizontal="left" wrapText="1" indent="1"/>
    </xf>
    <xf numFmtId="168" fontId="14" fillId="0" borderId="0">
      <alignment horizontal="left" indent="1"/>
    </xf>
    <xf numFmtId="0" fontId="13" fillId="0" borderId="0" applyAlignment="0">
      <alignment horizontal="left"/>
    </xf>
    <xf numFmtId="0" fontId="19" fillId="11" borderId="0" applyNumberFormat="0" applyBorder="0" applyAlignment="0" applyProtection="0"/>
    <xf numFmtId="0" fontId="20" fillId="12" borderId="0" applyNumberFormat="0" applyBorder="0" applyAlignment="0" applyProtection="0"/>
    <xf numFmtId="0" fontId="21" fillId="13" borderId="0" applyNumberFormat="0" applyBorder="0" applyAlignment="0" applyProtection="0"/>
    <xf numFmtId="0" fontId="22" fillId="14" borderId="11" applyNumberFormat="0" applyAlignment="0" applyProtection="0"/>
    <xf numFmtId="0" fontId="23" fillId="15" borderId="12" applyNumberFormat="0" applyAlignment="0" applyProtection="0"/>
    <xf numFmtId="0" fontId="24" fillId="15" borderId="11" applyNumberFormat="0" applyAlignment="0" applyProtection="0"/>
    <xf numFmtId="0" fontId="25" fillId="0" borderId="13" applyNumberFormat="0" applyFill="0" applyAlignment="0" applyProtection="0"/>
    <xf numFmtId="0" fontId="4" fillId="16" borderId="14" applyNumberFormat="0" applyAlignment="0" applyProtection="0"/>
    <xf numFmtId="0" fontId="26" fillId="0" borderId="0" applyNumberFormat="0" applyFill="0" applyBorder="0" applyAlignment="0" applyProtection="0"/>
    <xf numFmtId="0" fontId="11" fillId="17" borderId="15" applyNumberFormat="0" applyFont="0" applyAlignment="0" applyProtection="0"/>
    <xf numFmtId="0" fontId="27" fillId="0" borderId="0" applyNumberFormat="0" applyFill="0" applyBorder="0" applyAlignment="0" applyProtection="0"/>
    <xf numFmtId="0" fontId="28" fillId="0" borderId="16" applyNumberFormat="0" applyFill="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8"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cellStyleXfs>
  <cellXfs count="37">
    <xf numFmtId="0" fontId="0" fillId="0" borderId="0" xfId="0">
      <alignment vertical="top"/>
    </xf>
    <xf numFmtId="0" fontId="0" fillId="2" borderId="0" xfId="0" applyFill="1">
      <alignment vertical="top"/>
    </xf>
    <xf numFmtId="0" fontId="3" fillId="0" borderId="0" xfId="0" applyFont="1">
      <alignment vertical="top"/>
    </xf>
    <xf numFmtId="0" fontId="0" fillId="0" borderId="0" xfId="0" applyAlignment="1">
      <alignment horizontal="left" indent="1"/>
    </xf>
    <xf numFmtId="0" fontId="0" fillId="2" borderId="0" xfId="0" applyFill="1" applyAlignment="1">
      <alignment horizontal="right"/>
    </xf>
    <xf numFmtId="0" fontId="16" fillId="0" borderId="4" xfId="15">
      <alignment horizontal="left" vertical="center" indent="1"/>
    </xf>
    <xf numFmtId="0" fontId="17" fillId="0" borderId="0" xfId="13" applyFont="1" applyAlignment="1">
      <alignment horizontal="right"/>
    </xf>
    <xf numFmtId="0" fontId="10" fillId="8" borderId="8" xfId="11" applyFill="1" applyBorder="1" applyAlignment="1">
      <alignment vertical="top" wrapText="1"/>
    </xf>
    <xf numFmtId="0" fontId="13" fillId="0" borderId="0" xfId="18" applyAlignment="1">
      <alignment horizontal="left"/>
    </xf>
    <xf numFmtId="0" fontId="17" fillId="0" borderId="0" xfId="13" applyFont="1" applyAlignment="1">
      <alignment horizontal="right" vertical="top"/>
    </xf>
    <xf numFmtId="0" fontId="13" fillId="0" borderId="0" xfId="18" applyAlignment="1">
      <alignment horizontal="left" vertical="top"/>
    </xf>
    <xf numFmtId="0" fontId="15" fillId="9" borderId="0" xfId="14" applyFill="1">
      <alignment vertical="center"/>
    </xf>
    <xf numFmtId="0" fontId="6" fillId="9" borderId="0" xfId="5" applyFill="1" applyBorder="1" applyAlignment="1">
      <alignment horizontal="left" vertical="center"/>
    </xf>
    <xf numFmtId="0" fontId="8" fillId="9" borderId="0" xfId="2" applyFill="1" applyBorder="1" applyAlignment="1">
      <alignment vertical="center"/>
    </xf>
    <xf numFmtId="0" fontId="6" fillId="9" borderId="0" xfId="5" applyFill="1" applyBorder="1" applyAlignment="1">
      <alignment horizontal="right" vertical="center"/>
    </xf>
    <xf numFmtId="0" fontId="15" fillId="10" borderId="0" xfId="14" applyFill="1">
      <alignment vertical="center"/>
    </xf>
    <xf numFmtId="0" fontId="6" fillId="10" borderId="0" xfId="5" applyFill="1" applyBorder="1" applyAlignment="1">
      <alignment horizontal="left" vertical="center"/>
    </xf>
    <xf numFmtId="0" fontId="8" fillId="10" borderId="0" xfId="2" applyFill="1" applyBorder="1" applyAlignment="1">
      <alignment vertical="center"/>
    </xf>
    <xf numFmtId="0" fontId="6" fillId="10" borderId="0" xfId="5" applyFill="1" applyBorder="1" applyAlignment="1">
      <alignment horizontal="right" vertical="center"/>
    </xf>
    <xf numFmtId="168" fontId="14" fillId="0" borderId="0" xfId="17">
      <alignment horizontal="left" indent="1"/>
    </xf>
    <xf numFmtId="168" fontId="10" fillId="7" borderId="0" xfId="16">
      <alignment horizontal="left" wrapText="1" indent="1"/>
    </xf>
    <xf numFmtId="168" fontId="12" fillId="8" borderId="5" xfId="0" applyNumberFormat="1" applyFont="1" applyFill="1" applyBorder="1" applyAlignment="1">
      <alignment horizontal="left" indent="1"/>
    </xf>
    <xf numFmtId="168" fontId="14" fillId="0" borderId="0" xfId="17" applyAlignment="1">
      <alignment horizontal="left" wrapText="1" indent="1"/>
    </xf>
    <xf numFmtId="168" fontId="30" fillId="7" borderId="0" xfId="16" applyFont="1">
      <alignment horizontal="left" wrapText="1" indent="1"/>
    </xf>
    <xf numFmtId="168" fontId="31" fillId="0" borderId="0" xfId="17" applyFont="1" applyAlignment="1">
      <alignment horizontal="left" wrapText="1" indent="1"/>
    </xf>
    <xf numFmtId="168" fontId="14" fillId="0" borderId="0" xfId="17" applyAlignment="1">
      <alignment horizontal="center" vertical="center" wrapText="1"/>
    </xf>
    <xf numFmtId="0" fontId="16" fillId="0" borderId="4" xfId="15" applyAlignment="1">
      <alignment horizontal="center" vertical="center"/>
    </xf>
    <xf numFmtId="49" fontId="29" fillId="8" borderId="5" xfId="0" applyNumberFormat="1" applyFont="1" applyFill="1" applyBorder="1" applyAlignment="1">
      <alignment vertical="top" wrapText="1"/>
    </xf>
    <xf numFmtId="49" fontId="0" fillId="8" borderId="6" xfId="0" applyNumberFormat="1" applyFill="1" applyBorder="1" applyAlignment="1">
      <alignment vertical="top" wrapText="1"/>
    </xf>
    <xf numFmtId="49" fontId="0" fillId="8" borderId="7" xfId="0" applyNumberFormat="1" applyFill="1" applyBorder="1" applyAlignment="1">
      <alignment vertical="top" wrapText="1"/>
    </xf>
    <xf numFmtId="49" fontId="0" fillId="8" borderId="8" xfId="0" applyNumberFormat="1" applyFill="1" applyBorder="1" applyAlignment="1">
      <alignment vertical="top" wrapText="1"/>
    </xf>
    <xf numFmtId="49" fontId="0" fillId="8" borderId="9" xfId="0" applyNumberFormat="1" applyFill="1" applyBorder="1" applyAlignment="1">
      <alignment vertical="top" wrapText="1"/>
    </xf>
    <xf numFmtId="49" fontId="0" fillId="8" borderId="10" xfId="0" applyNumberFormat="1" applyFill="1" applyBorder="1" applyAlignment="1">
      <alignment vertical="top" wrapText="1"/>
    </xf>
    <xf numFmtId="0" fontId="0" fillId="8" borderId="6" xfId="0" applyFill="1" applyBorder="1">
      <alignment vertical="top"/>
    </xf>
    <xf numFmtId="0" fontId="0" fillId="8" borderId="7" xfId="0" applyFill="1" applyBorder="1">
      <alignment vertical="top"/>
    </xf>
    <xf numFmtId="0" fontId="0" fillId="8" borderId="9" xfId="0" applyFill="1" applyBorder="1">
      <alignment vertical="top"/>
    </xf>
    <xf numFmtId="0" fontId="0" fillId="8" borderId="10" xfId="0" applyFill="1" applyBorder="1">
      <alignment vertical="top"/>
    </xf>
  </cellXfs>
  <cellStyles count="52">
    <cellStyle name="20% - Énfasis1" xfId="31" builtinId="30" customBuiltin="1"/>
    <cellStyle name="20% - Énfasis2" xfId="34" builtinId="34" customBuiltin="1"/>
    <cellStyle name="20% - Énfasis3" xfId="38" builtinId="38" customBuiltin="1"/>
    <cellStyle name="20% - Énfasis4" xfId="42" builtinId="42" customBuiltin="1"/>
    <cellStyle name="20% - Énfasis5" xfId="45" builtinId="46" customBuiltin="1"/>
    <cellStyle name="20% - Énfasis6" xfId="49" builtinId="50" customBuiltin="1"/>
    <cellStyle name="40% - Énfasis1" xfId="1" builtinId="31" customBuiltin="1"/>
    <cellStyle name="40% - Énfasis2" xfId="35" builtinId="35" customBuiltin="1"/>
    <cellStyle name="40% - Énfasis3" xfId="39" builtinId="39" customBuiltin="1"/>
    <cellStyle name="40% - Énfasis4" xfId="43" builtinId="43" customBuiltin="1"/>
    <cellStyle name="40% - Énfasis5" xfId="46" builtinId="47" customBuiltin="1"/>
    <cellStyle name="40% - Énfasis6" xfId="50" builtinId="51" customBuiltin="1"/>
    <cellStyle name="60% - Énfasis1" xfId="32" builtinId="32" customBuiltin="1"/>
    <cellStyle name="60% - Énfasis2" xfId="36" builtinId="36" customBuiltin="1"/>
    <cellStyle name="60% - Énfasis3" xfId="40" builtinId="40" customBuiltin="1"/>
    <cellStyle name="60% - Énfasis4" xfId="44" builtinId="44" customBuiltin="1"/>
    <cellStyle name="60% - Énfasis5" xfId="47" builtinId="48" customBuiltin="1"/>
    <cellStyle name="60% - Énfasis6" xfId="51" builtinId="52" customBuiltin="1"/>
    <cellStyle name="Bueno" xfId="19" builtinId="26" customBuiltin="1"/>
    <cellStyle name="Cálculo" xfId="24" builtinId="22" customBuiltin="1"/>
    <cellStyle name="Celda de comprobación" xfId="26" builtinId="23" customBuiltin="1"/>
    <cellStyle name="Celda vinculada" xfId="25" builtinId="24" customBuiltin="1"/>
    <cellStyle name="Con bandas" xfId="16" xr:uid="{372A1842-8DB4-4B05-A4F9-194B0B56EABA}"/>
    <cellStyle name="Día" xfId="17" xr:uid="{CB09B5E3-8995-4BCC-99D7-4E3B52C29B71}"/>
    <cellStyle name="Día: nombre" xfId="15" xr:uid="{F4C59F2B-B807-4231-B5C0-B51F441FA314}"/>
    <cellStyle name="Encabezado 1" xfId="2" builtinId="16" customBuiltin="1"/>
    <cellStyle name="Encabezado 4" xfId="11" builtinId="19" customBuiltin="1"/>
    <cellStyle name="Énfasis1" xfId="3" builtinId="29" customBuiltin="1"/>
    <cellStyle name="Énfasis2" xfId="33" builtinId="33" customBuiltin="1"/>
    <cellStyle name="Énfasis3" xfId="37" builtinId="37" customBuiltin="1"/>
    <cellStyle name="Énfasis4" xfId="41" builtinId="41" customBuiltin="1"/>
    <cellStyle name="Énfasis5" xfId="4" builtinId="45" customBuiltin="1"/>
    <cellStyle name="Énfasis6" xfId="48" builtinId="49" customBuiltin="1"/>
    <cellStyle name="Entrada" xfId="22" builtinId="20" customBuiltin="1"/>
    <cellStyle name="Entrada de configuración" xfId="18" xr:uid="{8F0303C9-060A-4378-B3BA-99408B995F90}"/>
    <cellStyle name="Incorrecto" xfId="20" builtinId="27" customBuiltin="1"/>
    <cellStyle name="Mes" xfId="14" xr:uid="{0620BD55-CC6D-4E32-846C-ED1E5CA86C76}"/>
    <cellStyle name="Millares" xfId="6" builtinId="3" customBuiltin="1"/>
    <cellStyle name="Millares [0]" xfId="7" builtinId="6" customBuiltin="1"/>
    <cellStyle name="Moneda" xfId="8" builtinId="4" customBuiltin="1"/>
    <cellStyle name="Moneda [0]" xfId="9" builtinId="7" customBuiltin="1"/>
    <cellStyle name="Neutral" xfId="21" builtinId="28" customBuiltin="1"/>
    <cellStyle name="Normal" xfId="0" builtinId="0" customBuiltin="1"/>
    <cellStyle name="Notas" xfId="28" builtinId="10" customBuiltin="1"/>
    <cellStyle name="Porcentaje" xfId="10" builtinId="5" customBuiltin="1"/>
    <cellStyle name="Salida" xfId="23" builtinId="21" customBuiltin="1"/>
    <cellStyle name="Texto de advertencia" xfId="27" builtinId="11" customBuiltin="1"/>
    <cellStyle name="Texto explicativo" xfId="29" builtinId="53" customBuiltin="1"/>
    <cellStyle name="Título" xfId="5" builtinId="15" customBuiltin="1"/>
    <cellStyle name="Título 2" xfId="12" builtinId="17" customBuiltin="1"/>
    <cellStyle name="Título 3" xfId="13" builtinId="18" customBuiltin="1"/>
    <cellStyle name="Total" xfId="30" builtinId="25" customBuiltin="1"/>
  </cellStyles>
  <dxfs count="6">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Personal">
  <a:themeElements>
    <a:clrScheme name="Rainbow">
      <a:dk1>
        <a:srgbClr val="000000"/>
      </a:dk1>
      <a:lt1>
        <a:srgbClr val="FFFFFF"/>
      </a:lt1>
      <a:dk2>
        <a:srgbClr val="7E8083"/>
      </a:dk2>
      <a:lt2>
        <a:srgbClr val="E4E5E6"/>
      </a:lt2>
      <a:accent1>
        <a:srgbClr val="7AC143"/>
      </a:accent1>
      <a:accent2>
        <a:srgbClr val="00853E"/>
      </a:accent2>
      <a:accent3>
        <a:srgbClr val="00ADEE"/>
      </a:accent3>
      <a:accent4>
        <a:srgbClr val="FFC000"/>
      </a:accent4>
      <a:accent5>
        <a:srgbClr val="F47920"/>
      </a:accent5>
      <a:accent6>
        <a:srgbClr val="E51937"/>
      </a:accent6>
      <a:hlink>
        <a:srgbClr val="F47920"/>
      </a:hlink>
      <a:folHlink>
        <a:srgbClr val="954F72"/>
      </a:folHlink>
    </a:clrScheme>
    <a:fontScheme name="Custom 2">
      <a:majorFont>
        <a:latin typeface="Rockwell"/>
        <a:ea typeface=""/>
        <a:cs typeface=""/>
      </a:majorFont>
      <a:minorFont>
        <a:latin typeface="Lucida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pageSetUpPr autoPageBreaks="0" fitToPage="1"/>
  </sheetPr>
  <dimension ref="B1:C14"/>
  <sheetViews>
    <sheetView showGridLines="0" zoomScale="115" zoomScaleNormal="115" workbookViewId="0">
      <selection activeCell="C4" sqref="C4"/>
    </sheetView>
  </sheetViews>
  <sheetFormatPr baseColWidth="10" defaultColWidth="8.88671875" defaultRowHeight="14.25"/>
  <cols>
    <col min="1" max="1" width="2.77734375" customWidth="1"/>
    <col min="2" max="2" width="18.44140625" customWidth="1"/>
    <col min="3" max="8" width="17.77734375" customWidth="1"/>
    <col min="9" max="9" width="2.77734375" customWidth="1"/>
    <col min="10" max="10" width="17.77734375" customWidth="1"/>
    <col min="11" max="11" width="13.77734375" customWidth="1"/>
  </cols>
  <sheetData>
    <row r="1" spans="2:3" s="1" customFormat="1" ht="60" customHeight="1"/>
    <row r="2" spans="2:3" s="2" customFormat="1" ht="21.75" customHeight="1">
      <c r="B2" s="26" t="s">
        <v>1</v>
      </c>
      <c r="C2" s="26"/>
    </row>
    <row r="3" spans="2:3" s="3" customFormat="1" ht="19.5" customHeight="1">
      <c r="B3" s="6" t="s">
        <v>2</v>
      </c>
      <c r="C3" s="8">
        <v>2022</v>
      </c>
    </row>
    <row r="4" spans="2:3" ht="57.95" customHeight="1">
      <c r="B4" s="9" t="s">
        <v>3</v>
      </c>
      <c r="C4" s="10" t="s">
        <v>4</v>
      </c>
    </row>
    <row r="5" spans="2:3" s="3" customFormat="1" ht="19.5" customHeight="1"/>
    <row r="6" spans="2:3" ht="57.95" customHeight="1">
      <c r="B6" s="4"/>
    </row>
    <row r="7" spans="2:3" s="3" customFormat="1" ht="19.5" customHeight="1">
      <c r="B7" s="4"/>
    </row>
    <row r="8" spans="2:3" ht="57.95" customHeight="1"/>
    <row r="9" spans="2:3" s="3" customFormat="1" ht="19.5" customHeight="1"/>
    <row r="10" spans="2:3" ht="57.95" customHeight="1"/>
    <row r="11" spans="2:3" s="3" customFormat="1" ht="19.5" customHeight="1"/>
    <row r="12" spans="2:3" ht="57.95" customHeight="1"/>
    <row r="13" spans="2:3" s="3" customFormat="1" ht="19.5" customHeight="1"/>
    <row r="14" spans="2:3" ht="57.95" customHeight="1"/>
  </sheetData>
  <mergeCells count="1">
    <mergeCell ref="B2:C2"/>
  </mergeCells>
  <phoneticPr fontId="2" type="noConversion"/>
  <dataValidations count="5">
    <dataValidation type="list" errorStyle="warning" allowBlank="1" showInputMessage="1" showErrorMessage="1" error="Seleccione un día de la lista. Seleccione Cancelar y, después, presione ALT + Flecha abajo para seleccionar el día de la lista desplegable" prompt="Escriba el día de inicio de la semana en esta celda. Presione ALT+FLECHA ABAJO para abrir la lista desplegable y luego, ENTRAR para seleccionar el día de inicio de la semana." sqref="C4" xr:uid="{00000000-0002-0000-0000-000000000000}">
      <formula1>"DOMINGO,LUNES"</formula1>
    </dataValidation>
    <dataValidation allowBlank="1" showInputMessage="1" showErrorMessage="1" prompt="Escriba el año y seleccione el día de inicio del calendario en las celdas siguientes. Estas celdas de configuración del calendario no se imprimirán." sqref="B2" xr:uid="{00000000-0002-0000-0000-000003000000}"/>
    <dataValidation allowBlank="1" showInputMessage="1" showErrorMessage="1" prompt="Escriba el año en la celda a la derecha" sqref="B3" xr:uid="{00000000-0002-0000-0000-000004000000}"/>
    <dataValidation allowBlank="1" showInputMessage="1" showErrorMessage="1" prompt="Seleccione el día de inicio de la semana en la celda a la derecha." sqref="B4" xr:uid="{00000000-0002-0000-0000-000005000000}"/>
    <dataValidation allowBlank="1" showInputMessage="1" showErrorMessage="1" prompt="Escriba el año en esta celda" sqref="C3" xr:uid="{00000000-0002-0000-0000-000006000000}"/>
  </dataValidations>
  <printOptions horizontalCentered="1" verticalCentered="1"/>
  <pageMargins left="0.7" right="0.7" top="0.75" bottom="0.75" header="0.3" footer="0.3"/>
  <pageSetup paperSize="9" orientation="landscape" r:id="rId1"/>
  <headerFooter differentFirst="1" alignWithMargins="0">
    <oddFooter>Page &amp;P of &amp;N</oddFooter>
  </headerFooter>
  <customProperties>
    <customPr name="SheetChanged" r:id="rId2"/>
  </customPropertie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pageSetUpPr fitToPage="1"/>
  </sheetPr>
  <dimension ref="B1:H14"/>
  <sheetViews>
    <sheetView showGridLines="0" zoomScale="90" zoomScaleNormal="90" workbookViewId="0">
      <selection activeCell="E6" sqref="E6"/>
    </sheetView>
  </sheetViews>
  <sheetFormatPr baseColWidth="10" defaultColWidth="8.88671875" defaultRowHeight="14.25"/>
  <cols>
    <col min="1" max="1" width="2.77734375" customWidth="1"/>
    <col min="2" max="2" width="18.44140625" customWidth="1"/>
    <col min="3" max="8" width="17.77734375" customWidth="1"/>
    <col min="9" max="9" width="2.77734375" customWidth="1"/>
    <col min="10" max="10" width="10.6640625" customWidth="1"/>
  </cols>
  <sheetData>
    <row r="1" spans="2:8" ht="59.25" customHeight="1">
      <c r="B1" s="11" t="str">
        <f>"Julio "&amp;AñoCalendario</f>
        <v>Julio 2022</v>
      </c>
      <c r="C1" s="12"/>
      <c r="D1" s="12"/>
      <c r="E1" s="13"/>
      <c r="F1" s="13"/>
      <c r="G1" s="13"/>
      <c r="H1" s="14"/>
    </row>
    <row r="2" spans="2:8" ht="21.75" customHeight="1">
      <c r="B2" s="5" t="str">
        <f>IF(InicioDeSemana="DOMINGO", "DOMINGO","LUNES")</f>
        <v>LUNES</v>
      </c>
      <c r="C2" s="5" t="str">
        <f t="shared" ref="C2:H2" si="0">UPPER(TEXT(C3,"dddd"))</f>
        <v>MARTES</v>
      </c>
      <c r="D2" s="5" t="str">
        <f t="shared" si="0"/>
        <v>MIÉRCOLES</v>
      </c>
      <c r="E2" s="5" t="str">
        <f t="shared" si="0"/>
        <v>JUEVES</v>
      </c>
      <c r="F2" s="5" t="str">
        <f t="shared" si="0"/>
        <v>VIERNES</v>
      </c>
      <c r="G2" s="5" t="str">
        <f t="shared" si="0"/>
        <v>SÁBADO</v>
      </c>
      <c r="H2" s="5" t="str">
        <f t="shared" si="0"/>
        <v>DOMINGO</v>
      </c>
    </row>
    <row r="3" spans="2:8" ht="19.5" customHeight="1">
      <c r="B3" s="19">
        <f t="array" ref="B3:H3">DaysAndWeeks+DATE(AñoCalendario,7,1)-WEEKDAY(DATE(AñoCalendario,7,1),(InicioDeSemana="LUNES")+1)+1</f>
        <v>44739</v>
      </c>
      <c r="C3" s="19">
        <v>44740</v>
      </c>
      <c r="D3" s="19">
        <v>44741</v>
      </c>
      <c r="E3" s="19">
        <v>44742</v>
      </c>
      <c r="F3" s="19">
        <v>44743</v>
      </c>
      <c r="G3" s="19">
        <v>44744</v>
      </c>
      <c r="H3" s="19">
        <v>44745</v>
      </c>
    </row>
    <row r="4" spans="2:8" ht="57.95" customHeight="1">
      <c r="B4" s="19"/>
      <c r="C4" s="19"/>
      <c r="D4" s="19"/>
      <c r="E4" s="20" t="s">
        <v>16</v>
      </c>
      <c r="F4" s="19"/>
      <c r="G4" s="20" t="s">
        <v>15</v>
      </c>
      <c r="H4" s="20" t="s">
        <v>14</v>
      </c>
    </row>
    <row r="5" spans="2:8" ht="19.5" customHeight="1">
      <c r="B5" s="20">
        <f t="array" ref="B5:H5">DaysAndWeeks+DATE(AñoCalendario,7,1)-WEEKDAY(DATE(AñoCalendario,7,1),(InicioDeSemana="LUNES")+1)+8</f>
        <v>44746</v>
      </c>
      <c r="C5" s="20">
        <v>44747</v>
      </c>
      <c r="D5" s="20">
        <v>44748</v>
      </c>
      <c r="E5" s="20">
        <v>44749</v>
      </c>
      <c r="F5" s="20">
        <v>44750</v>
      </c>
      <c r="G5" s="20">
        <v>44751</v>
      </c>
      <c r="H5" s="20">
        <v>44752</v>
      </c>
    </row>
    <row r="6" spans="2:8" ht="57.95" customHeight="1">
      <c r="B6" s="20" t="s">
        <v>11</v>
      </c>
      <c r="C6" s="20" t="s">
        <v>22</v>
      </c>
      <c r="D6" s="20" t="s">
        <v>10</v>
      </c>
      <c r="E6" s="20" t="s">
        <v>29</v>
      </c>
      <c r="G6" s="20" t="s">
        <v>28</v>
      </c>
      <c r="H6" s="20" t="s">
        <v>17</v>
      </c>
    </row>
    <row r="7" spans="2:8" ht="19.5" customHeight="1">
      <c r="B7" s="19">
        <f t="array" ref="B7:H7">DaysAndWeeks+DATE(AñoCalendario,7,1)-WEEKDAY(DATE(AñoCalendario,7,1),(InicioDeSemana="LUNES")+1)+15</f>
        <v>44753</v>
      </c>
      <c r="C7" s="19">
        <v>44754</v>
      </c>
      <c r="D7" s="19">
        <v>44755</v>
      </c>
      <c r="E7" s="19">
        <v>44756</v>
      </c>
      <c r="F7" s="19">
        <v>44757</v>
      </c>
      <c r="G7" s="19">
        <v>44758</v>
      </c>
      <c r="H7" s="19">
        <v>44759</v>
      </c>
    </row>
    <row r="8" spans="2:8" ht="57.95" customHeight="1">
      <c r="B8" s="20" t="s">
        <v>6</v>
      </c>
      <c r="C8" s="20" t="s">
        <v>7</v>
      </c>
      <c r="D8" s="20" t="s">
        <v>5</v>
      </c>
      <c r="E8" s="20" t="s">
        <v>8</v>
      </c>
      <c r="F8" s="20" t="s">
        <v>5</v>
      </c>
      <c r="G8" s="20" t="s">
        <v>5</v>
      </c>
      <c r="H8" s="20" t="s">
        <v>5</v>
      </c>
    </row>
    <row r="9" spans="2:8" ht="19.5" customHeight="1">
      <c r="B9" s="20">
        <f t="array" ref="B9:H9">DaysAndWeeks+DATE(AñoCalendario,7,1)-WEEKDAY(DATE(AñoCalendario,7,1),(InicioDeSemana="LUNES")+1)+22</f>
        <v>44760</v>
      </c>
      <c r="C9" s="20">
        <v>44761</v>
      </c>
      <c r="D9" s="20">
        <v>44762</v>
      </c>
      <c r="E9" s="20">
        <v>44763</v>
      </c>
      <c r="F9" s="20">
        <v>44764</v>
      </c>
      <c r="G9" s="20">
        <v>44765</v>
      </c>
      <c r="H9" s="20">
        <v>44766</v>
      </c>
    </row>
    <row r="10" spans="2:8" ht="57.95" customHeight="1">
      <c r="B10" s="20" t="s">
        <v>23</v>
      </c>
      <c r="C10" s="20" t="s">
        <v>9</v>
      </c>
      <c r="D10" s="20" t="s">
        <v>24</v>
      </c>
      <c r="E10" s="20" t="s">
        <v>25</v>
      </c>
      <c r="F10" s="20" t="s">
        <v>5</v>
      </c>
      <c r="G10" s="20" t="s">
        <v>5</v>
      </c>
      <c r="H10" s="20" t="s">
        <v>26</v>
      </c>
    </row>
    <row r="11" spans="2:8" ht="19.5" customHeight="1">
      <c r="B11" s="19">
        <f t="array" ref="B11:H11">DaysAndWeeks+DATE(AñoCalendario,7,1)-WEEKDAY(DATE(AñoCalendario,7,1),(InicioDeSemana="LUNES")+1)+29</f>
        <v>44767</v>
      </c>
      <c r="C11" s="19">
        <v>44768</v>
      </c>
      <c r="D11" s="19">
        <v>44769</v>
      </c>
      <c r="E11" s="19">
        <v>44770</v>
      </c>
      <c r="F11" s="19">
        <v>44771</v>
      </c>
      <c r="G11" s="19">
        <v>44772</v>
      </c>
      <c r="H11" s="19">
        <v>44773</v>
      </c>
    </row>
    <row r="12" spans="2:8" ht="57.95" customHeight="1">
      <c r="B12" s="19" t="s">
        <v>5</v>
      </c>
      <c r="C12" s="19" t="s">
        <v>5</v>
      </c>
      <c r="D12" s="20" t="s">
        <v>27</v>
      </c>
      <c r="E12" s="19"/>
      <c r="F12" s="20" t="s">
        <v>12</v>
      </c>
      <c r="G12" s="19" t="s">
        <v>5</v>
      </c>
      <c r="H12" s="19"/>
    </row>
    <row r="13" spans="2:8" ht="19.5" customHeight="1">
      <c r="B13" s="20">
        <f t="array" ref="B13:C13">DaysAndWeeks+DATE(AñoCalendario,7,1)-WEEKDAY(DATE(AñoCalendario,7,1),(InicioDeSemana="LUNES")+1)+36</f>
        <v>44774</v>
      </c>
      <c r="C13" s="20">
        <v>44775</v>
      </c>
      <c r="D13" s="21" t="s">
        <v>0</v>
      </c>
      <c r="E13" s="27" t="s">
        <v>13</v>
      </c>
      <c r="F13" s="28"/>
      <c r="G13" s="28"/>
      <c r="H13" s="29"/>
    </row>
    <row r="14" spans="2:8" ht="57.95" customHeight="1">
      <c r="B14" s="20"/>
      <c r="C14" s="20"/>
      <c r="D14" s="20"/>
      <c r="E14" s="30"/>
      <c r="F14" s="31"/>
      <c r="G14" s="31"/>
      <c r="H14" s="32"/>
    </row>
  </sheetData>
  <dataConsolidate/>
  <mergeCells count="1">
    <mergeCell ref="E13:H14"/>
  </mergeCells>
  <conditionalFormatting sqref="B11:H11 B13:C13">
    <cfRule type="expression" dxfId="5" priority="4">
      <formula>AND(DAY(B11)&gt;=1,DAY(B11)&lt;=15)</formula>
    </cfRule>
  </conditionalFormatting>
  <conditionalFormatting sqref="B3:G3">
    <cfRule type="expression" dxfId="4" priority="3">
      <formula>DAY(B3)&gt;8</formula>
    </cfRule>
  </conditionalFormatting>
  <conditionalFormatting sqref="D13">
    <cfRule type="expression" dxfId="3" priority="1">
      <formula>AND(DAY(D13)&gt;=1,DAY(D13)&lt;=15)</formula>
    </cfRule>
  </conditionalFormatting>
  <dataValidations count="9">
    <dataValidation allowBlank="1" showInputMessage="1" showErrorMessage="1" prompt="El día de la semana se determinará automáticamente" sqref="C2:H2" xr:uid="{00000000-0002-0000-0600-000000000000}"/>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xr:uid="{00000000-0002-0000-0600-000001000000}"/>
    <dataValidation allowBlank="1" showInputMessage="1" showErrorMessage="1" prompt="Esta fila y las filas 5, 7, 9, 11 y 13 contienen días naturales de la semana. Si esta celda no contiene el número 1, se trata de un día del mes anterior. Escriba notas en la celda E13." sqref="B3" xr:uid="{00000000-0002-0000-0600-000002000000}"/>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xr:uid="{00000000-0002-0000-0600-000003000000}"/>
    <dataValidation allowBlank="1" showInputMessage="1" showErrorMessage="1" prompt="El año en esta celda se actualiza automáticamente. Seleccione otro año en la celda K3 de la hoja de cálculo Enero para cambiar el año" sqref="C1" xr:uid="{00000000-0002-0000-0600-000004000000}"/>
    <dataValidation allowBlank="1" showInputMessage="1" showErrorMessage="1" prompt="Calendario del mes de julio" sqref="A1" xr:uid="{00000000-0002-0000-0600-000005000000}"/>
    <dataValidation allowBlank="1" showInputMessage="1" showErrorMessage="1" prompt="Escriba notas en la celda a la derecha." sqref="D13" xr:uid="{00000000-0002-0000-0600-000006000000}"/>
    <dataValidation allowBlank="1" showInputMessage="1" showErrorMessage="1" prompt="Escriba notas en esta celda." sqref="E13:H14" xr:uid="{00000000-0002-0000-0600-000007000000}"/>
    <dataValidation allowBlank="1" showInputMessage="1" showErrorMessage="1" prompt="Las celdas de esta fila y las filas 6, 8, 10, 12 y 14 son para escribir notas diarias relacionadas con el día natural de la celda anterior." sqref="B4" xr:uid="{00000000-0002-0000-0600-000008000000}"/>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8"/>
    <pageSetUpPr fitToPage="1"/>
  </sheetPr>
  <dimension ref="B1:H14"/>
  <sheetViews>
    <sheetView showGridLines="0" tabSelected="1" topLeftCell="B1" zoomScaleNormal="100" workbookViewId="0">
      <selection activeCell="K10" sqref="K10"/>
    </sheetView>
  </sheetViews>
  <sheetFormatPr baseColWidth="10" defaultColWidth="8.88671875" defaultRowHeight="14.25"/>
  <cols>
    <col min="1" max="1" width="2.77734375" customWidth="1"/>
    <col min="2" max="2" width="18.44140625" customWidth="1"/>
    <col min="3" max="4" width="17.77734375" customWidth="1"/>
    <col min="5" max="5" width="19.109375" customWidth="1"/>
    <col min="6" max="8" width="17.77734375" customWidth="1"/>
    <col min="9" max="9" width="2.77734375" customWidth="1"/>
    <col min="10" max="10" width="10.6640625" customWidth="1"/>
  </cols>
  <sheetData>
    <row r="1" spans="2:8" ht="59.25" customHeight="1">
      <c r="B1" s="15" t="str">
        <f>"Agosto "&amp;AñoCalendario</f>
        <v>Agosto 2022</v>
      </c>
      <c r="C1" s="16"/>
      <c r="D1" s="16"/>
      <c r="E1" s="17"/>
      <c r="F1" s="17"/>
      <c r="G1" s="17"/>
      <c r="H1" s="18"/>
    </row>
    <row r="2" spans="2:8" ht="21.75" customHeight="1">
      <c r="B2" s="5" t="str">
        <f>IF(InicioDeSemana="DOMINGO", "DOMINGO","LUNES")</f>
        <v>LUNES</v>
      </c>
      <c r="C2" s="5" t="str">
        <f t="shared" ref="C2:H2" si="0">UPPER(TEXT(C3,"dddd"))</f>
        <v>MARTES</v>
      </c>
      <c r="D2" s="5" t="str">
        <f t="shared" si="0"/>
        <v>MIÉRCOLES</v>
      </c>
      <c r="E2" s="5" t="str">
        <f t="shared" si="0"/>
        <v>JUEVES</v>
      </c>
      <c r="F2" s="5" t="str">
        <f t="shared" si="0"/>
        <v>VIERNES</v>
      </c>
      <c r="G2" s="5" t="str">
        <f t="shared" si="0"/>
        <v>SÁBADO</v>
      </c>
      <c r="H2" s="5" t="str">
        <f t="shared" si="0"/>
        <v>DOMINGO</v>
      </c>
    </row>
    <row r="3" spans="2:8" ht="19.5" customHeight="1">
      <c r="B3" s="19">
        <f t="array" ref="B3:H3">DaysAndWeeks+DATE(AñoCalendario,8,1)-WEEKDAY(DATE(AñoCalendario,8,1),(InicioDeSemana="LUNES")+1)+1</f>
        <v>44774</v>
      </c>
      <c r="C3" s="19">
        <v>44775</v>
      </c>
      <c r="D3" s="19">
        <v>44776</v>
      </c>
      <c r="E3" s="19">
        <v>44777</v>
      </c>
      <c r="F3" s="19">
        <v>44778</v>
      </c>
      <c r="G3" s="19">
        <v>44779</v>
      </c>
      <c r="H3" s="19">
        <v>44780</v>
      </c>
    </row>
    <row r="4" spans="2:8" ht="57.95" customHeight="1">
      <c r="B4" s="24" t="s">
        <v>30</v>
      </c>
      <c r="C4" s="22" t="s">
        <v>18</v>
      </c>
      <c r="D4" s="24" t="s">
        <v>31</v>
      </c>
      <c r="E4" s="22" t="s">
        <v>20</v>
      </c>
      <c r="F4" s="25" t="s">
        <v>21</v>
      </c>
      <c r="H4" s="22" t="s">
        <v>19</v>
      </c>
    </row>
    <row r="5" spans="2:8" ht="19.5" customHeight="1">
      <c r="B5" s="20">
        <f t="array" ref="B5:H5">DaysAndWeeks+DATE(AñoCalendario,8,1)-WEEKDAY(DATE(AñoCalendario,8,1),(InicioDeSemana="LUNES")+1)+8</f>
        <v>44781</v>
      </c>
      <c r="C5" s="20">
        <v>44782</v>
      </c>
      <c r="D5" s="20">
        <v>44783</v>
      </c>
      <c r="E5" s="20">
        <v>44784</v>
      </c>
      <c r="F5" s="20">
        <v>44785</v>
      </c>
      <c r="G5" s="20">
        <v>44786</v>
      </c>
      <c r="H5" s="20">
        <v>44787</v>
      </c>
    </row>
    <row r="6" spans="2:8" ht="57.95" customHeight="1">
      <c r="B6" s="20" t="s">
        <v>32</v>
      </c>
      <c r="C6" s="20"/>
      <c r="D6" s="23"/>
      <c r="E6" s="23"/>
      <c r="F6" s="23"/>
      <c r="G6" s="20"/>
      <c r="H6" s="20"/>
    </row>
    <row r="7" spans="2:8" ht="19.5" customHeight="1">
      <c r="B7" s="19">
        <f t="array" ref="B7:H7">DaysAndWeeks+DATE(AñoCalendario,8,1)-WEEKDAY(DATE(AñoCalendario,8,1),(InicioDeSemana="LUNES")+1)+15</f>
        <v>44788</v>
      </c>
      <c r="C7" s="19">
        <v>44789</v>
      </c>
      <c r="D7" s="19">
        <v>44790</v>
      </c>
      <c r="E7" s="19">
        <v>44791</v>
      </c>
      <c r="F7" s="19">
        <v>44792</v>
      </c>
      <c r="G7" s="19">
        <v>44793</v>
      </c>
      <c r="H7" s="19">
        <v>44794</v>
      </c>
    </row>
    <row r="8" spans="2:8" ht="57.95" customHeight="1">
      <c r="B8" s="19"/>
      <c r="C8" s="19"/>
      <c r="D8" s="19"/>
      <c r="E8" s="19"/>
      <c r="F8" s="19"/>
      <c r="G8" s="19"/>
      <c r="H8" s="19"/>
    </row>
    <row r="9" spans="2:8" ht="19.5" customHeight="1">
      <c r="B9" s="20">
        <f t="array" ref="B9:H9">DaysAndWeeks+DATE(AñoCalendario,8,1)-WEEKDAY(DATE(AñoCalendario,8,1),(InicioDeSemana="LUNES")+1)+22</f>
        <v>44795</v>
      </c>
      <c r="C9" s="20">
        <v>44796</v>
      </c>
      <c r="D9" s="20">
        <v>44797</v>
      </c>
      <c r="E9" s="20">
        <v>44798</v>
      </c>
      <c r="F9" s="20">
        <v>44799</v>
      </c>
      <c r="G9" s="20">
        <v>44800</v>
      </c>
      <c r="H9" s="20">
        <v>44801</v>
      </c>
    </row>
    <row r="10" spans="2:8" ht="57.95" customHeight="1">
      <c r="B10" s="20"/>
      <c r="C10" s="20"/>
      <c r="D10" s="20"/>
      <c r="E10" s="20"/>
      <c r="F10" s="20"/>
      <c r="G10" s="20"/>
      <c r="H10" s="20"/>
    </row>
    <row r="11" spans="2:8" ht="19.5" customHeight="1">
      <c r="B11" s="19">
        <f t="array" ref="B11:H11">DaysAndWeeks+DATE(AñoCalendario,8,1)-WEEKDAY(DATE(AñoCalendario,8,1),(InicioDeSemana="LUNES")+1)+29</f>
        <v>44802</v>
      </c>
      <c r="C11" s="19">
        <v>44803</v>
      </c>
      <c r="D11" s="19">
        <v>44804</v>
      </c>
      <c r="E11" s="19">
        <v>44805</v>
      </c>
      <c r="F11" s="19">
        <v>44806</v>
      </c>
      <c r="G11" s="19">
        <v>44807</v>
      </c>
      <c r="H11" s="19">
        <v>44808</v>
      </c>
    </row>
    <row r="12" spans="2:8" ht="57.95" customHeight="1">
      <c r="B12" s="19"/>
      <c r="C12" s="19"/>
      <c r="D12" s="19"/>
      <c r="E12" s="19"/>
      <c r="F12" s="19"/>
      <c r="G12" s="19"/>
      <c r="H12" s="19"/>
    </row>
    <row r="13" spans="2:8" ht="19.5" customHeight="1">
      <c r="B13" s="20">
        <f t="array" ref="B13:C13">DaysAndWeeks+DATE(AñoCalendario,8,1)-WEEKDAY(DATE(AñoCalendario,8,1),(InicioDeSemana="LUNES")+1)+36</f>
        <v>44809</v>
      </c>
      <c r="C13" s="20">
        <v>44810</v>
      </c>
      <c r="D13" s="21" t="s">
        <v>0</v>
      </c>
      <c r="E13" s="33"/>
      <c r="F13" s="33"/>
      <c r="G13" s="33"/>
      <c r="H13" s="34"/>
    </row>
    <row r="14" spans="2:8" ht="57.95" customHeight="1">
      <c r="B14" s="20"/>
      <c r="C14" s="20"/>
      <c r="D14" s="7"/>
      <c r="E14" s="35"/>
      <c r="F14" s="35"/>
      <c r="G14" s="35"/>
      <c r="H14" s="36"/>
    </row>
  </sheetData>
  <mergeCells count="1">
    <mergeCell ref="E13:H14"/>
  </mergeCells>
  <conditionalFormatting sqref="B11:H11 B13:C13">
    <cfRule type="expression" dxfId="2" priority="4">
      <formula>AND(DAY(B11)&gt;=1,DAY(B11)&lt;=15)</formula>
    </cfRule>
  </conditionalFormatting>
  <conditionalFormatting sqref="B3:G3">
    <cfRule type="expression" dxfId="1" priority="3">
      <formula>DAY(B3)&gt;8</formula>
    </cfRule>
  </conditionalFormatting>
  <conditionalFormatting sqref="D13">
    <cfRule type="expression" dxfId="0" priority="1">
      <formula>AND(DAY(D13)&gt;=1,DAY(D13)&lt;=15)</formula>
    </cfRule>
  </conditionalFormatting>
  <dataValidations count="8">
    <dataValidation allowBlank="1" showInputMessage="1" showErrorMessage="1" prompt="El día de la semana se determinará automáticamente" sqref="C2:H2" xr:uid="{00000000-0002-0000-0700-000000000000}"/>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xr:uid="{00000000-0002-0000-0700-000001000000}"/>
    <dataValidation allowBlank="1" showInputMessage="1" showErrorMessage="1" prompt="Esta fila y las filas 5, 7, 9, 11 y 13 contienen días naturales de la semana. Si esta celda no contiene el número 1, se trata de un día del mes anterior. Escriba notas en la celda E13." sqref="B3" xr:uid="{00000000-0002-0000-0700-000002000000}"/>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xr:uid="{00000000-0002-0000-0700-000003000000}"/>
    <dataValidation allowBlank="1" showInputMessage="1" showErrorMessage="1" prompt="Calendario del mes de agosto" sqref="A1" xr:uid="{00000000-0002-0000-0700-000005000000}"/>
    <dataValidation allowBlank="1" showInputMessage="1" showErrorMessage="1" prompt="Escriba notas en la celda a la derecha." sqref="D13:D14" xr:uid="{00000000-0002-0000-0700-000006000000}"/>
    <dataValidation allowBlank="1" showInputMessage="1" showErrorMessage="1" prompt="Escriba notas en esta celda." sqref="E13:H14" xr:uid="{00000000-0002-0000-0700-000007000000}"/>
    <dataValidation allowBlank="1" showInputMessage="1" showErrorMessage="1" prompt="El año en esta celda se actualiza automáticamente. Seleccione otro año en la celda K3 de la hoja de cálculo Enero para cambiar el año" sqref="C1" xr:uid="{66CA7BBB-AB5C-45C6-8652-E95B2C7872CF}"/>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426e97fa315356fffbdcd9876fe988c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4b8f0def80e6d70ce3def20c90759a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90E721-6104-41D1-93BF-62E14EE01C6F}">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5DA10363-92EC-4580-AE8C-D8F6C7EC38E0}">
  <ds:schemaRefs>
    <ds:schemaRef ds:uri="http://schemas.microsoft.com/sharepoint/v3/contenttype/forms"/>
  </ds:schemaRefs>
</ds:datastoreItem>
</file>

<file path=customXml/itemProps3.xml><?xml version="1.0" encoding="utf-8"?>
<ds:datastoreItem xmlns:ds="http://schemas.openxmlformats.org/officeDocument/2006/customXml" ds:itemID="{DF8A8BCD-244E-41CF-AC5A-813C9AEC7F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TM11907363</Templat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Configuración</vt:lpstr>
      <vt:lpstr>Julio</vt:lpstr>
      <vt:lpstr>Agosto</vt:lpstr>
      <vt:lpstr>AñoCalendario</vt:lpstr>
      <vt:lpstr>ColumnTitleRegion1..H12.7</vt:lpstr>
      <vt:lpstr>ColumnTitleRegion1..H12.8</vt:lpstr>
      <vt:lpstr>ColumnTitleRegion2..C14.7</vt:lpstr>
      <vt:lpstr>ColumnTitleRegion2..C14.8</vt:lpstr>
      <vt:lpstr>InicioDeSemana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2020-07-08T21:12:30Z</dcterms:created>
  <dcterms:modified xsi:type="dcterms:W3CDTF">2022-07-22T01:21:24Z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