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videttemakes-my.sharepoint.com/personal/ajohnson_videttemakes_onmicrosoft_com/Documents/Projects/2024 VU - Pellet 3D Printer/Design Documentation/"/>
    </mc:Choice>
  </mc:AlternateContent>
  <xr:revisionPtr revIDLastSave="80" documentId="11_96766634F5D24F9CFAC681D3851BFEDD5A4B6CD9" xr6:coauthVersionLast="47" xr6:coauthVersionMax="47" xr10:uidLastSave="{D9A159C3-B137-4AE1-9EB2-AD5BF54AB4B1}"/>
  <bookViews>
    <workbookView xWindow="-110" yWindow="-110" windowWidth="1942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C17" i="1"/>
  <c r="C22" i="1" s="1"/>
  <c r="C18" i="1"/>
  <c r="C19" i="1"/>
  <c r="C20" i="1"/>
  <c r="C21" i="1"/>
  <c r="B21" i="1"/>
  <c r="B20" i="1"/>
  <c r="B19" i="1"/>
  <c r="B18" i="1"/>
  <c r="B17" i="1"/>
  <c r="B22" i="1" s="1"/>
  <c r="D22" i="1" l="1"/>
</calcChain>
</file>

<file path=xl/sharedStrings.xml><?xml version="1.0" encoding="utf-8"?>
<sst xmlns="http://schemas.openxmlformats.org/spreadsheetml/2006/main" count="16" uniqueCount="13">
  <si>
    <t>Dim 1</t>
  </si>
  <si>
    <t>Dim 2</t>
  </si>
  <si>
    <t>Dim 3</t>
  </si>
  <si>
    <t>Max</t>
  </si>
  <si>
    <t>Min</t>
  </si>
  <si>
    <t>Measurement of 10 polypropylene pellets to determine the size of pellet the machine needs to be able to process.</t>
  </si>
  <si>
    <t>Sample</t>
  </si>
  <si>
    <t>Measurements of Pellet Samples</t>
  </si>
  <si>
    <t>Statistic</t>
  </si>
  <si>
    <t>Std Dev</t>
  </si>
  <si>
    <t>1st Quartile</t>
  </si>
  <si>
    <t>3rd Quartile</t>
  </si>
  <si>
    <t>Max 3rd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</si>
</sst>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83056-36BA-4358-8BA6-03757361CD08}" name="TableSamples" displayName="TableSamples" ref="A4:D14" totalsRowShown="0" dataDxfId="3" headerRowCellStyle="Normal" dataCellStyle="Normal">
  <autoFilter ref="A4:D14" xr:uid="{5C683056-36BA-4358-8BA6-03757361CD08}"/>
  <tableColumns count="4">
    <tableColumn id="1" xr3:uid="{7A5BBE7D-0B1F-4D44-BDDA-9710948285FD}" name="Sample" dataDxfId="7" dataCellStyle="Normal"/>
    <tableColumn id="2" xr3:uid="{1A1469F1-F142-417E-BC77-319A975B2E1C}" name="Dim 1" dataDxfId="6" dataCellStyle="Normal"/>
    <tableColumn id="3" xr3:uid="{6812BEDA-C4A2-4502-8369-05F495B6F71E}" name="Dim 2" dataDxfId="5" dataCellStyle="Normal"/>
    <tableColumn id="4" xr3:uid="{2A47F9FF-FC39-4F8B-BE16-D7BFE775EC18}" name="Dim 3" dataDxfId="4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04AD2C-D896-48E1-A8DD-234192F7B495}" name="Table3" displayName="Table3" ref="A16:D22" totalsRowShown="0">
  <autoFilter ref="A16:D22" xr:uid="{CE04AD2C-D896-48E1-A8DD-234192F7B495}"/>
  <tableColumns count="4">
    <tableColumn id="1" xr3:uid="{F6540649-B2D8-43AC-B5A5-A688A34D976E}" name="Statistic"/>
    <tableColumn id="2" xr3:uid="{B31DA92F-7C1B-4E54-8932-C5FC3E293FA8}" name="Dim 1" dataDxfId="2"/>
    <tableColumn id="3" xr3:uid="{5F2578CB-5519-476D-BD87-606A7FBC8CEC}" name="Dim 2" dataDxfId="1"/>
    <tableColumn id="4" xr3:uid="{684C4A00-8D72-44D8-88A3-91ACE45A94A9}" name="Dim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"/>
  <sheetViews>
    <sheetView tabSelected="1" workbookViewId="0">
      <selection activeCell="B12" sqref="B12"/>
    </sheetView>
  </sheetViews>
  <sheetFormatPr defaultColWidth="12.6328125" defaultRowHeight="15.75" customHeight="1" x14ac:dyDescent="0.25"/>
  <cols>
    <col min="1" max="1" width="14.36328125" customWidth="1"/>
  </cols>
  <sheetData>
    <row r="1" spans="1:4" ht="15.75" customHeight="1" x14ac:dyDescent="0.25">
      <c r="A1" t="s">
        <v>5</v>
      </c>
    </row>
    <row r="3" spans="1:4" ht="15.75" customHeight="1" x14ac:dyDescent="0.25">
      <c r="A3" s="2" t="s">
        <v>7</v>
      </c>
      <c r="B3" s="2"/>
      <c r="C3" s="2"/>
      <c r="D3" s="2"/>
    </row>
    <row r="4" spans="1:4" ht="15.75" customHeight="1" x14ac:dyDescent="0.25">
      <c r="A4" t="s">
        <v>6</v>
      </c>
      <c r="B4" t="s">
        <v>0</v>
      </c>
      <c r="C4" t="s">
        <v>1</v>
      </c>
      <c r="D4" t="s">
        <v>2</v>
      </c>
    </row>
    <row r="5" spans="1:4" ht="15.75" customHeight="1" x14ac:dyDescent="0.25">
      <c r="A5" s="1">
        <v>1</v>
      </c>
      <c r="B5" s="3">
        <v>3.09</v>
      </c>
      <c r="C5" s="3">
        <v>4.03</v>
      </c>
      <c r="D5" s="3">
        <v>4.83</v>
      </c>
    </row>
    <row r="6" spans="1:4" ht="15.75" customHeight="1" x14ac:dyDescent="0.25">
      <c r="A6" s="1">
        <v>2</v>
      </c>
      <c r="B6" s="3">
        <v>2.1800000000000002</v>
      </c>
      <c r="C6" s="3">
        <v>3.48</v>
      </c>
      <c r="D6" s="3">
        <v>4.59</v>
      </c>
    </row>
    <row r="7" spans="1:4" ht="15.75" customHeight="1" x14ac:dyDescent="0.25">
      <c r="A7" s="1">
        <v>3</v>
      </c>
      <c r="B7" s="3">
        <v>2.84</v>
      </c>
      <c r="C7" s="3">
        <v>3.6</v>
      </c>
      <c r="D7" s="3">
        <v>4.7699999999999996</v>
      </c>
    </row>
    <row r="8" spans="1:4" ht="15.75" customHeight="1" x14ac:dyDescent="0.25">
      <c r="A8" s="1">
        <v>4</v>
      </c>
      <c r="B8" s="3">
        <v>2.48</v>
      </c>
      <c r="C8" s="3">
        <v>3.74</v>
      </c>
      <c r="D8" s="3">
        <v>4.9400000000000004</v>
      </c>
    </row>
    <row r="9" spans="1:4" ht="15.75" customHeight="1" x14ac:dyDescent="0.25">
      <c r="A9" s="1">
        <v>5</v>
      </c>
      <c r="B9" s="3">
        <v>2.88</v>
      </c>
      <c r="C9" s="3">
        <v>3.41</v>
      </c>
      <c r="D9" s="3">
        <v>4.92</v>
      </c>
    </row>
    <row r="10" spans="1:4" ht="15.75" customHeight="1" x14ac:dyDescent="0.25">
      <c r="A10" s="1">
        <v>6</v>
      </c>
      <c r="B10" s="3">
        <v>2.1800000000000002</v>
      </c>
      <c r="C10" s="3">
        <v>3.8</v>
      </c>
      <c r="D10" s="3">
        <v>4.72</v>
      </c>
    </row>
    <row r="11" spans="1:4" ht="15.75" customHeight="1" x14ac:dyDescent="0.25">
      <c r="A11" s="1">
        <v>7</v>
      </c>
      <c r="B11" s="3">
        <v>2.96</v>
      </c>
      <c r="C11" s="3">
        <v>3.54</v>
      </c>
      <c r="D11" s="3">
        <v>5.1100000000000003</v>
      </c>
    </row>
    <row r="12" spans="1:4" ht="15.75" customHeight="1" x14ac:dyDescent="0.25">
      <c r="A12" s="1">
        <v>8</v>
      </c>
      <c r="B12" s="3">
        <v>2.91</v>
      </c>
      <c r="C12" s="3">
        <v>3.54</v>
      </c>
      <c r="D12" s="3">
        <v>4.7</v>
      </c>
    </row>
    <row r="13" spans="1:4" ht="15.75" customHeight="1" x14ac:dyDescent="0.25">
      <c r="A13" s="1">
        <v>9</v>
      </c>
      <c r="B13" s="3">
        <v>2.78</v>
      </c>
      <c r="C13" s="3">
        <v>3.68</v>
      </c>
      <c r="D13" s="3">
        <v>4.84</v>
      </c>
    </row>
    <row r="14" spans="1:4" ht="15.75" customHeight="1" x14ac:dyDescent="0.25">
      <c r="A14" s="1">
        <v>10</v>
      </c>
      <c r="B14" s="3">
        <v>3.06</v>
      </c>
      <c r="C14" s="3">
        <v>3.43</v>
      </c>
      <c r="D14" s="3">
        <v>4.8600000000000003</v>
      </c>
    </row>
    <row r="16" spans="1:4" ht="15.75" customHeight="1" x14ac:dyDescent="0.25">
      <c r="A16" t="s">
        <v>8</v>
      </c>
      <c r="B16" t="s">
        <v>0</v>
      </c>
      <c r="C16" t="s">
        <v>1</v>
      </c>
      <c r="D16" t="s">
        <v>2</v>
      </c>
    </row>
    <row r="17" spans="1:4" ht="15.75" customHeight="1" x14ac:dyDescent="0.25">
      <c r="A17" t="s">
        <v>3</v>
      </c>
      <c r="B17" s="3">
        <f>MAX(TableSamples[Dim 1])</f>
        <v>3.09</v>
      </c>
      <c r="C17" s="3">
        <f>MAX(TableSamples[Dim 2])</f>
        <v>4.03</v>
      </c>
      <c r="D17" s="3">
        <f>MAX(TableSamples[Dim 3])</f>
        <v>5.1100000000000003</v>
      </c>
    </row>
    <row r="18" spans="1:4" ht="15.75" customHeight="1" x14ac:dyDescent="0.25">
      <c r="A18" t="s">
        <v>4</v>
      </c>
      <c r="B18" s="3">
        <f>MIN(TableSamples[Dim 1])</f>
        <v>2.1800000000000002</v>
      </c>
      <c r="C18" s="3">
        <f>MIN(TableSamples[Dim 2])</f>
        <v>3.41</v>
      </c>
      <c r="D18" s="3">
        <f>MIN(TableSamples[Dim 3])</f>
        <v>4.59</v>
      </c>
    </row>
    <row r="19" spans="1:4" ht="15.75" customHeight="1" x14ac:dyDescent="0.25">
      <c r="A19" t="s">
        <v>9</v>
      </c>
      <c r="B19" s="3">
        <f>STDEV(TableSamples[Dim 1])</f>
        <v>0.33797435800171099</v>
      </c>
      <c r="C19" s="3">
        <f>STDEV(TableSamples[Dim 2])</f>
        <v>0.19184774055368897</v>
      </c>
      <c r="D19" s="3">
        <f>STDEV(TableSamples[Dim 3])</f>
        <v>0.14520483616066127</v>
      </c>
    </row>
    <row r="20" spans="1:4" ht="15.75" customHeight="1" x14ac:dyDescent="0.25">
      <c r="A20" t="s">
        <v>10</v>
      </c>
      <c r="B20" s="3">
        <f>QUARTILE(TableSamples[Dim 1],1)</f>
        <v>2.5549999999999997</v>
      </c>
      <c r="C20" s="3">
        <f>QUARTILE(TableSamples[Dim 2],1)</f>
        <v>3.4950000000000001</v>
      </c>
      <c r="D20" s="3">
        <f>QUARTILE(TableSamples[Dim 3],1)</f>
        <v>4.7324999999999999</v>
      </c>
    </row>
    <row r="21" spans="1:4" ht="15.75" customHeight="1" x14ac:dyDescent="0.25">
      <c r="A21" t="s">
        <v>11</v>
      </c>
      <c r="B21" s="3">
        <f>QUARTILE(TableSamples[Dim 1],3)</f>
        <v>2.9474999999999998</v>
      </c>
      <c r="C21" s="3">
        <f>QUARTILE(TableSamples[Dim 2],3)</f>
        <v>3.7250000000000001</v>
      </c>
      <c r="D21" s="3">
        <f>QUARTILE(TableSamples[Dim 3],3)</f>
        <v>4.9050000000000002</v>
      </c>
    </row>
    <row r="22" spans="1:4" ht="15.75" customHeight="1" x14ac:dyDescent="0.25">
      <c r="A22" t="s">
        <v>12</v>
      </c>
      <c r="B22" s="3">
        <f>(B17-B21)+B17</f>
        <v>3.2324999999999999</v>
      </c>
      <c r="C22" s="3">
        <f>(C17-C21)+C17</f>
        <v>4.3350000000000009</v>
      </c>
      <c r="D22" s="3">
        <f>(D17-D21)+D17</f>
        <v>5.3150000000000004</v>
      </c>
    </row>
  </sheetData>
  <mergeCells count="1">
    <mergeCell ref="A3:D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2024-05-31T13:43:02Z</dcterms:modified>
</cp:coreProperties>
</file>