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126EDACF-F3F4-4DAE-8A4A-EC14E5B005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7" i="5"/>
  <c r="J50" i="1"/>
  <c r="J11" i="2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51" i="1"/>
</calcChain>
</file>

<file path=xl/sharedStrings.xml><?xml version="1.0" encoding="utf-8"?>
<sst xmlns="http://schemas.openxmlformats.org/spreadsheetml/2006/main" count="567" uniqueCount="381">
  <si>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</si>
  <si>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</si>
  <si>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</si>
  <si>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</si>
  <si>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</si>
  <si>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</si>
  <si>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</si>
  <si>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</si>
  <si>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</si>
  <si>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</si>
  <si>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</si>
  <si>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</si>
  <si>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</si>
  <si>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</si>
  <si>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</si>
  <si>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</si>
  <si>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</si>
  <si>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</si>
  <si>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</si>
  <si>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</si>
  <si>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</si>
  <si>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</si>
  <si>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</si>
  <si>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</si>
  <si>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</si>
  <si>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</si>
  <si>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</si>
  <si>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</si>
  <si>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</si>
  <si>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</si>
  <si>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</si>
  <si>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</si>
  <si>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</si>
  <si>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</si>
  <si>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</si>
  <si>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</si>
  <si>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</si>
  <si>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</si>
  <si>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</si>
  <si>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</si>
  <si>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</si>
  <si>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</si>
  <si>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</si>
  <si>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</si>
  <si>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</si>
  <si>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</si>
  <si>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</si>
  <si>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</si>
  <si>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</si>
  <si>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</si>
  <si>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</si>
  <si>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</si>
  <si>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</si>
  <si>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</si>
  <si>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</si>
  <si>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</si>
  <si>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</si>
  <si>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</si>
  <si>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</si>
  <si>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</si>
  <si>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</si>
  <si>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</si>
  <si>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</si>
  <si>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</si>
  <si>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</si>
  <si>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</si>
  <si>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</si>
  <si>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</si>
  <si>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</si>
  <si>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</si>
  <si>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</si>
  <si>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</si>
  <si>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</si>
  <si>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</si>
  <si>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</si>
  <si>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</si>
  <si>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</si>
  <si>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</si>
  <si>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</si>
  <si>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</si>
  <si>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</si>
  <si>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</si>
  <si>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</si>
  <si>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</si>
  <si>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</si>
  <si>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</si>
  <si>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</si>
  <si>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</si>
  <si>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</si>
  <si>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</si>
  <si>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</si>
  <si>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</si>
  <si>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</si>
  <si>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</si>
  <si>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</si>
  <si>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</si>
  <si>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</si>
  <si>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</si>
  <si>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</si>
  <si>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</si>
  <si>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</si>
  <si>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</si>
  <si>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</si>
  <si>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</si>
  <si>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</si>
  <si>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</si>
  <si>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</si>
  <si>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</si>
  <si>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</si>
  <si>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</si>
  <si>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</si>
  <si>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</si>
  <si>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</si>
  <si>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</si>
  <si>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</si>
  <si>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</si>
  <si>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</si>
  <si>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</si>
  <si>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</si>
  <si>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</si>
  <si>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</si>
  <si>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</si>
  <si>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</si>
  <si>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</si>
  <si>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</si>
  <si>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</si>
  <si>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</si>
  <si>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</si>
  <si>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</si>
  <si>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</si>
  <si>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</si>
  <si>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</si>
  <si>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</si>
  <si>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</si>
  <si>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</si>
  <si>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</si>
  <si>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</si>
  <si>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</si>
  <si>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</si>
  <si>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</si>
  <si>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</si>
  <si>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</si>
  <si>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</si>
  <si>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</si>
  <si>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</si>
  <si>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</si>
  <si>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</si>
  <si>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</si>
  <si>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</si>
  <si>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</si>
  <si>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</si>
  <si>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</si>
  <si>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</si>
  <si>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</si>
  <si>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</si>
  <si>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</si>
  <si>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</si>
  <si>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</si>
  <si>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</si>
  <si>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</si>
  <si>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</si>
  <si>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</si>
  <si>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</si>
  <si>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</si>
  <si>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</si>
  <si>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</si>
  <si>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</si>
  <si>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</si>
  <si>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</si>
  <si>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</si>
  <si>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</si>
  <si>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</si>
  <si>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</si>
  <si>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</si>
  <si>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</si>
  <si>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</si>
  <si>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</si>
  <si>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</si>
  <si>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</si>
  <si>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</si>
  <si>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</si>
  <si>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</si>
  <si>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</si>
  <si>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</si>
  <si>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</si>
  <si>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</si>
  <si>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</si>
  <si>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</si>
  <si>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</si>
  <si>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</si>
  <si>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</si>
  <si>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</si>
  <si>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</si>
  <si>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</si>
  <si>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</si>
  <si>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</si>
  <si>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</si>
  <si>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</si>
  <si>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</si>
  <si>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</si>
  <si>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</si>
  <si>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</si>
  <si>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</si>
  <si>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</si>
  <si>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</si>
  <si>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</si>
  <si>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</si>
  <si>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</si>
  <si>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</si>
  <si>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</si>
  <si>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</si>
  <si>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Nozzle</t>
  </si>
  <si>
    <t>Fixture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</si>
  <si>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</si>
  <si>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</si>
  <si>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</si>
  <si>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</si>
  <si>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</si>
  <si>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</si>
  <si>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</si>
  <si>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</si>
  <si>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</si>
  <si>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</si>
  <si>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</si>
  <si>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</si>
  <si>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</si>
  <si>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</si>
  <si>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</si>
  <si>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</si>
  <si>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</si>
  <si>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</si>
  <si>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</si>
  <si>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</si>
  <si>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</si>
  <si>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</si>
  <si>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</si>
  <si>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</si>
  <si>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</si>
  <si>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</si>
  <si>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</si>
  <si>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</si>
  <si>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</si>
  <si>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</si>
  <si>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</si>
  <si>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</si>
  <si>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</si>
  <si>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</si>
  <si>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</si>
  <si>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</si>
  <si>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</si>
  <si>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</si>
  <si>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</si>
  <si>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</si>
  <si>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</si>
  <si>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</si>
  <si>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</si>
  <si>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</si>
  <si>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</si>
  <si>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</si>
  <si>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</si>
  <si>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</si>
  <si>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</si>
  <si>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</si>
  <si>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</si>
  <si>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</si>
  <si>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</si>
  <si>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</si>
  <si>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</si>
  <si>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</si>
  <si>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</si>
  <si>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</si>
  <si>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</si>
  <si>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</si>
  <si>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</si>
  <si>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</si>
  <si>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</si>
  <si>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</si>
  <si>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</si>
  <si>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</si>
  <si>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</si>
  <si>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</si>
  <si>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</si>
  <si>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</si>
  <si>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</si>
  <si>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</si>
  <si>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</si>
  <si>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</si>
  <si>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</si>
  <si>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</si>
  <si>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</si>
  <si>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</si>
  <si>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</si>
  <si>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</si>
  <si>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</si>
  <si>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</si>
  <si>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</si>
  <si>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</si>
  <si>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</si>
  <si>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</si>
  <si>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</si>
  <si>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</si>
  <si>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</si>
  <si>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</si>
  <si>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</si>
  <si>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</si>
  <si>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</si>
  <si>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</si>
  <si>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</si>
  <si>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</si>
  <si>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</si>
  <si>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</si>
  <si>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</si>
  <si>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</si>
  <si>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</si>
  <si>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</si>
  <si>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</si>
  <si>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</si>
  <si>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</si>
  <si>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</si>
  <si>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</si>
  <si>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</si>
  <si>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</si>
  <si>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</si>
  <si>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</si>
  <si>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</si>
  <si>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</si>
  <si>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</si>
  <si>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</si>
  <si>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</si>
  <si>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</si>
  <si>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</si>
  <si>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</si>
  <si>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</si>
  <si>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</si>
  <si>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</si>
  <si>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</si>
  <si>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</si>
  <si>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</si>
  <si>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</si>
  <si>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</si>
  <si>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</si>
  <si>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</si>
  <si>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</si>
  <si>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</si>
  <si>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</si>
  <si>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</si>
  <si>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</si>
  <si>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</si>
  <si>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</si>
  <si>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</si>
  <si>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</si>
  <si>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</si>
  <si>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</si>
  <si>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1N5819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</si>
  <si>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</si>
  <si>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</si>
  <si>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</si>
  <si>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</si>
  <si>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</si>
  <si>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</si>
  <si>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</si>
  <si>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</si>
  <si>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</si>
  <si>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</si>
  <si>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</si>
  <si>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</si>
  <si>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</si>
  <si>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</si>
  <si>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</si>
  <si>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</si>
  <si>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</si>
  <si>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</si>
  <si>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</si>
  <si>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</si>
  <si>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</si>
  <si>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</si>
  <si>
    <t>Gearbox Machine Key</t>
  </si>
  <si>
    <t>OBSOLETE:</t>
  </si>
  <si>
    <t>Frame</t>
  </si>
  <si>
    <t>Custom welded frame and barrel holder</t>
  </si>
  <si>
    <t>C2 Fab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</si>
</sst>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164" fontId="2" fillId="0" borderId="0" xfId="0" applyNumberFormat="1" applyFont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1" totalsRowCount="1" dataCellStyle="Normal">
  <autoFilter ref="A1:J50" xr:uid="{6961DE25-1017-49FB-B58C-151DD971B349}"/>
  <tableColumns count="10">
    <tableColumn id="12" xr3:uid="{C633C4DA-E9F1-49FB-8240-86247B964FE1}" name="Part" totalsRowDxfId="9"/>
    <tableColumn id="2" xr3:uid="{DAB1913A-18D2-4D9A-9708-032A60B6BC64}" name="Description" totalsRowDxfId="8" dataCellStyle="Normal"/>
    <tableColumn id="1" xr3:uid="{F1A65BEB-7A95-468E-8FAE-B504744FDB1B}" name="Preference" dataDxfId="12" totalsRowDxfId="7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1" totalsRowDxfId="1" dataCellStyle="Currency"/>
    <tableColumn id="6" xr3:uid="{816B8560-23EB-4218-8B09-04C10060E74B}" name="Total Price" totalsRowFunction="sum" dataDxfId="10" totalsRowDxfId="0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29"/>
    <tableColumn id="2" xr3:uid="{6C7F5790-A2D7-49D5-98CC-5347EEBCB1ED}" name="Description" totalsRowDxfId="28" dataCellStyle="Normal"/>
    <tableColumn id="1" xr3:uid="{76A9DB35-CA2E-42DE-8502-AF8BEE0A03C6}" name="Preference" totalsRowDxfId="27"/>
    <tableColumn id="7" xr3:uid="{FF40B9DA-8160-42B4-A04B-59C3988A3C5E}" name="Supplier" totalsRowDxfId="26" dataCellStyle="Normal"/>
    <tableColumn id="3" xr3:uid="{66B504B5-4CA8-4C40-909D-18E9AADA1F9D}" name="Supplier Part Number" totalsRowLabel="Total" totalsRowDxfId="25" dataCellStyle="Normal"/>
    <tableColumn id="8" xr3:uid="{B1FBFAC4-450D-465B-8926-44EA92A1276B}" name="Manufactuer" totalsRowDxfId="24" dataCellStyle="Normal"/>
    <tableColumn id="9" xr3:uid="{42F90968-E8D4-4DE3-8E2B-F702BB9EC99B}" name="Manufacturer Part Number" totalsRowDxfId="23"/>
    <tableColumn id="4" xr3:uid="{E176CC47-E8BA-4A8D-9C82-D7F685B8FC85}" name="Quantity" totalsRowDxfId="22" dataCellStyle="Normal"/>
    <tableColumn id="5" xr3:uid="{CECFF550-A5B4-494E-8824-FFDC20FE1F96}" name="Unit Price" dataDxfId="21" totalsRowDxfId="20" dataCellStyle="Currency"/>
    <tableColumn id="6" xr3:uid="{5C811821-7EC0-4CCE-ABD1-E409C90F00A8}" name="Total Price" totalsRowFunction="sum" dataDxfId="19" totalsRowDxfId="18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17" totalsRowDxfId="16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5"/>
    <tableColumn id="9" xr3:uid="{15925615-B9B9-4B30-90D7-656911F22DE7}" name="Total Price" totalsRowFunction="sum" dataDxfId="14" totalsRowDxfId="13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8"/>
  <sheetViews>
    <sheetView topLeftCell="A37" zoomScaleNormal="100" workbookViewId="0">
      <selection activeCell="A55" sqref="A55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bestFit="1" customWidth="1"/>
    <col min="8" max="8" width="17.85546875" bestFit="1" customWidth="1"/>
    <col min="9" max="9" width="12.140625" bestFit="1" customWidth="1"/>
    <col min="10" max="15" width="13.140625" bestFit="1" customWidth="1"/>
    <col min="16" max="16" width="10.85546875" bestFit="1" customWidth="1"/>
    <col min="17" max="17" width="12.140625" style="2" bestFit="1" customWidth="1"/>
    <col min="18" max="18" width="7.5703125" style="2" bestFit="1" customWidth="1"/>
  </cols>
  <sheetData>
    <row r="1" spans="1:18" ht="15" customHeight="1" x14ac:dyDescent="0.2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  <c r="Q1"/>
      <c r="R1"/>
    </row>
    <row r="2" spans="1:18" ht="15" customHeight="1" x14ac:dyDescent="0.2">
      <c r="A2" s="5" t="s">
        <v>378</v>
      </c>
      <c r="B2" t="s">
        <v>379</v>
      </c>
      <c r="C2" s="5" t="s">
        <v>274</v>
      </c>
      <c r="F2" t="s">
        <v>380</v>
      </c>
      <c r="H2">
        <v>1</v>
      </c>
      <c r="I2" s="1"/>
      <c r="J2" s="2">
        <f>IF(TableExtruder[[#This Row],[Preference]] &lt;&gt; "Alternate", TableExtruder[[#This Row],[Quantity]]*TableExtruder[[#This Row],[Unit Price]], "")</f>
        <v>0</v>
      </c>
      <c r="Q2"/>
      <c r="R2"/>
    </row>
    <row r="3" spans="1:18" ht="15" customHeight="1" x14ac:dyDescent="0.2">
      <c r="A3" s="5" t="s">
        <v>211</v>
      </c>
      <c r="B3" t="s">
        <v>205</v>
      </c>
      <c r="C3" s="5" t="s">
        <v>270</v>
      </c>
      <c r="D3" t="s">
        <v>91</v>
      </c>
      <c r="E3" t="s">
        <v>92</v>
      </c>
      <c r="F3" t="s">
        <v>91</v>
      </c>
      <c r="H3">
        <v>1</v>
      </c>
      <c r="I3" s="1">
        <v>5.78</v>
      </c>
      <c r="J3" s="2">
        <f>IF(TableExtruder[[#This Row],[Preference]] &lt;&gt; "Alternate", TableExtruder[[#This Row],[Quantity]]*TableExtruder[[#This Row],[Unit Price]], "")</f>
        <v>5.78</v>
      </c>
      <c r="Q3"/>
      <c r="R3"/>
    </row>
    <row r="4" spans="1:18" ht="15" customHeight="1" x14ac:dyDescent="0.2">
      <c r="A4" s="5" t="s">
        <v>289</v>
      </c>
      <c r="B4" t="s">
        <v>93</v>
      </c>
      <c r="C4" s="5" t="s">
        <v>274</v>
      </c>
      <c r="D4" t="s">
        <v>95</v>
      </c>
      <c r="E4" t="s">
        <v>94</v>
      </c>
      <c r="F4" t="s">
        <v>96</v>
      </c>
      <c r="H4">
        <v>1</v>
      </c>
      <c r="I4" s="1">
        <v>120</v>
      </c>
      <c r="J4" s="2">
        <f>IF(TableExtruder[[#This Row],[Preference]] &lt;&gt; "Alternate", TableExtruder[[#This Row],[Quantity]]*TableExtruder[[#This Row],[Unit Price]], "")</f>
        <v>120</v>
      </c>
      <c r="Q4"/>
      <c r="R4"/>
    </row>
    <row r="5" spans="1:18" ht="15" customHeight="1" x14ac:dyDescent="0.2">
      <c r="A5" s="5" t="s">
        <v>288</v>
      </c>
      <c r="B5" t="s">
        <v>210</v>
      </c>
      <c r="C5" s="5" t="s">
        <v>270</v>
      </c>
      <c r="D5" t="s">
        <v>91</v>
      </c>
      <c r="E5" t="s">
        <v>90</v>
      </c>
      <c r="F5" t="s">
        <v>91</v>
      </c>
      <c r="H5">
        <v>1</v>
      </c>
      <c r="I5" s="1">
        <v>5.84</v>
      </c>
      <c r="J5" s="2">
        <f>IF(TableExtruder[[#This Row],[Preference]] &lt;&gt; "Alternate", TableExtruder[[#This Row],[Quantity]]*TableExtruder[[#This Row],[Unit Price]], "")</f>
        <v>5.84</v>
      </c>
      <c r="Q5"/>
      <c r="R5"/>
    </row>
    <row r="6" spans="1:18" ht="15" customHeight="1" x14ac:dyDescent="0.2">
      <c r="A6" s="5" t="s">
        <v>283</v>
      </c>
      <c r="B6" t="s">
        <v>87</v>
      </c>
      <c r="C6" s="5" t="s">
        <v>270</v>
      </c>
      <c r="D6" t="s">
        <v>89</v>
      </c>
      <c r="E6" t="s">
        <v>88</v>
      </c>
      <c r="F6" t="s">
        <v>89</v>
      </c>
      <c r="H6">
        <v>1</v>
      </c>
      <c r="I6" s="1">
        <v>29.38</v>
      </c>
      <c r="J6" s="2">
        <f>IF(TableExtruder[[#This Row],[Preference]] &lt;&gt; "Alternate", TableExtruder[[#This Row],[Quantity]]*TableExtruder[[#This Row],[Unit Price]], "")</f>
        <v>29.38</v>
      </c>
      <c r="Q6"/>
      <c r="R6"/>
    </row>
    <row r="7" spans="1:18" ht="15" customHeight="1" x14ac:dyDescent="0.2">
      <c r="A7" s="11" t="s">
        <v>285</v>
      </c>
      <c r="B7" s="9" t="s">
        <v>242</v>
      </c>
      <c r="C7" s="11" t="s">
        <v>270</v>
      </c>
      <c r="D7" s="9"/>
      <c r="E7" s="9"/>
      <c r="F7" s="9"/>
      <c r="G7" s="9"/>
      <c r="H7" s="9">
        <v>1</v>
      </c>
      <c r="I7" s="12"/>
      <c r="J7" s="12">
        <f>IF(TableExtruder[[#This Row],[Preference]] &lt;&gt; "Alternate", TableExtruder[[#This Row],[Quantity]]*TableExtruder[[#This Row],[Unit Price]], "")</f>
        <v>0</v>
      </c>
      <c r="N7" s="2"/>
      <c r="O7" s="2"/>
      <c r="Q7"/>
      <c r="R7"/>
    </row>
    <row r="8" spans="1:18" ht="15" customHeight="1" x14ac:dyDescent="0.2">
      <c r="A8" s="5" t="s">
        <v>284</v>
      </c>
      <c r="B8" t="s">
        <v>184</v>
      </c>
      <c r="C8" s="5" t="s">
        <v>270</v>
      </c>
      <c r="D8" t="s">
        <v>82</v>
      </c>
      <c r="E8" t="s">
        <v>83</v>
      </c>
      <c r="H8">
        <v>1</v>
      </c>
      <c r="I8" s="1">
        <v>15.1</v>
      </c>
      <c r="J8" s="2">
        <f>IF(TableExtruder[[#This Row],[Preference]] &lt;&gt; "Alternate", TableExtruder[[#This Row],[Quantity]]*TableExtruder[[#This Row],[Unit Price]], "")</f>
        <v>15.1</v>
      </c>
      <c r="Q8"/>
      <c r="R8"/>
    </row>
    <row r="9" spans="1:18" ht="15" customHeight="1" x14ac:dyDescent="0.2">
      <c r="A9" s="5" t="s">
        <v>376</v>
      </c>
      <c r="B9" t="s">
        <v>209</v>
      </c>
      <c r="C9" s="5" t="s">
        <v>270</v>
      </c>
      <c r="D9" t="s">
        <v>69</v>
      </c>
      <c r="E9" t="s">
        <v>78</v>
      </c>
      <c r="H9">
        <v>1</v>
      </c>
      <c r="I9" s="1">
        <v>8.34</v>
      </c>
      <c r="J9" s="2">
        <f>IF(TableExtruder[[#This Row],[Preference]] &lt;&gt; "Alternate", TableExtruder[[#This Row],[Quantity]]*TableExtruder[[#This Row],[Unit Price]], "")</f>
        <v>8.34</v>
      </c>
      <c r="Q9"/>
      <c r="R9"/>
    </row>
    <row r="10" spans="1:18" ht="15" customHeight="1" x14ac:dyDescent="0.2">
      <c r="A10" s="5" t="s">
        <v>278</v>
      </c>
      <c r="B10" t="s">
        <v>115</v>
      </c>
      <c r="C10" s="5" t="s">
        <v>270</v>
      </c>
      <c r="D10" t="s">
        <v>69</v>
      </c>
      <c r="E10" t="s">
        <v>73</v>
      </c>
      <c r="H10">
        <v>1</v>
      </c>
      <c r="I10" s="1">
        <v>48.24</v>
      </c>
      <c r="J10" s="2">
        <f>IF(TableExtruder[[#This Row],[Preference]] &lt;&gt; "Alternate", TableExtruder[[#This Row],[Quantity]]*TableExtruder[[#This Row],[Unit Price]], "")</f>
        <v>48.24</v>
      </c>
      <c r="Q10"/>
      <c r="R10"/>
    </row>
    <row r="11" spans="1:18" ht="15" customHeight="1" x14ac:dyDescent="0.2">
      <c r="A11" s="5" t="s">
        <v>279</v>
      </c>
      <c r="B11" t="s">
        <v>74</v>
      </c>
      <c r="C11" s="5" t="s">
        <v>270</v>
      </c>
      <c r="D11" t="s">
        <v>69</v>
      </c>
      <c r="E11" t="s">
        <v>75</v>
      </c>
      <c r="H11">
        <v>1</v>
      </c>
      <c r="I11" s="1">
        <v>16.18</v>
      </c>
      <c r="J11" s="2">
        <f>IF(TableExtruder[[#This Row],[Preference]] &lt;&gt; "Alternate", TableExtruder[[#This Row],[Quantity]]*TableExtruder[[#This Row],[Unit Price]], "")</f>
        <v>16.18</v>
      </c>
      <c r="Q11"/>
      <c r="R11"/>
    </row>
    <row r="12" spans="1:18" ht="15" customHeight="1" x14ac:dyDescent="0.2">
      <c r="A12" s="5" t="s">
        <v>280</v>
      </c>
      <c r="B12" t="s">
        <v>76</v>
      </c>
      <c r="C12" s="5" t="s">
        <v>270</v>
      </c>
      <c r="D12" t="s">
        <v>69</v>
      </c>
      <c r="E12" t="s">
        <v>77</v>
      </c>
      <c r="H12">
        <v>1</v>
      </c>
      <c r="I12" s="1">
        <v>27.8</v>
      </c>
      <c r="J12" s="2">
        <f>IF(TableExtruder[[#This Row],[Preference]] &lt;&gt; "Alternate", TableExtruder[[#This Row],[Quantity]]*TableExtruder[[#This Row],[Unit Price]], "")</f>
        <v>27.8</v>
      </c>
      <c r="Q12"/>
      <c r="R12"/>
    </row>
    <row r="13" spans="1:18" ht="15" customHeight="1" x14ac:dyDescent="0.2">
      <c r="A13" s="5" t="s">
        <v>321</v>
      </c>
      <c r="B13" t="s">
        <v>84</v>
      </c>
      <c r="C13" s="5" t="s">
        <v>270</v>
      </c>
      <c r="D13" t="s">
        <v>82</v>
      </c>
      <c r="E13" t="s">
        <v>85</v>
      </c>
      <c r="H13">
        <v>1</v>
      </c>
      <c r="I13" s="1">
        <v>7.41</v>
      </c>
      <c r="J13" s="2">
        <f>IF(TableExtruder[[#This Row],[Preference]] &lt;&gt; "Alternate", TableExtruder[[#This Row],[Quantity]]*TableExtruder[[#This Row],[Unit Price]], "")</f>
        <v>7.41</v>
      </c>
      <c r="Q13"/>
      <c r="R13"/>
    </row>
    <row r="14" spans="1:18" ht="15" customHeight="1" x14ac:dyDescent="0.2">
      <c r="A14" s="5" t="s">
        <v>322</v>
      </c>
      <c r="B14" t="s">
        <v>121</v>
      </c>
      <c r="C14" s="5" t="s">
        <v>270</v>
      </c>
      <c r="D14" t="s">
        <v>69</v>
      </c>
      <c r="E14" t="s">
        <v>116</v>
      </c>
      <c r="H14">
        <v>1</v>
      </c>
      <c r="I14" s="1">
        <v>5.66</v>
      </c>
      <c r="J14" s="2">
        <f>IF(TableExtruder[[#This Row],[Preference]] &lt;&gt; "Alternate", TableExtruder[[#This Row],[Quantity]]*TableExtruder[[#This Row],[Unit Price]], "")</f>
        <v>5.66</v>
      </c>
      <c r="Q14"/>
      <c r="R14"/>
    </row>
    <row r="15" spans="1:18" ht="15" customHeight="1" x14ac:dyDescent="0.2">
      <c r="A15" t="s">
        <v>277</v>
      </c>
      <c r="B15" t="s">
        <v>136</v>
      </c>
      <c r="C15" t="s">
        <v>270</v>
      </c>
      <c r="D15" t="s">
        <v>69</v>
      </c>
      <c r="E15" t="s">
        <v>72</v>
      </c>
      <c r="H15">
        <v>1</v>
      </c>
      <c r="I15" s="2">
        <v>15.2</v>
      </c>
      <c r="J15" s="2">
        <f>IF(TableExtruder[[#This Row],[Preference]] &lt;&gt; "Alternate", TableExtruder[[#This Row],[Quantity]]*TableExtruder[[#This Row],[Unit Price]], "")</f>
        <v>15.2</v>
      </c>
      <c r="Q15"/>
      <c r="R15"/>
    </row>
    <row r="16" spans="1:18" ht="15" customHeight="1" x14ac:dyDescent="0.2">
      <c r="A16" t="s">
        <v>276</v>
      </c>
      <c r="B16" t="s">
        <v>135</v>
      </c>
      <c r="C16" t="s">
        <v>270</v>
      </c>
      <c r="D16" t="s">
        <v>69</v>
      </c>
      <c r="E16" t="s">
        <v>71</v>
      </c>
      <c r="H16">
        <v>1</v>
      </c>
      <c r="I16" s="2">
        <v>12.64</v>
      </c>
      <c r="J16" s="2">
        <f>IF(TableExtruder[[#This Row],[Preference]] &lt;&gt; "Alternate", TableExtruder[[#This Row],[Quantity]]*TableExtruder[[#This Row],[Unit Price]], "")</f>
        <v>12.64</v>
      </c>
      <c r="Q16"/>
      <c r="R16"/>
    </row>
    <row r="17" spans="1:18" ht="15" customHeight="1" x14ac:dyDescent="0.2">
      <c r="A17" t="s">
        <v>295</v>
      </c>
      <c r="B17" t="s">
        <v>134</v>
      </c>
      <c r="C17" t="s">
        <v>270</v>
      </c>
      <c r="D17" t="s">
        <v>69</v>
      </c>
      <c r="E17" t="s">
        <v>70</v>
      </c>
      <c r="H17">
        <v>1</v>
      </c>
      <c r="I17" s="2">
        <v>85.02</v>
      </c>
      <c r="J17" s="2">
        <f>IF(TableExtruder[[#This Row],[Preference]] &lt;&gt; "Alternate", TableExtruder[[#This Row],[Quantity]]*TableExtruder[[#This Row],[Unit Price]], "")</f>
        <v>85.02</v>
      </c>
      <c r="Q17"/>
      <c r="R17"/>
    </row>
    <row r="18" spans="1:18" ht="15" customHeight="1" x14ac:dyDescent="0.2">
      <c r="A18" s="5" t="s">
        <v>294</v>
      </c>
      <c r="B18" t="s">
        <v>206</v>
      </c>
      <c r="C18" s="5" t="s">
        <v>270</v>
      </c>
      <c r="D18" t="s">
        <v>6</v>
      </c>
      <c r="F18" t="s">
        <v>336</v>
      </c>
      <c r="H18">
        <v>1</v>
      </c>
      <c r="I18" s="1">
        <v>12.99</v>
      </c>
      <c r="J18" s="2">
        <f>IF(TableExtruder[[#This Row],[Preference]] &lt;&gt; "Alternate", TableExtruder[[#This Row],[Quantity]]*TableExtruder[[#This Row],[Unit Price]], "")</f>
        <v>12.99</v>
      </c>
      <c r="Q18"/>
      <c r="R18"/>
    </row>
    <row r="19" spans="1:18" ht="15" customHeight="1" x14ac:dyDescent="0.2">
      <c r="A19" s="5" t="s">
        <v>297</v>
      </c>
      <c r="B19" t="s">
        <v>337</v>
      </c>
      <c r="C19" s="5" t="s">
        <v>270</v>
      </c>
      <c r="D19" t="s">
        <v>6</v>
      </c>
      <c r="F19" t="s">
        <v>155</v>
      </c>
      <c r="H19">
        <v>1</v>
      </c>
      <c r="I19" s="1">
        <v>12.49</v>
      </c>
      <c r="J19" s="2">
        <f>IF(TableExtruder[[#This Row],[Preference]] &lt;&gt; "Alternate", TableExtruder[[#This Row],[Quantity]]*TableExtruder[[#This Row],[Unit Price]], "")</f>
        <v>12.49</v>
      </c>
      <c r="Q19"/>
      <c r="R19"/>
    </row>
    <row r="20" spans="1:18" ht="15" customHeight="1" x14ac:dyDescent="0.2">
      <c r="A20" s="5" t="s">
        <v>298</v>
      </c>
      <c r="B20" t="s">
        <v>183</v>
      </c>
      <c r="C20" s="5" t="s">
        <v>270</v>
      </c>
      <c r="D20" t="s">
        <v>69</v>
      </c>
      <c r="E20" t="s">
        <v>81</v>
      </c>
      <c r="H20">
        <v>1</v>
      </c>
      <c r="I20" s="1">
        <v>53.76</v>
      </c>
      <c r="J20" s="2">
        <f>IF(TableExtruder[[#This Row],[Preference]] &lt;&gt; "Alternate", TableExtruder[[#This Row],[Quantity]]*TableExtruder[[#This Row],[Unit Price]], "")</f>
        <v>53.76</v>
      </c>
      <c r="Q20"/>
      <c r="R20"/>
    </row>
    <row r="21" spans="1:18" ht="15" customHeight="1" x14ac:dyDescent="0.2">
      <c r="A21" t="s">
        <v>204</v>
      </c>
      <c r="B21" t="s">
        <v>312</v>
      </c>
      <c r="C21" t="s">
        <v>270</v>
      </c>
      <c r="D21" t="s">
        <v>200</v>
      </c>
      <c r="E21" t="s">
        <v>66</v>
      </c>
      <c r="F21" t="s">
        <v>67</v>
      </c>
      <c r="G21">
        <v>108050</v>
      </c>
      <c r="H21">
        <v>1</v>
      </c>
      <c r="I21" s="2">
        <v>372</v>
      </c>
      <c r="J21" s="2">
        <f>IF(TableExtruder[[#This Row],[Preference]] &lt;&gt; "Alternate", TableExtruder[[#This Row],[Quantity]]*TableExtruder[[#This Row],[Unit Price]], "")</f>
        <v>372</v>
      </c>
      <c r="Q21"/>
      <c r="R21"/>
    </row>
    <row r="22" spans="1:18" ht="15" customHeight="1" x14ac:dyDescent="0.2">
      <c r="A22" s="5" t="s">
        <v>290</v>
      </c>
      <c r="B22" t="s">
        <v>4</v>
      </c>
      <c r="C22" s="5" t="s">
        <v>271</v>
      </c>
      <c r="D22" t="s">
        <v>6</v>
      </c>
      <c r="E22" t="s">
        <v>5</v>
      </c>
      <c r="F22" t="s">
        <v>7</v>
      </c>
      <c r="H22">
        <v>1</v>
      </c>
      <c r="I22" s="1">
        <v>14.99</v>
      </c>
      <c r="J22" s="2" t="str">
        <f>IF(TableExtruder[[#This Row],[Preference]] &lt;&gt; "Alternate", TableExtruder[[#This Row],[Quantity]]*TableExtruder[[#This Row],[Unit Price]], "")</f>
        <v/>
      </c>
      <c r="Q22"/>
      <c r="R22"/>
    </row>
    <row r="23" spans="1:18" ht="15" customHeight="1" x14ac:dyDescent="0.2">
      <c r="A23" s="5" t="s">
        <v>293</v>
      </c>
      <c r="B23" t="s">
        <v>148</v>
      </c>
      <c r="C23" s="5" t="s">
        <v>270</v>
      </c>
      <c r="D23" t="s">
        <v>19</v>
      </c>
      <c r="E23" t="s">
        <v>40</v>
      </c>
      <c r="F23" t="s">
        <v>41</v>
      </c>
      <c r="G23" t="s">
        <v>147</v>
      </c>
      <c r="H23">
        <v>4</v>
      </c>
      <c r="I23" s="2">
        <v>0.47</v>
      </c>
      <c r="J23" s="2">
        <f>IF(TableExtruder[[#This Row],[Preference]] &lt;&gt; "Alternate", TableExtruder[[#This Row],[Quantity]]*TableExtruder[[#This Row],[Unit Price]], "")</f>
        <v>1.88</v>
      </c>
      <c r="Q23"/>
      <c r="R23"/>
    </row>
    <row r="24" spans="1:18" ht="15" customHeight="1" x14ac:dyDescent="0.2">
      <c r="A24" s="5" t="s">
        <v>296</v>
      </c>
      <c r="B24" t="s">
        <v>236</v>
      </c>
      <c r="C24" s="5" t="s">
        <v>270</v>
      </c>
      <c r="D24" t="s">
        <v>65</v>
      </c>
      <c r="E24" t="s">
        <v>237</v>
      </c>
      <c r="F24" t="s">
        <v>65</v>
      </c>
      <c r="G24" t="s">
        <v>237</v>
      </c>
      <c r="H24">
        <v>2</v>
      </c>
      <c r="I24" s="8">
        <v>31.85</v>
      </c>
      <c r="J24" s="2">
        <f>IF(TableExtruder[[#This Row],[Preference]] &lt;&gt; "Alternate", TableExtruder[[#This Row],[Quantity]]*TableExtruder[[#This Row],[Unit Price]], "")</f>
        <v>63.7</v>
      </c>
      <c r="Q24"/>
      <c r="R24"/>
    </row>
    <row r="25" spans="1:18" ht="15" customHeight="1" x14ac:dyDescent="0.2">
      <c r="A25" t="s">
        <v>300</v>
      </c>
      <c r="B25" t="s">
        <v>132</v>
      </c>
      <c r="C25" t="s">
        <v>270</v>
      </c>
      <c r="D25" t="s">
        <v>65</v>
      </c>
      <c r="E25" t="s">
        <v>131</v>
      </c>
      <c r="F25" t="s">
        <v>65</v>
      </c>
      <c r="G25" t="s">
        <v>131</v>
      </c>
      <c r="H25">
        <v>2</v>
      </c>
      <c r="I25" s="2">
        <v>102</v>
      </c>
      <c r="J25" s="2">
        <f>IF(TableExtruder[[#This Row],[Preference]] &lt;&gt; "Alternate", TableExtruder[[#This Row],[Quantity]]*TableExtruder[[#This Row],[Unit Price]], "")</f>
        <v>204</v>
      </c>
      <c r="Q25"/>
      <c r="R25"/>
    </row>
    <row r="26" spans="1:18" ht="15" customHeight="1" x14ac:dyDescent="0.2">
      <c r="A26" t="s">
        <v>292</v>
      </c>
      <c r="B26" t="s">
        <v>137</v>
      </c>
      <c r="C26" t="s">
        <v>270</v>
      </c>
      <c r="D26" t="s">
        <v>27</v>
      </c>
      <c r="E26" t="s">
        <v>26</v>
      </c>
      <c r="F26" t="s">
        <v>146</v>
      </c>
      <c r="G26" t="s">
        <v>112</v>
      </c>
      <c r="H26">
        <v>2</v>
      </c>
      <c r="I26" s="2">
        <v>26.12</v>
      </c>
      <c r="J26" s="2">
        <f>IF(TableExtruder[[#This Row],[Preference]] &lt;&gt; "Alternate", TableExtruder[[#This Row],[Quantity]]*TableExtruder[[#This Row],[Unit Price]], "")</f>
        <v>52.24</v>
      </c>
      <c r="Q26"/>
      <c r="R26"/>
    </row>
    <row r="27" spans="1:18" ht="15" customHeight="1" x14ac:dyDescent="0.2">
      <c r="A27" t="s">
        <v>306</v>
      </c>
      <c r="B27" s="5" t="s">
        <v>318</v>
      </c>
      <c r="C27" t="s">
        <v>270</v>
      </c>
      <c r="D27" s="5" t="s">
        <v>16</v>
      </c>
      <c r="F27" s="5" t="s">
        <v>316</v>
      </c>
      <c r="G27" s="5" t="s">
        <v>315</v>
      </c>
      <c r="H27">
        <v>2</v>
      </c>
      <c r="I27" s="1">
        <v>3.5</v>
      </c>
      <c r="J27" s="2">
        <f>IF(TableExtruder[[#This Row],[Preference]] &lt;&gt; "Alternate", TableExtruder[[#This Row],[Quantity]]*TableExtruder[[#This Row],[Unit Price]], "")</f>
        <v>7</v>
      </c>
      <c r="Q27"/>
      <c r="R27"/>
    </row>
    <row r="28" spans="1:18" ht="15" customHeight="1" x14ac:dyDescent="0.2">
      <c r="A28" t="s">
        <v>306</v>
      </c>
      <c r="B28" s="5" t="s">
        <v>318</v>
      </c>
      <c r="C28" t="s">
        <v>271</v>
      </c>
      <c r="D28" t="s">
        <v>217</v>
      </c>
      <c r="E28" t="s">
        <v>219</v>
      </c>
      <c r="F28" t="s">
        <v>215</v>
      </c>
      <c r="G28" t="s">
        <v>220</v>
      </c>
      <c r="H28">
        <v>2</v>
      </c>
      <c r="I28" s="2">
        <v>2.4300000000000002</v>
      </c>
      <c r="J28" s="2" t="str">
        <f>IF(TableExtruder[[#This Row],[Preference]] &lt;&gt; "Alternate", TableExtruder[[#This Row],[Quantity]]*TableExtruder[[#This Row],[Unit Price]], "")</f>
        <v/>
      </c>
      <c r="Q28"/>
      <c r="R28"/>
    </row>
    <row r="29" spans="1:18" ht="15" customHeight="1" x14ac:dyDescent="0.2">
      <c r="A29" t="s">
        <v>307</v>
      </c>
      <c r="B29" s="5" t="s">
        <v>319</v>
      </c>
      <c r="C29" t="s">
        <v>270</v>
      </c>
      <c r="D29" s="5" t="s">
        <v>16</v>
      </c>
      <c r="F29" s="5" t="s">
        <v>316</v>
      </c>
      <c r="G29" s="5" t="s">
        <v>317</v>
      </c>
      <c r="H29">
        <v>2</v>
      </c>
      <c r="I29" s="1">
        <v>6</v>
      </c>
      <c r="J29" s="2">
        <f>IF(TableExtruder[[#This Row],[Preference]] &lt;&gt; "Alternate", TableExtruder[[#This Row],[Quantity]]*TableExtruder[[#This Row],[Unit Price]], "")</f>
        <v>12</v>
      </c>
      <c r="Q29"/>
      <c r="R29"/>
    </row>
    <row r="30" spans="1:18" ht="15" customHeight="1" x14ac:dyDescent="0.2">
      <c r="A30" t="s">
        <v>307</v>
      </c>
      <c r="B30" s="5" t="s">
        <v>319</v>
      </c>
      <c r="C30" t="s">
        <v>271</v>
      </c>
      <c r="D30" t="s">
        <v>217</v>
      </c>
      <c r="E30" t="s">
        <v>218</v>
      </c>
      <c r="F30" t="s">
        <v>215</v>
      </c>
      <c r="G30" t="s">
        <v>216</v>
      </c>
      <c r="H30">
        <v>2</v>
      </c>
      <c r="I30" s="2">
        <v>2.5099999999999998</v>
      </c>
      <c r="J30" s="2" t="str">
        <f>IF(TableExtruder[[#This Row],[Preference]] &lt;&gt; "Alternate", TableExtruder[[#This Row],[Quantity]]*TableExtruder[[#This Row],[Unit Price]], "")</f>
        <v/>
      </c>
      <c r="Q30"/>
      <c r="R30"/>
    </row>
    <row r="31" spans="1:18" ht="15" customHeight="1" x14ac:dyDescent="0.2">
      <c r="A31" t="s">
        <v>208</v>
      </c>
      <c r="B31" t="s">
        <v>324</v>
      </c>
      <c r="C31" t="s">
        <v>270</v>
      </c>
      <c r="F31" t="s">
        <v>221</v>
      </c>
      <c r="G31" t="s">
        <v>323</v>
      </c>
      <c r="H31">
        <v>2</v>
      </c>
      <c r="I31" s="1">
        <v>7.33</v>
      </c>
      <c r="J31" s="2">
        <f>IF(TableExtruder[[#This Row],[Preference]] &lt;&gt; "Alternate", TableExtruder[[#This Row],[Quantity]]*TableExtruder[[#This Row],[Unit Price]], "")</f>
        <v>14.66</v>
      </c>
      <c r="Q31"/>
      <c r="R31"/>
    </row>
    <row r="32" spans="1:18" ht="15" customHeight="1" x14ac:dyDescent="0.2">
      <c r="A32" t="s">
        <v>328</v>
      </c>
      <c r="B32" t="s">
        <v>331</v>
      </c>
      <c r="C32" t="s">
        <v>270</v>
      </c>
      <c r="F32" t="s">
        <v>221</v>
      </c>
      <c r="G32" t="s">
        <v>332</v>
      </c>
      <c r="H32">
        <v>8</v>
      </c>
      <c r="I32" s="1">
        <v>1.63</v>
      </c>
      <c r="J32" s="2">
        <f>IF(TableExtruder[[#This Row],[Preference]] &lt;&gt; "Alternate", TableExtruder[[#This Row],[Quantity]]*TableExtruder[[#This Row],[Unit Price]], "")</f>
        <v>13.04</v>
      </c>
      <c r="Q32"/>
      <c r="R32"/>
    </row>
    <row r="33" spans="1:18" ht="15" customHeight="1" x14ac:dyDescent="0.2">
      <c r="A33" t="s">
        <v>207</v>
      </c>
      <c r="B33" t="s">
        <v>325</v>
      </c>
      <c r="C33" t="s">
        <v>270</v>
      </c>
      <c r="F33" t="s">
        <v>221</v>
      </c>
      <c r="G33" t="s">
        <v>326</v>
      </c>
      <c r="H33">
        <v>2</v>
      </c>
      <c r="I33" s="1">
        <v>5.73</v>
      </c>
      <c r="J33" s="2">
        <f>IF(TableExtruder[[#This Row],[Preference]] &lt;&gt; "Alternate", TableExtruder[[#This Row],[Quantity]]*TableExtruder[[#This Row],[Unit Price]], "")</f>
        <v>11.46</v>
      </c>
      <c r="Q33"/>
      <c r="R33"/>
    </row>
    <row r="34" spans="1:18" ht="15" customHeight="1" x14ac:dyDescent="0.2">
      <c r="A34" t="s">
        <v>327</v>
      </c>
      <c r="B34" t="s">
        <v>329</v>
      </c>
      <c r="C34" t="s">
        <v>270</v>
      </c>
      <c r="F34" t="s">
        <v>221</v>
      </c>
      <c r="G34" t="s">
        <v>330</v>
      </c>
      <c r="H34">
        <v>8</v>
      </c>
      <c r="I34" s="1">
        <v>1.57</v>
      </c>
      <c r="J34" s="2">
        <f>IF(TableExtruder[[#This Row],[Preference]] &lt;&gt; "Alternate", TableExtruder[[#This Row],[Quantity]]*TableExtruder[[#This Row],[Unit Price]], "")</f>
        <v>12.56</v>
      </c>
      <c r="Q34"/>
      <c r="R34"/>
    </row>
    <row r="35" spans="1:18" ht="15" customHeight="1" x14ac:dyDescent="0.2">
      <c r="A35" t="s">
        <v>287</v>
      </c>
      <c r="B35" t="s">
        <v>97</v>
      </c>
      <c r="C35" t="s">
        <v>270</v>
      </c>
      <c r="D35" t="s">
        <v>98</v>
      </c>
      <c r="E35">
        <v>37769</v>
      </c>
      <c r="F35" t="s">
        <v>99</v>
      </c>
      <c r="G35" t="s">
        <v>186</v>
      </c>
      <c r="H35">
        <v>2</v>
      </c>
      <c r="I35" s="2">
        <v>5.13</v>
      </c>
      <c r="J35" s="2">
        <f>IF(TableExtruder[[#This Row],[Preference]] &lt;&gt; "Alternate", TableExtruder[[#This Row],[Quantity]]*TableExtruder[[#This Row],[Unit Price]], "")</f>
        <v>10.26</v>
      </c>
      <c r="P35" s="2"/>
      <c r="R35"/>
    </row>
    <row r="36" spans="1:18" ht="15" customHeight="1" x14ac:dyDescent="0.2">
      <c r="A36" t="s">
        <v>286</v>
      </c>
      <c r="B36" t="s">
        <v>230</v>
      </c>
      <c r="C36" t="s">
        <v>270</v>
      </c>
      <c r="F36" t="s">
        <v>231</v>
      </c>
      <c r="G36" t="s">
        <v>269</v>
      </c>
      <c r="H36">
        <v>1</v>
      </c>
      <c r="I36" s="1">
        <v>808.75</v>
      </c>
      <c r="J36" s="2">
        <f>IF(TableExtruder[[#This Row],[Preference]] &lt;&gt; "Alternate", TableExtruder[[#This Row],[Quantity]]*TableExtruder[[#This Row],[Unit Price]], "")</f>
        <v>808.75</v>
      </c>
      <c r="P36" s="2"/>
      <c r="R36"/>
    </row>
    <row r="37" spans="1:18" ht="15" customHeight="1" x14ac:dyDescent="0.2">
      <c r="A37" s="5" t="s">
        <v>299</v>
      </c>
      <c r="B37" t="s">
        <v>225</v>
      </c>
      <c r="C37" s="5" t="s">
        <v>270</v>
      </c>
      <c r="D37" t="s">
        <v>19</v>
      </c>
      <c r="E37" t="s">
        <v>224</v>
      </c>
      <c r="F37" t="s">
        <v>21</v>
      </c>
      <c r="G37" s="3" t="s">
        <v>223</v>
      </c>
      <c r="H37">
        <v>1</v>
      </c>
      <c r="I37" s="8">
        <v>92.94</v>
      </c>
      <c r="J37" s="2">
        <f>IF(TableExtruder[[#This Row],[Preference]] &lt;&gt; "Alternate", TableExtruder[[#This Row],[Quantity]]*TableExtruder[[#This Row],[Unit Price]], "")</f>
        <v>92.94</v>
      </c>
      <c r="Q37"/>
      <c r="R37"/>
    </row>
    <row r="38" spans="1:18" ht="15" customHeight="1" x14ac:dyDescent="0.2">
      <c r="A38" t="s">
        <v>303</v>
      </c>
      <c r="B38" t="s">
        <v>235</v>
      </c>
      <c r="C38" t="s">
        <v>270</v>
      </c>
      <c r="F38" t="s">
        <v>233</v>
      </c>
      <c r="G38" t="s">
        <v>234</v>
      </c>
      <c r="H38">
        <v>1</v>
      </c>
      <c r="I38" s="8">
        <v>12.98</v>
      </c>
      <c r="J38" s="2">
        <f>IF(TableExtruder[[#This Row],[Preference]] &lt;&gt; "Alternate", TableExtruder[[#This Row],[Quantity]]*TableExtruder[[#This Row],[Unit Price]], "")</f>
        <v>12.98</v>
      </c>
      <c r="P38" s="2"/>
      <c r="R38"/>
    </row>
    <row r="39" spans="1:18" ht="15" customHeight="1" x14ac:dyDescent="0.2">
      <c r="A39" t="s">
        <v>301</v>
      </c>
      <c r="B39" t="s">
        <v>262</v>
      </c>
      <c r="C39" t="s">
        <v>270</v>
      </c>
      <c r="D39" t="s">
        <v>145</v>
      </c>
      <c r="E39">
        <v>2991</v>
      </c>
      <c r="F39" t="s">
        <v>145</v>
      </c>
      <c r="G39">
        <v>2991</v>
      </c>
      <c r="H39">
        <v>1</v>
      </c>
      <c r="I39" s="1">
        <v>29.95</v>
      </c>
      <c r="J39" s="2">
        <f>IF(TableExtruder[[#This Row],[Preference]] &lt;&gt; "Alternate", TableExtruder[[#This Row],[Quantity]]*TableExtruder[[#This Row],[Unit Price]], "")</f>
        <v>29.95</v>
      </c>
      <c r="Q39"/>
      <c r="R39"/>
    </row>
    <row r="40" spans="1:18" ht="15" customHeight="1" x14ac:dyDescent="0.2">
      <c r="A40" t="s">
        <v>313</v>
      </c>
      <c r="B40" t="s">
        <v>342</v>
      </c>
      <c r="C40" t="s">
        <v>270</v>
      </c>
      <c r="D40" t="s">
        <v>19</v>
      </c>
      <c r="E40" t="s">
        <v>343</v>
      </c>
      <c r="F40" t="s">
        <v>344</v>
      </c>
      <c r="G40" t="s">
        <v>345</v>
      </c>
      <c r="H40">
        <v>1</v>
      </c>
      <c r="I40" s="1">
        <v>0.1</v>
      </c>
      <c r="J40" s="2">
        <f>IF(TableExtruder[[#This Row],[Preference]] &lt;&gt; "Alternate", TableExtruder[[#This Row],[Quantity]]*TableExtruder[[#This Row],[Unit Price]], "")</f>
        <v>0.1</v>
      </c>
      <c r="P40" s="2"/>
      <c r="R40"/>
    </row>
    <row r="41" spans="1:18" ht="15" customHeight="1" x14ac:dyDescent="0.2">
      <c r="A41" t="s">
        <v>291</v>
      </c>
      <c r="B41" t="s">
        <v>320</v>
      </c>
      <c r="C41" t="s">
        <v>270</v>
      </c>
      <c r="D41" t="s">
        <v>145</v>
      </c>
      <c r="E41">
        <v>882</v>
      </c>
      <c r="H41">
        <v>1</v>
      </c>
      <c r="I41" s="1">
        <v>0.49</v>
      </c>
      <c r="J41" s="2">
        <f>IF(TableExtruder[[#This Row],[Preference]] &lt;&gt; "Alternate", TableExtruder[[#This Row],[Quantity]]*TableExtruder[[#This Row],[Unit Price]], "")</f>
        <v>0.49</v>
      </c>
      <c r="Q41"/>
      <c r="R41"/>
    </row>
    <row r="42" spans="1:18" ht="15" customHeight="1" x14ac:dyDescent="0.2">
      <c r="A42" t="s">
        <v>291</v>
      </c>
      <c r="B42" t="s">
        <v>314</v>
      </c>
      <c r="C42" t="s">
        <v>271</v>
      </c>
      <c r="D42" t="s">
        <v>19</v>
      </c>
      <c r="E42" t="s">
        <v>263</v>
      </c>
      <c r="F42" t="s">
        <v>264</v>
      </c>
      <c r="G42" t="s">
        <v>265</v>
      </c>
      <c r="H42">
        <v>1</v>
      </c>
      <c r="I42" s="1">
        <v>0.7</v>
      </c>
      <c r="J42" s="2" t="str">
        <f>IF(TableExtruder[[#This Row],[Preference]] &lt;&gt; "Alternate", TableExtruder[[#This Row],[Quantity]]*TableExtruder[[#This Row],[Unit Price]], "")</f>
        <v/>
      </c>
      <c r="Q42"/>
      <c r="R42"/>
    </row>
    <row r="43" spans="1:18" ht="15" customHeight="1" x14ac:dyDescent="0.2">
      <c r="A43" t="s">
        <v>290</v>
      </c>
      <c r="B43" t="s">
        <v>202</v>
      </c>
      <c r="C43" t="s">
        <v>271</v>
      </c>
      <c r="D43" t="s">
        <v>200</v>
      </c>
      <c r="E43" t="s">
        <v>114</v>
      </c>
      <c r="F43" t="s">
        <v>226</v>
      </c>
      <c r="G43" t="s">
        <v>201</v>
      </c>
      <c r="H43">
        <v>1</v>
      </c>
      <c r="I43" s="2">
        <v>368</v>
      </c>
      <c r="J43" s="2" t="str">
        <f>IF(TableExtruder[[#This Row],[Preference]] &lt;&gt; "Alternate", TableExtruder[[#This Row],[Quantity]]*TableExtruder[[#This Row],[Unit Price]], "")</f>
        <v/>
      </c>
      <c r="Q43"/>
      <c r="R43"/>
    </row>
    <row r="44" spans="1:18" ht="15" customHeight="1" x14ac:dyDescent="0.2">
      <c r="A44" t="s">
        <v>339</v>
      </c>
      <c r="B44" t="s">
        <v>245</v>
      </c>
      <c r="C44" t="s">
        <v>270</v>
      </c>
      <c r="D44" t="s">
        <v>19</v>
      </c>
      <c r="E44" t="s">
        <v>250</v>
      </c>
      <c r="F44" t="s">
        <v>246</v>
      </c>
      <c r="G44" t="s">
        <v>247</v>
      </c>
      <c r="H44">
        <v>1</v>
      </c>
      <c r="I44" s="1">
        <v>11.27</v>
      </c>
      <c r="J44" s="1">
        <f>IF(TableExtruder[[#This Row],[Preference]] &lt;&gt; "Alternate", TableExtruder[[#This Row],[Quantity]]*TableExtruder[[#This Row],[Unit Price]], "")</f>
        <v>11.27</v>
      </c>
      <c r="Q44"/>
      <c r="R44"/>
    </row>
    <row r="45" spans="1:18" ht="15" customHeight="1" x14ac:dyDescent="0.2">
      <c r="A45" t="s">
        <v>340</v>
      </c>
      <c r="B45" t="s">
        <v>248</v>
      </c>
      <c r="C45" t="s">
        <v>270</v>
      </c>
      <c r="D45" t="s">
        <v>19</v>
      </c>
      <c r="E45" t="s">
        <v>251</v>
      </c>
      <c r="F45" t="s">
        <v>246</v>
      </c>
      <c r="G45">
        <v>4301.1409000000003</v>
      </c>
      <c r="H45">
        <v>1</v>
      </c>
      <c r="I45" s="1">
        <v>4.7</v>
      </c>
      <c r="J45" s="1">
        <f>IF(TableExtruder[[#This Row],[Preference]] &lt;&gt; "Alternate", TableExtruder[[#This Row],[Quantity]]*TableExtruder[[#This Row],[Unit Price]], "")</f>
        <v>4.7</v>
      </c>
      <c r="Q45"/>
      <c r="R45"/>
    </row>
    <row r="46" spans="1:18" ht="15" customHeight="1" x14ac:dyDescent="0.2">
      <c r="A46" t="s">
        <v>341</v>
      </c>
      <c r="B46" t="s">
        <v>249</v>
      </c>
      <c r="C46" t="s">
        <v>270</v>
      </c>
      <c r="D46" t="s">
        <v>19</v>
      </c>
      <c r="E46" t="s">
        <v>252</v>
      </c>
      <c r="F46" t="s">
        <v>246</v>
      </c>
      <c r="G46">
        <v>34.3127</v>
      </c>
      <c r="H46">
        <v>1</v>
      </c>
      <c r="I46" s="1">
        <v>0.44</v>
      </c>
      <c r="J46" s="1">
        <f>IF(TableExtruder[[#This Row],[Preference]] &lt;&gt; "Alternate", TableExtruder[[#This Row],[Quantity]]*TableExtruder[[#This Row],[Unit Price]], "")</f>
        <v>0.44</v>
      </c>
      <c r="Q46"/>
      <c r="R46"/>
    </row>
    <row r="47" spans="1:18" ht="15" customHeight="1" x14ac:dyDescent="0.2">
      <c r="A47" s="5" t="s">
        <v>304</v>
      </c>
      <c r="B47" t="s">
        <v>335</v>
      </c>
      <c r="C47" t="s">
        <v>270</v>
      </c>
      <c r="D47" t="s">
        <v>19</v>
      </c>
      <c r="E47" t="s">
        <v>333</v>
      </c>
      <c r="F47" t="s">
        <v>305</v>
      </c>
      <c r="G47" t="s">
        <v>334</v>
      </c>
      <c r="H47">
        <v>1</v>
      </c>
      <c r="I47" s="1">
        <v>4.99</v>
      </c>
      <c r="J47" s="2">
        <f>IF(TableExtruder[[#This Row],[Preference]] &lt;&gt; "Alternate", TableExtruder[[#This Row],[Quantity]]*TableExtruder[[#This Row],[Unit Price]], "")</f>
        <v>4.99</v>
      </c>
      <c r="Q47"/>
      <c r="R47"/>
    </row>
    <row r="48" spans="1:18" ht="15" customHeight="1" x14ac:dyDescent="0.2">
      <c r="A48" s="5" t="s">
        <v>304</v>
      </c>
      <c r="B48" t="s">
        <v>335</v>
      </c>
      <c r="C48" t="s">
        <v>271</v>
      </c>
      <c r="D48" t="s">
        <v>101</v>
      </c>
      <c r="E48">
        <v>3311</v>
      </c>
      <c r="H48">
        <v>1</v>
      </c>
      <c r="I48" s="1">
        <v>5.95</v>
      </c>
      <c r="J48" s="1" t="str">
        <f>IF(TableExtruder[[#This Row],[Preference]] &lt;&gt; "Alternate", TableExtruder[[#This Row],[Quantity]]*TableExtruder[[#This Row],[Unit Price]], "")</f>
        <v/>
      </c>
      <c r="Q48"/>
      <c r="R48"/>
    </row>
    <row r="49" spans="1:18" ht="15" customHeight="1" x14ac:dyDescent="0.2">
      <c r="A49" s="5" t="s">
        <v>281</v>
      </c>
      <c r="B49" t="s">
        <v>164</v>
      </c>
      <c r="C49" t="s">
        <v>270</v>
      </c>
      <c r="D49" t="s">
        <v>27</v>
      </c>
      <c r="E49" t="s">
        <v>63</v>
      </c>
      <c r="F49" t="s">
        <v>64</v>
      </c>
      <c r="G49" t="s">
        <v>163</v>
      </c>
      <c r="H49">
        <v>2</v>
      </c>
      <c r="I49" s="2">
        <v>0.51</v>
      </c>
      <c r="J49" s="2">
        <f>IF(TableExtruder[[#This Row],[Preference]] &lt;&gt; "Alternate", TableExtruder[[#This Row],[Quantity]]*TableExtruder[[#This Row],[Unit Price]], "")</f>
        <v>1.02</v>
      </c>
      <c r="Q49"/>
      <c r="R49"/>
    </row>
    <row r="50" spans="1:18" ht="15" customHeight="1" x14ac:dyDescent="0.2">
      <c r="A50" s="5"/>
      <c r="C50" t="s">
        <v>270</v>
      </c>
      <c r="G50" t="s">
        <v>353</v>
      </c>
      <c r="H50">
        <v>4</v>
      </c>
      <c r="I50" s="1"/>
      <c r="J50" s="1">
        <f>IF(TableExtruder[[#This Row],[Preference]] &lt;&gt; "Alternate", TableExtruder[[#This Row],[Quantity]]*TableExtruder[[#This Row],[Unit Price]], "")</f>
        <v>0</v>
      </c>
      <c r="P50" s="2"/>
      <c r="R50"/>
    </row>
    <row r="51" spans="1:18" ht="15" customHeight="1" x14ac:dyDescent="0.2">
      <c r="A51" s="5"/>
      <c r="B51" s="5"/>
      <c r="C51" s="5"/>
      <c r="D51" s="5"/>
      <c r="E51" s="5" t="s">
        <v>100</v>
      </c>
      <c r="F51" s="5"/>
      <c r="G51" s="5"/>
      <c r="H51" s="5"/>
      <c r="I51" s="5"/>
      <c r="J51" s="6">
        <f>SUBTOTAL(109,TableExtruder[Total Price])</f>
        <v>2224.2599999999993</v>
      </c>
      <c r="P51" s="2"/>
      <c r="R51"/>
    </row>
    <row r="52" spans="1:18" ht="15" customHeight="1" x14ac:dyDescent="0.2">
      <c r="A52" s="5"/>
      <c r="B52" s="5" t="s">
        <v>282</v>
      </c>
      <c r="C52" s="5"/>
      <c r="D52" s="5"/>
      <c r="E52" s="5"/>
      <c r="F52" s="5"/>
      <c r="G52" s="5"/>
      <c r="H52" s="5"/>
      <c r="I52" s="5"/>
      <c r="J52" s="6"/>
      <c r="P52" s="2"/>
      <c r="R52"/>
    </row>
    <row r="53" spans="1:18" ht="15" customHeight="1" x14ac:dyDescent="0.2">
      <c r="A53" s="5"/>
      <c r="B53" s="5" t="s">
        <v>302</v>
      </c>
      <c r="C53" s="5"/>
      <c r="D53" s="5"/>
      <c r="E53" s="5"/>
      <c r="F53" s="5"/>
      <c r="G53" s="5"/>
      <c r="H53" s="5"/>
      <c r="I53" s="5"/>
      <c r="J53" s="6"/>
    </row>
    <row r="54" spans="1:18" ht="1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6"/>
    </row>
    <row r="55" spans="1:18" ht="15" customHeight="1" x14ac:dyDescent="0.2">
      <c r="B55" t="s">
        <v>261</v>
      </c>
      <c r="P55" s="2"/>
      <c r="R55"/>
    </row>
    <row r="56" spans="1:18" ht="15" customHeight="1" x14ac:dyDescent="0.2">
      <c r="B56" t="s">
        <v>79</v>
      </c>
      <c r="D56" t="s">
        <v>69</v>
      </c>
      <c r="E56" t="s">
        <v>80</v>
      </c>
      <c r="H56">
        <v>1</v>
      </c>
      <c r="I56">
        <v>43.8</v>
      </c>
      <c r="P56" s="2"/>
      <c r="R56"/>
    </row>
    <row r="57" spans="1:18" ht="15" customHeight="1" x14ac:dyDescent="0.2">
      <c r="B57" t="s">
        <v>108</v>
      </c>
      <c r="D57" t="s">
        <v>19</v>
      </c>
      <c r="E57" t="s">
        <v>109</v>
      </c>
      <c r="H57">
        <v>1</v>
      </c>
      <c r="I57">
        <v>43.82</v>
      </c>
      <c r="P57" s="2"/>
      <c r="R57"/>
    </row>
    <row r="58" spans="1:18" ht="15" customHeight="1" x14ac:dyDescent="0.2">
      <c r="B58" t="s">
        <v>257</v>
      </c>
      <c r="D58" t="s">
        <v>19</v>
      </c>
      <c r="E58" t="s">
        <v>22</v>
      </c>
      <c r="F58" t="s">
        <v>23</v>
      </c>
      <c r="G58" t="s">
        <v>127</v>
      </c>
      <c r="H58">
        <v>1</v>
      </c>
      <c r="I58">
        <v>20.25</v>
      </c>
      <c r="P58" s="2"/>
      <c r="R58"/>
    </row>
    <row r="59" spans="1:18" ht="15" customHeight="1" x14ac:dyDescent="0.2">
      <c r="P59" s="2"/>
      <c r="R59"/>
    </row>
    <row r="60" spans="1:18" ht="15" customHeight="1" x14ac:dyDescent="0.2">
      <c r="B60" t="s">
        <v>258</v>
      </c>
      <c r="P60" s="2"/>
      <c r="R60"/>
    </row>
    <row r="61" spans="1:18" ht="15" customHeight="1" x14ac:dyDescent="0.2">
      <c r="B61" t="s">
        <v>118</v>
      </c>
      <c r="D61" t="s">
        <v>19</v>
      </c>
      <c r="E61" t="s">
        <v>18</v>
      </c>
      <c r="F61" t="s">
        <v>20</v>
      </c>
      <c r="G61" t="s">
        <v>126</v>
      </c>
      <c r="H61">
        <v>1</v>
      </c>
      <c r="I61">
        <v>19.54</v>
      </c>
      <c r="P61" s="2"/>
      <c r="R61"/>
    </row>
    <row r="62" spans="1:18" ht="15" customHeight="1" x14ac:dyDescent="0.2">
      <c r="P62" s="2"/>
      <c r="R62"/>
    </row>
    <row r="63" spans="1:18" ht="15" customHeight="1" x14ac:dyDescent="0.2">
      <c r="B63" t="s">
        <v>254</v>
      </c>
      <c r="P63" s="2"/>
      <c r="R63"/>
    </row>
    <row r="64" spans="1:18" ht="15" customHeight="1" x14ac:dyDescent="0.2">
      <c r="B64" t="s">
        <v>232</v>
      </c>
      <c r="D64" t="s">
        <v>16</v>
      </c>
      <c r="E64" t="s">
        <v>15</v>
      </c>
      <c r="F64" t="s">
        <v>17</v>
      </c>
      <c r="G64" t="s">
        <v>15</v>
      </c>
      <c r="H64">
        <v>1</v>
      </c>
      <c r="I64">
        <v>410</v>
      </c>
    </row>
    <row r="66" spans="2:9" ht="15" customHeight="1" x14ac:dyDescent="0.2">
      <c r="B66" t="s">
        <v>266</v>
      </c>
    </row>
    <row r="67" spans="2:9" ht="15" customHeight="1" x14ac:dyDescent="0.2">
      <c r="B67" t="s">
        <v>268</v>
      </c>
      <c r="F67" t="s">
        <v>221</v>
      </c>
      <c r="G67" t="s">
        <v>267</v>
      </c>
      <c r="H67">
        <v>1</v>
      </c>
      <c r="I67">
        <v>19.32</v>
      </c>
    </row>
    <row r="68" spans="2:9" ht="15" customHeight="1" x14ac:dyDescent="0.2">
      <c r="B68" t="s">
        <v>309</v>
      </c>
      <c r="D68" t="s">
        <v>217</v>
      </c>
      <c r="E68" t="s">
        <v>308</v>
      </c>
      <c r="F68" t="s">
        <v>311</v>
      </c>
      <c r="G68" t="s">
        <v>310</v>
      </c>
      <c r="H68">
        <v>1</v>
      </c>
      <c r="I68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9"/>
  <sheetViews>
    <sheetView workbookViewId="0">
      <selection activeCell="A30" sqref="A30"/>
    </sheetView>
  </sheetViews>
  <sheetFormatPr defaultRowHeight="15" customHeight="1" x14ac:dyDescent="0.2"/>
  <cols>
    <col min="1" max="1" width="18.8554687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</row>
    <row r="2" spans="1:10" ht="15" customHeight="1" x14ac:dyDescent="0.2">
      <c r="A2" t="s">
        <v>212</v>
      </c>
      <c r="B2" t="s">
        <v>185</v>
      </c>
      <c r="C2" t="s">
        <v>270</v>
      </c>
      <c r="D2" t="s">
        <v>69</v>
      </c>
      <c r="E2" t="s">
        <v>86</v>
      </c>
      <c r="F2" t="s">
        <v>69</v>
      </c>
      <c r="H2">
        <v>1</v>
      </c>
      <c r="I2" s="2">
        <v>96.1</v>
      </c>
      <c r="J2" s="7">
        <f>TableSpooler[[#This Row],[Quantity]]*TableSpooler[[#This Row],[Unit Price]]</f>
        <v>96.1</v>
      </c>
    </row>
    <row r="3" spans="1:10" ht="15" customHeight="1" x14ac:dyDescent="0.2">
      <c r="A3" t="s">
        <v>213</v>
      </c>
      <c r="B3" t="s">
        <v>143</v>
      </c>
      <c r="D3" t="s">
        <v>19</v>
      </c>
      <c r="E3" t="s">
        <v>34</v>
      </c>
      <c r="F3" t="s">
        <v>35</v>
      </c>
      <c r="G3" t="s">
        <v>142</v>
      </c>
      <c r="H3">
        <v>2</v>
      </c>
      <c r="I3">
        <v>13.27</v>
      </c>
      <c r="J3">
        <f>TableSpooler[[#This Row],[Quantity]]*TableSpooler[[#This Row],[Unit Price]]</f>
        <v>26.54</v>
      </c>
    </row>
    <row r="4" spans="1:10" ht="15" customHeight="1" x14ac:dyDescent="0.2">
      <c r="A4" t="s">
        <v>214</v>
      </c>
      <c r="B4" t="s">
        <v>123</v>
      </c>
      <c r="D4" t="s">
        <v>6</v>
      </c>
      <c r="F4" t="s">
        <v>9</v>
      </c>
      <c r="G4" t="s">
        <v>8</v>
      </c>
      <c r="H4">
        <v>1</v>
      </c>
      <c r="I4" s="2">
        <v>44.45</v>
      </c>
      <c r="J4" s="7">
        <f>TableSpooler[[#This Row],[Quantity]]*TableSpooler[[#This Row],[Unit Price]]</f>
        <v>44.45</v>
      </c>
    </row>
    <row r="5" spans="1:10" ht="15" customHeight="1" x14ac:dyDescent="0.2">
      <c r="A5" s="5" t="s">
        <v>359</v>
      </c>
      <c r="B5" t="s">
        <v>10</v>
      </c>
      <c r="D5" t="s">
        <v>6</v>
      </c>
      <c r="E5" t="s">
        <v>11</v>
      </c>
      <c r="F5" t="s">
        <v>12</v>
      </c>
      <c r="G5" t="s">
        <v>154</v>
      </c>
      <c r="H5">
        <v>2</v>
      </c>
      <c r="I5" s="2">
        <v>8.09</v>
      </c>
      <c r="J5" s="1">
        <f>TableSpooler[[#This Row],[Quantity]]*TableSpooler[[#This Row],[Unit Price]]</f>
        <v>16.18</v>
      </c>
    </row>
    <row r="6" spans="1:10" ht="15" customHeight="1" x14ac:dyDescent="0.2">
      <c r="A6" t="s">
        <v>360</v>
      </c>
      <c r="B6" t="s">
        <v>166</v>
      </c>
      <c r="D6" t="s">
        <v>27</v>
      </c>
      <c r="E6" t="s">
        <v>58</v>
      </c>
      <c r="F6" t="s">
        <v>46</v>
      </c>
      <c r="G6" t="s">
        <v>165</v>
      </c>
      <c r="H6">
        <v>1</v>
      </c>
      <c r="I6" s="2">
        <v>5.04</v>
      </c>
      <c r="J6" s="7">
        <f>TableSpooler[[#This Row],[Quantity]]*TableSpooler[[#This Row],[Unit Price]]</f>
        <v>5.04</v>
      </c>
    </row>
    <row r="7" spans="1:10" ht="15" customHeight="1" x14ac:dyDescent="0.2">
      <c r="A7" t="s">
        <v>361</v>
      </c>
      <c r="B7" t="s">
        <v>102</v>
      </c>
      <c r="F7" t="s">
        <v>101</v>
      </c>
      <c r="G7">
        <v>3985</v>
      </c>
      <c r="H7">
        <v>1</v>
      </c>
      <c r="I7" s="1">
        <v>3.95</v>
      </c>
      <c r="J7" s="7">
        <f>TableSpooler[[#This Row],[Quantity]]*TableSpooler[[#This Row],[Unit Price]]</f>
        <v>3.95</v>
      </c>
    </row>
    <row r="8" spans="1:10" ht="15" customHeight="1" x14ac:dyDescent="0.2">
      <c r="A8" t="s">
        <v>362</v>
      </c>
      <c r="B8" t="s">
        <v>144</v>
      </c>
      <c r="D8" t="s">
        <v>19</v>
      </c>
      <c r="E8" t="s">
        <v>38</v>
      </c>
      <c r="F8" t="s">
        <v>101</v>
      </c>
      <c r="G8">
        <v>4540</v>
      </c>
      <c r="H8">
        <v>4</v>
      </c>
      <c r="I8" s="2">
        <v>3.95</v>
      </c>
      <c r="J8" s="7">
        <f>TableSpooler[[#This Row],[Quantity]]*TableSpooler[[#This Row],[Unit Price]]</f>
        <v>15.8</v>
      </c>
    </row>
    <row r="9" spans="1:10" ht="15" customHeight="1" x14ac:dyDescent="0.2">
      <c r="A9" t="s">
        <v>363</v>
      </c>
      <c r="B9" t="s">
        <v>228</v>
      </c>
      <c r="F9" t="s">
        <v>227</v>
      </c>
      <c r="G9" t="s">
        <v>229</v>
      </c>
      <c r="H9">
        <v>1</v>
      </c>
      <c r="I9" s="7"/>
      <c r="J9" s="7"/>
    </row>
    <row r="10" spans="1:10" ht="15" customHeight="1" x14ac:dyDescent="0.2">
      <c r="A10" s="5" t="s">
        <v>350</v>
      </c>
      <c r="B10" t="s">
        <v>352</v>
      </c>
      <c r="D10" t="s">
        <v>27</v>
      </c>
      <c r="E10" t="s">
        <v>47</v>
      </c>
      <c r="F10" t="s">
        <v>48</v>
      </c>
      <c r="G10" t="s">
        <v>157</v>
      </c>
      <c r="H10">
        <v>7</v>
      </c>
      <c r="I10" s="1">
        <v>2.75</v>
      </c>
      <c r="J10" s="1">
        <f>TableSpooler[[#This Row],[Quantity]]*TableSpooler[[#This Row],[Unit Price]]</f>
        <v>19.25</v>
      </c>
    </row>
    <row r="11" spans="1:10" ht="15" customHeight="1" x14ac:dyDescent="0.2">
      <c r="A11" s="5" t="s">
        <v>349</v>
      </c>
      <c r="B11" t="s">
        <v>351</v>
      </c>
      <c r="D11" t="s">
        <v>19</v>
      </c>
      <c r="E11" t="s">
        <v>348</v>
      </c>
      <c r="F11" t="s">
        <v>347</v>
      </c>
      <c r="G11" t="s">
        <v>346</v>
      </c>
      <c r="I11" s="1"/>
      <c r="J11" s="1">
        <f>TableSpooler[[#This Row],[Quantity]]*TableSpooler[[#This Row],[Unit Price]]</f>
        <v>0</v>
      </c>
    </row>
    <row r="12" spans="1:10" ht="15" customHeight="1" x14ac:dyDescent="0.2">
      <c r="A12" t="s">
        <v>364</v>
      </c>
      <c r="B12" t="s">
        <v>150</v>
      </c>
      <c r="D12" t="s">
        <v>19</v>
      </c>
      <c r="E12" t="s">
        <v>42</v>
      </c>
      <c r="F12" t="s">
        <v>25</v>
      </c>
      <c r="G12" t="s">
        <v>149</v>
      </c>
      <c r="H12">
        <v>1</v>
      </c>
      <c r="I12" s="2">
        <v>22</v>
      </c>
      <c r="J12" s="7">
        <f>TableSpooler[[#This Row],[Quantity]]*TableSpooler[[#This Row],[Unit Price]]</f>
        <v>22</v>
      </c>
    </row>
    <row r="13" spans="1:10" ht="15" customHeight="1" x14ac:dyDescent="0.2">
      <c r="A13" t="s">
        <v>365</v>
      </c>
      <c r="B13" t="s">
        <v>152</v>
      </c>
      <c r="D13" t="s">
        <v>27</v>
      </c>
      <c r="E13" t="s">
        <v>43</v>
      </c>
      <c r="F13" t="s">
        <v>44</v>
      </c>
      <c r="G13" t="s">
        <v>151</v>
      </c>
      <c r="H13">
        <v>1</v>
      </c>
      <c r="I13" s="2">
        <v>0.48</v>
      </c>
      <c r="J13" s="7">
        <f>TableSpooler[[#This Row],[Quantity]]*TableSpooler[[#This Row],[Unit Price]]</f>
        <v>0.48</v>
      </c>
    </row>
    <row r="14" spans="1:10" ht="15" customHeight="1" x14ac:dyDescent="0.2">
      <c r="A14" t="s">
        <v>366</v>
      </c>
      <c r="B14" t="s">
        <v>168</v>
      </c>
      <c r="D14" t="s">
        <v>27</v>
      </c>
      <c r="E14" t="s">
        <v>61</v>
      </c>
      <c r="F14" t="s">
        <v>62</v>
      </c>
      <c r="G14" t="s">
        <v>167</v>
      </c>
      <c r="H14">
        <v>5</v>
      </c>
      <c r="I14" s="2">
        <v>0.51</v>
      </c>
      <c r="J14" s="7">
        <f>TableSpooler[[#This Row],[Quantity]]*TableSpooler[[#This Row],[Unit Price]]</f>
        <v>2.5499999999999998</v>
      </c>
    </row>
    <row r="15" spans="1:10" ht="15" customHeight="1" x14ac:dyDescent="0.2">
      <c r="A15" t="s">
        <v>367</v>
      </c>
      <c r="B15" t="s">
        <v>169</v>
      </c>
      <c r="D15" t="s">
        <v>27</v>
      </c>
      <c r="E15" t="s">
        <v>49</v>
      </c>
      <c r="F15" t="s">
        <v>50</v>
      </c>
      <c r="G15" t="s">
        <v>158</v>
      </c>
      <c r="H15">
        <v>7</v>
      </c>
      <c r="I15" s="2">
        <v>0.15</v>
      </c>
      <c r="J15" s="7">
        <f>TableSpooler[[#This Row],[Quantity]]*TableSpooler[[#This Row],[Unit Price]]</f>
        <v>1.05</v>
      </c>
    </row>
    <row r="16" spans="1:10" ht="15" customHeight="1" x14ac:dyDescent="0.2">
      <c r="A16" t="s">
        <v>368</v>
      </c>
      <c r="B16" t="s">
        <v>172</v>
      </c>
      <c r="D16" t="s">
        <v>27</v>
      </c>
      <c r="E16" t="s">
        <v>51</v>
      </c>
      <c r="F16" t="s">
        <v>50</v>
      </c>
      <c r="G16" t="s">
        <v>160</v>
      </c>
      <c r="H16">
        <v>7</v>
      </c>
      <c r="I16" s="2">
        <v>0.1</v>
      </c>
      <c r="J16" s="7">
        <f>TableSpooler[[#This Row],[Quantity]]*TableSpooler[[#This Row],[Unit Price]]</f>
        <v>0.70000000000000007</v>
      </c>
    </row>
    <row r="17" spans="1:10" ht="15" customHeight="1" x14ac:dyDescent="0.2">
      <c r="A17" t="s">
        <v>369</v>
      </c>
      <c r="B17" t="s">
        <v>171</v>
      </c>
      <c r="D17" t="s">
        <v>27</v>
      </c>
      <c r="E17" t="s">
        <v>52</v>
      </c>
      <c r="F17" t="s">
        <v>50</v>
      </c>
      <c r="G17" t="s">
        <v>170</v>
      </c>
      <c r="H17">
        <v>4</v>
      </c>
      <c r="I17" s="2">
        <v>0.19</v>
      </c>
      <c r="J17" s="7">
        <f>TableSpooler[[#This Row],[Quantity]]*TableSpooler[[#This Row],[Unit Price]]</f>
        <v>0.76</v>
      </c>
    </row>
    <row r="18" spans="1:10" ht="15" customHeight="1" x14ac:dyDescent="0.2">
      <c r="A18" t="s">
        <v>370</v>
      </c>
      <c r="B18" t="s">
        <v>176</v>
      </c>
      <c r="D18" t="s">
        <v>27</v>
      </c>
      <c r="E18" t="s">
        <v>53</v>
      </c>
      <c r="F18" t="s">
        <v>50</v>
      </c>
      <c r="G18" t="s">
        <v>173</v>
      </c>
      <c r="H18">
        <v>4</v>
      </c>
      <c r="I18" s="2">
        <v>0.1</v>
      </c>
      <c r="J18" s="7">
        <f>TableSpooler[[#This Row],[Quantity]]*TableSpooler[[#This Row],[Unit Price]]</f>
        <v>0.4</v>
      </c>
    </row>
    <row r="19" spans="1:10" ht="15" customHeight="1" x14ac:dyDescent="0.2">
      <c r="A19" t="s">
        <v>371</v>
      </c>
      <c r="B19" t="s">
        <v>182</v>
      </c>
      <c r="D19" t="s">
        <v>27</v>
      </c>
      <c r="E19" t="s">
        <v>54</v>
      </c>
      <c r="F19" t="s">
        <v>50</v>
      </c>
      <c r="G19" t="s">
        <v>179</v>
      </c>
      <c r="H19">
        <v>4</v>
      </c>
      <c r="I19" s="2">
        <v>0.21</v>
      </c>
      <c r="J19" s="7">
        <f>TableSpooler[[#This Row],[Quantity]]*TableSpooler[[#This Row],[Unit Price]]</f>
        <v>0.84</v>
      </c>
    </row>
    <row r="20" spans="1:10" ht="15" customHeight="1" x14ac:dyDescent="0.2">
      <c r="A20" t="s">
        <v>372</v>
      </c>
      <c r="B20" t="s">
        <v>177</v>
      </c>
      <c r="D20" t="s">
        <v>27</v>
      </c>
      <c r="E20" t="s">
        <v>55</v>
      </c>
      <c r="F20" t="s">
        <v>50</v>
      </c>
      <c r="G20" t="s">
        <v>174</v>
      </c>
      <c r="H20">
        <v>4</v>
      </c>
      <c r="I20" s="2">
        <v>0.1</v>
      </c>
      <c r="J20" s="7">
        <f>TableSpooler[[#This Row],[Quantity]]*TableSpooler[[#This Row],[Unit Price]]</f>
        <v>0.4</v>
      </c>
    </row>
    <row r="21" spans="1:10" ht="15" customHeight="1" x14ac:dyDescent="0.2">
      <c r="A21" t="s">
        <v>373</v>
      </c>
      <c r="B21" t="s">
        <v>181</v>
      </c>
      <c r="D21" t="s">
        <v>27</v>
      </c>
      <c r="E21" t="s">
        <v>56</v>
      </c>
      <c r="F21" t="s">
        <v>50</v>
      </c>
      <c r="G21" t="s">
        <v>180</v>
      </c>
      <c r="H21">
        <v>2</v>
      </c>
      <c r="I21" s="2">
        <v>0.25</v>
      </c>
      <c r="J21" s="7">
        <f>TableSpooler[[#This Row],[Quantity]]*TableSpooler[[#This Row],[Unit Price]]</f>
        <v>0.5</v>
      </c>
    </row>
    <row r="22" spans="1:10" ht="15" customHeight="1" x14ac:dyDescent="0.2">
      <c r="A22" t="s">
        <v>374</v>
      </c>
      <c r="B22" t="s">
        <v>178</v>
      </c>
      <c r="D22" t="s">
        <v>27</v>
      </c>
      <c r="E22" t="s">
        <v>57</v>
      </c>
      <c r="F22" t="s">
        <v>50</v>
      </c>
      <c r="G22" t="s">
        <v>175</v>
      </c>
      <c r="H22">
        <v>2</v>
      </c>
      <c r="I22" s="2">
        <v>0.14000000000000001</v>
      </c>
      <c r="J22" s="7">
        <f>TableSpooler[[#This Row],[Quantity]]*TableSpooler[[#This Row],[Unit Price]]</f>
        <v>0.28000000000000003</v>
      </c>
    </row>
    <row r="23" spans="1:10" ht="15" customHeight="1" x14ac:dyDescent="0.2">
      <c r="A23" s="5" t="s">
        <v>375</v>
      </c>
      <c r="B23" t="s">
        <v>13</v>
      </c>
      <c r="D23" t="s">
        <v>6</v>
      </c>
      <c r="F23" t="s">
        <v>14</v>
      </c>
      <c r="H23">
        <v>1</v>
      </c>
      <c r="I23">
        <v>14.99</v>
      </c>
      <c r="J23" s="7">
        <f>TableSpooler[[#This Row],[Quantity]]*TableSpooler[[#This Row],[Unit Price]]</f>
        <v>14.99</v>
      </c>
    </row>
    <row r="24" spans="1:10" ht="15" customHeight="1" x14ac:dyDescent="0.2">
      <c r="A24" s="9" t="s">
        <v>338</v>
      </c>
      <c r="B24" s="9" t="s">
        <v>238</v>
      </c>
      <c r="C24" s="9"/>
      <c r="D24" s="9"/>
      <c r="E24" s="9"/>
      <c r="F24" s="9"/>
      <c r="G24" s="9"/>
      <c r="H24" s="9">
        <v>1</v>
      </c>
      <c r="I24" s="10"/>
      <c r="J24" s="10">
        <f>TableSpooler[[#This Row],[Quantity]]*TableSpooler[[#This Row],[Unit Price]]</f>
        <v>0</v>
      </c>
    </row>
    <row r="25" spans="1:10" ht="15" customHeight="1" x14ac:dyDescent="0.2">
      <c r="A25" s="5"/>
      <c r="B25" s="5"/>
      <c r="C25" s="5"/>
      <c r="D25" s="5"/>
      <c r="E25" s="5" t="s">
        <v>100</v>
      </c>
      <c r="F25" s="5"/>
      <c r="G25" s="5"/>
      <c r="H25" s="5"/>
      <c r="I25" s="5"/>
      <c r="J25" s="6">
        <f>SUBTOTAL(109,TableSpooler[Total Price])</f>
        <v>272.25999999999993</v>
      </c>
    </row>
    <row r="26" spans="1:10" ht="15" customHeight="1" x14ac:dyDescent="0.2">
      <c r="B26" t="s">
        <v>259</v>
      </c>
    </row>
    <row r="27" spans="1:10" ht="15" customHeight="1" x14ac:dyDescent="0.2">
      <c r="A27" s="13" t="s">
        <v>377</v>
      </c>
      <c r="B27" t="s">
        <v>190</v>
      </c>
      <c r="D27" t="s">
        <v>19</v>
      </c>
      <c r="E27" t="s">
        <v>106</v>
      </c>
      <c r="F27" t="s">
        <v>189</v>
      </c>
      <c r="G27" t="s">
        <v>191</v>
      </c>
      <c r="H27">
        <v>2</v>
      </c>
      <c r="I27">
        <v>6.97</v>
      </c>
    </row>
    <row r="29" spans="1:10" ht="15" customHeight="1" x14ac:dyDescent="0.2">
      <c r="B29" t="s">
        <v>254</v>
      </c>
    </row>
    <row r="30" spans="1:10" ht="15" customHeight="1" x14ac:dyDescent="0.2">
      <c r="B30" t="s">
        <v>110</v>
      </c>
      <c r="D30" t="s">
        <v>19</v>
      </c>
      <c r="E30" t="s">
        <v>111</v>
      </c>
      <c r="F30" t="s">
        <v>195</v>
      </c>
      <c r="G30" t="s">
        <v>196</v>
      </c>
      <c r="H30">
        <v>3</v>
      </c>
      <c r="I30">
        <v>22.51</v>
      </c>
    </row>
    <row r="31" spans="1:10" ht="15" customHeight="1" x14ac:dyDescent="0.2">
      <c r="B31" t="s">
        <v>103</v>
      </c>
      <c r="F31" t="s">
        <v>25</v>
      </c>
      <c r="G31" t="s">
        <v>104</v>
      </c>
      <c r="H31">
        <v>1</v>
      </c>
      <c r="I31">
        <v>32.1</v>
      </c>
    </row>
    <row r="32" spans="1:10" ht="15" customHeight="1" x14ac:dyDescent="0.2">
      <c r="B32" t="s">
        <v>253</v>
      </c>
      <c r="D32" t="s">
        <v>19</v>
      </c>
      <c r="E32" t="s">
        <v>39</v>
      </c>
      <c r="F32" t="s">
        <v>145</v>
      </c>
      <c r="G32">
        <v>4685</v>
      </c>
      <c r="H32">
        <v>1</v>
      </c>
      <c r="I32">
        <v>24.95</v>
      </c>
    </row>
    <row r="34" spans="2:9" ht="15" customHeight="1" x14ac:dyDescent="0.2">
      <c r="B34" t="s">
        <v>255</v>
      </c>
    </row>
    <row r="35" spans="2:9" ht="15" customHeight="1" x14ac:dyDescent="0.2">
      <c r="B35" t="s">
        <v>199</v>
      </c>
      <c r="D35" t="s">
        <v>19</v>
      </c>
      <c r="E35" t="s">
        <v>105</v>
      </c>
      <c r="F35" t="s">
        <v>187</v>
      </c>
      <c r="G35" t="s">
        <v>188</v>
      </c>
      <c r="H35">
        <v>2</v>
      </c>
      <c r="I35">
        <v>17.39</v>
      </c>
    </row>
    <row r="37" spans="2:9" ht="15" customHeight="1" x14ac:dyDescent="0.2">
      <c r="B37" t="s">
        <v>222</v>
      </c>
    </row>
    <row r="38" spans="2:9" ht="15" customHeight="1" x14ac:dyDescent="0.2">
      <c r="B38" t="s">
        <v>203</v>
      </c>
      <c r="D38" t="s">
        <v>19</v>
      </c>
      <c r="E38" t="s">
        <v>113</v>
      </c>
      <c r="F38" t="s">
        <v>198</v>
      </c>
      <c r="G38" t="s">
        <v>197</v>
      </c>
      <c r="H38">
        <v>1</v>
      </c>
      <c r="I38">
        <v>13.88</v>
      </c>
    </row>
    <row r="39" spans="2:9" ht="15" customHeight="1" x14ac:dyDescent="0.2">
      <c r="B39" t="s">
        <v>133</v>
      </c>
      <c r="D39" t="s">
        <v>69</v>
      </c>
      <c r="E39" t="s">
        <v>68</v>
      </c>
      <c r="H39">
        <v>1</v>
      </c>
      <c r="I39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7"/>
  <sheetViews>
    <sheetView tabSelected="1" workbookViewId="0">
      <selection activeCell="A4" sqref="A4"/>
    </sheetView>
  </sheetViews>
  <sheetFormatPr defaultRowHeight="15" customHeight="1" x14ac:dyDescent="0.2"/>
  <cols>
    <col min="1" max="1" width="15.14062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</row>
    <row r="2" spans="1:17" ht="15" customHeight="1" x14ac:dyDescent="0.2">
      <c r="A2" s="5"/>
      <c r="B2" t="s">
        <v>129</v>
      </c>
      <c r="C2" t="s">
        <v>270</v>
      </c>
      <c r="D2" t="s">
        <v>27</v>
      </c>
      <c r="E2" t="s">
        <v>28</v>
      </c>
      <c r="F2" t="s">
        <v>101</v>
      </c>
      <c r="G2" s="4">
        <v>181</v>
      </c>
      <c r="H2">
        <v>2</v>
      </c>
      <c r="I2" s="2">
        <v>9.9499999999999993</v>
      </c>
      <c r="J2" s="2">
        <f>TableController[[#This Row],[Unit Price]]*TableController[[#This Row],[Quantity]]</f>
        <v>19.899999999999999</v>
      </c>
    </row>
    <row r="3" spans="1:17" ht="15" customHeight="1" x14ac:dyDescent="0.2">
      <c r="B3" t="s">
        <v>159</v>
      </c>
      <c r="C3" t="s">
        <v>270</v>
      </c>
      <c r="D3" t="s">
        <v>27</v>
      </c>
      <c r="E3" t="s">
        <v>29</v>
      </c>
      <c r="F3" t="s">
        <v>101</v>
      </c>
      <c r="G3">
        <v>292</v>
      </c>
      <c r="H3">
        <v>2</v>
      </c>
      <c r="I3" s="2">
        <v>9.9499999999999993</v>
      </c>
      <c r="J3" s="2">
        <f>TableController[[#This Row],[Unit Price]]*TableController[[#This Row],[Quantity]]</f>
        <v>19.899999999999999</v>
      </c>
    </row>
    <row r="4" spans="1:17" ht="15" customHeight="1" x14ac:dyDescent="0.2">
      <c r="B4" t="s">
        <v>120</v>
      </c>
      <c r="D4" t="s">
        <v>19</v>
      </c>
      <c r="E4" t="s">
        <v>36</v>
      </c>
      <c r="F4" t="s">
        <v>37</v>
      </c>
      <c r="G4" t="s">
        <v>130</v>
      </c>
      <c r="H4">
        <v>5</v>
      </c>
      <c r="I4" s="2">
        <v>1.1299999999999999</v>
      </c>
      <c r="J4" s="2">
        <f>TableController[[#This Row],[Unit Price]]*TableController[[#This Row],[Quantity]]</f>
        <v>5.6499999999999995</v>
      </c>
    </row>
    <row r="5" spans="1:17" ht="15" customHeight="1" x14ac:dyDescent="0.2">
      <c r="A5" s="5"/>
      <c r="B5" t="s">
        <v>139</v>
      </c>
      <c r="D5" t="s">
        <v>27</v>
      </c>
      <c r="E5" t="s">
        <v>30</v>
      </c>
      <c r="F5" t="s">
        <v>31</v>
      </c>
      <c r="G5" t="s">
        <v>138</v>
      </c>
      <c r="H5">
        <v>4</v>
      </c>
      <c r="I5" s="2">
        <v>0.63</v>
      </c>
      <c r="J5" s="2">
        <f>TableController[[#This Row],[Unit Price]]*TableController[[#This Row],[Quantity]]</f>
        <v>2.52</v>
      </c>
    </row>
    <row r="6" spans="1:17" ht="15" customHeight="1" x14ac:dyDescent="0.2">
      <c r="A6" s="5"/>
      <c r="B6" s="5" t="s">
        <v>239</v>
      </c>
      <c r="C6" s="5" t="s">
        <v>270</v>
      </c>
      <c r="E6" s="5"/>
      <c r="F6" s="5" t="s">
        <v>240</v>
      </c>
      <c r="G6" s="5" t="s">
        <v>241</v>
      </c>
      <c r="H6">
        <v>1</v>
      </c>
      <c r="I6" s="1">
        <v>10.95</v>
      </c>
      <c r="J6" s="2">
        <f>TableController[[#This Row],[Unit Price]]*TableController[[#This Row],[Quantity]]</f>
        <v>10.95</v>
      </c>
    </row>
    <row r="7" spans="1:17" ht="15" customHeight="1" x14ac:dyDescent="0.2">
      <c r="A7" s="5" t="s">
        <v>354</v>
      </c>
      <c r="B7" t="s">
        <v>358</v>
      </c>
      <c r="C7" t="s">
        <v>270</v>
      </c>
      <c r="D7" t="s">
        <v>27</v>
      </c>
      <c r="E7" t="s">
        <v>355</v>
      </c>
      <c r="F7" t="s">
        <v>356</v>
      </c>
      <c r="G7" t="s">
        <v>357</v>
      </c>
      <c r="H7">
        <v>1</v>
      </c>
      <c r="I7" s="2">
        <v>2.52</v>
      </c>
      <c r="J7" s="2">
        <f>TableController[[#This Row],[Unit Price]]*TableController[[#This Row],[Quantity]]</f>
        <v>2.52</v>
      </c>
      <c r="P7" s="2"/>
      <c r="Q7" s="2"/>
    </row>
    <row r="8" spans="1:17" ht="15" customHeight="1" x14ac:dyDescent="0.2">
      <c r="A8" s="5" t="s">
        <v>100</v>
      </c>
      <c r="J8" s="2">
        <f>SUBTOTAL(109,TableController[Total Price])</f>
        <v>61.440000000000005</v>
      </c>
      <c r="P8" s="2"/>
      <c r="Q8" s="2"/>
    </row>
    <row r="9" spans="1:17" ht="15" customHeight="1" x14ac:dyDescent="0.2">
      <c r="B9" t="s">
        <v>256</v>
      </c>
      <c r="P9" s="2"/>
      <c r="Q9" s="2"/>
    </row>
    <row r="10" spans="1:17" ht="15" customHeight="1" x14ac:dyDescent="0.2">
      <c r="B10" t="s">
        <v>194</v>
      </c>
      <c r="D10" t="s">
        <v>19</v>
      </c>
      <c r="E10" t="s">
        <v>107</v>
      </c>
      <c r="F10" t="s">
        <v>193</v>
      </c>
      <c r="G10" t="s">
        <v>192</v>
      </c>
      <c r="H10">
        <v>1</v>
      </c>
      <c r="I10">
        <v>4.13</v>
      </c>
    </row>
    <row r="11" spans="1:17" ht="15" customHeight="1" x14ac:dyDescent="0.2">
      <c r="B11" t="s">
        <v>141</v>
      </c>
      <c r="D11" t="s">
        <v>27</v>
      </c>
      <c r="E11" t="s">
        <v>32</v>
      </c>
      <c r="F11" t="s">
        <v>33</v>
      </c>
      <c r="G11" t="s">
        <v>140</v>
      </c>
      <c r="H11">
        <v>1</v>
      </c>
      <c r="I11">
        <v>4.3</v>
      </c>
    </row>
    <row r="13" spans="1:17" ht="15" customHeight="1" x14ac:dyDescent="0.2">
      <c r="B13" t="s">
        <v>260</v>
      </c>
    </row>
    <row r="14" spans="1:17" ht="15" customHeight="1" x14ac:dyDescent="0.2">
      <c r="B14" t="s">
        <v>119</v>
      </c>
      <c r="D14" t="s">
        <v>19</v>
      </c>
      <c r="E14" t="s">
        <v>24</v>
      </c>
      <c r="F14" t="s">
        <v>25</v>
      </c>
      <c r="G14" t="s">
        <v>128</v>
      </c>
      <c r="H14">
        <v>1</v>
      </c>
      <c r="I14">
        <v>38.5</v>
      </c>
    </row>
    <row r="15" spans="1:17" ht="15" customHeight="1" x14ac:dyDescent="0.2">
      <c r="B15" t="s">
        <v>243</v>
      </c>
      <c r="F15" t="s">
        <v>240</v>
      </c>
      <c r="G15" t="s">
        <v>244</v>
      </c>
      <c r="H15">
        <v>1</v>
      </c>
      <c r="I15">
        <v>2.95</v>
      </c>
    </row>
    <row r="16" spans="1:17" ht="15" customHeight="1" x14ac:dyDescent="0.2">
      <c r="B16" t="s">
        <v>156</v>
      </c>
      <c r="D16" t="s">
        <v>27</v>
      </c>
      <c r="E16" t="s">
        <v>45</v>
      </c>
      <c r="F16" t="s">
        <v>46</v>
      </c>
      <c r="G16" t="s">
        <v>153</v>
      </c>
      <c r="H16">
        <v>2</v>
      </c>
      <c r="I16">
        <v>1.2</v>
      </c>
    </row>
    <row r="17" spans="2:9" ht="15" customHeight="1" x14ac:dyDescent="0.2">
      <c r="B17" t="s">
        <v>162</v>
      </c>
      <c r="D17" t="s">
        <v>27</v>
      </c>
      <c r="E17" t="s">
        <v>59</v>
      </c>
      <c r="F17" t="s">
        <v>60</v>
      </c>
      <c r="G17" t="s">
        <v>161</v>
      </c>
      <c r="H17">
        <v>1</v>
      </c>
      <c r="I17">
        <v>2.56</v>
      </c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273</v>
      </c>
    </row>
    <row r="2" spans="1:1" x14ac:dyDescent="0.2">
      <c r="A2" t="s">
        <v>274</v>
      </c>
    </row>
    <row r="3" spans="1:1" x14ac:dyDescent="0.2">
      <c r="A3" t="s">
        <v>270</v>
      </c>
    </row>
    <row r="4" spans="1:1" x14ac:dyDescent="0.2">
      <c r="A4" t="s">
        <v>271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a06a2aab-1ff3-4080-b3c6-82af45ab1506}" enabled="1" method="Standard" siteId="{078256a4-c4a0-4e95-b107-2ae7d5db858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2023-03-14T18:27:56Z</dcterms:modified>
</cp:coreProperties>
</file>