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<sst xmlns="http://schemas.openxmlformats.org/spreadsheetml/2006/main" count="79" uniqueCount="52">
  <si>
    <t xml:space="preserve">Mass Flows</t>
  </si>
  <si>
    <t xml:space="preserve">(kg/hr)</t>
  </si>
  <si>
    <t xml:space="preserve">Energy Flows</t>
  </si>
  <si>
    <t xml:space="preserve">(MJ/hr)</t>
  </si>
  <si>
    <t xml:space="preserve">μετατροπές σε Λ.Μ</t>
  </si>
  <si>
    <t xml:space="preserve">(kg or MJ/kg Cyclopentanone)</t>
  </si>
  <si>
    <t xml:space="preserve">είσοδοι</t>
  </si>
  <si>
    <t xml:space="preserve">s-117</t>
  </si>
  <si>
    <t xml:space="preserve">s-606</t>
  </si>
  <si>
    <t xml:space="preserve">s-706</t>
  </si>
  <si>
    <t xml:space="preserve">s-133</t>
  </si>
  <si>
    <t xml:space="preserve">s-110</t>
  </si>
  <si>
    <t xml:space="preserve">Εκπομπες (stexp)</t>
  </si>
  <si>
    <t xml:space="preserve">olive_kernel</t>
  </si>
  <si>
    <t xml:space="preserve">olive kernel</t>
  </si>
  <si>
    <t xml:space="preserve">NOx</t>
  </si>
  <si>
    <t xml:space="preserve">water</t>
  </si>
  <si>
    <t xml:space="preserve">ClOx</t>
  </si>
  <si>
    <t xml:space="preserve">xylose</t>
  </si>
  <si>
    <t xml:space="preserve">hydrogen</t>
  </si>
  <si>
    <t xml:space="preserve">CO2</t>
  </si>
  <si>
    <t xml:space="preserve">hexane</t>
  </si>
  <si>
    <t xml:space="preserve">Ενεργειακές απαιτήσεις</t>
  </si>
  <si>
    <t xml:space="preserve">total</t>
  </si>
  <si>
    <t xml:space="preserve">Steam Explosion</t>
  </si>
  <si>
    <t xml:space="preserve">Θέρμανση</t>
  </si>
  <si>
    <t xml:space="preserve">FeedSteam</t>
  </si>
  <si>
    <t xml:space="preserve">έξοδοι</t>
  </si>
  <si>
    <t xml:space="preserve">s-704</t>
  </si>
  <si>
    <t xml:space="preserve">s-707</t>
  </si>
  <si>
    <t xml:space="preserve">s-710</t>
  </si>
  <si>
    <t xml:space="preserve">s-712</t>
  </si>
  <si>
    <t xml:space="preserve">s-711</t>
  </si>
  <si>
    <t xml:space="preserve">stexp_solids</t>
  </si>
  <si>
    <t xml:space="preserve">Xylose</t>
  </si>
  <si>
    <t xml:space="preserve">Dist1</t>
  </si>
  <si>
    <t xml:space="preserve">Dist2</t>
  </si>
  <si>
    <t xml:space="preserve">cyclopen</t>
  </si>
  <si>
    <t xml:space="preserve">Ψύξη</t>
  </si>
  <si>
    <t xml:space="preserve">Furfeed</t>
  </si>
  <si>
    <t xml:space="preserve">furfural</t>
  </si>
  <si>
    <t xml:space="preserve">cyclopen (waste)</t>
  </si>
  <si>
    <t xml:space="preserve">CyclReac</t>
  </si>
  <si>
    <t xml:space="preserve">cyclopent (pure)</t>
  </si>
  <si>
    <t xml:space="preserve">συμπροιοντα</t>
  </si>
  <si>
    <t xml:space="preserve">glycerol</t>
  </si>
  <si>
    <t xml:space="preserve">συμπροιόντα</t>
  </si>
  <si>
    <t xml:space="preserve">heat</t>
  </si>
  <si>
    <t xml:space="preserve">electricity</t>
  </si>
  <si>
    <t xml:space="preserve">Ενεργειακές Απαιτήσεις</t>
  </si>
  <si>
    <t xml:space="preserve">XylFeed</t>
  </si>
  <si>
    <t xml:space="preserve">FurFeed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</si>
</sst>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6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C0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06E0C"/>
        <bgColor rgb="FF808080"/>
      </patternFill>
    </fill>
    <fill>
      <patternFill patternType="solid">
        <fgColor rgb="FFA1467E"/>
        <bgColor rgb="FF993366"/>
      </patternFill>
    </fill>
    <fill>
      <patternFill patternType="solid">
        <fgColor theme="9"/>
        <bgColor rgb="FF92D050"/>
      </patternFill>
    </fill>
    <fill>
      <patternFill patternType="solid">
        <fgColor rgb="FF069A2E"/>
        <bgColor rgb="FF339966"/>
      </patternFill>
    </fill>
    <fill>
      <patternFill patternType="solid">
        <fgColor theme="4"/>
        <bgColor rgb="FF666699"/>
      </patternFill>
    </fill>
    <fill>
      <patternFill patternType="solid">
        <fgColor rgb="FFFF0000"/>
        <bgColor rgb="FFC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69A2E"/>
      <rgbColor rgb="FF000080"/>
      <rgbColor rgb="FF706E0C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H31" activeCellId="0" sqref="H3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1.98"/>
    <col collapsed="false" customWidth="true" hidden="false" outlineLevel="0" max="8" min="8" style="1" width="16.24"/>
    <col collapsed="false" customWidth="true" hidden="false" outlineLevel="0" max="11" min="11" style="1" width="26.58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3.8" hidden="false" customHeight="false" outlineLevel="0" collapsed="false">
      <c r="A2" s="1" t="s">
        <v>0</v>
      </c>
      <c r="B2" s="1" t="s">
        <v>1</v>
      </c>
    </row>
    <row r="3" customFormat="false" ht="13.8" hidden="false" customHeight="false" outlineLevel="0" collapsed="false">
      <c r="A3" s="1" t="s">
        <v>2</v>
      </c>
      <c r="B3" s="1" t="s">
        <v>3</v>
      </c>
    </row>
    <row r="4" customFormat="false" ht="15" hidden="false" customHeight="false" outlineLevel="0" collapsed="false">
      <c r="I4" s="3" t="s">
        <v>4</v>
      </c>
      <c r="J4" s="3"/>
      <c r="K4" s="1" t="s">
        <v>5</v>
      </c>
    </row>
    <row r="5" customFormat="false" ht="13.8" hidden="false" customHeight="false" outlineLevel="0" collapsed="false">
      <c r="A5" s="4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H5" s="4" t="s">
        <v>6</v>
      </c>
      <c r="K5" s="5" t="s">
        <v>12</v>
      </c>
    </row>
    <row r="6" customFormat="false" ht="13.8" hidden="false" customHeight="false" outlineLevel="0" collapsed="false">
      <c r="A6" s="6" t="s">
        <v>13</v>
      </c>
      <c r="E6" s="1" t="n">
        <v>22815.4</v>
      </c>
      <c r="H6" s="6" t="s">
        <v>14</v>
      </c>
      <c r="I6" s="1" t="n">
        <f aca="false">E6/$F$16</f>
        <v>11.6894148990675</v>
      </c>
      <c r="K6" s="1" t="s">
        <v>15</v>
      </c>
      <c r="L6" s="1" t="n">
        <v>0.0467576595962701</v>
      </c>
    </row>
    <row r="7" customFormat="false" ht="13.8" hidden="false" customHeight="false" outlineLevel="0" collapsed="false">
      <c r="A7" s="6" t="s">
        <v>16</v>
      </c>
      <c r="F7" s="1" t="n">
        <v>11407.7</v>
      </c>
      <c r="H7" s="6" t="s">
        <v>16</v>
      </c>
      <c r="I7" s="1" t="n">
        <f aca="false">F7/$F$16</f>
        <v>5.84470744953376</v>
      </c>
      <c r="K7" s="1" t="s">
        <v>17</v>
      </c>
      <c r="L7" s="1" t="n">
        <v>0.0397440106568296</v>
      </c>
    </row>
    <row r="8" customFormat="false" ht="13.8" hidden="false" customHeight="false" outlineLevel="0" collapsed="false">
      <c r="A8" s="1" t="s">
        <v>18</v>
      </c>
      <c r="B8" s="1" t="n">
        <v>3960.56</v>
      </c>
      <c r="H8" s="1" t="s">
        <v>19</v>
      </c>
      <c r="I8" s="1" t="n">
        <f aca="false">C9/F16</f>
        <v>0.0817399323701199</v>
      </c>
      <c r="K8" s="1" t="s">
        <v>20</v>
      </c>
      <c r="L8" s="1" t="n">
        <v>2.75979069703014</v>
      </c>
    </row>
    <row r="9" customFormat="false" ht="13.8" hidden="false" customHeight="false" outlineLevel="0" collapsed="false">
      <c r="A9" s="1" t="s">
        <v>19</v>
      </c>
      <c r="C9" s="1" t="n">
        <v>159.54</v>
      </c>
      <c r="H9" s="1" t="s">
        <v>21</v>
      </c>
      <c r="I9" s="1" t="n">
        <f aca="false">D10/F16</f>
        <v>0.0441541141510401</v>
      </c>
      <c r="L9" s="1"/>
    </row>
    <row r="10" customFormat="false" ht="13.8" hidden="false" customHeight="false" outlineLevel="0" collapsed="false">
      <c r="A10" s="1" t="s">
        <v>21</v>
      </c>
      <c r="D10" s="1" t="n">
        <v>86.18</v>
      </c>
      <c r="I10" s="1"/>
      <c r="K10" s="7" t="s">
        <v>22</v>
      </c>
    </row>
    <row r="11" customFormat="false" ht="13.8" hidden="false" customHeight="false" outlineLevel="0" collapsed="false">
      <c r="A11" s="8" t="s">
        <v>23</v>
      </c>
      <c r="B11" s="8"/>
      <c r="C11" s="8"/>
      <c r="D11" s="8"/>
      <c r="E11" s="8" t="n">
        <f aca="false">SUM(B8:D11)</f>
        <v>4206.28</v>
      </c>
      <c r="H11" s="9" t="s">
        <v>24</v>
      </c>
      <c r="K11" s="1" t="s">
        <v>25</v>
      </c>
    </row>
    <row r="12" customFormat="false" ht="13.8" hidden="false" customHeight="false" outlineLevel="0" collapsed="false">
      <c r="H12" s="1" t="s">
        <v>18</v>
      </c>
      <c r="I12" s="1" t="n">
        <f aca="false">B8/F16</f>
        <v>2.02918331796291</v>
      </c>
      <c r="K12" s="1" t="s">
        <v>26</v>
      </c>
      <c r="L12" s="1" t="n">
        <f aca="false">B29/$F$16</f>
        <v>5.18455286812173</v>
      </c>
    </row>
    <row r="13" customFormat="false" ht="13.8" hidden="false" customHeight="false" outlineLevel="0" collapsed="false">
      <c r="A13" s="10" t="s">
        <v>27</v>
      </c>
      <c r="B13" s="1" t="s">
        <v>28</v>
      </c>
      <c r="C13" s="1" t="s">
        <v>29</v>
      </c>
      <c r="D13" s="1" t="s">
        <v>30</v>
      </c>
      <c r="E13" s="1" t="s">
        <v>31</v>
      </c>
      <c r="F13" s="1" t="s">
        <v>32</v>
      </c>
      <c r="H13" s="1" t="s">
        <v>33</v>
      </c>
      <c r="I13" s="1" t="n">
        <v>6.18370048160672</v>
      </c>
      <c r="K13" s="1" t="s">
        <v>34</v>
      </c>
      <c r="L13" s="1" t="n">
        <f aca="false">B30/$F$16</f>
        <v>0.0264786648222154</v>
      </c>
    </row>
    <row r="14" customFormat="false" ht="13.8" hidden="false" customHeight="false" outlineLevel="0" collapsed="false">
      <c r="A14" s="1" t="s">
        <v>16</v>
      </c>
      <c r="B14" s="1" t="n">
        <v>0.942</v>
      </c>
      <c r="C14" s="1" t="n">
        <v>1768.75</v>
      </c>
      <c r="D14" s="1" t="n">
        <v>124.54</v>
      </c>
      <c r="K14" s="1" t="s">
        <v>35</v>
      </c>
      <c r="L14" s="1" t="n">
        <f aca="false">B31/$F$16</f>
        <v>1.04795060969362</v>
      </c>
    </row>
    <row r="15" customFormat="false" ht="13.8" hidden="false" customHeight="false" outlineLevel="0" collapsed="false">
      <c r="A15" s="1" t="s">
        <v>19</v>
      </c>
      <c r="B15" s="1" t="n">
        <v>2.26</v>
      </c>
      <c r="D15" s="1" t="n">
        <v>0.02</v>
      </c>
      <c r="H15" s="10" t="s">
        <v>27</v>
      </c>
      <c r="K15" s="1" t="s">
        <v>36</v>
      </c>
      <c r="L15" s="1" t="n">
        <f aca="false">B32/$F$16</f>
        <v>1.73151449943642</v>
      </c>
      <c r="M15" s="1" t="n">
        <f aca="false">L14+L15</f>
        <v>2.77946510913003</v>
      </c>
    </row>
    <row r="16" customFormat="false" ht="13.8" hidden="false" customHeight="false" outlineLevel="0" collapsed="false">
      <c r="A16" s="1" t="s">
        <v>37</v>
      </c>
      <c r="B16" s="1" t="n">
        <v>2.0904</v>
      </c>
      <c r="C16" s="1" t="n">
        <v>60.57</v>
      </c>
      <c r="D16" s="1" t="n">
        <v>175.906</v>
      </c>
      <c r="E16" s="1"/>
      <c r="F16" s="1" t="n">
        <v>1951.8</v>
      </c>
      <c r="H16" s="1" t="s">
        <v>16</v>
      </c>
      <c r="I16" s="1" t="n">
        <f aca="false">SUM(B14:D14)/F16</f>
        <v>0.970505174710524</v>
      </c>
      <c r="K16" s="1" t="s">
        <v>38</v>
      </c>
    </row>
    <row r="17" customFormat="false" ht="13.8" hidden="false" customHeight="false" outlineLevel="0" collapsed="false">
      <c r="A17" s="1" t="s">
        <v>21</v>
      </c>
      <c r="C17" s="1" t="n">
        <v>1.11</v>
      </c>
      <c r="D17" s="1" t="n">
        <v>85.06</v>
      </c>
      <c r="E17" s="1"/>
      <c r="H17" s="1" t="s">
        <v>19</v>
      </c>
      <c r="I17" s="1" t="n">
        <f aca="false">SUM(B15:D15)/F16</f>
        <v>0.00116815247463879</v>
      </c>
      <c r="K17" s="1" t="s">
        <v>39</v>
      </c>
      <c r="L17" s="1" t="n">
        <f aca="false">B34/$F$16</f>
        <v>0.199793561840353</v>
      </c>
    </row>
    <row r="18" customFormat="false" ht="13.8" hidden="false" customHeight="false" outlineLevel="0" collapsed="false">
      <c r="A18" s="1" t="s">
        <v>40</v>
      </c>
      <c r="B18" s="1" t="n">
        <v>0.0035</v>
      </c>
      <c r="C18" s="1" t="n">
        <v>1.89</v>
      </c>
      <c r="D18" s="1"/>
      <c r="E18" s="1" t="n">
        <v>32.634</v>
      </c>
      <c r="H18" s="1" t="s">
        <v>41</v>
      </c>
      <c r="I18" s="1" t="n">
        <f aca="false">SUM(B16:D16)/F16</f>
        <v>0.122228916897223</v>
      </c>
      <c r="K18" s="1" t="s">
        <v>42</v>
      </c>
      <c r="L18" s="1" t="n">
        <f aca="false">B35/$F$16</f>
        <v>1.00348677118557</v>
      </c>
    </row>
    <row r="19" customFormat="false" ht="13.8" hidden="false" customHeight="false" outlineLevel="0" collapsed="false">
      <c r="A19" s="8" t="s">
        <v>23</v>
      </c>
      <c r="B19" s="8"/>
      <c r="C19" s="8"/>
      <c r="D19" s="8"/>
      <c r="E19" s="8"/>
      <c r="F19" s="8" t="n">
        <f aca="false">SUM(B14:E18)</f>
        <v>2255.7759</v>
      </c>
      <c r="H19" s="1" t="s">
        <v>43</v>
      </c>
      <c r="I19" s="1" t="n">
        <f aca="false">F16/F16</f>
        <v>1</v>
      </c>
      <c r="K19" s="1" t="s">
        <v>35</v>
      </c>
      <c r="L19" s="1" t="n">
        <f aca="false">B36/$F$16</f>
        <v>0.627994671585203</v>
      </c>
    </row>
    <row r="20" customFormat="false" ht="13.8" hidden="false" customHeight="false" outlineLevel="0" collapsed="false">
      <c r="H20" s="1" t="s">
        <v>21</v>
      </c>
      <c r="I20" s="1" t="n">
        <f aca="false">SUM(C17:E17)/F16</f>
        <v>0.0441489906752741</v>
      </c>
      <c r="K20" s="1" t="s">
        <v>36</v>
      </c>
      <c r="L20" s="1" t="n">
        <f aca="false">B37/$F$16</f>
        <v>1.29836048775489</v>
      </c>
      <c r="M20" s="1" t="n">
        <f aca="false">L19+L20</f>
        <v>1.9263551593401</v>
      </c>
    </row>
    <row r="21" customFormat="false" ht="13.8" hidden="false" customHeight="false" outlineLevel="0" collapsed="false">
      <c r="H21" s="1" t="s">
        <v>40</v>
      </c>
      <c r="I21" s="1" t="n">
        <f aca="false">SUM(B18:E18)/F16</f>
        <v>0.0176900809509171</v>
      </c>
    </row>
    <row r="22" customFormat="false" ht="13.8" hidden="false" customHeight="false" outlineLevel="0" collapsed="false">
      <c r="A22" s="11" t="s">
        <v>44</v>
      </c>
    </row>
    <row r="23" customFormat="false" ht="13.8" hidden="false" customHeight="false" outlineLevel="0" collapsed="false">
      <c r="A23" s="1" t="s">
        <v>45</v>
      </c>
      <c r="B23" s="1" t="n">
        <v>1465.15</v>
      </c>
      <c r="H23" s="11" t="s">
        <v>46</v>
      </c>
    </row>
    <row r="24" customFormat="false" ht="13.8" hidden="false" customHeight="false" outlineLevel="0" collapsed="false">
      <c r="A24" s="1" t="s">
        <v>47</v>
      </c>
      <c r="B24" s="1" t="n">
        <v>21067.3</v>
      </c>
      <c r="H24" s="1" t="s">
        <v>45</v>
      </c>
      <c r="I24" s="1" t="n">
        <f aca="false">B23/$F$16</f>
        <v>0.750666051849575</v>
      </c>
    </row>
    <row r="25" customFormat="false" ht="13.8" hidden="false" customHeight="false" outlineLevel="0" collapsed="false">
      <c r="A25" s="1" t="s">
        <v>48</v>
      </c>
      <c r="B25" s="1" t="n">
        <v>90347.9</v>
      </c>
      <c r="H25" s="1" t="s">
        <v>47</v>
      </c>
      <c r="I25" s="1" t="n">
        <f aca="false">B24/$F$16</f>
        <v>10.7937801004201</v>
      </c>
    </row>
    <row r="26" customFormat="false" ht="13.8" hidden="false" customHeight="false" outlineLevel="0" collapsed="false">
      <c r="H26" s="1" t="s">
        <v>48</v>
      </c>
      <c r="I26" s="1" t="n">
        <f aca="false">B25/$F$16</f>
        <v>46.2895276155344</v>
      </c>
    </row>
    <row r="27" customFormat="false" ht="13.8" hidden="false" customHeight="false" outlineLevel="0" collapsed="false">
      <c r="A27" s="7" t="s">
        <v>49</v>
      </c>
    </row>
    <row r="28" customFormat="false" ht="13.8" hidden="false" customHeight="false" outlineLevel="0" collapsed="false">
      <c r="A28" s="1" t="s">
        <v>25</v>
      </c>
      <c r="H28" s="1" t="n">
        <f aca="false">0.942/F16+B15/F16+B16/F16+B18/F16</f>
        <v>0.00271334153089456</v>
      </c>
      <c r="I28" s="1"/>
      <c r="J28" s="1"/>
    </row>
    <row r="29" customFormat="false" ht="13.8" hidden="false" customHeight="false" outlineLevel="0" collapsed="false">
      <c r="A29" s="1" t="s">
        <v>26</v>
      </c>
      <c r="B29" s="1" t="n">
        <f aca="false">47.732124*(237-25)</f>
        <v>10119.210288</v>
      </c>
      <c r="I29" s="1"/>
      <c r="J29" s="1"/>
    </row>
    <row r="30" customFormat="false" ht="13.8" hidden="false" customHeight="false" outlineLevel="0" collapsed="false">
      <c r="A30" s="1" t="s">
        <v>50</v>
      </c>
      <c r="B30" s="1" t="n">
        <f aca="false">4.698278*(248-237)</f>
        <v>51.681058</v>
      </c>
      <c r="H30" s="1" t="n">
        <f aca="false">(20931.6+3808+1175+15)/F16</f>
        <v>13.2849677221027</v>
      </c>
      <c r="I30" s="1"/>
      <c r="J30" s="1"/>
    </row>
    <row r="31" customFormat="false" ht="13.8" hidden="false" customHeight="false" outlineLevel="0" collapsed="false">
      <c r="A31" s="1" t="s">
        <v>35</v>
      </c>
      <c r="B31" s="1" t="n">
        <f aca="false">2045.39</f>
        <v>2045.39</v>
      </c>
    </row>
    <row r="32" customFormat="false" ht="13.8" hidden="false" customHeight="false" outlineLevel="0" collapsed="false">
      <c r="A32" s="1" t="s">
        <v>36</v>
      </c>
      <c r="B32" s="1" t="n">
        <v>3379.57</v>
      </c>
    </row>
    <row r="33" customFormat="false" ht="13.8" hidden="false" customHeight="false" outlineLevel="0" collapsed="false">
      <c r="A33" s="1" t="s">
        <v>38</v>
      </c>
    </row>
    <row r="34" customFormat="false" ht="13.8" hidden="false" customHeight="false" outlineLevel="0" collapsed="false">
      <c r="A34" s="1" t="s">
        <v>51</v>
      </c>
      <c r="B34" s="1" t="n">
        <f aca="false">4.698278*(238-155)</f>
        <v>389.957074</v>
      </c>
    </row>
    <row r="35" customFormat="false" ht="13.8" hidden="false" customHeight="false" outlineLevel="0" collapsed="false">
      <c r="A35" s="1" t="s">
        <v>42</v>
      </c>
      <c r="B35" s="1" t="n">
        <f aca="false">15.066196*(155-25)</f>
        <v>1958.60548</v>
      </c>
    </row>
    <row r="36" customFormat="false" ht="13.8" hidden="false" customHeight="false" outlineLevel="0" collapsed="false">
      <c r="A36" s="1" t="s">
        <v>35</v>
      </c>
      <c r="B36" s="1" t="n">
        <v>1225.72</v>
      </c>
    </row>
    <row r="37" customFormat="false" ht="13.8" hidden="false" customHeight="false" outlineLevel="0" collapsed="false">
      <c r="A37" s="1" t="s">
        <v>36</v>
      </c>
      <c r="B37" s="1" t="n">
        <v>2534.14</v>
      </c>
    </row>
    <row r="38" customFormat="false" ht="13.8" hidden="false" customHeight="false" outlineLevel="0" collapsed="false"/>
    <row r="3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2023-11-25T12:23:03Z</dcterms:created>
  <dc:creator>Elena Kanellou</dc:creator>
  <dc:description/>
  <dc:language>en-US</dc:language>
  <cp:lastModifiedBy/>
  <dcterms:modified xsi:type="dcterms:W3CDTF">2023-12-24T17:36:48Z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