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ppes\Desktop\Υδρολυση\My eco 1st experimental cycle\Myeco experiment 2\"/>
    </mc:Choice>
  </mc:AlternateContent>
  <xr:revisionPtr revIDLastSave="0" documentId="13_ncr:1_{C6FECEBD-DB44-4003-A4E4-52F643D13749}" xr6:coauthVersionLast="47" xr6:coauthVersionMax="47" xr10:uidLastSave="{00000000-0000-0000-0000-000000000000}"/>
  <bookViews>
    <workbookView xWindow="390" yWindow="390" windowWidth="15375" windowHeight="12540" activeTab="3" xr2:uid="{00000000-000D-0000-FFFF-FFFF00000000}"/>
  </bookViews>
  <sheets>
    <sheet name="Log" sheetId="1" r:id="rId1"/>
    <sheet name="Λεσχη φαγητο" sheetId="2" r:id="rId2"/>
    <sheet name="Ροόμετρο" sheetId="3" r:id="rId3"/>
    <sheet name="Δεξαμενή" sheetId="4" r:id="rId4"/>
    <sheet name="Live weight" sheetId="6" r:id="rId5"/>
    <sheet name="Consumption rates" sheetId="8" r:id="rId6"/>
    <sheet name="Analys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7" l="1"/>
  <c r="I10" i="7"/>
  <c r="M16" i="7" l="1"/>
  <c r="L16" i="7"/>
  <c r="K16" i="7"/>
  <c r="J16" i="7"/>
  <c r="H16" i="7"/>
  <c r="G16" i="7"/>
  <c r="F16" i="7"/>
  <c r="E16" i="7"/>
  <c r="C16" i="7"/>
  <c r="B16" i="7"/>
  <c r="M15" i="7"/>
  <c r="L15" i="7"/>
  <c r="K15" i="7"/>
  <c r="J15" i="7"/>
  <c r="H15" i="7"/>
  <c r="G15" i="7"/>
  <c r="F15" i="7"/>
  <c r="E15" i="7"/>
  <c r="C15" i="7"/>
  <c r="B15" i="7"/>
  <c r="P11" i="7"/>
  <c r="O11" i="7"/>
  <c r="N11" i="7"/>
  <c r="D11" i="7"/>
  <c r="P10" i="7"/>
  <c r="O10" i="7"/>
  <c r="N10" i="7"/>
  <c r="D10" i="7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L15" i="1"/>
  <c r="G7" i="6" l="1"/>
  <c r="F26" i="6"/>
  <c r="F31" i="6"/>
  <c r="I16" i="7"/>
  <c r="G1" i="6"/>
  <c r="D16" i="7"/>
  <c r="N15" i="7"/>
  <c r="N16" i="7"/>
  <c r="O16" i="7"/>
  <c r="P16" i="7"/>
  <c r="I15" i="7"/>
  <c r="O15" i="7"/>
  <c r="D15" i="7"/>
  <c r="P15" i="7"/>
  <c r="L10" i="1" l="1"/>
  <c r="L11" i="1"/>
  <c r="L12" i="1"/>
  <c r="L13" i="1"/>
  <c r="L14" i="1"/>
  <c r="L9" i="1"/>
  <c r="L8" i="1"/>
  <c r="L7" i="1" l="1"/>
</calcChain>
</file>

<file path=xl/sharedStrings.xml><?xml version="1.0" encoding="utf-8"?>
<sst xmlns="http://schemas.openxmlformats.org/spreadsheetml/2006/main" count="174" uniqueCount="118">
  <si>
    <t>Day</t>
  </si>
  <si>
    <t>Time</t>
  </si>
  <si>
    <t>Ροομετρο (L)</t>
  </si>
  <si>
    <t>Δεξαμενη (L)</t>
  </si>
  <si>
    <t>Empty Tank</t>
  </si>
  <si>
    <t>Current Before (kg)</t>
  </si>
  <si>
    <t>Feed</t>
  </si>
  <si>
    <t>Real (kg) of Feed</t>
  </si>
  <si>
    <t>Current After (kg)</t>
  </si>
  <si>
    <t>Myeco Parameters</t>
  </si>
  <si>
    <t>Top spray</t>
  </si>
  <si>
    <t>Bottom flush</t>
  </si>
  <si>
    <t>MO pump</t>
  </si>
  <si>
    <t>End trial</t>
  </si>
  <si>
    <t>Start trial</t>
  </si>
  <si>
    <t>Sample</t>
  </si>
  <si>
    <t xml:space="preserve">duration </t>
  </si>
  <si>
    <t>frequency</t>
  </si>
  <si>
    <t>NO</t>
  </si>
  <si>
    <t>YES</t>
  </si>
  <si>
    <t>Λέσχη (φαγητά)</t>
  </si>
  <si>
    <t>Σχολιασμός Feed</t>
  </si>
  <si>
    <t>Diff (kg)</t>
  </si>
  <si>
    <t>Κοτοπουλο, λαχανο, μακαρονια, ψωμι</t>
  </si>
  <si>
    <t>Hours</t>
  </si>
  <si>
    <t>Ροόμετρο (L)</t>
  </si>
  <si>
    <t>Γίγαντες, χοιρινό, πατάτες, λάχανο, παντζάρια, καρπούζι</t>
  </si>
  <si>
    <t>='Λεσχη φαγητο'!B3</t>
  </si>
  <si>
    <t>Feed (kg)</t>
  </si>
  <si>
    <t>Τa</t>
  </si>
  <si>
    <t>8 sec</t>
  </si>
  <si>
    <t>3 hours</t>
  </si>
  <si>
    <t>5 sec</t>
  </si>
  <si>
    <t>4 sec</t>
  </si>
  <si>
    <t>12 hous</t>
  </si>
  <si>
    <t>50% καρπούζι</t>
  </si>
  <si>
    <t>='Λεσχη φαγητο'!B2</t>
  </si>
  <si>
    <t>45% καρπούζι</t>
  </si>
  <si>
    <t>ΝΟ</t>
  </si>
  <si>
    <t>Νερό τοιχώματα</t>
  </si>
  <si>
    <t>Φακές, χοινιρο, ψωμί, καρπούζι, μακαρόνι, χταπόδι</t>
  </si>
  <si>
    <t>='Λεσχη φαγητο'!B4</t>
  </si>
  <si>
    <t>55% καρπούζι</t>
  </si>
  <si>
    <t>Βλάβη αντλίας</t>
  </si>
  <si>
    <t>Η αντλία λειτουργουσε διαρκώς (αύξηση στάθμης)</t>
  </si>
  <si>
    <t>6/20/2023 10:14:18 AM</t>
  </si>
  <si>
    <t>6/20/2023 11:14:18 AM</t>
  </si>
  <si>
    <t>6/20/2023 12:14:18 PM</t>
  </si>
  <si>
    <t>6/20/2023 1:14:18 PM</t>
  </si>
  <si>
    <t>6/20/2023 2:14:17 PM</t>
  </si>
  <si>
    <t>6/20/2023 3:14:17 PM</t>
  </si>
  <si>
    <t>6/20/2023 4:14:17 PM</t>
  </si>
  <si>
    <t>6/20/2023 5:14:17 PM</t>
  </si>
  <si>
    <t>6/20/2023 6:14:17 PM</t>
  </si>
  <si>
    <t>6/20/2023 7:14:17 PM</t>
  </si>
  <si>
    <t>6/20/2023 8:14:17 PM</t>
  </si>
  <si>
    <t>6/20/2023 9:14:17 PM</t>
  </si>
  <si>
    <t>6/20/2023 10:14:17 PM</t>
  </si>
  <si>
    <t>6/20/2023 11:14:17 PM</t>
  </si>
  <si>
    <t>6/21/2023 12:14:17 AM</t>
  </si>
  <si>
    <t>6/21/2023 1:14:17 AM</t>
  </si>
  <si>
    <t>6/21/2023 2:14:17 AM</t>
  </si>
  <si>
    <t>6/21/2023 3:14:17 AM</t>
  </si>
  <si>
    <t>6/21/2023 4:14:17 AM</t>
  </si>
  <si>
    <t>6/21/2023 5:14:17 AM</t>
  </si>
  <si>
    <t>6/21/2023 6:14:17 AM</t>
  </si>
  <si>
    <t>6/21/2023 7:14:17 AM</t>
  </si>
  <si>
    <t>6/21/2023 8:14:17 AM</t>
  </si>
  <si>
    <t>6/21/2023 9:14:17 AM</t>
  </si>
  <si>
    <t>6/21/2023 10:14:17 AM</t>
  </si>
  <si>
    <t>6/21/2023 11:14:17 AM</t>
  </si>
  <si>
    <t>6/21/2023 12:14:17 PM</t>
  </si>
  <si>
    <t>6/21/2023 1:14:16 PM</t>
  </si>
  <si>
    <t>6/21/2023 2:14:16 PM</t>
  </si>
  <si>
    <t>6/21/2023 3:14:16 PM</t>
  </si>
  <si>
    <t>6/21/2023 4:14:16 PM</t>
  </si>
  <si>
    <t>6/21/2023 5:14:16 PM</t>
  </si>
  <si>
    <t>6/21/2023 6:14:16 PM</t>
  </si>
  <si>
    <t>6/21/2023 7:14:16 PM</t>
  </si>
  <si>
    <t>6/21/2023 8:14:16 PM</t>
  </si>
  <si>
    <t>6/21/2023 9:14:16 PM</t>
  </si>
  <si>
    <t>6/21/2023 10:14:16 PM</t>
  </si>
  <si>
    <t>6/21/2023 11:14:16 PM</t>
  </si>
  <si>
    <t>6/22/2023 12:14:16 AM</t>
  </si>
  <si>
    <t>6/22/2023 1:14:16 AM</t>
  </si>
  <si>
    <t>6/22/2023 2:14:16 AM</t>
  </si>
  <si>
    <t>6/22/2023 3:14:16 AM</t>
  </si>
  <si>
    <t>6/22/2023 4:14:16 AM</t>
  </si>
  <si>
    <t>6/22/2023 5:14:16 AM</t>
  </si>
  <si>
    <t>6/22/2023 6:14:15 AM</t>
  </si>
  <si>
    <t>6/22/2023 7:14:15 AM</t>
  </si>
  <si>
    <t>6/22/2023 8:14:15 AM</t>
  </si>
  <si>
    <t>6/22/2023 9:14:15 AM</t>
  </si>
  <si>
    <t>6/22/2023 10:14:15 AM</t>
  </si>
  <si>
    <t>6/22/2023 11:14:15 AM</t>
  </si>
  <si>
    <t>6/22/2023 12:14:15 PM</t>
  </si>
  <si>
    <t>6/22/2023 1:14:15 PM</t>
  </si>
  <si>
    <t>6/22/2023 2:14:15 PM</t>
  </si>
  <si>
    <t>6/22/2023 3:14:15 PM</t>
  </si>
  <si>
    <t>Food consumed (kg)</t>
  </si>
  <si>
    <t>Residue (kg)</t>
  </si>
  <si>
    <t>TS (g/L)</t>
  </si>
  <si>
    <t>TS (%)</t>
  </si>
  <si>
    <t>VS (g/L)</t>
  </si>
  <si>
    <t>VS (%)</t>
  </si>
  <si>
    <t>VS/TS(%)</t>
  </si>
  <si>
    <t>pH</t>
  </si>
  <si>
    <t>EC (mS/cm)</t>
  </si>
  <si>
    <t>sCOD (mg/L)</t>
  </si>
  <si>
    <t>tsCOD (mg/L)</t>
  </si>
  <si>
    <t>sCOD/tCOD (%)</t>
  </si>
  <si>
    <t>VS/tCOD (g/g)</t>
  </si>
  <si>
    <t>TS/tCOD (g/g)</t>
  </si>
  <si>
    <t>Mean</t>
  </si>
  <si>
    <t>SDV</t>
  </si>
  <si>
    <t>food consumed (kg)</t>
  </si>
  <si>
    <t>rate (kg/h)</t>
  </si>
  <si>
    <t>duration 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</si>
</sst>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3" xfId="0" applyFont="1" applyBorder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/>
    <xf numFmtId="20" fontId="0" fillId="0" borderId="5" xfId="0" applyNumberFormat="1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7" xfId="0" applyNumberFormat="1" applyBorder="1"/>
    <xf numFmtId="20" fontId="0" fillId="0" borderId="8" xfId="0" applyNumberFormat="1" applyBorder="1"/>
    <xf numFmtId="0" fontId="3" fillId="0" borderId="0" xfId="0" applyFont="1"/>
    <xf numFmtId="20" fontId="0" fillId="0" borderId="0" xfId="0" applyNumberFormat="1"/>
    <xf numFmtId="0" fontId="2" fillId="0" borderId="0" xfId="1"/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1" fillId="0" borderId="0" xfId="2" applyAlignment="1">
      <alignment horizontal="center"/>
    </xf>
  </cellXfs>
  <cellStyles count="3">
    <cellStyle name="Normal" xfId="0" builtinId="0"/>
    <cellStyle name="Normal 2" xfId="1" xr:uid="{00000000-0005-0000-0000-000000000000}"/>
    <cellStyle name="Normal 2 2" xfId="2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415244969378828"/>
                  <c:y val="-2.84806065908428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Ροόμετρο!$C$2:$C$11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26</c:v>
                </c:pt>
                <c:pt idx="4">
                  <c:v>30</c:v>
                </c:pt>
                <c:pt idx="5">
                  <c:v>31</c:v>
                </c:pt>
                <c:pt idx="6">
                  <c:v>48</c:v>
                </c:pt>
              </c:numCache>
            </c:numRef>
          </c:xVal>
          <c:yVal>
            <c:numRef>
              <c:f>Ροόμετρο!$D$2:$D$11</c:f>
              <c:numCache>
                <c:formatCode>General</c:formatCode>
                <c:ptCount val="10"/>
                <c:pt idx="0">
                  <c:v>1127</c:v>
                </c:pt>
                <c:pt idx="1">
                  <c:v>1142</c:v>
                </c:pt>
                <c:pt idx="2">
                  <c:v>1172</c:v>
                </c:pt>
                <c:pt idx="3">
                  <c:v>1184</c:v>
                </c:pt>
                <c:pt idx="4">
                  <c:v>1188</c:v>
                </c:pt>
                <c:pt idx="5">
                  <c:v>1193</c:v>
                </c:pt>
                <c:pt idx="6">
                  <c:v>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41-4A6C-ACD9-9C352B65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99600"/>
        <c:axId val="1819801776"/>
      </c:scatterChart>
      <c:valAx>
        <c:axId val="18197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01776"/>
        <c:crosses val="autoZero"/>
        <c:crossBetween val="midCat"/>
      </c:valAx>
      <c:valAx>
        <c:axId val="18198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Δεξαμενή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Feed (kg)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Δεξαμενή!$C$2:$C$9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48</c:v>
                </c:pt>
              </c:numCache>
            </c:numRef>
          </c:xVal>
          <c:yVal>
            <c:numRef>
              <c:f>Δεξαμενή!$E$2:$E$9</c:f>
              <c:numCache>
                <c:formatCode>General</c:formatCode>
                <c:ptCount val="8"/>
                <c:pt idx="0">
                  <c:v>24.45</c:v>
                </c:pt>
                <c:pt idx="1">
                  <c:v>24.43</c:v>
                </c:pt>
                <c:pt idx="3">
                  <c:v>10.56</c:v>
                </c:pt>
                <c:pt idx="6">
                  <c:v>28.96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4-48E2-97A8-ABD5CA38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96192"/>
        <c:axId val="1819768992"/>
      </c:scatterChart>
      <c:scatterChart>
        <c:scatterStyle val="smoothMarker"/>
        <c:varyColors val="0"/>
        <c:ser>
          <c:idx val="0"/>
          <c:order val="0"/>
          <c:tx>
            <c:v>Δεξαμενή (L)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Δεξαμενή!$C$2:$C$10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48</c:v>
                </c:pt>
                <c:pt idx="8">
                  <c:v>49</c:v>
                </c:pt>
              </c:numCache>
            </c:numRef>
          </c:xVal>
          <c:yVal>
            <c:numRef>
              <c:f>Δεξαμενή!$D$2:$D$10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75</c:v>
                </c:pt>
                <c:pt idx="3">
                  <c:v>0</c:v>
                </c:pt>
                <c:pt idx="4">
                  <c:v>30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4-48E2-97A8-ABD5CA38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96192"/>
        <c:axId val="1819768992"/>
      </c:scatterChart>
      <c:valAx>
        <c:axId val="18197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68992"/>
        <c:crosses val="autoZero"/>
        <c:crossBetween val="midCat"/>
      </c:valAx>
      <c:valAx>
        <c:axId val="18197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r>
                  <a:rPr lang="en-US" baseline="0"/>
                  <a:t> or Kg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 weight'!$D$1:$D$54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'Live weight'!$E$1:$E$54</c:f>
              <c:numCache>
                <c:formatCode>General</c:formatCode>
                <c:ptCount val="54"/>
                <c:pt idx="0">
                  <c:v>34.042500000000004</c:v>
                </c:pt>
                <c:pt idx="1">
                  <c:v>34.042500000000004</c:v>
                </c:pt>
                <c:pt idx="2">
                  <c:v>31.773000000000003</c:v>
                </c:pt>
                <c:pt idx="3">
                  <c:v>29.503500000000003</c:v>
                </c:pt>
                <c:pt idx="4">
                  <c:v>27.234000000000002</c:v>
                </c:pt>
                <c:pt idx="5">
                  <c:v>27.234000000000002</c:v>
                </c:pt>
                <c:pt idx="6">
                  <c:v>52.198500000000003</c:v>
                </c:pt>
                <c:pt idx="7">
                  <c:v>47.659500000000001</c:v>
                </c:pt>
                <c:pt idx="8">
                  <c:v>47.659500000000001</c:v>
                </c:pt>
                <c:pt idx="9">
                  <c:v>45.39</c:v>
                </c:pt>
                <c:pt idx="10">
                  <c:v>43.1205</c:v>
                </c:pt>
                <c:pt idx="11">
                  <c:v>43.1205</c:v>
                </c:pt>
                <c:pt idx="12">
                  <c:v>43.1205</c:v>
                </c:pt>
                <c:pt idx="13">
                  <c:v>34.042500000000004</c:v>
                </c:pt>
                <c:pt idx="14">
                  <c:v>36.312000000000005</c:v>
                </c:pt>
                <c:pt idx="15">
                  <c:v>34.042500000000004</c:v>
                </c:pt>
                <c:pt idx="16">
                  <c:v>34.042500000000004</c:v>
                </c:pt>
                <c:pt idx="17">
                  <c:v>34.042500000000004</c:v>
                </c:pt>
                <c:pt idx="18">
                  <c:v>34.042500000000004</c:v>
                </c:pt>
                <c:pt idx="19">
                  <c:v>31.773000000000003</c:v>
                </c:pt>
                <c:pt idx="20">
                  <c:v>34.042500000000004</c:v>
                </c:pt>
                <c:pt idx="21">
                  <c:v>31.773000000000003</c:v>
                </c:pt>
                <c:pt idx="22">
                  <c:v>29.503500000000003</c:v>
                </c:pt>
                <c:pt idx="23">
                  <c:v>31.773000000000003</c:v>
                </c:pt>
                <c:pt idx="24">
                  <c:v>34.042500000000004</c:v>
                </c:pt>
                <c:pt idx="25">
                  <c:v>38.581500000000005</c:v>
                </c:pt>
                <c:pt idx="26">
                  <c:v>34.042500000000004</c:v>
                </c:pt>
                <c:pt idx="27">
                  <c:v>31.773000000000003</c:v>
                </c:pt>
                <c:pt idx="28">
                  <c:v>29.503500000000003</c:v>
                </c:pt>
                <c:pt idx="29">
                  <c:v>27.234000000000002</c:v>
                </c:pt>
                <c:pt idx="30">
                  <c:v>54.468000000000004</c:v>
                </c:pt>
                <c:pt idx="31">
                  <c:v>52.198500000000003</c:v>
                </c:pt>
                <c:pt idx="32">
                  <c:v>47.659500000000001</c:v>
                </c:pt>
                <c:pt idx="33">
                  <c:v>43.1205</c:v>
                </c:pt>
                <c:pt idx="34">
                  <c:v>34.042500000000004</c:v>
                </c:pt>
                <c:pt idx="35">
                  <c:v>34.042500000000004</c:v>
                </c:pt>
                <c:pt idx="36">
                  <c:v>34.042500000000004</c:v>
                </c:pt>
                <c:pt idx="37">
                  <c:v>31.773000000000003</c:v>
                </c:pt>
                <c:pt idx="38">
                  <c:v>31.773000000000003</c:v>
                </c:pt>
                <c:pt idx="39">
                  <c:v>29.503500000000003</c:v>
                </c:pt>
                <c:pt idx="40">
                  <c:v>31.773000000000003</c:v>
                </c:pt>
                <c:pt idx="41">
                  <c:v>31.773000000000003</c:v>
                </c:pt>
                <c:pt idx="42">
                  <c:v>29.503500000000003</c:v>
                </c:pt>
                <c:pt idx="43">
                  <c:v>29.503500000000003</c:v>
                </c:pt>
                <c:pt idx="44">
                  <c:v>29.503500000000003</c:v>
                </c:pt>
                <c:pt idx="45">
                  <c:v>29.503500000000003</c:v>
                </c:pt>
                <c:pt idx="46">
                  <c:v>29.503500000000003</c:v>
                </c:pt>
                <c:pt idx="47">
                  <c:v>31.773000000000003</c:v>
                </c:pt>
                <c:pt idx="48">
                  <c:v>29.503500000000003</c:v>
                </c:pt>
                <c:pt idx="49">
                  <c:v>29.503500000000003</c:v>
                </c:pt>
                <c:pt idx="50">
                  <c:v>31.773000000000003</c:v>
                </c:pt>
                <c:pt idx="51">
                  <c:v>31.773000000000003</c:v>
                </c:pt>
                <c:pt idx="52">
                  <c:v>29.503500000000003</c:v>
                </c:pt>
                <c:pt idx="53">
                  <c:v>31.773000000000003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0-4F4F-A7E0-8D303F52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84416"/>
        <c:axId val="1237795296"/>
      </c:scatterChart>
      <c:valAx>
        <c:axId val="12377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95296"/>
        <c:crosses val="autoZero"/>
        <c:crossBetween val="midCat"/>
      </c:valAx>
      <c:valAx>
        <c:axId val="1237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25918635170604"/>
                  <c:y val="9.4752478856809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weight'!$D$1:$D$5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'Live weight'!$E$1:$E$5</c:f>
              <c:numCache>
                <c:formatCode>General</c:formatCode>
                <c:ptCount val="5"/>
                <c:pt idx="0">
                  <c:v>34.042500000000004</c:v>
                </c:pt>
                <c:pt idx="1">
                  <c:v>34.042500000000004</c:v>
                </c:pt>
                <c:pt idx="2">
                  <c:v>31.773000000000003</c:v>
                </c:pt>
                <c:pt idx="3">
                  <c:v>29.503500000000003</c:v>
                </c:pt>
                <c:pt idx="4">
                  <c:v>27.234000000000002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37-4CF8-BD1D-00E486D5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37184"/>
        <c:axId val="1830539360"/>
      </c:scatterChart>
      <c:valAx>
        <c:axId val="18305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39360"/>
        <c:crosses val="autoZero"/>
        <c:crossBetween val="midCat"/>
      </c:valAx>
      <c:valAx>
        <c:axId val="18305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25918635170604"/>
                  <c:y val="9.4752478856809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weight'!$D$7:$D$23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numCache>
            </c:numRef>
          </c:xVal>
          <c:yVal>
            <c:numRef>
              <c:f>'Live weight'!$E$7:$E$23</c:f>
              <c:numCache>
                <c:formatCode>General</c:formatCode>
                <c:ptCount val="17"/>
                <c:pt idx="0">
                  <c:v>52.198500000000003</c:v>
                </c:pt>
                <c:pt idx="1">
                  <c:v>47.659500000000001</c:v>
                </c:pt>
                <c:pt idx="2">
                  <c:v>47.659500000000001</c:v>
                </c:pt>
                <c:pt idx="3">
                  <c:v>45.39</c:v>
                </c:pt>
                <c:pt idx="4">
                  <c:v>43.1205</c:v>
                </c:pt>
                <c:pt idx="5">
                  <c:v>43.1205</c:v>
                </c:pt>
                <c:pt idx="6">
                  <c:v>43.1205</c:v>
                </c:pt>
                <c:pt idx="7">
                  <c:v>34.042500000000004</c:v>
                </c:pt>
                <c:pt idx="8">
                  <c:v>36.312000000000005</c:v>
                </c:pt>
                <c:pt idx="9">
                  <c:v>34.042500000000004</c:v>
                </c:pt>
                <c:pt idx="10">
                  <c:v>34.042500000000004</c:v>
                </c:pt>
                <c:pt idx="11">
                  <c:v>34.042500000000004</c:v>
                </c:pt>
                <c:pt idx="12">
                  <c:v>34.042500000000004</c:v>
                </c:pt>
                <c:pt idx="13">
                  <c:v>31.773000000000003</c:v>
                </c:pt>
                <c:pt idx="14">
                  <c:v>34.042500000000004</c:v>
                </c:pt>
                <c:pt idx="15">
                  <c:v>31.773000000000003</c:v>
                </c:pt>
                <c:pt idx="16">
                  <c:v>29.503500000000003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44-4C81-8D01-0D4624D8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07808"/>
        <c:axId val="1830536640"/>
      </c:scatterChart>
      <c:valAx>
        <c:axId val="18305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36640"/>
        <c:crosses val="autoZero"/>
        <c:crossBetween val="midCat"/>
      </c:valAx>
      <c:valAx>
        <c:axId val="1830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25918635170604"/>
                  <c:y val="9.4752478856809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weight'!$D$26:$D$30</c:f>
              <c:numCache>
                <c:formatCode>General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</c:numCache>
            </c:numRef>
          </c:xVal>
          <c:yVal>
            <c:numRef>
              <c:f>'Live weight'!$E$26:$E$30</c:f>
              <c:numCache>
                <c:formatCode>General</c:formatCode>
                <c:ptCount val="5"/>
                <c:pt idx="0">
                  <c:v>38.581500000000005</c:v>
                </c:pt>
                <c:pt idx="1">
                  <c:v>34.042500000000004</c:v>
                </c:pt>
                <c:pt idx="2">
                  <c:v>31.773000000000003</c:v>
                </c:pt>
                <c:pt idx="3">
                  <c:v>29.503500000000003</c:v>
                </c:pt>
                <c:pt idx="4">
                  <c:v>27.234000000000002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8C-416D-BE0B-10A44035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23040"/>
        <c:axId val="1830506720"/>
      </c:scatterChart>
      <c:valAx>
        <c:axId val="18305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06720"/>
        <c:crosses val="autoZero"/>
        <c:crossBetween val="midCat"/>
      </c:valAx>
      <c:valAx>
        <c:axId val="18305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25918635170604"/>
                  <c:y val="9.4752478856809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weight'!$D$31:$D$40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xVal>
          <c:yVal>
            <c:numRef>
              <c:f>'Live weight'!$E$31:$E$40</c:f>
              <c:numCache>
                <c:formatCode>General</c:formatCode>
                <c:ptCount val="10"/>
                <c:pt idx="0">
                  <c:v>54.468000000000004</c:v>
                </c:pt>
                <c:pt idx="1">
                  <c:v>52.198500000000003</c:v>
                </c:pt>
                <c:pt idx="2">
                  <c:v>47.659500000000001</c:v>
                </c:pt>
                <c:pt idx="3">
                  <c:v>43.1205</c:v>
                </c:pt>
                <c:pt idx="4">
                  <c:v>34.042500000000004</c:v>
                </c:pt>
                <c:pt idx="5">
                  <c:v>34.042500000000004</c:v>
                </c:pt>
                <c:pt idx="6">
                  <c:v>34.042500000000004</c:v>
                </c:pt>
                <c:pt idx="7">
                  <c:v>31.773000000000003</c:v>
                </c:pt>
                <c:pt idx="8">
                  <c:v>31.773000000000003</c:v>
                </c:pt>
                <c:pt idx="9">
                  <c:v>29.503500000000003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A9-4102-A799-683F2317C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15424"/>
        <c:axId val="1830535552"/>
      </c:scatterChart>
      <c:valAx>
        <c:axId val="18305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35552"/>
        <c:crosses val="autoZero"/>
        <c:crossBetween val="midCat"/>
      </c:valAx>
      <c:valAx>
        <c:axId val="18305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100012</xdr:rowOff>
    </xdr:from>
    <xdr:to>
      <xdr:col>12</xdr:col>
      <xdr:colOff>323850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544285</xdr:colOff>
      <xdr:row>2</xdr:row>
      <xdr:rowOff>38100</xdr:rowOff>
    </xdr:from>
    <xdr:to>
      <xdr:col>14</xdr:col>
      <xdr:colOff>239485</xdr:colOff>
      <xdr:row>17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312964</xdr:colOff>
      <xdr:row>1</xdr:row>
      <xdr:rowOff>176892</xdr:rowOff>
    </xdr:from>
    <xdr:to>
      <xdr:col>19</xdr:col>
      <xdr:colOff>517071</xdr:colOff>
      <xdr:row>12</xdr:row>
      <xdr:rowOff>31295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122465</xdr:colOff>
      <xdr:row>1</xdr:row>
      <xdr:rowOff>176893</xdr:rowOff>
    </xdr:from>
    <xdr:to>
      <xdr:col>25</xdr:col>
      <xdr:colOff>326572</xdr:colOff>
      <xdr:row>12</xdr:row>
      <xdr:rowOff>31296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217715</xdr:colOff>
      <xdr:row>19</xdr:row>
      <xdr:rowOff>27214</xdr:rowOff>
    </xdr:from>
    <xdr:to>
      <xdr:col>13</xdr:col>
      <xdr:colOff>421822</xdr:colOff>
      <xdr:row>29</xdr:row>
      <xdr:rowOff>72117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149679</xdr:colOff>
      <xdr:row>19</xdr:row>
      <xdr:rowOff>13607</xdr:rowOff>
    </xdr:from>
    <xdr:to>
      <xdr:col>19</xdr:col>
      <xdr:colOff>353786</xdr:colOff>
      <xdr:row>29</xdr:row>
      <xdr:rowOff>58510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I18" sqref="I18:J20"/>
    </sheetView>
  </sheetViews>
  <sheetFormatPr defaultRowHeight="15" x14ac:dyDescent="0.25"/>
  <cols>
    <col min="1" max="1" width="16.85546875" bestFit="1" customWidth="1"/>
    <col min="3" max="4" width="11.5703125" bestFit="1" customWidth="1"/>
    <col min="5" max="5" width="11.28515625" bestFit="1" customWidth="1"/>
    <col min="6" max="6" width="10.42578125" bestFit="1" customWidth="1"/>
    <col min="7" max="7" width="18.7109375" bestFit="1" customWidth="1"/>
    <col min="8" max="8" width="23.28515625" bestFit="1" customWidth="1"/>
    <col min="9" max="9" width="16.5703125" bestFit="1" customWidth="1"/>
    <col min="10" max="10" width="17.28515625" bestFit="1" customWidth="1"/>
    <col min="11" max="11" width="15.85546875" bestFit="1" customWidth="1"/>
  </cols>
  <sheetData>
    <row r="1" spans="1:14" x14ac:dyDescent="0.25">
      <c r="A1" s="9" t="s">
        <v>9</v>
      </c>
      <c r="B1" s="12" t="s">
        <v>16</v>
      </c>
      <c r="C1" s="13" t="s">
        <v>17</v>
      </c>
      <c r="D1" s="22" t="s">
        <v>29</v>
      </c>
      <c r="E1" s="2"/>
      <c r="F1" s="6" t="s">
        <v>0</v>
      </c>
      <c r="G1" s="7" t="s">
        <v>1</v>
      </c>
    </row>
    <row r="2" spans="1:14" x14ac:dyDescent="0.25">
      <c r="A2" s="10" t="s">
        <v>10</v>
      </c>
      <c r="B2" t="s">
        <v>30</v>
      </c>
      <c r="C2" s="3" t="s">
        <v>31</v>
      </c>
      <c r="D2" s="23">
        <v>2.8472222222222222E-2</v>
      </c>
      <c r="E2" s="10" t="s">
        <v>14</v>
      </c>
      <c r="F2" s="16">
        <v>45097</v>
      </c>
      <c r="G2" s="17">
        <v>0.42708333333333331</v>
      </c>
    </row>
    <row r="3" spans="1:14" x14ac:dyDescent="0.25">
      <c r="A3" s="10" t="s">
        <v>11</v>
      </c>
      <c r="B3" t="s">
        <v>32</v>
      </c>
      <c r="C3" s="3" t="s">
        <v>31</v>
      </c>
      <c r="D3" s="23">
        <v>3.1944444444444449E-2</v>
      </c>
      <c r="E3" s="11" t="s">
        <v>13</v>
      </c>
      <c r="F3" s="20">
        <v>45099</v>
      </c>
      <c r="G3" s="21">
        <v>0.4375</v>
      </c>
    </row>
    <row r="4" spans="1:14" x14ac:dyDescent="0.25">
      <c r="A4" s="11" t="s">
        <v>12</v>
      </c>
      <c r="B4" s="4" t="s">
        <v>33</v>
      </c>
      <c r="C4" s="5" t="s">
        <v>34</v>
      </c>
      <c r="D4" s="23">
        <v>7.9166666666666663E-2</v>
      </c>
    </row>
    <row r="6" spans="1:14" x14ac:dyDescent="0.25">
      <c r="A6" s="8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6</v>
      </c>
      <c r="G6" s="8" t="s">
        <v>20</v>
      </c>
      <c r="H6" s="8" t="s">
        <v>21</v>
      </c>
      <c r="I6" s="8" t="s">
        <v>7</v>
      </c>
      <c r="J6" s="8" t="s">
        <v>5</v>
      </c>
      <c r="K6" s="8" t="s">
        <v>8</v>
      </c>
      <c r="L6" s="8" t="s">
        <v>22</v>
      </c>
      <c r="M6" s="8" t="s">
        <v>15</v>
      </c>
    </row>
    <row r="7" spans="1:14" x14ac:dyDescent="0.25">
      <c r="A7" s="14">
        <v>45097</v>
      </c>
      <c r="B7" s="15">
        <v>0.42708333333333331</v>
      </c>
      <c r="C7" s="1">
        <v>1127</v>
      </c>
      <c r="D7" s="1">
        <v>0</v>
      </c>
      <c r="E7" s="1" t="s">
        <v>18</v>
      </c>
      <c r="F7" s="1" t="s">
        <v>19</v>
      </c>
      <c r="G7" s="18" t="s">
        <v>27</v>
      </c>
      <c r="H7" s="1" t="s">
        <v>35</v>
      </c>
      <c r="I7" s="1">
        <v>24.45</v>
      </c>
      <c r="J7" s="1">
        <v>15.91</v>
      </c>
      <c r="K7" s="1">
        <v>38.64</v>
      </c>
      <c r="L7">
        <f>K7-J7</f>
        <v>22.73</v>
      </c>
      <c r="M7" s="1" t="s">
        <v>18</v>
      </c>
    </row>
    <row r="8" spans="1:14" x14ac:dyDescent="0.25">
      <c r="A8" s="14"/>
      <c r="B8" s="15">
        <v>0.66666666666666663</v>
      </c>
      <c r="C8" s="1">
        <v>1142</v>
      </c>
      <c r="D8" s="1">
        <v>40</v>
      </c>
      <c r="E8" s="1" t="s">
        <v>18</v>
      </c>
      <c r="F8" s="1" t="s">
        <v>19</v>
      </c>
      <c r="G8" s="18" t="s">
        <v>36</v>
      </c>
      <c r="H8" s="1" t="s">
        <v>37</v>
      </c>
      <c r="I8" s="1">
        <v>24.43</v>
      </c>
      <c r="J8" s="1">
        <v>29.55</v>
      </c>
      <c r="K8" s="1">
        <v>52.27</v>
      </c>
      <c r="L8">
        <f t="shared" ref="L8" si="0">K8-J8</f>
        <v>22.720000000000002</v>
      </c>
      <c r="M8" s="1" t="s">
        <v>38</v>
      </c>
    </row>
    <row r="9" spans="1:14" x14ac:dyDescent="0.25">
      <c r="A9" s="14">
        <v>45098</v>
      </c>
      <c r="B9" s="15">
        <v>0.4236111111111111</v>
      </c>
      <c r="C9" s="1"/>
      <c r="D9" s="1">
        <v>75</v>
      </c>
      <c r="E9" s="1" t="s">
        <v>18</v>
      </c>
      <c r="F9" s="1" t="s">
        <v>18</v>
      </c>
      <c r="H9" s="1" t="s">
        <v>39</v>
      </c>
      <c r="I9" s="1"/>
      <c r="J9" s="1">
        <v>29.55</v>
      </c>
      <c r="K9" s="1">
        <v>34.090000000000003</v>
      </c>
      <c r="L9">
        <f>K9-J9</f>
        <v>4.5400000000000027</v>
      </c>
      <c r="M9" s="1" t="s">
        <v>19</v>
      </c>
    </row>
    <row r="10" spans="1:14" x14ac:dyDescent="0.25">
      <c r="A10" s="14"/>
      <c r="B10" s="15">
        <v>0.42708333333333331</v>
      </c>
      <c r="C10" s="1">
        <v>1172</v>
      </c>
      <c r="D10" s="1">
        <v>0</v>
      </c>
      <c r="E10" s="1" t="s">
        <v>19</v>
      </c>
      <c r="F10" s="1" t="s">
        <v>19</v>
      </c>
      <c r="G10" s="18" t="s">
        <v>36</v>
      </c>
      <c r="H10" s="1" t="s">
        <v>35</v>
      </c>
      <c r="I10" s="1">
        <v>19.559999999999999</v>
      </c>
      <c r="J10" s="1">
        <v>34.090000000000003</v>
      </c>
      <c r="K10" s="1">
        <v>52.27</v>
      </c>
      <c r="L10">
        <f t="shared" ref="L10:L15" si="1">K10-J10</f>
        <v>18.18</v>
      </c>
      <c r="M10" s="1" t="s">
        <v>38</v>
      </c>
    </row>
    <row r="11" spans="1:14" x14ac:dyDescent="0.25">
      <c r="A11" s="14"/>
      <c r="B11" s="15">
        <v>0.49305555555555558</v>
      </c>
      <c r="C11" s="1">
        <v>1184</v>
      </c>
      <c r="D11" s="1">
        <v>30</v>
      </c>
      <c r="E11" s="1" t="s">
        <v>38</v>
      </c>
      <c r="F11" s="1" t="s">
        <v>18</v>
      </c>
      <c r="G11" s="18"/>
      <c r="H11" s="1"/>
      <c r="J11" s="1">
        <v>34.090000000000003</v>
      </c>
      <c r="K11" s="1">
        <v>34.090000000000003</v>
      </c>
      <c r="L11">
        <f t="shared" si="1"/>
        <v>0</v>
      </c>
      <c r="M11" s="1" t="s">
        <v>18</v>
      </c>
    </row>
    <row r="12" spans="1:14" x14ac:dyDescent="0.25">
      <c r="A12" s="1"/>
      <c r="B12" s="15">
        <v>0.64583333333333337</v>
      </c>
      <c r="C12" s="1">
        <v>1188</v>
      </c>
      <c r="D12" s="1">
        <v>45</v>
      </c>
      <c r="E12" s="1" t="s">
        <v>38</v>
      </c>
      <c r="F12" s="1" t="s">
        <v>38</v>
      </c>
      <c r="G12" s="19"/>
      <c r="H12" s="1" t="s">
        <v>39</v>
      </c>
      <c r="I12" s="1"/>
      <c r="J12" s="1">
        <v>27.27</v>
      </c>
      <c r="K12" s="1">
        <v>29.55</v>
      </c>
      <c r="L12">
        <f t="shared" si="1"/>
        <v>2.2800000000000011</v>
      </c>
      <c r="M12" s="1" t="s">
        <v>38</v>
      </c>
    </row>
    <row r="13" spans="1:14" x14ac:dyDescent="0.25">
      <c r="A13" s="1"/>
      <c r="B13" s="15">
        <v>0.66666666666666663</v>
      </c>
      <c r="C13" s="1">
        <v>1193</v>
      </c>
      <c r="D13" s="1">
        <v>45</v>
      </c>
      <c r="E13" s="1" t="s">
        <v>38</v>
      </c>
      <c r="F13" s="1" t="s">
        <v>19</v>
      </c>
      <c r="G13" s="19" t="s">
        <v>41</v>
      </c>
      <c r="H13" s="1" t="s">
        <v>42</v>
      </c>
      <c r="I13" s="1">
        <v>28.96</v>
      </c>
      <c r="J13" s="1">
        <v>27.27</v>
      </c>
      <c r="K13" s="1">
        <v>56.82</v>
      </c>
      <c r="L13">
        <f t="shared" si="1"/>
        <v>29.55</v>
      </c>
      <c r="M13" s="1" t="s">
        <v>38</v>
      </c>
      <c r="N13" s="1"/>
    </row>
    <row r="14" spans="1:14" x14ac:dyDescent="0.25">
      <c r="A14" s="14">
        <v>45099</v>
      </c>
      <c r="B14" s="15">
        <v>0.4375</v>
      </c>
      <c r="C14" s="1">
        <v>1223</v>
      </c>
      <c r="D14" s="1">
        <v>45</v>
      </c>
      <c r="E14" s="1" t="s">
        <v>18</v>
      </c>
      <c r="F14" s="1" t="s">
        <v>18</v>
      </c>
      <c r="G14" s="19"/>
      <c r="H14" s="1" t="s">
        <v>43</v>
      </c>
      <c r="I14" s="1"/>
      <c r="J14" s="1">
        <v>29.55</v>
      </c>
      <c r="K14" s="1">
        <v>29.55</v>
      </c>
      <c r="L14">
        <f t="shared" si="1"/>
        <v>0</v>
      </c>
      <c r="M14" s="1" t="s">
        <v>38</v>
      </c>
      <c r="N14" s="1"/>
    </row>
    <row r="15" spans="1:14" x14ac:dyDescent="0.25">
      <c r="B15" s="15">
        <v>0.44791666666666669</v>
      </c>
      <c r="C15" s="1">
        <v>1223</v>
      </c>
      <c r="D15" s="1">
        <v>90</v>
      </c>
      <c r="E15" s="1" t="s">
        <v>19</v>
      </c>
      <c r="F15" s="1" t="s">
        <v>18</v>
      </c>
      <c r="G15" s="19"/>
      <c r="H15" s="1" t="s">
        <v>44</v>
      </c>
      <c r="I15" s="1"/>
      <c r="J15" s="1">
        <v>29.55</v>
      </c>
      <c r="K15" s="1">
        <v>29.55</v>
      </c>
      <c r="L15">
        <f t="shared" si="1"/>
        <v>0</v>
      </c>
      <c r="M15" s="1" t="s">
        <v>19</v>
      </c>
      <c r="N15" s="1"/>
    </row>
    <row r="16" spans="1:14" x14ac:dyDescent="0.25">
      <c r="A16" s="1"/>
      <c r="B16" s="15"/>
      <c r="C16" s="1"/>
      <c r="D16" s="1"/>
      <c r="E16" s="1"/>
      <c r="F16" s="1"/>
      <c r="G16" s="19"/>
      <c r="H16" s="1"/>
      <c r="I16" s="1"/>
      <c r="J16" s="1"/>
      <c r="K16" s="1"/>
      <c r="L16" s="1"/>
      <c r="M16" s="1"/>
      <c r="N16" s="1"/>
    </row>
    <row r="17" spans="1:13" x14ac:dyDescent="0.25">
      <c r="A17" s="14"/>
      <c r="B17" s="15"/>
      <c r="C17" s="1"/>
      <c r="D17" s="1"/>
      <c r="E17" s="1"/>
      <c r="F17" s="1"/>
      <c r="G17" s="19"/>
      <c r="H17" s="1"/>
      <c r="I17" s="1"/>
      <c r="J17" s="1"/>
      <c r="K17" s="1"/>
      <c r="L17" s="1"/>
      <c r="M17" s="1"/>
    </row>
    <row r="18" spans="1:13" x14ac:dyDescent="0.25">
      <c r="G18" s="18"/>
    </row>
    <row r="19" spans="1:13" x14ac:dyDescent="0.25">
      <c r="G19" s="18"/>
    </row>
    <row r="20" spans="1:13" x14ac:dyDescent="0.25">
      <c r="G20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5" sqref="B5"/>
    </sheetView>
  </sheetViews>
  <sheetFormatPr defaultRowHeight="15" x14ac:dyDescent="0.25"/>
  <cols>
    <col min="2" max="2" width="45.28515625" bestFit="1" customWidth="1"/>
  </cols>
  <sheetData>
    <row r="1" spans="1:2" x14ac:dyDescent="0.25">
      <c r="A1">
        <v>1</v>
      </c>
      <c r="B1" s="18"/>
    </row>
    <row r="2" spans="1:2" x14ac:dyDescent="0.25">
      <c r="A2">
        <v>2</v>
      </c>
      <c r="B2" t="s">
        <v>23</v>
      </c>
    </row>
    <row r="3" spans="1:2" x14ac:dyDescent="0.25">
      <c r="A3">
        <v>3</v>
      </c>
      <c r="B3" t="s">
        <v>26</v>
      </c>
    </row>
    <row r="4" spans="1:2" x14ac:dyDescent="0.25">
      <c r="A4">
        <v>4</v>
      </c>
      <c r="B4" t="s">
        <v>40</v>
      </c>
    </row>
    <row r="5" spans="1:2" x14ac:dyDescent="0.25">
      <c r="A5">
        <v>5</v>
      </c>
    </row>
    <row r="6" spans="1:2" x14ac:dyDescent="0.25">
      <c r="A6">
        <v>6</v>
      </c>
    </row>
    <row r="7" spans="1:2" x14ac:dyDescent="0.25">
      <c r="A7">
        <v>7</v>
      </c>
    </row>
    <row r="8" spans="1:2" x14ac:dyDescent="0.25">
      <c r="A8">
        <v>8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B18" sqref="B18:D19"/>
    </sheetView>
  </sheetViews>
  <sheetFormatPr defaultRowHeight="15" x14ac:dyDescent="0.25"/>
  <cols>
    <col min="1" max="1" width="9.7109375" bestFit="1" customWidth="1"/>
    <col min="4" max="4" width="12.42578125" bestFit="1" customWidth="1"/>
  </cols>
  <sheetData>
    <row r="1" spans="1:4" x14ac:dyDescent="0.25">
      <c r="A1" s="8" t="s">
        <v>0</v>
      </c>
      <c r="B1" s="8" t="s">
        <v>1</v>
      </c>
      <c r="C1" t="s">
        <v>24</v>
      </c>
      <c r="D1" t="s">
        <v>25</v>
      </c>
    </row>
    <row r="2" spans="1:4" x14ac:dyDescent="0.25">
      <c r="A2" s="14">
        <v>45097</v>
      </c>
      <c r="B2" s="15">
        <v>0.42708333333333331</v>
      </c>
      <c r="C2">
        <v>0</v>
      </c>
      <c r="D2" s="1">
        <v>1127</v>
      </c>
    </row>
    <row r="3" spans="1:4" x14ac:dyDescent="0.25">
      <c r="A3" s="14"/>
      <c r="B3" s="15">
        <v>0.66666666666666663</v>
      </c>
      <c r="C3">
        <v>6</v>
      </c>
      <c r="D3" s="1">
        <v>1142</v>
      </c>
    </row>
    <row r="4" spans="1:4" x14ac:dyDescent="0.25">
      <c r="A4" s="14">
        <v>45098</v>
      </c>
      <c r="B4" s="15">
        <v>0.42708333333333331</v>
      </c>
      <c r="C4">
        <v>24</v>
      </c>
      <c r="D4" s="1">
        <v>1172</v>
      </c>
    </row>
    <row r="5" spans="1:4" x14ac:dyDescent="0.25">
      <c r="A5" s="14"/>
      <c r="B5" s="15">
        <v>0.49305555555555558</v>
      </c>
      <c r="C5">
        <v>26</v>
      </c>
      <c r="D5" s="1">
        <v>1184</v>
      </c>
    </row>
    <row r="6" spans="1:4" x14ac:dyDescent="0.25">
      <c r="B6" s="15">
        <v>0.64583333333333337</v>
      </c>
      <c r="C6">
        <v>30</v>
      </c>
      <c r="D6" s="1">
        <v>1188</v>
      </c>
    </row>
    <row r="7" spans="1:4" x14ac:dyDescent="0.25">
      <c r="B7" s="15">
        <v>0.66666666666666663</v>
      </c>
      <c r="C7">
        <v>31</v>
      </c>
      <c r="D7" s="1">
        <v>1193</v>
      </c>
    </row>
    <row r="8" spans="1:4" x14ac:dyDescent="0.25">
      <c r="A8" s="14">
        <v>45099</v>
      </c>
      <c r="B8" s="15">
        <v>0.4375</v>
      </c>
      <c r="C8">
        <v>48</v>
      </c>
      <c r="D8" s="1">
        <v>1223</v>
      </c>
    </row>
    <row r="9" spans="1:4" x14ac:dyDescent="0.25">
      <c r="B9" s="15"/>
      <c r="D9" s="1"/>
    </row>
    <row r="10" spans="1:4" x14ac:dyDescent="0.25">
      <c r="B10" s="15"/>
      <c r="D10" s="1"/>
    </row>
    <row r="11" spans="1:4" x14ac:dyDescent="0.25">
      <c r="A11" s="16"/>
      <c r="B11" s="15"/>
      <c r="D11" s="1"/>
    </row>
    <row r="18" spans="2:4" x14ac:dyDescent="0.25">
      <c r="B18" s="15"/>
      <c r="C18" s="1"/>
      <c r="D18" s="1"/>
    </row>
    <row r="19" spans="2:4" x14ac:dyDescent="0.25">
      <c r="B19" s="15"/>
      <c r="C19" s="1"/>
      <c r="D1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tabSelected="1" workbookViewId="0">
      <selection activeCell="D11" sqref="D11"/>
    </sheetView>
  </sheetViews>
  <sheetFormatPr defaultRowHeight="15" x14ac:dyDescent="0.25"/>
  <cols>
    <col min="1" max="1" width="9.7109375" bestFit="1" customWidth="1"/>
    <col min="3" max="4" width="12.42578125" bestFit="1" customWidth="1"/>
    <col min="5" max="5" width="9.28515625" bestFit="1" customWidth="1"/>
  </cols>
  <sheetData>
    <row r="1" spans="1:5" x14ac:dyDescent="0.25">
      <c r="A1" s="8" t="s">
        <v>0</v>
      </c>
      <c r="B1" s="8" t="s">
        <v>1</v>
      </c>
      <c r="C1" t="s">
        <v>24</v>
      </c>
      <c r="D1" s="8" t="s">
        <v>3</v>
      </c>
      <c r="E1" s="8" t="s">
        <v>28</v>
      </c>
    </row>
    <row r="2" spans="1:5" x14ac:dyDescent="0.25">
      <c r="A2" s="14">
        <v>45097</v>
      </c>
      <c r="B2" s="15">
        <v>0.42708333333333331</v>
      </c>
      <c r="C2" s="1">
        <v>0</v>
      </c>
      <c r="D2" s="1">
        <v>0</v>
      </c>
      <c r="E2" s="1">
        <v>24.45</v>
      </c>
    </row>
    <row r="3" spans="1:5" x14ac:dyDescent="0.25">
      <c r="A3" s="14"/>
      <c r="B3" s="15">
        <v>0.66666666666666663</v>
      </c>
      <c r="C3" s="1">
        <v>6</v>
      </c>
      <c r="D3" s="1">
        <v>40</v>
      </c>
      <c r="E3" s="1">
        <v>24.43</v>
      </c>
    </row>
    <row r="4" spans="1:5" x14ac:dyDescent="0.25">
      <c r="A4" s="14">
        <v>45098</v>
      </c>
      <c r="B4" s="15">
        <v>0.4236111111111111</v>
      </c>
      <c r="C4" s="1">
        <v>24</v>
      </c>
      <c r="D4" s="1">
        <v>75</v>
      </c>
    </row>
    <row r="5" spans="1:5" x14ac:dyDescent="0.25">
      <c r="A5" s="14"/>
      <c r="B5" s="15">
        <v>0.42708333333333331</v>
      </c>
      <c r="C5" s="1">
        <v>24</v>
      </c>
      <c r="D5" s="1">
        <v>0</v>
      </c>
      <c r="E5" s="1">
        <v>10.56</v>
      </c>
    </row>
    <row r="6" spans="1:5" x14ac:dyDescent="0.25">
      <c r="A6" s="1"/>
      <c r="B6" s="15">
        <v>0.49305555555555558</v>
      </c>
      <c r="C6" s="1">
        <v>26</v>
      </c>
      <c r="D6" s="1">
        <v>30</v>
      </c>
      <c r="E6" s="1"/>
    </row>
    <row r="7" spans="1:5" x14ac:dyDescent="0.25">
      <c r="A7" s="14"/>
      <c r="B7" s="15">
        <v>0.64583333333333337</v>
      </c>
      <c r="C7" s="1">
        <v>30</v>
      </c>
      <c r="D7" s="1">
        <v>45</v>
      </c>
    </row>
    <row r="8" spans="1:5" x14ac:dyDescent="0.25">
      <c r="B8" s="15">
        <v>0.66666666666666663</v>
      </c>
      <c r="C8" s="1">
        <v>31</v>
      </c>
      <c r="D8" s="1">
        <v>45</v>
      </c>
      <c r="E8" s="1">
        <v>28.96</v>
      </c>
    </row>
    <row r="9" spans="1:5" x14ac:dyDescent="0.25">
      <c r="A9" s="14">
        <v>45099</v>
      </c>
      <c r="B9" s="15">
        <v>0.4375</v>
      </c>
      <c r="C9" s="1">
        <v>48</v>
      </c>
      <c r="D9" s="1">
        <v>45</v>
      </c>
      <c r="E9" s="1"/>
    </row>
    <row r="10" spans="1:5" x14ac:dyDescent="0.25">
      <c r="A10" s="16"/>
      <c r="B10" s="15">
        <v>0.44791666666666669</v>
      </c>
      <c r="C10" s="1">
        <v>49</v>
      </c>
      <c r="D10" s="1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zoomScale="70" zoomScaleNormal="70" workbookViewId="0">
      <selection activeCell="F26" sqref="F26"/>
    </sheetView>
  </sheetViews>
  <sheetFormatPr defaultColWidth="8.85546875" defaultRowHeight="15" x14ac:dyDescent="0.25"/>
  <cols>
    <col min="1" max="1" width="20.5703125" style="24" bestFit="1" customWidth="1"/>
    <col min="2" max="16384" width="8.85546875" style="24"/>
  </cols>
  <sheetData>
    <row r="1" spans="1:7" x14ac:dyDescent="0.25">
      <c r="A1" s="24" t="s">
        <v>45</v>
      </c>
      <c r="B1" s="24">
        <v>75</v>
      </c>
      <c r="D1" s="24">
        <v>0</v>
      </c>
      <c r="E1" s="24">
        <f t="shared" ref="E1:E54" si="0">B1*0.4539</f>
        <v>34.042500000000004</v>
      </c>
      <c r="G1" s="24">
        <f>E1-E5</f>
        <v>6.8085000000000022</v>
      </c>
    </row>
    <row r="2" spans="1:7" x14ac:dyDescent="0.25">
      <c r="A2" s="24" t="s">
        <v>46</v>
      </c>
      <c r="B2" s="24">
        <v>75</v>
      </c>
      <c r="D2" s="24">
        <v>1</v>
      </c>
      <c r="E2" s="24">
        <f t="shared" si="0"/>
        <v>34.042500000000004</v>
      </c>
    </row>
    <row r="3" spans="1:7" x14ac:dyDescent="0.25">
      <c r="A3" s="24" t="s">
        <v>47</v>
      </c>
      <c r="B3" s="24">
        <v>70</v>
      </c>
      <c r="D3" s="24">
        <v>2</v>
      </c>
      <c r="E3" s="24">
        <f t="shared" si="0"/>
        <v>31.773000000000003</v>
      </c>
    </row>
    <row r="4" spans="1:7" x14ac:dyDescent="0.25">
      <c r="A4" s="24" t="s">
        <v>48</v>
      </c>
      <c r="B4" s="24">
        <v>65</v>
      </c>
      <c r="D4" s="24">
        <v>3</v>
      </c>
      <c r="E4" s="24">
        <f t="shared" si="0"/>
        <v>29.503500000000003</v>
      </c>
    </row>
    <row r="5" spans="1:7" x14ac:dyDescent="0.25">
      <c r="A5" s="24" t="s">
        <v>49</v>
      </c>
      <c r="B5" s="24">
        <v>60</v>
      </c>
      <c r="D5" s="24">
        <v>4</v>
      </c>
      <c r="E5" s="24">
        <f t="shared" si="0"/>
        <v>27.234000000000002</v>
      </c>
    </row>
    <row r="6" spans="1:7" x14ac:dyDescent="0.25">
      <c r="A6" s="24" t="s">
        <v>50</v>
      </c>
      <c r="B6" s="24">
        <v>60</v>
      </c>
      <c r="D6" s="24">
        <v>5</v>
      </c>
      <c r="E6" s="24">
        <f t="shared" si="0"/>
        <v>27.234000000000002</v>
      </c>
    </row>
    <row r="7" spans="1:7" x14ac:dyDescent="0.25">
      <c r="A7" s="24" t="s">
        <v>51</v>
      </c>
      <c r="B7" s="24">
        <v>115</v>
      </c>
      <c r="D7" s="24">
        <v>6</v>
      </c>
      <c r="E7" s="24">
        <f t="shared" si="0"/>
        <v>52.198500000000003</v>
      </c>
      <c r="G7" s="24">
        <f>E7-E23</f>
        <v>22.695</v>
      </c>
    </row>
    <row r="8" spans="1:7" x14ac:dyDescent="0.25">
      <c r="A8" s="24" t="s">
        <v>52</v>
      </c>
      <c r="B8" s="24">
        <v>105</v>
      </c>
      <c r="D8" s="24">
        <v>7</v>
      </c>
      <c r="E8" s="24">
        <f t="shared" si="0"/>
        <v>47.659500000000001</v>
      </c>
    </row>
    <row r="9" spans="1:7" x14ac:dyDescent="0.25">
      <c r="A9" s="24" t="s">
        <v>53</v>
      </c>
      <c r="B9" s="24">
        <v>105</v>
      </c>
      <c r="D9" s="24">
        <v>8</v>
      </c>
      <c r="E9" s="24">
        <f t="shared" si="0"/>
        <v>47.659500000000001</v>
      </c>
    </row>
    <row r="10" spans="1:7" x14ac:dyDescent="0.25">
      <c r="A10" s="24" t="s">
        <v>54</v>
      </c>
      <c r="B10" s="24">
        <v>100</v>
      </c>
      <c r="D10" s="24">
        <v>9</v>
      </c>
      <c r="E10" s="24">
        <f t="shared" si="0"/>
        <v>45.39</v>
      </c>
    </row>
    <row r="11" spans="1:7" x14ac:dyDescent="0.25">
      <c r="A11" s="24" t="s">
        <v>55</v>
      </c>
      <c r="B11" s="24">
        <v>95</v>
      </c>
      <c r="D11" s="24">
        <v>10</v>
      </c>
      <c r="E11" s="24">
        <f t="shared" si="0"/>
        <v>43.1205</v>
      </c>
    </row>
    <row r="12" spans="1:7" x14ac:dyDescent="0.25">
      <c r="A12" s="24" t="s">
        <v>56</v>
      </c>
      <c r="B12" s="24">
        <v>95</v>
      </c>
      <c r="D12" s="24">
        <v>11</v>
      </c>
      <c r="E12" s="24">
        <f t="shared" si="0"/>
        <v>43.1205</v>
      </c>
    </row>
    <row r="13" spans="1:7" x14ac:dyDescent="0.25">
      <c r="A13" s="24" t="s">
        <v>57</v>
      </c>
      <c r="B13" s="24">
        <v>95</v>
      </c>
      <c r="D13" s="24">
        <v>12</v>
      </c>
      <c r="E13" s="24">
        <f t="shared" si="0"/>
        <v>43.1205</v>
      </c>
    </row>
    <row r="14" spans="1:7" x14ac:dyDescent="0.25">
      <c r="A14" s="24" t="s">
        <v>58</v>
      </c>
      <c r="B14" s="24">
        <v>75</v>
      </c>
      <c r="D14" s="24">
        <v>13</v>
      </c>
      <c r="E14" s="24">
        <f t="shared" si="0"/>
        <v>34.042500000000004</v>
      </c>
    </row>
    <row r="15" spans="1:7" x14ac:dyDescent="0.25">
      <c r="A15" s="24" t="s">
        <v>59</v>
      </c>
      <c r="B15" s="24">
        <v>80</v>
      </c>
      <c r="D15" s="24">
        <v>14</v>
      </c>
      <c r="E15" s="24">
        <f t="shared" si="0"/>
        <v>36.312000000000005</v>
      </c>
    </row>
    <row r="16" spans="1:7" x14ac:dyDescent="0.25">
      <c r="A16" s="24" t="s">
        <v>60</v>
      </c>
      <c r="B16" s="24">
        <v>75</v>
      </c>
      <c r="D16" s="24">
        <v>15</v>
      </c>
      <c r="E16" s="24">
        <f t="shared" si="0"/>
        <v>34.042500000000004</v>
      </c>
    </row>
    <row r="17" spans="1:6" x14ac:dyDescent="0.25">
      <c r="A17" s="24" t="s">
        <v>61</v>
      </c>
      <c r="B17" s="24">
        <v>75</v>
      </c>
      <c r="D17" s="24">
        <v>16</v>
      </c>
      <c r="E17" s="24">
        <f t="shared" si="0"/>
        <v>34.042500000000004</v>
      </c>
    </row>
    <row r="18" spans="1:6" x14ac:dyDescent="0.25">
      <c r="A18" s="24" t="s">
        <v>62</v>
      </c>
      <c r="B18" s="24">
        <v>75</v>
      </c>
      <c r="D18" s="24">
        <v>17</v>
      </c>
      <c r="E18" s="24">
        <f t="shared" si="0"/>
        <v>34.042500000000004</v>
      </c>
    </row>
    <row r="19" spans="1:6" x14ac:dyDescent="0.25">
      <c r="A19" s="24" t="s">
        <v>63</v>
      </c>
      <c r="B19" s="24">
        <v>75</v>
      </c>
      <c r="D19" s="24">
        <v>18</v>
      </c>
      <c r="E19" s="24">
        <f t="shared" si="0"/>
        <v>34.042500000000004</v>
      </c>
    </row>
    <row r="20" spans="1:6" x14ac:dyDescent="0.25">
      <c r="A20" s="24" t="s">
        <v>64</v>
      </c>
      <c r="B20" s="24">
        <v>70</v>
      </c>
      <c r="D20" s="24">
        <v>19</v>
      </c>
      <c r="E20" s="24">
        <f t="shared" si="0"/>
        <v>31.773000000000003</v>
      </c>
    </row>
    <row r="21" spans="1:6" x14ac:dyDescent="0.25">
      <c r="A21" s="24" t="s">
        <v>65</v>
      </c>
      <c r="B21" s="24">
        <v>75</v>
      </c>
      <c r="D21" s="24">
        <v>20</v>
      </c>
      <c r="E21" s="24">
        <f t="shared" si="0"/>
        <v>34.042500000000004</v>
      </c>
    </row>
    <row r="22" spans="1:6" x14ac:dyDescent="0.25">
      <c r="A22" s="24" t="s">
        <v>66</v>
      </c>
      <c r="B22" s="24">
        <v>70</v>
      </c>
      <c r="D22" s="24">
        <v>21</v>
      </c>
      <c r="E22" s="24">
        <f t="shared" si="0"/>
        <v>31.773000000000003</v>
      </c>
    </row>
    <row r="23" spans="1:6" x14ac:dyDescent="0.25">
      <c r="A23" s="24" t="s">
        <v>67</v>
      </c>
      <c r="B23" s="24">
        <v>65</v>
      </c>
      <c r="D23" s="24">
        <v>22</v>
      </c>
      <c r="E23" s="24">
        <f t="shared" si="0"/>
        <v>29.503500000000003</v>
      </c>
    </row>
    <row r="24" spans="1:6" x14ac:dyDescent="0.25">
      <c r="A24" s="24" t="s">
        <v>68</v>
      </c>
      <c r="B24" s="24">
        <v>70</v>
      </c>
      <c r="D24" s="24">
        <v>23</v>
      </c>
      <c r="E24" s="24">
        <f t="shared" si="0"/>
        <v>31.773000000000003</v>
      </c>
    </row>
    <row r="25" spans="1:6" x14ac:dyDescent="0.25">
      <c r="A25" s="24" t="s">
        <v>69</v>
      </c>
      <c r="B25" s="24">
        <v>75</v>
      </c>
      <c r="D25" s="24">
        <v>24</v>
      </c>
      <c r="E25" s="24">
        <f t="shared" si="0"/>
        <v>34.042500000000004</v>
      </c>
    </row>
    <row r="26" spans="1:6" x14ac:dyDescent="0.25">
      <c r="A26" s="24" t="s">
        <v>70</v>
      </c>
      <c r="B26" s="24">
        <v>85</v>
      </c>
      <c r="D26" s="24">
        <v>25</v>
      </c>
      <c r="E26" s="24">
        <f t="shared" si="0"/>
        <v>38.581500000000005</v>
      </c>
      <c r="F26" s="24">
        <f>E26-E30</f>
        <v>11.347500000000004</v>
      </c>
    </row>
    <row r="27" spans="1:6" x14ac:dyDescent="0.25">
      <c r="A27" s="24" t="s">
        <v>71</v>
      </c>
      <c r="B27" s="24">
        <v>75</v>
      </c>
      <c r="D27" s="24">
        <v>26</v>
      </c>
      <c r="E27" s="24">
        <f t="shared" si="0"/>
        <v>34.042500000000004</v>
      </c>
    </row>
    <row r="28" spans="1:6" x14ac:dyDescent="0.25">
      <c r="A28" s="24" t="s">
        <v>72</v>
      </c>
      <c r="B28" s="24">
        <v>70</v>
      </c>
      <c r="D28" s="24">
        <v>27</v>
      </c>
      <c r="E28" s="24">
        <f t="shared" si="0"/>
        <v>31.773000000000003</v>
      </c>
    </row>
    <row r="29" spans="1:6" x14ac:dyDescent="0.25">
      <c r="A29" s="24" t="s">
        <v>73</v>
      </c>
      <c r="B29" s="24">
        <v>65</v>
      </c>
      <c r="D29" s="24">
        <v>28</v>
      </c>
      <c r="E29" s="24">
        <f t="shared" si="0"/>
        <v>29.503500000000003</v>
      </c>
    </row>
    <row r="30" spans="1:6" x14ac:dyDescent="0.25">
      <c r="A30" s="24" t="s">
        <v>74</v>
      </c>
      <c r="B30" s="24">
        <v>60</v>
      </c>
      <c r="D30" s="24">
        <v>29</v>
      </c>
      <c r="E30" s="24">
        <f t="shared" si="0"/>
        <v>27.234000000000002</v>
      </c>
    </row>
    <row r="31" spans="1:6" x14ac:dyDescent="0.25">
      <c r="A31" s="24" t="s">
        <v>75</v>
      </c>
      <c r="B31" s="24">
        <v>120</v>
      </c>
      <c r="D31" s="24">
        <v>30</v>
      </c>
      <c r="E31" s="24">
        <f t="shared" si="0"/>
        <v>54.468000000000004</v>
      </c>
      <c r="F31" s="24">
        <f>E31-E40</f>
        <v>24.964500000000001</v>
      </c>
    </row>
    <row r="32" spans="1:6" x14ac:dyDescent="0.25">
      <c r="A32" s="24" t="s">
        <v>76</v>
      </c>
      <c r="B32" s="24">
        <v>115</v>
      </c>
      <c r="D32" s="24">
        <v>31</v>
      </c>
      <c r="E32" s="24">
        <f t="shared" si="0"/>
        <v>52.198500000000003</v>
      </c>
    </row>
    <row r="33" spans="1:5" x14ac:dyDescent="0.25">
      <c r="A33" s="24" t="s">
        <v>77</v>
      </c>
      <c r="B33" s="24">
        <v>105</v>
      </c>
      <c r="D33" s="24">
        <v>32</v>
      </c>
      <c r="E33" s="24">
        <f t="shared" si="0"/>
        <v>47.659500000000001</v>
      </c>
    </row>
    <row r="34" spans="1:5" x14ac:dyDescent="0.25">
      <c r="A34" s="24" t="s">
        <v>78</v>
      </c>
      <c r="B34" s="24">
        <v>95</v>
      </c>
      <c r="D34" s="24">
        <v>33</v>
      </c>
      <c r="E34" s="24">
        <f t="shared" si="0"/>
        <v>43.1205</v>
      </c>
    </row>
    <row r="35" spans="1:5" x14ac:dyDescent="0.25">
      <c r="A35" s="24" t="s">
        <v>79</v>
      </c>
      <c r="B35" s="24">
        <v>75</v>
      </c>
      <c r="D35" s="24">
        <v>34</v>
      </c>
      <c r="E35" s="24">
        <f t="shared" si="0"/>
        <v>34.042500000000004</v>
      </c>
    </row>
    <row r="36" spans="1:5" x14ac:dyDescent="0.25">
      <c r="A36" s="24" t="s">
        <v>80</v>
      </c>
      <c r="B36" s="24">
        <v>75</v>
      </c>
      <c r="D36" s="24">
        <v>35</v>
      </c>
      <c r="E36" s="24">
        <f t="shared" si="0"/>
        <v>34.042500000000004</v>
      </c>
    </row>
    <row r="37" spans="1:5" x14ac:dyDescent="0.25">
      <c r="A37" s="24" t="s">
        <v>81</v>
      </c>
      <c r="B37" s="24">
        <v>75</v>
      </c>
      <c r="D37" s="24">
        <v>36</v>
      </c>
      <c r="E37" s="24">
        <f t="shared" si="0"/>
        <v>34.042500000000004</v>
      </c>
    </row>
    <row r="38" spans="1:5" x14ac:dyDescent="0.25">
      <c r="A38" s="24" t="s">
        <v>82</v>
      </c>
      <c r="B38" s="24">
        <v>70</v>
      </c>
      <c r="D38" s="24">
        <v>37</v>
      </c>
      <c r="E38" s="24">
        <f t="shared" si="0"/>
        <v>31.773000000000003</v>
      </c>
    </row>
    <row r="39" spans="1:5" x14ac:dyDescent="0.25">
      <c r="A39" s="24" t="s">
        <v>83</v>
      </c>
      <c r="B39" s="24">
        <v>70</v>
      </c>
      <c r="D39" s="24">
        <v>38</v>
      </c>
      <c r="E39" s="24">
        <f t="shared" si="0"/>
        <v>31.773000000000003</v>
      </c>
    </row>
    <row r="40" spans="1:5" x14ac:dyDescent="0.25">
      <c r="A40" s="24" t="s">
        <v>84</v>
      </c>
      <c r="B40" s="24">
        <v>65</v>
      </c>
      <c r="D40" s="24">
        <v>39</v>
      </c>
      <c r="E40" s="24">
        <f t="shared" si="0"/>
        <v>29.503500000000003</v>
      </c>
    </row>
    <row r="41" spans="1:5" x14ac:dyDescent="0.25">
      <c r="A41" s="24" t="s">
        <v>85</v>
      </c>
      <c r="B41" s="24">
        <v>70</v>
      </c>
      <c r="D41" s="24">
        <v>40</v>
      </c>
      <c r="E41" s="24">
        <f t="shared" si="0"/>
        <v>31.773000000000003</v>
      </c>
    </row>
    <row r="42" spans="1:5" x14ac:dyDescent="0.25">
      <c r="A42" s="24" t="s">
        <v>86</v>
      </c>
      <c r="B42" s="24">
        <v>70</v>
      </c>
      <c r="D42" s="24">
        <v>41</v>
      </c>
      <c r="E42" s="24">
        <f t="shared" si="0"/>
        <v>31.773000000000003</v>
      </c>
    </row>
    <row r="43" spans="1:5" x14ac:dyDescent="0.25">
      <c r="A43" s="24" t="s">
        <v>87</v>
      </c>
      <c r="B43" s="24">
        <v>65</v>
      </c>
      <c r="D43" s="24">
        <v>42</v>
      </c>
      <c r="E43" s="24">
        <f t="shared" si="0"/>
        <v>29.503500000000003</v>
      </c>
    </row>
    <row r="44" spans="1:5" x14ac:dyDescent="0.25">
      <c r="A44" s="24" t="s">
        <v>88</v>
      </c>
      <c r="B44" s="24">
        <v>65</v>
      </c>
      <c r="D44" s="24">
        <v>43</v>
      </c>
      <c r="E44" s="24">
        <f t="shared" si="0"/>
        <v>29.503500000000003</v>
      </c>
    </row>
    <row r="45" spans="1:5" x14ac:dyDescent="0.25">
      <c r="A45" s="24" t="s">
        <v>89</v>
      </c>
      <c r="B45" s="24">
        <v>65</v>
      </c>
      <c r="D45" s="24">
        <v>44</v>
      </c>
      <c r="E45" s="24">
        <f t="shared" si="0"/>
        <v>29.503500000000003</v>
      </c>
    </row>
    <row r="46" spans="1:5" x14ac:dyDescent="0.25">
      <c r="A46" s="24" t="s">
        <v>90</v>
      </c>
      <c r="B46" s="24">
        <v>65</v>
      </c>
      <c r="D46" s="24">
        <v>45</v>
      </c>
      <c r="E46" s="24">
        <f t="shared" si="0"/>
        <v>29.503500000000003</v>
      </c>
    </row>
    <row r="47" spans="1:5" x14ac:dyDescent="0.25">
      <c r="A47" s="24" t="s">
        <v>91</v>
      </c>
      <c r="B47" s="24">
        <v>65</v>
      </c>
      <c r="D47" s="24">
        <v>46</v>
      </c>
      <c r="E47" s="24">
        <f t="shared" si="0"/>
        <v>29.503500000000003</v>
      </c>
    </row>
    <row r="48" spans="1:5" x14ac:dyDescent="0.25">
      <c r="A48" s="24" t="s">
        <v>92</v>
      </c>
      <c r="B48" s="24">
        <v>70</v>
      </c>
      <c r="D48" s="24">
        <v>47</v>
      </c>
      <c r="E48" s="24">
        <f t="shared" si="0"/>
        <v>31.773000000000003</v>
      </c>
    </row>
    <row r="49" spans="1:5" x14ac:dyDescent="0.25">
      <c r="A49" s="24" t="s">
        <v>93</v>
      </c>
      <c r="B49" s="24">
        <v>65</v>
      </c>
      <c r="D49" s="24">
        <v>48</v>
      </c>
      <c r="E49" s="24">
        <f t="shared" si="0"/>
        <v>29.503500000000003</v>
      </c>
    </row>
    <row r="50" spans="1:5" x14ac:dyDescent="0.25">
      <c r="A50" s="24" t="s">
        <v>94</v>
      </c>
      <c r="B50" s="24">
        <v>65</v>
      </c>
      <c r="D50" s="24">
        <v>49</v>
      </c>
      <c r="E50" s="24">
        <f t="shared" si="0"/>
        <v>29.503500000000003</v>
      </c>
    </row>
    <row r="51" spans="1:5" x14ac:dyDescent="0.25">
      <c r="A51" s="24" t="s">
        <v>95</v>
      </c>
      <c r="B51" s="24">
        <v>70</v>
      </c>
      <c r="D51" s="24">
        <v>50</v>
      </c>
      <c r="E51" s="24">
        <f t="shared" si="0"/>
        <v>31.773000000000003</v>
      </c>
    </row>
    <row r="52" spans="1:5" x14ac:dyDescent="0.25">
      <c r="A52" s="24" t="s">
        <v>96</v>
      </c>
      <c r="B52" s="24">
        <v>70</v>
      </c>
      <c r="D52" s="24">
        <v>51</v>
      </c>
      <c r="E52" s="24">
        <f t="shared" si="0"/>
        <v>31.773000000000003</v>
      </c>
    </row>
    <row r="53" spans="1:5" x14ac:dyDescent="0.25">
      <c r="A53" s="24" t="s">
        <v>97</v>
      </c>
      <c r="B53" s="24">
        <v>65</v>
      </c>
      <c r="D53" s="24">
        <v>52</v>
      </c>
      <c r="E53" s="24">
        <f t="shared" si="0"/>
        <v>29.503500000000003</v>
      </c>
    </row>
    <row r="54" spans="1:5" x14ac:dyDescent="0.25">
      <c r="A54" s="24" t="s">
        <v>98</v>
      </c>
      <c r="B54" s="24">
        <v>70</v>
      </c>
      <c r="D54" s="24">
        <v>53</v>
      </c>
      <c r="E54" s="24">
        <f t="shared" si="0"/>
        <v>31.773000000000003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workbookViewId="0">
      <selection activeCell="G7" sqref="G7"/>
    </sheetView>
  </sheetViews>
  <sheetFormatPr defaultRowHeight="15" x14ac:dyDescent="0.25"/>
  <cols>
    <col min="1" max="2" width="18.85546875" bestFit="1" customWidth="1"/>
    <col min="3" max="4" width="14.7109375" bestFit="1" customWidth="1"/>
  </cols>
  <sheetData>
    <row r="1" spans="1:8" x14ac:dyDescent="0.25">
      <c r="A1" s="36" t="s">
        <v>0</v>
      </c>
      <c r="B1" s="37" t="s">
        <v>115</v>
      </c>
      <c r="C1" s="37" t="s">
        <v>116</v>
      </c>
      <c r="D1" s="37" t="s">
        <v>117</v>
      </c>
    </row>
    <row r="2" spans="1:8" x14ac:dyDescent="0.25">
      <c r="A2" s="1">
        <v>1</v>
      </c>
      <c r="B2" s="38">
        <v>6.81</v>
      </c>
      <c r="C2" s="38">
        <v>1.82</v>
      </c>
      <c r="D2" s="38">
        <v>4</v>
      </c>
      <c r="F2" s="30"/>
      <c r="G2" s="1"/>
      <c r="H2" s="1"/>
    </row>
    <row r="3" spans="1:8" x14ac:dyDescent="0.25">
      <c r="A3" s="1">
        <v>1</v>
      </c>
      <c r="B3" s="38">
        <v>22.7</v>
      </c>
      <c r="C3" s="38">
        <v>1.29</v>
      </c>
      <c r="D3" s="38">
        <v>16</v>
      </c>
      <c r="F3" s="30"/>
      <c r="G3" s="1"/>
      <c r="H3" s="1"/>
    </row>
    <row r="4" spans="1:8" x14ac:dyDescent="0.25">
      <c r="A4" s="1">
        <v>2</v>
      </c>
      <c r="B4" s="38">
        <v>11.35</v>
      </c>
      <c r="C4" s="38">
        <v>2.72</v>
      </c>
      <c r="D4" s="38">
        <v>4</v>
      </c>
      <c r="F4" s="30"/>
      <c r="G4" s="1"/>
      <c r="H4" s="1"/>
    </row>
    <row r="5" spans="1:8" x14ac:dyDescent="0.25">
      <c r="A5" s="1">
        <v>2</v>
      </c>
      <c r="B5" s="38">
        <v>24.97</v>
      </c>
      <c r="C5" s="38">
        <v>2.88</v>
      </c>
      <c r="D5" s="38">
        <v>9</v>
      </c>
    </row>
    <row r="6" spans="1:8" x14ac:dyDescent="0.25">
      <c r="A6" s="1"/>
      <c r="B6" s="38"/>
      <c r="C6" s="38"/>
      <c r="D6" s="38"/>
    </row>
    <row r="7" spans="1:8" x14ac:dyDescent="0.25">
      <c r="A7" s="1"/>
      <c r="B7" s="38"/>
      <c r="C7" s="38"/>
      <c r="D7" s="38"/>
    </row>
    <row r="8" spans="1:8" x14ac:dyDescent="0.25">
      <c r="A8" s="1"/>
      <c r="B8" s="38"/>
      <c r="C8" s="38"/>
      <c r="D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16"/>
  <sheetViews>
    <sheetView zoomScale="90" zoomScaleNormal="90" workbookViewId="0">
      <selection activeCell="I10" sqref="I10:I11"/>
    </sheetView>
  </sheetViews>
  <sheetFormatPr defaultRowHeight="15" x14ac:dyDescent="0.25"/>
  <cols>
    <col min="1" max="1" width="17.85546875" bestFit="1" customWidth="1"/>
    <col min="2" max="2" width="11.140625" customWidth="1"/>
    <col min="3" max="3" width="19.140625" bestFit="1" customWidth="1"/>
    <col min="4" max="4" width="12.42578125" bestFit="1" customWidth="1"/>
    <col min="5" max="5" width="9.140625" bestFit="1" customWidth="1"/>
    <col min="6" max="6" width="11.140625" customWidth="1"/>
    <col min="7" max="7" width="7.85546875" bestFit="1" customWidth="1"/>
    <col min="8" max="8" width="6.7109375" bestFit="1" customWidth="1"/>
    <col min="9" max="9" width="9.140625" bestFit="1" customWidth="1"/>
    <col min="10" max="10" width="6.28515625" customWidth="1"/>
    <col min="11" max="14" width="14.7109375" bestFit="1" customWidth="1"/>
    <col min="15" max="15" width="13.5703125" bestFit="1" customWidth="1"/>
    <col min="16" max="16" width="14.28515625" bestFit="1" customWidth="1"/>
  </cols>
  <sheetData>
    <row r="2" spans="1:16" x14ac:dyDescent="0.25">
      <c r="B2" s="16"/>
    </row>
    <row r="4" spans="1:16" x14ac:dyDescent="0.25">
      <c r="A4" s="9" t="s">
        <v>9</v>
      </c>
      <c r="B4" s="12" t="s">
        <v>16</v>
      </c>
      <c r="C4" s="13" t="s">
        <v>17</v>
      </c>
      <c r="D4" s="22" t="s">
        <v>29</v>
      </c>
      <c r="E4" s="2"/>
      <c r="F4" s="6" t="s">
        <v>0</v>
      </c>
      <c r="G4" s="7" t="s">
        <v>1</v>
      </c>
    </row>
    <row r="5" spans="1:16" x14ac:dyDescent="0.25">
      <c r="A5" s="10" t="s">
        <v>10</v>
      </c>
      <c r="B5" t="s">
        <v>30</v>
      </c>
      <c r="C5" s="3" t="s">
        <v>31</v>
      </c>
      <c r="D5" s="23">
        <v>2.8472222222222222E-2</v>
      </c>
      <c r="E5" s="10" t="s">
        <v>14</v>
      </c>
      <c r="F5" s="16">
        <v>45097</v>
      </c>
      <c r="G5" s="17">
        <v>0.42708333333333331</v>
      </c>
      <c r="I5" s="25"/>
      <c r="J5" s="25"/>
    </row>
    <row r="6" spans="1:16" x14ac:dyDescent="0.25">
      <c r="A6" s="10" t="s">
        <v>11</v>
      </c>
      <c r="B6" t="s">
        <v>32</v>
      </c>
      <c r="C6" s="3" t="s">
        <v>31</v>
      </c>
      <c r="D6" s="23">
        <v>3.1944444444444449E-2</v>
      </c>
      <c r="E6" s="11" t="s">
        <v>13</v>
      </c>
      <c r="F6" s="20">
        <v>45099</v>
      </c>
      <c r="G6" s="21">
        <v>0.4375</v>
      </c>
    </row>
    <row r="7" spans="1:16" x14ac:dyDescent="0.25">
      <c r="A7" s="11" t="s">
        <v>12</v>
      </c>
      <c r="B7" s="4" t="s">
        <v>33</v>
      </c>
      <c r="C7" s="5" t="s">
        <v>34</v>
      </c>
      <c r="D7" s="23">
        <v>7.9166666666666663E-2</v>
      </c>
    </row>
    <row r="9" spans="1:16" x14ac:dyDescent="0.25">
      <c r="A9" s="26" t="s">
        <v>0</v>
      </c>
      <c r="B9" s="27" t="s">
        <v>28</v>
      </c>
      <c r="C9" s="27" t="s">
        <v>99</v>
      </c>
      <c r="D9" s="27" t="s">
        <v>100</v>
      </c>
      <c r="E9" s="28" t="s">
        <v>101</v>
      </c>
      <c r="F9" s="27" t="s">
        <v>102</v>
      </c>
      <c r="G9" s="28" t="s">
        <v>103</v>
      </c>
      <c r="H9" s="28" t="s">
        <v>104</v>
      </c>
      <c r="I9" s="28" t="s">
        <v>105</v>
      </c>
      <c r="J9" s="28" t="s">
        <v>106</v>
      </c>
      <c r="K9" s="28" t="s">
        <v>107</v>
      </c>
      <c r="L9" s="28" t="s">
        <v>108</v>
      </c>
      <c r="M9" s="28" t="s">
        <v>109</v>
      </c>
      <c r="N9" s="28" t="s">
        <v>110</v>
      </c>
      <c r="O9" s="28" t="s">
        <v>111</v>
      </c>
      <c r="P9" s="29" t="s">
        <v>112</v>
      </c>
    </row>
    <row r="10" spans="1:16" x14ac:dyDescent="0.25">
      <c r="A10" s="30">
        <v>1</v>
      </c>
      <c r="B10" s="1">
        <v>48.88</v>
      </c>
      <c r="C10" s="1">
        <v>31.81</v>
      </c>
      <c r="D10" s="1">
        <f>B10-C10</f>
        <v>17.070000000000004</v>
      </c>
      <c r="E10" s="31">
        <v>46.76</v>
      </c>
      <c r="F10" s="31">
        <v>4.54</v>
      </c>
      <c r="G10" s="31">
        <v>41.61</v>
      </c>
      <c r="H10" s="31">
        <v>4.2848153612499829</v>
      </c>
      <c r="I10" s="31">
        <f>(H10/F10)*100</f>
        <v>94.379192979074517</v>
      </c>
      <c r="J10" s="31">
        <v>3.81</v>
      </c>
      <c r="K10" s="31">
        <v>5.95</v>
      </c>
      <c r="L10" s="31">
        <v>28795.879847999997</v>
      </c>
      <c r="M10" s="31">
        <v>61801.597698999991</v>
      </c>
      <c r="N10" s="31">
        <f>(L10/M10)*100</f>
        <v>46.594070250818035</v>
      </c>
      <c r="O10" s="31">
        <f>(G10/(M10/1000))</f>
        <v>0.6732835646524602</v>
      </c>
      <c r="P10" s="32">
        <f>(E10/(M10/1000))</f>
        <v>0.75661474364693682</v>
      </c>
    </row>
    <row r="11" spans="1:16" x14ac:dyDescent="0.25">
      <c r="A11" s="30">
        <v>2</v>
      </c>
      <c r="B11" s="1">
        <v>48.52</v>
      </c>
      <c r="C11" s="1">
        <v>47.730000000000004</v>
      </c>
      <c r="D11" s="1">
        <f>B11-C11</f>
        <v>0.78999999999999915</v>
      </c>
      <c r="E11" s="31">
        <v>41.04</v>
      </c>
      <c r="F11" s="31">
        <v>3.97</v>
      </c>
      <c r="G11" s="31">
        <v>35.47</v>
      </c>
      <c r="H11" s="31">
        <v>3.6666687337500017</v>
      </c>
      <c r="I11" s="31">
        <f>(H11/F11)*100</f>
        <v>92.359413948362757</v>
      </c>
      <c r="J11" s="31">
        <v>3.86</v>
      </c>
      <c r="K11" s="31">
        <v>6.41</v>
      </c>
      <c r="L11" s="31">
        <v>30943.141936500004</v>
      </c>
      <c r="M11" s="31">
        <v>52864.344681999995</v>
      </c>
      <c r="N11" s="31">
        <f>(L11/M11)*100</f>
        <v>58.533104160536332</v>
      </c>
      <c r="O11" s="31">
        <f>(G11/(M11/1000))</f>
        <v>0.6709626348981742</v>
      </c>
      <c r="P11" s="32">
        <f>(E11/(M11/1000))</f>
        <v>0.77632665735046713</v>
      </c>
    </row>
    <row r="12" spans="1:16" x14ac:dyDescent="0.25">
      <c r="A12" s="30"/>
      <c r="B12" s="1"/>
      <c r="C12" s="1"/>
      <c r="D12" s="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2"/>
    </row>
    <row r="13" spans="1:16" x14ac:dyDescent="0.25">
      <c r="A13" s="30"/>
      <c r="B13" s="1"/>
      <c r="C13" s="1"/>
      <c r="D13" s="1"/>
      <c r="E13" s="31"/>
      <c r="F13" s="31"/>
      <c r="G13" s="31"/>
      <c r="H13" s="31"/>
      <c r="I13" s="31"/>
      <c r="J13" s="31"/>
      <c r="K13" s="31"/>
      <c r="L13" s="31"/>
      <c r="M13" s="31"/>
      <c r="N13" s="1"/>
      <c r="P13" s="3"/>
    </row>
    <row r="14" spans="1:16" x14ac:dyDescent="0.25">
      <c r="A14" s="30"/>
      <c r="B14" s="1"/>
      <c r="C14" s="1"/>
      <c r="D14" s="1"/>
      <c r="E14" s="31"/>
      <c r="F14" s="31"/>
      <c r="G14" s="31"/>
      <c r="H14" s="31"/>
      <c r="I14" s="31"/>
      <c r="J14" s="31"/>
      <c r="K14" s="31"/>
      <c r="L14" s="31"/>
      <c r="M14" s="31"/>
      <c r="N14" s="1"/>
      <c r="P14" s="3"/>
    </row>
    <row r="15" spans="1:16" x14ac:dyDescent="0.25">
      <c r="A15" s="33" t="s">
        <v>113</v>
      </c>
      <c r="B15" s="31">
        <f>AVERAGE(B10:B13)</f>
        <v>48.7</v>
      </c>
      <c r="C15" s="31">
        <f t="shared" ref="C15:D15" si="0">AVERAGE(C10:C13)</f>
        <v>39.770000000000003</v>
      </c>
      <c r="D15" s="31">
        <f t="shared" si="0"/>
        <v>8.9300000000000015</v>
      </c>
      <c r="E15" s="31">
        <f>AVERAGE(E10:E13)</f>
        <v>43.9</v>
      </c>
      <c r="F15" s="31">
        <f>AVERAGE(F10:F13)</f>
        <v>4.2549999999999999</v>
      </c>
      <c r="G15" s="31">
        <f t="shared" ref="G15:P15" si="1">AVERAGE(G10:G13)</f>
        <v>38.54</v>
      </c>
      <c r="H15" s="31">
        <f t="shared" si="1"/>
        <v>3.9757420474999923</v>
      </c>
      <c r="I15" s="31">
        <f t="shared" si="1"/>
        <v>93.369303463718637</v>
      </c>
      <c r="J15" s="31">
        <f t="shared" si="1"/>
        <v>3.835</v>
      </c>
      <c r="K15" s="31">
        <f t="shared" si="1"/>
        <v>6.18</v>
      </c>
      <c r="L15" s="31">
        <f t="shared" si="1"/>
        <v>29869.51089225</v>
      </c>
      <c r="M15" s="31">
        <f t="shared" si="1"/>
        <v>57332.971190499993</v>
      </c>
      <c r="N15" s="31">
        <f t="shared" si="1"/>
        <v>52.56358720567718</v>
      </c>
      <c r="O15" s="31">
        <f t="shared" si="1"/>
        <v>0.67212309977531715</v>
      </c>
      <c r="P15" s="31">
        <f t="shared" si="1"/>
        <v>0.76647070049870192</v>
      </c>
    </row>
    <row r="16" spans="1:16" x14ac:dyDescent="0.25">
      <c r="A16" s="34" t="s">
        <v>114</v>
      </c>
      <c r="B16" s="35">
        <f>_xlfn.STDEV.P(B10:B13)</f>
        <v>0.17999999999999972</v>
      </c>
      <c r="C16" s="35">
        <f>_xlfn.STDEV.P(C10:C13)</f>
        <v>7.9599999999999973</v>
      </c>
      <c r="D16" s="35">
        <f>_xlfn.STDEV.P(D10:D13)</f>
        <v>8.1400000000000023</v>
      </c>
      <c r="E16" s="35">
        <f>_xlfn.STDEV.P(E10:E13)</f>
        <v>2.8599999999999994</v>
      </c>
      <c r="F16" s="35">
        <f t="shared" ref="F16:P16" si="2">_xlfn.STDEV.P(F10:F13)</f>
        <v>0.28499999999999992</v>
      </c>
      <c r="G16" s="35">
        <f t="shared" si="2"/>
        <v>3.0700000000000003</v>
      </c>
      <c r="H16" s="35">
        <f t="shared" si="2"/>
        <v>0.30907331374999059</v>
      </c>
      <c r="I16" s="35">
        <f t="shared" si="2"/>
        <v>1.00988951535588</v>
      </c>
      <c r="J16" s="35">
        <f t="shared" si="2"/>
        <v>2.4999999999999911E-2</v>
      </c>
      <c r="K16" s="35">
        <f t="shared" si="2"/>
        <v>0.22999999999999998</v>
      </c>
      <c r="L16" s="35">
        <f t="shared" si="2"/>
        <v>1073.6310442500035</v>
      </c>
      <c r="M16" s="35">
        <f t="shared" si="2"/>
        <v>4468.6265084999977</v>
      </c>
      <c r="N16" s="35">
        <f t="shared" si="2"/>
        <v>5.96951695485917</v>
      </c>
      <c r="O16" s="35">
        <f t="shared" si="2"/>
        <v>1.1604648771429971E-3</v>
      </c>
      <c r="P16" s="35">
        <f t="shared" si="2"/>
        <v>9.8559568517651575E-3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Λεσχη φαγητο</vt:lpstr>
      <vt:lpstr>Ροόμετρο</vt:lpstr>
      <vt:lpstr>Δεξαμενή</vt:lpstr>
      <vt:lpstr>Live weight</vt:lpstr>
      <vt:lpstr>Consumption rates</vt:lpstr>
      <vt:lpstr>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Dimos Tsivas</cp:lastModifiedBy>
  <dcterms:created xsi:type="dcterms:W3CDTF">2015-06-05T18:19:34Z</dcterms:created>
  <dcterms:modified xsi:type="dcterms:W3CDTF">2023-08-29T14:23:14Z</dcterms:modified>
</cp:coreProperties>
</file>