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70" yWindow="3360" windowWidth="17280" windowHeight="8880" activeTab="3"/>
  </bookViews>
  <sheets>
    <sheet name="1" sheetId="3" r:id="rId1"/>
    <sheet name="2" sheetId="4" r:id="rId2"/>
    <sheet name="3" sheetId="1" r:id="rId3"/>
    <sheet name="4" sheetId="2" r:id="rId4"/>
  </sheets>
  <calcPr calcId="152511"/>
</workbook>
</file>

<file path=xl/calcChain.xml><?xml version="1.0" encoding="utf-8"?>
<calcChain xmlns="http://schemas.openxmlformats.org/spreadsheetml/2006/main">
  <c r="H9" i="2" l="1"/>
  <c r="H8" i="2"/>
  <c r="H9" i="1"/>
  <c r="H8" i="1"/>
  <c r="E9" i="4"/>
  <c r="B9" i="4"/>
  <c r="E8" i="4"/>
  <c r="B8" i="4"/>
  <c r="E9" i="3"/>
  <c r="B9" i="3"/>
  <c r="E8" i="3"/>
  <c r="B8" i="3"/>
  <c r="E10" i="4" l="1"/>
  <c r="E11" i="4" s="1"/>
  <c r="H10" i="2"/>
  <c r="H10" i="1"/>
  <c r="B10" i="4"/>
  <c r="E10" i="3"/>
  <c r="E11" i="3" s="1"/>
  <c r="B10" i="3"/>
  <c r="B11" i="3" s="1"/>
  <c r="E9" i="2"/>
  <c r="B9" i="2"/>
  <c r="E8" i="2"/>
  <c r="B8" i="2"/>
  <c r="B9" i="1"/>
  <c r="G10" i="4" l="1"/>
  <c r="H11" i="1"/>
  <c r="H13" i="2"/>
  <c r="H11" i="2"/>
  <c r="B11" i="4"/>
  <c r="G10" i="3"/>
  <c r="B10" i="2"/>
  <c r="E10" i="2"/>
  <c r="B8" i="1"/>
  <c r="E9" i="1"/>
  <c r="K4" i="2" l="1"/>
  <c r="K5" i="2"/>
  <c r="E11" i="2"/>
  <c r="B13" i="2"/>
  <c r="B10" i="1"/>
  <c r="B11" i="2"/>
  <c r="E8" i="1"/>
  <c r="K5" i="1" l="1"/>
  <c r="B11" i="1"/>
  <c r="E10" i="1"/>
  <c r="K4" i="1" s="1"/>
  <c r="E13" i="1"/>
  <c r="E11" i="1" l="1"/>
  <c r="B13" i="1"/>
</calcChain>
</file>

<file path=xl/sharedStrings.xml><?xml version="1.0" encoding="utf-8"?>
<sst xmlns="http://schemas.openxmlformats.org/spreadsheetml/2006/main" count="66" uniqueCount="9">
  <si>
    <t>mL</t>
  </si>
  <si>
    <t>Filter</t>
  </si>
  <si>
    <t>TSS(g/L)</t>
  </si>
  <si>
    <t>VSS (g/L)</t>
  </si>
  <si>
    <t>VSS/TSS (%)</t>
  </si>
  <si>
    <t>Ash (g/L)</t>
  </si>
  <si>
    <t>Time (h)</t>
  </si>
  <si>
    <t>Position</t>
  </si>
  <si>
    <t>VSS reduction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</si>
</sst>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0" sqref="B10"/>
    </sheetView>
  </sheetViews>
  <sheetFormatPr defaultRowHeight="15" x14ac:dyDescent="0.25"/>
  <cols>
    <col min="1" max="1" width="11.5703125" bestFit="1" customWidth="1"/>
    <col min="4" max="4" width="11.5703125" bestFit="1" customWidth="1"/>
  </cols>
  <sheetData>
    <row r="1" spans="1:7" x14ac:dyDescent="0.25">
      <c r="A1" t="s">
        <v>7</v>
      </c>
      <c r="B1">
        <v>1</v>
      </c>
    </row>
    <row r="2" spans="1:7" x14ac:dyDescent="0.25">
      <c r="A2" t="s">
        <v>6</v>
      </c>
      <c r="B2">
        <v>24</v>
      </c>
      <c r="E2">
        <v>4</v>
      </c>
    </row>
    <row r="4" spans="1:7" x14ac:dyDescent="0.25">
      <c r="A4" t="s">
        <v>1</v>
      </c>
      <c r="B4">
        <v>0.30709999999999998</v>
      </c>
      <c r="D4" t="s">
        <v>1</v>
      </c>
    </row>
    <row r="5" spans="1:7" x14ac:dyDescent="0.25">
      <c r="A5" t="s">
        <v>0</v>
      </c>
      <c r="B5">
        <v>3</v>
      </c>
      <c r="D5" t="s">
        <v>0</v>
      </c>
    </row>
    <row r="6" spans="1:7" x14ac:dyDescent="0.25">
      <c r="A6">
        <v>100</v>
      </c>
      <c r="B6">
        <v>0.4108</v>
      </c>
      <c r="D6">
        <v>100</v>
      </c>
    </row>
    <row r="7" spans="1:7" x14ac:dyDescent="0.25">
      <c r="A7">
        <v>550</v>
      </c>
      <c r="B7">
        <v>0.311</v>
      </c>
      <c r="D7">
        <v>550</v>
      </c>
    </row>
    <row r="8" spans="1:7" x14ac:dyDescent="0.25">
      <c r="A8" t="s">
        <v>2</v>
      </c>
      <c r="B8">
        <f>((B6-B4)/B5)*1000</f>
        <v>34.56666666666667</v>
      </c>
      <c r="D8" t="s">
        <v>2</v>
      </c>
      <c r="E8" t="e">
        <f>((E6-E4)/E5)*1000</f>
        <v>#DIV/0!</v>
      </c>
    </row>
    <row r="9" spans="1:7" x14ac:dyDescent="0.25">
      <c r="A9" t="s">
        <v>5</v>
      </c>
      <c r="B9">
        <f>((B7-B4)/B5)*1000</f>
        <v>1.3000000000000049</v>
      </c>
      <c r="E9" t="e">
        <f>((E7-E4)/E5)*1000</f>
        <v>#DIV/0!</v>
      </c>
    </row>
    <row r="10" spans="1:7" x14ac:dyDescent="0.25">
      <c r="A10" t="s">
        <v>3</v>
      </c>
      <c r="B10">
        <f>B8-B9</f>
        <v>33.266666666666666</v>
      </c>
      <c r="D10" t="s">
        <v>3</v>
      </c>
      <c r="E10" t="e">
        <f>E8-E9</f>
        <v>#DIV/0!</v>
      </c>
      <c r="G10" t="e">
        <f>(B10-E10)/B10</f>
        <v>#DIV/0!</v>
      </c>
    </row>
    <row r="11" spans="1:7" x14ac:dyDescent="0.25">
      <c r="A11" t="s">
        <v>4</v>
      </c>
      <c r="B11">
        <f>(B10/B8)*100</f>
        <v>96.239151398264212</v>
      </c>
      <c r="D11" t="s">
        <v>4</v>
      </c>
      <c r="E11" t="e">
        <f>(E10/E8)*100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"/>
    </sheetView>
  </sheetViews>
  <sheetFormatPr defaultRowHeight="15" x14ac:dyDescent="0.25"/>
  <cols>
    <col min="1" max="1" width="11.5703125" bestFit="1" customWidth="1"/>
    <col min="4" max="4" width="11.5703125" bestFit="1" customWidth="1"/>
  </cols>
  <sheetData>
    <row r="1" spans="1:7" x14ac:dyDescent="0.25">
      <c r="A1" t="s">
        <v>7</v>
      </c>
      <c r="B1">
        <v>2</v>
      </c>
    </row>
    <row r="2" spans="1:7" x14ac:dyDescent="0.25">
      <c r="A2" t="s">
        <v>6</v>
      </c>
      <c r="B2">
        <v>24</v>
      </c>
    </row>
    <row r="4" spans="1:7" x14ac:dyDescent="0.25">
      <c r="A4" t="s">
        <v>1</v>
      </c>
      <c r="B4">
        <v>0.31030000000000002</v>
      </c>
      <c r="D4" t="s">
        <v>1</v>
      </c>
    </row>
    <row r="5" spans="1:7" x14ac:dyDescent="0.25">
      <c r="A5" t="s">
        <v>0</v>
      </c>
      <c r="B5">
        <v>3</v>
      </c>
      <c r="D5" t="s">
        <v>0</v>
      </c>
    </row>
    <row r="6" spans="1:7" x14ac:dyDescent="0.25">
      <c r="A6">
        <v>100</v>
      </c>
      <c r="B6">
        <v>0.42</v>
      </c>
      <c r="D6">
        <v>100</v>
      </c>
    </row>
    <row r="7" spans="1:7" x14ac:dyDescent="0.25">
      <c r="A7">
        <v>550</v>
      </c>
      <c r="B7">
        <v>0.31509999999999999</v>
      </c>
      <c r="D7">
        <v>550</v>
      </c>
    </row>
    <row r="8" spans="1:7" x14ac:dyDescent="0.25">
      <c r="A8" t="s">
        <v>2</v>
      </c>
      <c r="B8">
        <f>((B6-B4)/B5)*1000</f>
        <v>36.566666666666656</v>
      </c>
      <c r="D8" t="s">
        <v>2</v>
      </c>
      <c r="E8" t="e">
        <f>((E6-E4)/E5)*1000</f>
        <v>#DIV/0!</v>
      </c>
    </row>
    <row r="9" spans="1:7" x14ac:dyDescent="0.25">
      <c r="A9" t="s">
        <v>5</v>
      </c>
      <c r="B9">
        <f>((B7-B4)/B5)*1000</f>
        <v>1.5999999999999903</v>
      </c>
      <c r="E9" t="e">
        <f>((E7-E4)/E5)*1000</f>
        <v>#DIV/0!</v>
      </c>
    </row>
    <row r="10" spans="1:7" x14ac:dyDescent="0.25">
      <c r="A10" t="s">
        <v>3</v>
      </c>
      <c r="B10">
        <f>B8-B9</f>
        <v>34.966666666666669</v>
      </c>
      <c r="D10" t="s">
        <v>3</v>
      </c>
      <c r="E10" t="e">
        <f>E8-E9</f>
        <v>#DIV/0!</v>
      </c>
      <c r="G10" t="e">
        <f>(B10-E10)/B10</f>
        <v>#DIV/0!</v>
      </c>
    </row>
    <row r="11" spans="1:7" x14ac:dyDescent="0.25">
      <c r="A11" t="s">
        <v>4</v>
      </c>
      <c r="B11">
        <f>(B10/B8)*100</f>
        <v>95.624430264357372</v>
      </c>
      <c r="D11" t="s">
        <v>4</v>
      </c>
      <c r="E11" t="e">
        <f>(E10/E8)*100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90" zoomScaleNormal="90" workbookViewId="0">
      <selection activeCell="J3" sqref="J3:K5"/>
    </sheetView>
  </sheetViews>
  <sheetFormatPr defaultRowHeight="15" x14ac:dyDescent="0.25"/>
  <cols>
    <col min="1" max="1" width="11.5703125" bestFit="1" customWidth="1"/>
    <col min="4" max="4" width="11.5703125" bestFit="1" customWidth="1"/>
    <col min="7" max="7" width="11.5703125" bestFit="1" customWidth="1"/>
    <col min="11" max="11" width="16.85546875" bestFit="1" customWidth="1"/>
  </cols>
  <sheetData>
    <row r="1" spans="1:11" x14ac:dyDescent="0.25">
      <c r="A1" t="s">
        <v>7</v>
      </c>
      <c r="B1">
        <v>3</v>
      </c>
    </row>
    <row r="2" spans="1:11" x14ac:dyDescent="0.25">
      <c r="A2" t="s">
        <v>6</v>
      </c>
      <c r="B2">
        <v>2</v>
      </c>
      <c r="E2">
        <v>4</v>
      </c>
      <c r="H2">
        <v>24</v>
      </c>
    </row>
    <row r="3" spans="1:11" x14ac:dyDescent="0.25">
      <c r="J3" t="s">
        <v>6</v>
      </c>
      <c r="K3" t="s">
        <v>8</v>
      </c>
    </row>
    <row r="4" spans="1:11" x14ac:dyDescent="0.25">
      <c r="A4" t="s">
        <v>1</v>
      </c>
      <c r="B4">
        <v>0.30249999999999999</v>
      </c>
      <c r="D4" t="s">
        <v>1</v>
      </c>
      <c r="E4">
        <v>0.32529999999999998</v>
      </c>
      <c r="G4" t="s">
        <v>1</v>
      </c>
      <c r="H4">
        <v>0.33850000000000002</v>
      </c>
      <c r="J4">
        <v>4</v>
      </c>
      <c r="K4">
        <f>(($B$10-E10)/$B$10)*100</f>
        <v>7.0467422096317094</v>
      </c>
    </row>
    <row r="5" spans="1:11" x14ac:dyDescent="0.25">
      <c r="A5" t="s">
        <v>0</v>
      </c>
      <c r="B5">
        <v>5</v>
      </c>
      <c r="D5" t="s">
        <v>0</v>
      </c>
      <c r="E5">
        <v>8</v>
      </c>
      <c r="G5" t="s">
        <v>0</v>
      </c>
      <c r="H5">
        <v>6</v>
      </c>
      <c r="J5">
        <v>24</v>
      </c>
      <c r="K5">
        <f>(($B$10-H10)/$B$10)*100</f>
        <v>-1.8256216556500011</v>
      </c>
    </row>
    <row r="6" spans="1:11" x14ac:dyDescent="0.25">
      <c r="A6">
        <v>100</v>
      </c>
      <c r="B6">
        <v>0.4123</v>
      </c>
      <c r="D6">
        <v>100</v>
      </c>
      <c r="E6">
        <v>0.4889</v>
      </c>
      <c r="G6">
        <v>100</v>
      </c>
      <c r="H6">
        <v>0.47160000000000002</v>
      </c>
    </row>
    <row r="7" spans="1:11" x14ac:dyDescent="0.25">
      <c r="A7">
        <v>550</v>
      </c>
      <c r="B7">
        <v>0.30640000000000001</v>
      </c>
      <c r="D7">
        <v>550</v>
      </c>
      <c r="E7">
        <v>0.33139999999999997</v>
      </c>
      <c r="G7">
        <v>550</v>
      </c>
      <c r="H7">
        <v>0.3422</v>
      </c>
    </row>
    <row r="8" spans="1:11" x14ac:dyDescent="0.25">
      <c r="A8" t="s">
        <v>2</v>
      </c>
      <c r="B8">
        <f>((B6-B4)/B5)*1000</f>
        <v>21.96</v>
      </c>
      <c r="D8" t="s">
        <v>2</v>
      </c>
      <c r="E8">
        <f>((E6-E4)/E5)*1000</f>
        <v>20.450000000000003</v>
      </c>
      <c r="G8" t="s">
        <v>2</v>
      </c>
      <c r="H8">
        <f>((H6-H4)/H5)*1000</f>
        <v>22.183333333333334</v>
      </c>
    </row>
    <row r="9" spans="1:11" x14ac:dyDescent="0.25">
      <c r="A9" t="s">
        <v>5</v>
      </c>
      <c r="B9">
        <f>((B7-B4)/B5)*1000</f>
        <v>0.78000000000000291</v>
      </c>
      <c r="E9">
        <f>((E7-E4)/E5)*1000</f>
        <v>0.76249999999999929</v>
      </c>
      <c r="H9">
        <f>((H7-H4)/H5)*1000</f>
        <v>0.61666666666666348</v>
      </c>
    </row>
    <row r="10" spans="1:11" x14ac:dyDescent="0.25">
      <c r="A10" t="s">
        <v>3</v>
      </c>
      <c r="B10">
        <f>B8-B9</f>
        <v>21.18</v>
      </c>
      <c r="D10" t="s">
        <v>3</v>
      </c>
      <c r="E10">
        <f>E8-E9</f>
        <v>19.687500000000004</v>
      </c>
      <c r="G10" t="s">
        <v>3</v>
      </c>
      <c r="H10">
        <f>H8-H9</f>
        <v>21.56666666666667</v>
      </c>
    </row>
    <row r="11" spans="1:11" x14ac:dyDescent="0.25">
      <c r="A11" t="s">
        <v>4</v>
      </c>
      <c r="B11">
        <f>(B10/B8)*100</f>
        <v>96.448087431693992</v>
      </c>
      <c r="D11" t="s">
        <v>4</v>
      </c>
      <c r="E11">
        <f>(E10/E8)*100</f>
        <v>96.271393643031786</v>
      </c>
      <c r="G11" t="s">
        <v>4</v>
      </c>
      <c r="H11">
        <f>(H10/H8)*100</f>
        <v>97.220135236664177</v>
      </c>
    </row>
    <row r="13" spans="1:11" x14ac:dyDescent="0.25">
      <c r="B13">
        <f>($B$10-E10)/$B$10</f>
        <v>7.0467422096317095E-2</v>
      </c>
      <c r="E13">
        <f>($E$8-H8)/$B$8</f>
        <v>-7.8931390406800125E-2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3" sqref="J3:K5"/>
    </sheetView>
  </sheetViews>
  <sheetFormatPr defaultRowHeight="15" x14ac:dyDescent="0.25"/>
  <cols>
    <col min="1" max="1" width="11.5703125" bestFit="1" customWidth="1"/>
    <col min="4" max="4" width="11.5703125" bestFit="1" customWidth="1"/>
    <col min="7" max="7" width="11.5703125" bestFit="1" customWidth="1"/>
    <col min="11" max="11" width="16.85546875" bestFit="1" customWidth="1"/>
  </cols>
  <sheetData>
    <row r="1" spans="1:11" x14ac:dyDescent="0.25">
      <c r="A1" t="s">
        <v>7</v>
      </c>
      <c r="B1">
        <v>4</v>
      </c>
    </row>
    <row r="2" spans="1:11" x14ac:dyDescent="0.25">
      <c r="A2" t="s">
        <v>6</v>
      </c>
      <c r="B2">
        <v>2</v>
      </c>
      <c r="E2">
        <v>4</v>
      </c>
      <c r="H2">
        <v>24</v>
      </c>
    </row>
    <row r="3" spans="1:11" x14ac:dyDescent="0.25">
      <c r="J3" t="s">
        <v>6</v>
      </c>
      <c r="K3" t="s">
        <v>8</v>
      </c>
    </row>
    <row r="4" spans="1:11" x14ac:dyDescent="0.25">
      <c r="A4" t="s">
        <v>1</v>
      </c>
      <c r="B4">
        <v>0.308</v>
      </c>
      <c r="D4" t="s">
        <v>1</v>
      </c>
      <c r="E4">
        <v>0.28520000000000001</v>
      </c>
      <c r="G4" t="s">
        <v>1</v>
      </c>
      <c r="H4">
        <v>0.4103</v>
      </c>
      <c r="J4">
        <v>4</v>
      </c>
      <c r="K4">
        <f>(($B$10-E10)/$B$10)*100</f>
        <v>16.417910447761177</v>
      </c>
    </row>
    <row r="5" spans="1:11" x14ac:dyDescent="0.25">
      <c r="A5" t="s">
        <v>0</v>
      </c>
      <c r="B5">
        <v>7</v>
      </c>
      <c r="D5" t="s">
        <v>0</v>
      </c>
      <c r="E5">
        <v>8</v>
      </c>
      <c r="G5" t="s">
        <v>0</v>
      </c>
      <c r="H5">
        <v>6</v>
      </c>
      <c r="J5">
        <v>24</v>
      </c>
      <c r="K5">
        <f>(($B$10-H10)/$B$10)*100</f>
        <v>11.6915422885572</v>
      </c>
    </row>
    <row r="6" spans="1:11" x14ac:dyDescent="0.25">
      <c r="A6">
        <v>100</v>
      </c>
      <c r="B6">
        <v>0.40379999999999999</v>
      </c>
      <c r="D6">
        <v>100</v>
      </c>
      <c r="E6">
        <v>0.37640000000000001</v>
      </c>
      <c r="G6">
        <v>100</v>
      </c>
      <c r="H6">
        <v>0.4829</v>
      </c>
    </row>
    <row r="7" spans="1:11" x14ac:dyDescent="0.25">
      <c r="A7">
        <v>550</v>
      </c>
      <c r="B7">
        <v>0.31</v>
      </c>
      <c r="D7">
        <v>550</v>
      </c>
      <c r="E7">
        <v>0.2868</v>
      </c>
      <c r="G7">
        <v>550</v>
      </c>
      <c r="H7">
        <v>0.41189999999999999</v>
      </c>
    </row>
    <row r="8" spans="1:11" x14ac:dyDescent="0.25">
      <c r="A8" t="s">
        <v>2</v>
      </c>
      <c r="B8">
        <f>((B6-B4)/B5)*1000</f>
        <v>13.685714285714285</v>
      </c>
      <c r="D8" t="s">
        <v>2</v>
      </c>
      <c r="E8">
        <f>((E6-E4)/E5)*1000</f>
        <v>11.4</v>
      </c>
      <c r="G8" t="s">
        <v>2</v>
      </c>
      <c r="H8">
        <f>((H6-H4)/H5)*1000</f>
        <v>12.1</v>
      </c>
    </row>
    <row r="9" spans="1:11" x14ac:dyDescent="0.25">
      <c r="A9" t="s">
        <v>5</v>
      </c>
      <c r="B9">
        <f>((B7-B4)/B5)*1000</f>
        <v>0.28571428571428598</v>
      </c>
      <c r="E9">
        <f>((E7-E4)/E5)*1000</f>
        <v>0.19999999999999879</v>
      </c>
      <c r="H9">
        <f>((H7-H4)/H5)*1000</f>
        <v>0.26666666666666505</v>
      </c>
    </row>
    <row r="10" spans="1:11" x14ac:dyDescent="0.25">
      <c r="A10" t="s">
        <v>3</v>
      </c>
      <c r="B10">
        <f>B8-B9</f>
        <v>13.399999999999999</v>
      </c>
      <c r="D10" t="s">
        <v>3</v>
      </c>
      <c r="E10">
        <f>E8-E9</f>
        <v>11.200000000000001</v>
      </c>
      <c r="G10" t="s">
        <v>3</v>
      </c>
      <c r="H10">
        <f>H8-H9</f>
        <v>11.833333333333334</v>
      </c>
    </row>
    <row r="11" spans="1:11" x14ac:dyDescent="0.25">
      <c r="A11" t="s">
        <v>4</v>
      </c>
      <c r="B11">
        <f>(B10/B8)*100</f>
        <v>97.912317327766175</v>
      </c>
      <c r="D11" t="s">
        <v>4</v>
      </c>
      <c r="E11">
        <f>(E10/E8)*100</f>
        <v>98.245614035087726</v>
      </c>
      <c r="G11" t="s">
        <v>4</v>
      </c>
      <c r="H11">
        <f>(H10/H8)*100</f>
        <v>97.796143250688715</v>
      </c>
    </row>
    <row r="13" spans="1:11" x14ac:dyDescent="0.25">
      <c r="B13">
        <f>(B10-E10)/B10</f>
        <v>0.16417910447761178</v>
      </c>
      <c r="H13">
        <f>(B8-H8)/B8</f>
        <v>0.11586638830897703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2023-10-11T13:07:07Z</dcterms:modified>
</cp:coreProperties>
</file>