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FA6DEEE3-1A7D-4357-B1FF-159B95BF025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" sheetId="1" r:id="rId1"/>
    <sheet name="2" sheetId="5" r:id="rId2"/>
    <sheet name="TSS" sheetId="6" r:id="rId3"/>
  </sheets>
  <calcPr calcId="191029"/>
</workbook>
</file>

<file path=xl/calcChain.xml><?xml version="1.0" encoding="utf-8"?>
<calcChain xmlns="http://schemas.openxmlformats.org/spreadsheetml/2006/main">
  <c r="E23" i="6" l="1"/>
  <c r="E22" i="6"/>
  <c r="D23" i="6"/>
  <c r="D22" i="6"/>
  <c r="D21" i="6"/>
  <c r="U12" i="5" l="1"/>
  <c r="U11" i="5"/>
  <c r="C23" i="6" s="1"/>
  <c r="T12" i="5"/>
  <c r="T11" i="5"/>
  <c r="C22" i="6" s="1"/>
  <c r="U13" i="5" l="1"/>
  <c r="U14" i="5" s="1"/>
  <c r="T13" i="5"/>
  <c r="T14" i="5" s="1"/>
  <c r="V12" i="1"/>
  <c r="V11" i="1"/>
  <c r="B23" i="6" s="1"/>
  <c r="U12" i="1"/>
  <c r="U11" i="1"/>
  <c r="B22" i="6" s="1"/>
  <c r="V13" i="1" l="1"/>
  <c r="V14" i="1" s="1"/>
  <c r="U13" i="1"/>
  <c r="U14" i="1" s="1"/>
  <c r="V22" i="1"/>
  <c r="W20" i="1"/>
  <c r="W21" i="1" s="1"/>
  <c r="S12" i="5" l="1"/>
  <c r="S11" i="5"/>
  <c r="C21" i="6" s="1"/>
  <c r="R12" i="5"/>
  <c r="R11" i="5"/>
  <c r="Q12" i="5"/>
  <c r="Q11" i="5"/>
  <c r="T12" i="1"/>
  <c r="T11" i="1"/>
  <c r="B21" i="6" s="1"/>
  <c r="S12" i="1"/>
  <c r="S11" i="1"/>
  <c r="R12" i="1"/>
  <c r="R11" i="1"/>
  <c r="S13" i="1" l="1"/>
  <c r="Q13" i="5"/>
  <c r="R13" i="1"/>
  <c r="R13" i="5"/>
  <c r="T13" i="1"/>
  <c r="B19" i="6"/>
  <c r="B20" i="6"/>
  <c r="C19" i="6"/>
  <c r="C20" i="6"/>
  <c r="S13" i="5"/>
  <c r="P12" i="5"/>
  <c r="P11" i="5"/>
  <c r="C18" i="6" s="1"/>
  <c r="O12" i="5"/>
  <c r="O11" i="5"/>
  <c r="C17" i="6" s="1"/>
  <c r="N12" i="5"/>
  <c r="N11" i="5"/>
  <c r="C16" i="6" s="1"/>
  <c r="Q12" i="1"/>
  <c r="Q11" i="1"/>
  <c r="B18" i="6" s="1"/>
  <c r="P12" i="1"/>
  <c r="P11" i="1"/>
  <c r="B17" i="6" s="1"/>
  <c r="O12" i="1"/>
  <c r="O11" i="1"/>
  <c r="B16" i="6" s="1"/>
  <c r="R14" i="5" l="1"/>
  <c r="E20" i="6"/>
  <c r="R14" i="1"/>
  <c r="D19" i="6"/>
  <c r="S14" i="5"/>
  <c r="E21" i="6"/>
  <c r="Q14" i="5"/>
  <c r="E19" i="6"/>
  <c r="T14" i="1"/>
  <c r="S14" i="1"/>
  <c r="D20" i="6"/>
  <c r="N13" i="5"/>
  <c r="O13" i="5"/>
  <c r="P13" i="5"/>
  <c r="O13" i="1"/>
  <c r="P13" i="1"/>
  <c r="Q13" i="1"/>
  <c r="M11" i="1"/>
  <c r="B14" i="6" s="1"/>
  <c r="P14" i="5" l="1"/>
  <c r="E18" i="6"/>
  <c r="O14" i="1"/>
  <c r="D16" i="6"/>
  <c r="O14" i="5"/>
  <c r="E17" i="6"/>
  <c r="Q14" i="1"/>
  <c r="D18" i="6"/>
  <c r="P14" i="1"/>
  <c r="D17" i="6"/>
  <c r="N14" i="5"/>
  <c r="E16" i="6"/>
  <c r="J12" i="1"/>
  <c r="M12" i="5"/>
  <c r="M11" i="5"/>
  <c r="C15" i="6" s="1"/>
  <c r="L12" i="5"/>
  <c r="L11" i="5"/>
  <c r="C14" i="6" s="1"/>
  <c r="K12" i="5"/>
  <c r="K11" i="5"/>
  <c r="C13" i="6" s="1"/>
  <c r="N12" i="1"/>
  <c r="N11" i="1"/>
  <c r="B15" i="6" s="1"/>
  <c r="M12" i="1"/>
  <c r="L12" i="1"/>
  <c r="L11" i="1"/>
  <c r="B13" i="6" s="1"/>
  <c r="L13" i="1" l="1"/>
  <c r="N13" i="1"/>
  <c r="L13" i="5"/>
  <c r="M13" i="1"/>
  <c r="D14" i="6" s="1"/>
  <c r="K13" i="5"/>
  <c r="M13" i="5"/>
  <c r="J12" i="5"/>
  <c r="J11" i="5"/>
  <c r="C12" i="6" s="1"/>
  <c r="I12" i="5"/>
  <c r="I11" i="5"/>
  <c r="K12" i="1"/>
  <c r="K11" i="1"/>
  <c r="B12" i="6" s="1"/>
  <c r="J11" i="1"/>
  <c r="B11" i="6" s="1"/>
  <c r="L14" i="5" l="1"/>
  <c r="E14" i="6"/>
  <c r="M14" i="1"/>
  <c r="M14" i="5"/>
  <c r="E15" i="6"/>
  <c r="N14" i="1"/>
  <c r="D15" i="6"/>
  <c r="K14" i="5"/>
  <c r="E13" i="6"/>
  <c r="L14" i="1"/>
  <c r="D13" i="6"/>
  <c r="C11" i="6"/>
  <c r="J13" i="5"/>
  <c r="K13" i="1"/>
  <c r="K14" i="1" s="1"/>
  <c r="I13" i="5"/>
  <c r="J13" i="1"/>
  <c r="D11" i="1"/>
  <c r="B5" i="6" s="1"/>
  <c r="F11" i="1"/>
  <c r="B7" i="6" s="1"/>
  <c r="J14" i="5" l="1"/>
  <c r="E12" i="6"/>
  <c r="I14" i="5"/>
  <c r="E11" i="6"/>
  <c r="D12" i="6"/>
  <c r="J14" i="1"/>
  <c r="D11" i="6"/>
  <c r="H12" i="5"/>
  <c r="G12" i="5"/>
  <c r="F12" i="5"/>
  <c r="E12" i="5"/>
  <c r="D12" i="5"/>
  <c r="C12" i="5"/>
  <c r="B12" i="5"/>
  <c r="H11" i="5"/>
  <c r="G11" i="5"/>
  <c r="C8" i="6" s="1"/>
  <c r="F11" i="5"/>
  <c r="E11" i="5"/>
  <c r="D11" i="5"/>
  <c r="C11" i="5"/>
  <c r="C4" i="6" s="1"/>
  <c r="B11" i="5"/>
  <c r="C3" i="6" s="1"/>
  <c r="E12" i="1"/>
  <c r="I12" i="1"/>
  <c r="I11" i="1"/>
  <c r="B10" i="6" s="1"/>
  <c r="H12" i="1"/>
  <c r="H11" i="1"/>
  <c r="B9" i="6" s="1"/>
  <c r="G12" i="1"/>
  <c r="G11" i="1"/>
  <c r="B8" i="6" s="1"/>
  <c r="F12" i="1"/>
  <c r="E11" i="1"/>
  <c r="B6" i="6" s="1"/>
  <c r="F13" i="5" l="1"/>
  <c r="F14" i="5" s="1"/>
  <c r="H13" i="5"/>
  <c r="C10" i="6"/>
  <c r="E13" i="5"/>
  <c r="E14" i="5" s="1"/>
  <c r="C13" i="5"/>
  <c r="B13" i="5"/>
  <c r="G13" i="5"/>
  <c r="E13" i="1"/>
  <c r="D13" i="5"/>
  <c r="D14" i="5" s="1"/>
  <c r="F13" i="1"/>
  <c r="I13" i="1"/>
  <c r="H13" i="1"/>
  <c r="G13" i="1"/>
  <c r="D12" i="1"/>
  <c r="H14" i="5" l="1"/>
  <c r="E10" i="6"/>
  <c r="G14" i="5"/>
  <c r="E8" i="6"/>
  <c r="C14" i="5"/>
  <c r="E4" i="6"/>
  <c r="B14" i="5"/>
  <c r="E3" i="6"/>
  <c r="F14" i="1"/>
  <c r="D7" i="6"/>
  <c r="G14" i="1"/>
  <c r="D8" i="6"/>
  <c r="H14" i="1"/>
  <c r="D9" i="6"/>
  <c r="E14" i="1"/>
  <c r="D6" i="6"/>
  <c r="I14" i="1"/>
  <c r="D10" i="6"/>
  <c r="D13" i="1"/>
  <c r="D5" i="6" s="1"/>
  <c r="B12" i="1"/>
  <c r="D14" i="1" l="1"/>
  <c r="B11" i="1"/>
  <c r="B3" i="6" s="1"/>
  <c r="C12" i="1"/>
  <c r="B13" i="1" l="1"/>
  <c r="D3" i="6" s="1"/>
  <c r="C11" i="1"/>
  <c r="B4" i="6" s="1"/>
  <c r="B14" i="1" l="1"/>
  <c r="C13" i="1"/>
  <c r="D4" i="6" s="1"/>
  <c r="C14" i="1" l="1"/>
</calcChain>
</file>

<file path=xl/sharedStrings.xml><?xml version="1.0" encoding="utf-8"?>
<sst xmlns="http://schemas.openxmlformats.org/spreadsheetml/2006/main" count="42" uniqueCount="22">
  <si>
    <t>mL</t>
  </si>
  <si>
    <t>Filter</t>
  </si>
  <si>
    <t>TSS(g/L)</t>
  </si>
  <si>
    <t>VSS (g/L)</t>
  </si>
  <si>
    <t>VSS/TSS (%)</t>
  </si>
  <si>
    <t>Ash (g/L)</t>
  </si>
  <si>
    <t>Time (h)</t>
  </si>
  <si>
    <t>Position</t>
  </si>
  <si>
    <t>Date</t>
  </si>
  <si>
    <t>Start</t>
  </si>
  <si>
    <t>FW/Water</t>
  </si>
  <si>
    <t>(1_3)</t>
  </si>
  <si>
    <t>Enzymes</t>
  </si>
  <si>
    <t>PROGEN</t>
  </si>
  <si>
    <t>Enzymes (mL)</t>
  </si>
  <si>
    <t>TSS (g/L)</t>
  </si>
  <si>
    <t>TSS 1</t>
  </si>
  <si>
    <t>TSS 2</t>
  </si>
  <si>
    <t>VSS 1</t>
  </si>
  <si>
    <t>VSS 2</t>
  </si>
  <si>
    <t>Time</t>
  </si>
  <si>
    <t>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</si>
</sst>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'1'!$A$11</c:f>
              <c:strCache>
                <c:ptCount val="1"/>
                <c:pt idx="0">
                  <c:v>TSS(g/L)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'1'!$B$5:$N$5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</c:numCache>
            </c:numRef>
          </c:xVal>
          <c:yVal>
            <c:numRef>
              <c:f>'1'!$B$11:$N$11</c:f>
              <c:numCache>
                <c:formatCode>General</c:formatCode>
                <c:ptCount val="13"/>
                <c:pt idx="0">
                  <c:v>11.583333333333325</c:v>
                </c:pt>
                <c:pt idx="1">
                  <c:v>11.483333333333336</c:v>
                </c:pt>
                <c:pt idx="2">
                  <c:v>13.150000000000004</c:v>
                </c:pt>
                <c:pt idx="3">
                  <c:v>10.5</c:v>
                </c:pt>
                <c:pt idx="4">
                  <c:v>12.333333333333327</c:v>
                </c:pt>
                <c:pt idx="5">
                  <c:v>11.283333333333331</c:v>
                </c:pt>
                <c:pt idx="6">
                  <c:v>11.199999999999996</c:v>
                </c:pt>
                <c:pt idx="7">
                  <c:v>10.400000000000002</c:v>
                </c:pt>
                <c:pt idx="8">
                  <c:v>13.566666666666672</c:v>
                </c:pt>
                <c:pt idx="9">
                  <c:v>12.133333333333329</c:v>
                </c:pt>
                <c:pt idx="10">
                  <c:v>12.299999999999997</c:v>
                </c:pt>
                <c:pt idx="11">
                  <c:v>16.450000000000003</c:v>
                </c:pt>
                <c:pt idx="12">
                  <c:v>12.900000000000004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5-48F2-BAEE-D2A08DF0F8C7}"/>
            </c:ext>
          </c:extLst>
        </c:ser>
        <c:ser>
          <c:idx val="0"/>
          <c:order val="1"/>
          <c:tx>
            <c:strRef>
              <c:f>'1'!$A$13</c:f>
              <c:strCache>
                <c:ptCount val="1"/>
                <c:pt idx="0">
                  <c:v>VSS (g/L)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'1'!$B$5:$N$5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</c:numCache>
            </c:numRef>
          </c:xVal>
          <c:yVal>
            <c:numRef>
              <c:f>'1'!$B$13:$N$13</c:f>
              <c:numCache>
                <c:formatCode>General</c:formatCode>
                <c:ptCount val="13"/>
                <c:pt idx="0">
                  <c:v>11.449999999999998</c:v>
                </c:pt>
                <c:pt idx="1">
                  <c:v>11.433333333333332</c:v>
                </c:pt>
                <c:pt idx="2">
                  <c:v>13.06666666666667</c:v>
                </c:pt>
                <c:pt idx="3">
                  <c:v>10.349999999999998</c:v>
                </c:pt>
                <c:pt idx="4">
                  <c:v>12.233333333333329</c:v>
                </c:pt>
                <c:pt idx="5">
                  <c:v>11.183333333333334</c:v>
                </c:pt>
                <c:pt idx="6">
                  <c:v>11.03333333333333</c:v>
                </c:pt>
                <c:pt idx="7">
                  <c:v>10.28333333333333</c:v>
                </c:pt>
                <c:pt idx="8">
                  <c:v>13.316666666666672</c:v>
                </c:pt>
                <c:pt idx="9">
                  <c:v>11.966666666666663</c:v>
                </c:pt>
                <c:pt idx="10">
                  <c:v>11.933333333333334</c:v>
                </c:pt>
                <c:pt idx="11">
                  <c:v>16.283333333333335</c:v>
                </c:pt>
                <c:pt idx="12">
                  <c:v>12.783333333333331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5-48F2-BAEE-D2A08DF0F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21888"/>
        <c:axId val="1659222432"/>
      </c:scatterChart>
      <c:valAx>
        <c:axId val="16592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2432"/>
        <c:crosses val="autoZero"/>
        <c:crossBetween val="midCat"/>
      </c:valAx>
      <c:valAx>
        <c:axId val="165922243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TSS!$B$2</c:f>
              <c:strCache>
                <c:ptCount val="1"/>
                <c:pt idx="0">
                  <c:v>TSS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167</c:v>
                </c:pt>
                <c:pt idx="20">
                  <c:v>171</c:v>
                </c:pt>
              </c:numCache>
            </c:numRef>
          </c:xVal>
          <c:yVal>
            <c:numRef>
              <c:f>TSS!$B$3:$B$23</c:f>
              <c:numCache>
                <c:formatCode>General</c:formatCode>
                <c:ptCount val="21"/>
                <c:pt idx="0">
                  <c:v>11.583333333333325</c:v>
                </c:pt>
                <c:pt idx="1">
                  <c:v>11.483333333333336</c:v>
                </c:pt>
                <c:pt idx="2">
                  <c:v>13.150000000000004</c:v>
                </c:pt>
                <c:pt idx="3">
                  <c:v>10.5</c:v>
                </c:pt>
                <c:pt idx="4">
                  <c:v>12.333333333333327</c:v>
                </c:pt>
                <c:pt idx="5">
                  <c:v>11.283333333333331</c:v>
                </c:pt>
                <c:pt idx="6">
                  <c:v>11.199999999999996</c:v>
                </c:pt>
                <c:pt idx="7">
                  <c:v>10.400000000000002</c:v>
                </c:pt>
                <c:pt idx="8">
                  <c:v>13.566666666666672</c:v>
                </c:pt>
                <c:pt idx="9">
                  <c:v>12.133333333333329</c:v>
                </c:pt>
                <c:pt idx="10">
                  <c:v>12.299999999999997</c:v>
                </c:pt>
                <c:pt idx="11">
                  <c:v>16.450000000000003</c:v>
                </c:pt>
                <c:pt idx="12">
                  <c:v>12.900000000000004</c:v>
                </c:pt>
                <c:pt idx="13">
                  <c:v>15.016666666666669</c:v>
                </c:pt>
                <c:pt idx="14">
                  <c:v>11.566666666666661</c:v>
                </c:pt>
                <c:pt idx="15">
                  <c:v>13.766666666666667</c:v>
                </c:pt>
                <c:pt idx="16">
                  <c:v>15.699999999999992</c:v>
                </c:pt>
                <c:pt idx="17">
                  <c:v>18.433333333333341</c:v>
                </c:pt>
                <c:pt idx="18">
                  <c:v>16.400000000000009</c:v>
                </c:pt>
                <c:pt idx="19">
                  <c:v>15.850000000000003</c:v>
                </c:pt>
                <c:pt idx="20">
                  <c:v>17.683333333333341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9-4549-81CD-8B059B3A24A0}"/>
            </c:ext>
          </c:extLst>
        </c:ser>
        <c:ser>
          <c:idx val="1"/>
          <c:order val="1"/>
          <c:tx>
            <c:strRef>
              <c:f>TSS!$C$2</c:f>
              <c:strCache>
                <c:ptCount val="1"/>
                <c:pt idx="0">
                  <c:v>TSS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167</c:v>
                </c:pt>
                <c:pt idx="20">
                  <c:v>171</c:v>
                </c:pt>
              </c:numCache>
            </c:numRef>
          </c:xVal>
          <c:yVal>
            <c:numRef>
              <c:f>TSS!$C$3:$C$23</c:f>
              <c:numCache>
                <c:formatCode>General</c:formatCode>
                <c:ptCount val="21"/>
                <c:pt idx="0">
                  <c:v>10.366666666666664</c:v>
                </c:pt>
                <c:pt idx="1">
                  <c:v>11.250000000000002</c:v>
                </c:pt>
                <c:pt idx="5">
                  <c:v>11.250000000000002</c:v>
                </c:pt>
                <c:pt idx="7">
                  <c:v>8.7333333333333343</c:v>
                </c:pt>
                <c:pt idx="8">
                  <c:v>12.216666666666661</c:v>
                </c:pt>
                <c:pt idx="9">
                  <c:v>13.649999999999995</c:v>
                </c:pt>
                <c:pt idx="10">
                  <c:v>13.199999999999998</c:v>
                </c:pt>
                <c:pt idx="11">
                  <c:v>12.1</c:v>
                </c:pt>
                <c:pt idx="12">
                  <c:v>13.616666666666674</c:v>
                </c:pt>
                <c:pt idx="13">
                  <c:v>14.766666666666669</c:v>
                </c:pt>
                <c:pt idx="14">
                  <c:v>13.049999999999997</c:v>
                </c:pt>
                <c:pt idx="15">
                  <c:v>15.000000000000005</c:v>
                </c:pt>
                <c:pt idx="16">
                  <c:v>15.749999999999996</c:v>
                </c:pt>
                <c:pt idx="17">
                  <c:v>15.966666666666667</c:v>
                </c:pt>
                <c:pt idx="18">
                  <c:v>15.450000000000001</c:v>
                </c:pt>
                <c:pt idx="19">
                  <c:v>16.599999999999994</c:v>
                </c:pt>
                <c:pt idx="20">
                  <c:v>16.150000000000009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9-4549-81CD-8B059B3A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18624"/>
        <c:axId val="1659226784"/>
      </c:scatterChart>
      <c:valAx>
        <c:axId val="16592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6784"/>
        <c:crosses val="autoZero"/>
        <c:crossBetween val="midCat"/>
      </c:valAx>
      <c:valAx>
        <c:axId val="1659226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1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TSS!$S$1</c:f>
              <c:strCache>
                <c:ptCount val="1"/>
                <c:pt idx="0">
                  <c:v>TSS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TSS!$Q$2:$Q$8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TSS!$S$2:$S$8</c:f>
              <c:numCache>
                <c:formatCode>General</c:formatCode>
                <c:ptCount val="7"/>
                <c:pt idx="0">
                  <c:v>10.366666666666664</c:v>
                </c:pt>
                <c:pt idx="1">
                  <c:v>11.250000000000002</c:v>
                </c:pt>
                <c:pt idx="5">
                  <c:v>11.250000000000002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B-48FF-8948-B4872984629F}"/>
            </c:ext>
          </c:extLst>
        </c:ser>
        <c:ser>
          <c:idx val="2"/>
          <c:order val="2"/>
          <c:tx>
            <c:v>TSS2 2d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TSS!$Q$9:$Q$11</c:f>
              <c:numCache>
                <c:formatCode>General</c:formatCode>
                <c:ptCount val="3"/>
                <c:pt idx="0">
                  <c:v>24</c:v>
                </c:pt>
                <c:pt idx="1">
                  <c:v>26</c:v>
                </c:pt>
                <c:pt idx="2">
                  <c:v>28</c:v>
                </c:pt>
              </c:numCache>
            </c:numRef>
          </c:xVal>
          <c:yVal>
            <c:numRef>
              <c:f>TSS!$S$9:$S$11</c:f>
              <c:numCache>
                <c:formatCode>General</c:formatCode>
                <c:ptCount val="3"/>
                <c:pt idx="0">
                  <c:v>8.7333333333333343</c:v>
                </c:pt>
                <c:pt idx="1">
                  <c:v>12.216666666666661</c:v>
                </c:pt>
                <c:pt idx="2">
                  <c:v>13.649999999999995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B-48FF-8948-B4872984629F}"/>
            </c:ext>
          </c:extLst>
        </c:ser>
        <c:ser>
          <c:idx val="5"/>
          <c:order val="5"/>
          <c:tx>
            <c:v>TSS2 3d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TSS!$Q$12:$Q$14</c:f>
              <c:numCache>
                <c:formatCode>General</c:formatCode>
                <c:ptCount val="3"/>
                <c:pt idx="0">
                  <c:v>46</c:v>
                </c:pt>
                <c:pt idx="1">
                  <c:v>48</c:v>
                </c:pt>
                <c:pt idx="2">
                  <c:v>50</c:v>
                </c:pt>
              </c:numCache>
            </c:numRef>
          </c:xVal>
          <c:yVal>
            <c:numRef>
              <c:f>TSS!$S$12:$S$14</c:f>
              <c:numCache>
                <c:formatCode>General</c:formatCode>
                <c:ptCount val="3"/>
                <c:pt idx="0">
                  <c:v>13.199999999999998</c:v>
                </c:pt>
                <c:pt idx="1">
                  <c:v>12.1</c:v>
                </c:pt>
                <c:pt idx="2">
                  <c:v>13.616666666666674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B-48FF-8948-B4872984629F}"/>
            </c:ext>
          </c:extLst>
        </c:ser>
        <c:ser>
          <c:idx val="6"/>
          <c:order val="6"/>
          <c:tx>
            <c:v>TSS2 4d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TSS!$Q$15:$Q$17</c:f>
              <c:numCache>
                <c:formatCode>General</c:formatCode>
                <c:ptCount val="3"/>
                <c:pt idx="0">
                  <c:v>70</c:v>
                </c:pt>
                <c:pt idx="1">
                  <c:v>72</c:v>
                </c:pt>
                <c:pt idx="2">
                  <c:v>74</c:v>
                </c:pt>
              </c:numCache>
            </c:numRef>
          </c:xVal>
          <c:yVal>
            <c:numRef>
              <c:f>TSS!$S$15:$S$17</c:f>
              <c:numCache>
                <c:formatCode>General</c:formatCode>
                <c:ptCount val="3"/>
                <c:pt idx="0">
                  <c:v>14.766666666666669</c:v>
                </c:pt>
                <c:pt idx="1">
                  <c:v>13.049999999999997</c:v>
                </c:pt>
                <c:pt idx="2">
                  <c:v>15.000000000000005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B-48FF-8948-B4872984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43104"/>
        <c:axId val="1659227872"/>
      </c:scatterChart>
      <c:scatterChart>
        <c:scatterStyle val="smoothMarker"/>
        <c:varyColors val="0"/>
        <c:ser>
          <c:idx val="0"/>
          <c:order val="0"/>
          <c:tx>
            <c:strRef>
              <c:f>TSS!$R$1</c:f>
              <c:strCache>
                <c:ptCount val="1"/>
                <c:pt idx="0">
                  <c:v>TSS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TSS!$Q$2:$Q$8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TSS!$R$2:$R$8</c:f>
              <c:numCache>
                <c:formatCode>General</c:formatCode>
                <c:ptCount val="7"/>
                <c:pt idx="0">
                  <c:v>11.583333333333325</c:v>
                </c:pt>
                <c:pt idx="1">
                  <c:v>11.483333333333336</c:v>
                </c:pt>
                <c:pt idx="2">
                  <c:v>13.150000000000004</c:v>
                </c:pt>
                <c:pt idx="3">
                  <c:v>10.5</c:v>
                </c:pt>
                <c:pt idx="4">
                  <c:v>12.333333333333327</c:v>
                </c:pt>
                <c:pt idx="5">
                  <c:v>11.283333333333331</c:v>
                </c:pt>
                <c:pt idx="6">
                  <c:v>11.199999999999996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B-48FF-8948-B4872984629F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TSS!$Q$9:$Q$11</c:f>
              <c:numCache>
                <c:formatCode>General</c:formatCode>
                <c:ptCount val="3"/>
                <c:pt idx="0">
                  <c:v>24</c:v>
                </c:pt>
                <c:pt idx="1">
                  <c:v>26</c:v>
                </c:pt>
                <c:pt idx="2">
                  <c:v>28</c:v>
                </c:pt>
              </c:numCache>
            </c:numRef>
          </c:xVal>
          <c:yVal>
            <c:numRef>
              <c:f>TSS!$R$9:$R$11</c:f>
              <c:numCache>
                <c:formatCode>General</c:formatCode>
                <c:ptCount val="3"/>
                <c:pt idx="0">
                  <c:v>10.400000000000002</c:v>
                </c:pt>
                <c:pt idx="1">
                  <c:v>13.566666666666672</c:v>
                </c:pt>
                <c:pt idx="2">
                  <c:v>12.133333333333329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AB-48FF-8948-B4872984629F}"/>
            </c:ext>
          </c:extLst>
        </c:ser>
        <c:ser>
          <c:idx val="4"/>
          <c:order val="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TSS!$Q$12:$Q$14</c:f>
              <c:numCache>
                <c:formatCode>General</c:formatCode>
                <c:ptCount val="3"/>
                <c:pt idx="0">
                  <c:v>46</c:v>
                </c:pt>
                <c:pt idx="1">
                  <c:v>48</c:v>
                </c:pt>
                <c:pt idx="2">
                  <c:v>50</c:v>
                </c:pt>
              </c:numCache>
            </c:numRef>
          </c:xVal>
          <c:yVal>
            <c:numRef>
              <c:f>TSS!$R$12:$R$14</c:f>
              <c:numCache>
                <c:formatCode>General</c:formatCode>
                <c:ptCount val="3"/>
                <c:pt idx="0">
                  <c:v>12.299999999999997</c:v>
                </c:pt>
                <c:pt idx="1">
                  <c:v>16.450000000000003</c:v>
                </c:pt>
                <c:pt idx="2">
                  <c:v>12.900000000000004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AB-48FF-8948-B4872984629F}"/>
            </c:ext>
          </c:extLst>
        </c:ser>
        <c:ser>
          <c:idx val="7"/>
          <c:order val="7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TSS!$Q$15:$Q$17</c:f>
              <c:numCache>
                <c:formatCode>General</c:formatCode>
                <c:ptCount val="3"/>
                <c:pt idx="0">
                  <c:v>70</c:v>
                </c:pt>
                <c:pt idx="1">
                  <c:v>72</c:v>
                </c:pt>
                <c:pt idx="2">
                  <c:v>74</c:v>
                </c:pt>
              </c:numCache>
            </c:numRef>
          </c:xVal>
          <c:yVal>
            <c:numRef>
              <c:f>TSS!$R$15:$R$17</c:f>
              <c:numCache>
                <c:formatCode>General</c:formatCode>
                <c:ptCount val="3"/>
                <c:pt idx="0">
                  <c:v>15.016666666666669</c:v>
                </c:pt>
                <c:pt idx="1">
                  <c:v>11.566666666666661</c:v>
                </c:pt>
                <c:pt idx="2">
                  <c:v>13.766666666666667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AB-48FF-8948-B4872984629F}"/>
            </c:ext>
          </c:extLst>
        </c:ser>
        <c:ser>
          <c:idx val="8"/>
          <c:order val="8"/>
          <c:tx>
            <c:v>TSS1 5d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TSS!$Q$18:$Q$20</c:f>
              <c:numCache>
                <c:formatCode>General</c:formatCode>
                <c:ptCount val="3"/>
                <c:pt idx="0">
                  <c:v>94</c:v>
                </c:pt>
                <c:pt idx="1">
                  <c:v>96</c:v>
                </c:pt>
                <c:pt idx="2">
                  <c:v>98</c:v>
                </c:pt>
              </c:numCache>
            </c:numRef>
          </c:xVal>
          <c:yVal>
            <c:numRef>
              <c:f>TSS!$R$18:$R$20</c:f>
              <c:numCache>
                <c:formatCode>General</c:formatCode>
                <c:ptCount val="3"/>
                <c:pt idx="0">
                  <c:v>15.699999999999992</c:v>
                </c:pt>
                <c:pt idx="1">
                  <c:v>18.433333333333341</c:v>
                </c:pt>
                <c:pt idx="2">
                  <c:v>16.400000000000009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7-492F-94DB-A40C001DA5A6}"/>
            </c:ext>
          </c:extLst>
        </c:ser>
        <c:ser>
          <c:idx val="9"/>
          <c:order val="9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TSS!$Q$18:$Q$20</c:f>
              <c:numCache>
                <c:formatCode>General</c:formatCode>
                <c:ptCount val="3"/>
                <c:pt idx="0">
                  <c:v>94</c:v>
                </c:pt>
                <c:pt idx="1">
                  <c:v>96</c:v>
                </c:pt>
                <c:pt idx="2">
                  <c:v>98</c:v>
                </c:pt>
              </c:numCache>
            </c:numRef>
          </c:xVal>
          <c:yVal>
            <c:numRef>
              <c:f>TSS!$S$18:$S$20</c:f>
              <c:numCache>
                <c:formatCode>General</c:formatCode>
                <c:ptCount val="3"/>
                <c:pt idx="0">
                  <c:v>15.749999999999996</c:v>
                </c:pt>
                <c:pt idx="1">
                  <c:v>15.966666666666667</c:v>
                </c:pt>
                <c:pt idx="2">
                  <c:v>15.450000000000001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7-492F-94DB-A40C001D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49088"/>
        <c:axId val="1659231680"/>
      </c:scatterChart>
      <c:valAx>
        <c:axId val="16592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7872"/>
        <c:crosses val="autoZero"/>
        <c:crossBetween val="midCat"/>
      </c:valAx>
      <c:valAx>
        <c:axId val="1659227872"/>
        <c:scaling>
          <c:orientation val="minMax"/>
          <c:max val="1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3104"/>
        <c:crosses val="autoZero"/>
        <c:crossBetween val="midCat"/>
      </c:valAx>
      <c:valAx>
        <c:axId val="1659231680"/>
        <c:scaling>
          <c:orientation val="minMax"/>
          <c:max val="0.12000000000000001"/>
        </c:scaling>
        <c:delete val="1"/>
        <c:axPos val="r"/>
        <c:numFmt formatCode="General" sourceLinked="1"/>
        <c:majorTickMark val="out"/>
        <c:minorTickMark val="none"/>
        <c:tickLblPos val="nextTo"/>
        <c:crossAx val="1659249088"/>
        <c:crosses val="max"/>
        <c:crossBetween val="midCat"/>
      </c:valAx>
      <c:valAx>
        <c:axId val="16592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92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TSS!$D$2</c:f>
              <c:strCache>
                <c:ptCount val="1"/>
                <c:pt idx="0">
                  <c:v>VSS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167</c:v>
                </c:pt>
                <c:pt idx="20">
                  <c:v>171</c:v>
                </c:pt>
              </c:numCache>
            </c:numRef>
          </c:xVal>
          <c:yVal>
            <c:numRef>
              <c:f>TSS!$D$3:$D$23</c:f>
              <c:numCache>
                <c:formatCode>General</c:formatCode>
                <c:ptCount val="21"/>
                <c:pt idx="0">
                  <c:v>11.449999999999998</c:v>
                </c:pt>
                <c:pt idx="1">
                  <c:v>11.433333333333332</c:v>
                </c:pt>
                <c:pt idx="2">
                  <c:v>13.06666666666667</c:v>
                </c:pt>
                <c:pt idx="3">
                  <c:v>10.349999999999998</c:v>
                </c:pt>
                <c:pt idx="4">
                  <c:v>12.233333333333329</c:v>
                </c:pt>
                <c:pt idx="5">
                  <c:v>11.183333333333334</c:v>
                </c:pt>
                <c:pt idx="6">
                  <c:v>11.03333333333333</c:v>
                </c:pt>
                <c:pt idx="7">
                  <c:v>10.28333333333333</c:v>
                </c:pt>
                <c:pt idx="8">
                  <c:v>13.316666666666672</c:v>
                </c:pt>
                <c:pt idx="9">
                  <c:v>11.966666666666663</c:v>
                </c:pt>
                <c:pt idx="10">
                  <c:v>11.933333333333334</c:v>
                </c:pt>
                <c:pt idx="11">
                  <c:v>16.283333333333335</c:v>
                </c:pt>
                <c:pt idx="12">
                  <c:v>12.783333333333331</c:v>
                </c:pt>
                <c:pt idx="13">
                  <c:v>14.883333333333333</c:v>
                </c:pt>
                <c:pt idx="14">
                  <c:v>11.566666666666661</c:v>
                </c:pt>
                <c:pt idx="15">
                  <c:v>13.649999999999995</c:v>
                </c:pt>
                <c:pt idx="16">
                  <c:v>15.533333333333326</c:v>
                </c:pt>
                <c:pt idx="17">
                  <c:v>18.166666666666675</c:v>
                </c:pt>
                <c:pt idx="18">
                  <c:v>16.183333333333337</c:v>
                </c:pt>
                <c:pt idx="19">
                  <c:v>13.649999999999995</c:v>
                </c:pt>
                <c:pt idx="20">
                  <c:v>15.533333333333326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9-4549-81CD-8B059B3A24A0}"/>
            </c:ext>
          </c:extLst>
        </c:ser>
        <c:ser>
          <c:idx val="1"/>
          <c:order val="1"/>
          <c:tx>
            <c:strRef>
              <c:f>TSS!$E$2</c:f>
              <c:strCache>
                <c:ptCount val="1"/>
                <c:pt idx="0">
                  <c:v>VSS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167</c:v>
                </c:pt>
                <c:pt idx="20">
                  <c:v>171</c:v>
                </c:pt>
              </c:numCache>
            </c:numRef>
          </c:xVal>
          <c:yVal>
            <c:numRef>
              <c:f>TSS!$E$3:$E$23</c:f>
              <c:numCache>
                <c:formatCode>General</c:formatCode>
                <c:ptCount val="21"/>
                <c:pt idx="0">
                  <c:v>10.366666666666664</c:v>
                </c:pt>
                <c:pt idx="1">
                  <c:v>11.250000000000002</c:v>
                </c:pt>
                <c:pt idx="5">
                  <c:v>11.1</c:v>
                </c:pt>
                <c:pt idx="7">
                  <c:v>8.68333333333333</c:v>
                </c:pt>
                <c:pt idx="8">
                  <c:v>11.966666666666661</c:v>
                </c:pt>
                <c:pt idx="9">
                  <c:v>13.149999999999995</c:v>
                </c:pt>
                <c:pt idx="10">
                  <c:v>12.800000000000004</c:v>
                </c:pt>
                <c:pt idx="11">
                  <c:v>11.866666666666664</c:v>
                </c:pt>
                <c:pt idx="12">
                  <c:v>13.450000000000008</c:v>
                </c:pt>
                <c:pt idx="13">
                  <c:v>14.700000000000001</c:v>
                </c:pt>
                <c:pt idx="14">
                  <c:v>12.899999999999995</c:v>
                </c:pt>
                <c:pt idx="15">
                  <c:v>14.73333333333334</c:v>
                </c:pt>
                <c:pt idx="16">
                  <c:v>15.499999999999996</c:v>
                </c:pt>
                <c:pt idx="17">
                  <c:v>15.733333333333331</c:v>
                </c:pt>
                <c:pt idx="18">
                  <c:v>15.216666666666676</c:v>
                </c:pt>
                <c:pt idx="19">
                  <c:v>16.416666666666664</c:v>
                </c:pt>
                <c:pt idx="20">
                  <c:v>15.499999999999996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9-4549-81CD-8B059B3A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37120"/>
        <c:axId val="1659224064"/>
      </c:scatterChart>
      <c:valAx>
        <c:axId val="16592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24064"/>
        <c:crosses val="autoZero"/>
        <c:crossBetween val="midCat"/>
      </c:valAx>
      <c:valAx>
        <c:axId val="165922406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3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15</xdr:row>
      <xdr:rowOff>76728</xdr:rowOff>
    </xdr:from>
    <xdr:to>
      <xdr:col>7</xdr:col>
      <xdr:colOff>500062</xdr:colOff>
      <xdr:row>29</xdr:row>
      <xdr:rowOff>152928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126206</xdr:rowOff>
    </xdr:from>
    <xdr:to>
      <xdr:col>14</xdr:col>
      <xdr:colOff>126207</xdr:colOff>
      <xdr:row>15</xdr:row>
      <xdr:rowOff>11906</xdr:rowOff>
    </xdr:to>
    <xdr:graphicFrame macro="">
      <xdr:nvGraphicFramePr>
        <xdr:cNvPr id="3" name="Γράφημα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555625</xdr:colOff>
      <xdr:row>1</xdr:row>
      <xdr:rowOff>47625</xdr:rowOff>
    </xdr:from>
    <xdr:to>
      <xdr:col>27</xdr:col>
      <xdr:colOff>248103</xdr:colOff>
      <xdr:row>15</xdr:row>
      <xdr:rowOff>123825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95250</xdr:rowOff>
    </xdr:from>
    <xdr:to>
      <xdr:col>14</xdr:col>
      <xdr:colOff>300832</xdr:colOff>
      <xdr:row>29</xdr:row>
      <xdr:rowOff>171450</xdr:rowOff>
    </xdr:to>
    <xdr:graphicFrame macro="">
      <xdr:nvGraphicFramePr>
        <xdr:cNvPr id="7" name="Γράφημα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zoomScale="70" zoomScaleNormal="70" workbookViewId="0">
      <selection activeCell="V11" sqref="V11"/>
    </sheetView>
  </sheetViews>
  <sheetFormatPr defaultRowHeight="15" x14ac:dyDescent="0.25"/>
  <cols>
    <col min="1" max="2" width="11.5703125" bestFit="1" customWidth="1"/>
    <col min="4" max="4" width="14" bestFit="1" customWidth="1"/>
    <col min="7" max="7" width="11.5703125" bestFit="1" customWidth="1"/>
    <col min="11" max="11" width="13.7109375" bestFit="1" customWidth="1"/>
  </cols>
  <sheetData>
    <row r="1" spans="1:22" x14ac:dyDescent="0.25">
      <c r="A1" t="s">
        <v>8</v>
      </c>
      <c r="B1" s="1">
        <v>45215</v>
      </c>
      <c r="D1" t="s">
        <v>10</v>
      </c>
      <c r="E1" t="s">
        <v>11</v>
      </c>
    </row>
    <row r="2" spans="1:22" x14ac:dyDescent="0.25">
      <c r="A2" t="s">
        <v>9</v>
      </c>
      <c r="B2" s="2">
        <v>0.5083333333333333</v>
      </c>
      <c r="D2" t="s">
        <v>12</v>
      </c>
      <c r="E2" t="s">
        <v>13</v>
      </c>
    </row>
    <row r="3" spans="1:22" x14ac:dyDescent="0.25">
      <c r="D3" t="s">
        <v>14</v>
      </c>
      <c r="E3">
        <v>2</v>
      </c>
    </row>
    <row r="4" spans="1:22" x14ac:dyDescent="0.25">
      <c r="A4" t="s">
        <v>7</v>
      </c>
      <c r="B4">
        <v>1</v>
      </c>
    </row>
    <row r="5" spans="1:22" x14ac:dyDescent="0.25">
      <c r="A5" t="s">
        <v>6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24</v>
      </c>
      <c r="J5">
        <v>26</v>
      </c>
      <c r="K5">
        <v>28</v>
      </c>
      <c r="L5">
        <v>46</v>
      </c>
      <c r="M5">
        <v>48</v>
      </c>
      <c r="N5">
        <v>50</v>
      </c>
      <c r="O5">
        <v>70</v>
      </c>
      <c r="P5">
        <v>72</v>
      </c>
      <c r="Q5">
        <v>74</v>
      </c>
      <c r="R5">
        <v>94</v>
      </c>
      <c r="S5">
        <v>96</v>
      </c>
      <c r="T5">
        <v>98</v>
      </c>
      <c r="U5">
        <v>167</v>
      </c>
      <c r="V5">
        <v>171</v>
      </c>
    </row>
    <row r="7" spans="1:22" x14ac:dyDescent="0.25">
      <c r="A7" t="s">
        <v>1</v>
      </c>
      <c r="B7">
        <v>0.28960000000000002</v>
      </c>
      <c r="C7">
        <v>0.3034</v>
      </c>
      <c r="D7">
        <v>0.30209999999999998</v>
      </c>
      <c r="E7">
        <v>0.29459999999999997</v>
      </c>
      <c r="F7">
        <v>0.29160000000000003</v>
      </c>
      <c r="G7">
        <v>0.28360000000000002</v>
      </c>
      <c r="H7">
        <v>0.27160000000000001</v>
      </c>
      <c r="I7">
        <v>0.30099999999999999</v>
      </c>
      <c r="J7">
        <v>0.30309999999999998</v>
      </c>
      <c r="K7">
        <v>0.26900000000000002</v>
      </c>
      <c r="L7">
        <v>0.29260000000000003</v>
      </c>
      <c r="M7">
        <v>0.33119999999999999</v>
      </c>
      <c r="N7">
        <v>0.28939999999999999</v>
      </c>
      <c r="O7">
        <v>0.32479999999999998</v>
      </c>
      <c r="P7">
        <v>0.33400000000000002</v>
      </c>
      <c r="Q7">
        <v>0.33379999999999999</v>
      </c>
      <c r="R7">
        <v>0.30070000000000002</v>
      </c>
      <c r="S7">
        <v>0.32869999999999999</v>
      </c>
      <c r="T7">
        <v>0.26729999999999998</v>
      </c>
      <c r="U7">
        <v>0.28189999999999998</v>
      </c>
      <c r="V7">
        <v>0.30199999999999999</v>
      </c>
    </row>
    <row r="8" spans="1:22" x14ac:dyDescent="0.25">
      <c r="A8" t="s">
        <v>0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</row>
    <row r="9" spans="1:22" x14ac:dyDescent="0.25">
      <c r="A9">
        <v>100</v>
      </c>
      <c r="B9">
        <v>0.35909999999999997</v>
      </c>
      <c r="C9">
        <v>0.37230000000000002</v>
      </c>
      <c r="D9">
        <v>0.38100000000000001</v>
      </c>
      <c r="E9">
        <v>0.35759999999999997</v>
      </c>
      <c r="F9">
        <v>0.36559999999999998</v>
      </c>
      <c r="G9">
        <v>0.3513</v>
      </c>
      <c r="H9">
        <v>0.33879999999999999</v>
      </c>
      <c r="I9">
        <v>0.3634</v>
      </c>
      <c r="J9">
        <v>0.38450000000000001</v>
      </c>
      <c r="K9">
        <v>0.34179999999999999</v>
      </c>
      <c r="L9">
        <v>0.3664</v>
      </c>
      <c r="M9">
        <v>0.4299</v>
      </c>
      <c r="N9">
        <v>0.36680000000000001</v>
      </c>
      <c r="O9">
        <v>0.41489999999999999</v>
      </c>
      <c r="P9">
        <v>0.40339999999999998</v>
      </c>
      <c r="Q9">
        <v>0.41639999999999999</v>
      </c>
      <c r="R9">
        <v>0.39489999999999997</v>
      </c>
      <c r="S9">
        <v>0.43930000000000002</v>
      </c>
      <c r="T9">
        <v>0.36570000000000003</v>
      </c>
      <c r="U9">
        <v>0.377</v>
      </c>
      <c r="V9">
        <v>0.40810000000000002</v>
      </c>
    </row>
    <row r="10" spans="1:22" x14ac:dyDescent="0.25">
      <c r="A10">
        <v>550</v>
      </c>
      <c r="B10">
        <v>0.29039999999999999</v>
      </c>
      <c r="C10">
        <v>0.30370000000000003</v>
      </c>
      <c r="D10">
        <v>0.30259999999999998</v>
      </c>
      <c r="E10">
        <v>0.29549999999999998</v>
      </c>
      <c r="F10">
        <v>0.29220000000000002</v>
      </c>
      <c r="G10">
        <v>0.28420000000000001</v>
      </c>
      <c r="H10">
        <v>0.27260000000000001</v>
      </c>
      <c r="I10">
        <v>0.30170000000000002</v>
      </c>
      <c r="J10">
        <v>0.30459999999999998</v>
      </c>
      <c r="K10">
        <v>0.27</v>
      </c>
      <c r="L10">
        <v>0.29480000000000001</v>
      </c>
      <c r="M10">
        <v>0.3322</v>
      </c>
      <c r="N10">
        <v>0.29010000000000002</v>
      </c>
      <c r="O10">
        <v>0.3256</v>
      </c>
      <c r="P10">
        <v>0.33400000000000002</v>
      </c>
      <c r="Q10">
        <v>0.33450000000000002</v>
      </c>
      <c r="R10">
        <v>0.30170000000000002</v>
      </c>
      <c r="S10">
        <v>0.33029999999999998</v>
      </c>
      <c r="T10">
        <v>0.26860000000000001</v>
      </c>
      <c r="U10">
        <v>0.28339999999999999</v>
      </c>
      <c r="V10">
        <v>0.30320000000000003</v>
      </c>
    </row>
    <row r="11" spans="1:22" x14ac:dyDescent="0.25">
      <c r="A11" t="s">
        <v>2</v>
      </c>
      <c r="B11">
        <f t="shared" ref="B11:I11" si="0">((B9-B7)/B8)*1000</f>
        <v>11.583333333333325</v>
      </c>
      <c r="C11">
        <f t="shared" si="0"/>
        <v>11.483333333333336</v>
      </c>
      <c r="D11">
        <f t="shared" si="0"/>
        <v>13.150000000000004</v>
      </c>
      <c r="E11">
        <f t="shared" si="0"/>
        <v>10.5</v>
      </c>
      <c r="F11">
        <f t="shared" si="0"/>
        <v>12.333333333333327</v>
      </c>
      <c r="G11">
        <f t="shared" si="0"/>
        <v>11.283333333333331</v>
      </c>
      <c r="H11">
        <f t="shared" si="0"/>
        <v>11.199999999999996</v>
      </c>
      <c r="I11">
        <f t="shared" si="0"/>
        <v>10.400000000000002</v>
      </c>
      <c r="J11">
        <f t="shared" ref="J11:K11" si="1">((J9-J7)/J8)*1000</f>
        <v>13.566666666666672</v>
      </c>
      <c r="K11">
        <f t="shared" si="1"/>
        <v>12.133333333333329</v>
      </c>
      <c r="L11">
        <f t="shared" ref="L11:N11" si="2">((L9-L7)/L8)*1000</f>
        <v>12.299999999999997</v>
      </c>
      <c r="M11">
        <f>((M9-M7)/M8)*1000</f>
        <v>16.450000000000003</v>
      </c>
      <c r="N11">
        <f t="shared" si="2"/>
        <v>12.900000000000004</v>
      </c>
      <c r="O11">
        <f t="shared" ref="O11:Q11" si="3">((O9-O7)/O8)*1000</f>
        <v>15.016666666666669</v>
      </c>
      <c r="P11">
        <f t="shared" si="3"/>
        <v>11.566666666666661</v>
      </c>
      <c r="Q11">
        <f t="shared" si="3"/>
        <v>13.766666666666667</v>
      </c>
      <c r="R11">
        <f t="shared" ref="R11:T11" si="4">((R9-R7)/R8)*1000</f>
        <v>15.699999999999992</v>
      </c>
      <c r="S11">
        <f t="shared" si="4"/>
        <v>18.433333333333341</v>
      </c>
      <c r="T11">
        <f t="shared" si="4"/>
        <v>16.400000000000009</v>
      </c>
      <c r="U11">
        <f t="shared" ref="U11:V11" si="5">((U9-U7)/U8)*1000</f>
        <v>15.850000000000003</v>
      </c>
      <c r="V11">
        <f t="shared" si="5"/>
        <v>17.683333333333341</v>
      </c>
    </row>
    <row r="12" spans="1:22" x14ac:dyDescent="0.25">
      <c r="A12" t="s">
        <v>5</v>
      </c>
      <c r="B12">
        <f t="shared" ref="B12:J12" si="6">((B10-B7)/B8)*1000</f>
        <v>0.13333333333332789</v>
      </c>
      <c r="C12">
        <f t="shared" si="6"/>
        <v>5.0000000000003743E-2</v>
      </c>
      <c r="D12">
        <f t="shared" si="6"/>
        <v>8.3333333333333412E-2</v>
      </c>
      <c r="E12">
        <f t="shared" si="6"/>
        <v>0.15000000000000199</v>
      </c>
      <c r="F12">
        <f t="shared" si="6"/>
        <v>9.9999999999998243E-2</v>
      </c>
      <c r="G12">
        <f t="shared" si="6"/>
        <v>9.9999999999998243E-2</v>
      </c>
      <c r="H12">
        <f t="shared" si="6"/>
        <v>0.16666666666666682</v>
      </c>
      <c r="I12">
        <f t="shared" si="6"/>
        <v>0.11666666666667232</v>
      </c>
      <c r="J12">
        <f t="shared" si="6"/>
        <v>0.25000000000000022</v>
      </c>
      <c r="K12">
        <f>((K10-K7)/K8)*1000</f>
        <v>0.16666666666666682</v>
      </c>
      <c r="L12">
        <f t="shared" ref="L12:N12" si="7">((L10-L7)/L8)*1000</f>
        <v>0.36666666666666331</v>
      </c>
      <c r="M12">
        <f t="shared" si="7"/>
        <v>0.16666666666666682</v>
      </c>
      <c r="N12">
        <f t="shared" si="7"/>
        <v>0.11666666666667232</v>
      </c>
      <c r="O12">
        <f t="shared" ref="O12:Q12" si="8">((O10-O7)/O8)*1000</f>
        <v>0.13333333333333716</v>
      </c>
      <c r="P12">
        <f t="shared" si="8"/>
        <v>0</v>
      </c>
      <c r="Q12">
        <f t="shared" si="8"/>
        <v>0.11666666666667232</v>
      </c>
      <c r="R12">
        <f t="shared" ref="R12:T12" si="9">((R10-R7)/R8)*1000</f>
        <v>0.16666666666666682</v>
      </c>
      <c r="S12">
        <f t="shared" si="9"/>
        <v>0.26666666666666505</v>
      </c>
      <c r="T12">
        <f t="shared" si="9"/>
        <v>0.21666666666667056</v>
      </c>
      <c r="U12">
        <f t="shared" ref="U12:V12" si="10">((U10-U7)/U8)*1000</f>
        <v>0.25000000000000022</v>
      </c>
      <c r="V12">
        <f t="shared" si="10"/>
        <v>0.20000000000000573</v>
      </c>
    </row>
    <row r="13" spans="1:22" x14ac:dyDescent="0.25">
      <c r="A13" t="s">
        <v>3</v>
      </c>
      <c r="B13">
        <f t="shared" ref="B13:I13" si="11">B11-B12</f>
        <v>11.449999999999998</v>
      </c>
      <c r="C13">
        <f t="shared" si="11"/>
        <v>11.433333333333332</v>
      </c>
      <c r="D13">
        <f t="shared" si="11"/>
        <v>13.06666666666667</v>
      </c>
      <c r="E13">
        <f t="shared" si="11"/>
        <v>10.349999999999998</v>
      </c>
      <c r="F13">
        <f t="shared" si="11"/>
        <v>12.233333333333329</v>
      </c>
      <c r="G13">
        <f t="shared" si="11"/>
        <v>11.183333333333334</v>
      </c>
      <c r="H13">
        <f t="shared" si="11"/>
        <v>11.03333333333333</v>
      </c>
      <c r="I13">
        <f t="shared" si="11"/>
        <v>10.28333333333333</v>
      </c>
      <c r="J13">
        <f t="shared" ref="J13:K13" si="12">J11-J12</f>
        <v>13.316666666666672</v>
      </c>
      <c r="K13">
        <f t="shared" si="12"/>
        <v>11.966666666666663</v>
      </c>
      <c r="L13">
        <f t="shared" ref="L13:N13" si="13">L11-L12</f>
        <v>11.933333333333334</v>
      </c>
      <c r="M13">
        <f t="shared" si="13"/>
        <v>16.283333333333335</v>
      </c>
      <c r="N13">
        <f t="shared" si="13"/>
        <v>12.783333333333331</v>
      </c>
      <c r="O13">
        <f t="shared" ref="O13:Q13" si="14">O11-O12</f>
        <v>14.883333333333333</v>
      </c>
      <c r="P13">
        <f t="shared" si="14"/>
        <v>11.566666666666661</v>
      </c>
      <c r="Q13">
        <f t="shared" si="14"/>
        <v>13.649999999999995</v>
      </c>
      <c r="R13">
        <f t="shared" ref="R13:T13" si="15">R11-R12</f>
        <v>15.533333333333326</v>
      </c>
      <c r="S13">
        <f t="shared" si="15"/>
        <v>18.166666666666675</v>
      </c>
      <c r="T13">
        <f t="shared" si="15"/>
        <v>16.183333333333337</v>
      </c>
      <c r="U13">
        <f t="shared" ref="U13:V13" si="16">U11-U12</f>
        <v>15.600000000000003</v>
      </c>
      <c r="V13">
        <f t="shared" si="16"/>
        <v>17.483333333333334</v>
      </c>
    </row>
    <row r="14" spans="1:22" x14ac:dyDescent="0.25">
      <c r="A14" t="s">
        <v>4</v>
      </c>
      <c r="B14">
        <f t="shared" ref="B14:I14" si="17">(B13/B11)*100</f>
        <v>98.848920863309402</v>
      </c>
      <c r="C14">
        <f t="shared" si="17"/>
        <v>99.564586357039147</v>
      </c>
      <c r="D14">
        <f t="shared" si="17"/>
        <v>99.366286438529784</v>
      </c>
      <c r="E14">
        <f t="shared" si="17"/>
        <v>98.571428571428555</v>
      </c>
      <c r="F14">
        <f t="shared" si="17"/>
        <v>99.189189189189207</v>
      </c>
      <c r="G14">
        <f t="shared" si="17"/>
        <v>99.113737075332367</v>
      </c>
      <c r="H14">
        <f t="shared" si="17"/>
        <v>98.511904761904773</v>
      </c>
      <c r="I14">
        <f t="shared" si="17"/>
        <v>98.878205128205082</v>
      </c>
      <c r="J14">
        <f t="shared" ref="J14:K14" si="18">(J13/J11)*100</f>
        <v>98.157248157248162</v>
      </c>
      <c r="K14">
        <f t="shared" si="18"/>
        <v>98.626373626373635</v>
      </c>
      <c r="L14">
        <f t="shared" ref="L14:N14" si="19">(L13/L11)*100</f>
        <v>97.018970189701932</v>
      </c>
      <c r="M14">
        <f t="shared" si="19"/>
        <v>98.986828774062801</v>
      </c>
      <c r="N14">
        <f t="shared" si="19"/>
        <v>99.095607235142069</v>
      </c>
      <c r="O14">
        <f t="shared" ref="O14:Q14" si="20">(O13/O11)*100</f>
        <v>99.112097669256357</v>
      </c>
      <c r="P14">
        <f t="shared" si="20"/>
        <v>100</v>
      </c>
      <c r="Q14">
        <f t="shared" si="20"/>
        <v>99.152542372881314</v>
      </c>
      <c r="R14">
        <f t="shared" ref="R14:T14" si="21">(R13/R11)*100</f>
        <v>98.938428874734612</v>
      </c>
      <c r="S14">
        <f t="shared" si="21"/>
        <v>98.553345388788429</v>
      </c>
      <c r="T14">
        <f t="shared" si="21"/>
        <v>98.678861788617851</v>
      </c>
      <c r="U14">
        <f t="shared" ref="U14:V14" si="22">(U13/U11)*100</f>
        <v>98.422712933753942</v>
      </c>
      <c r="V14">
        <f t="shared" si="22"/>
        <v>98.868991517436342</v>
      </c>
    </row>
    <row r="17" spans="22:23" x14ac:dyDescent="0.25">
      <c r="V17">
        <v>11</v>
      </c>
      <c r="W17" t="s">
        <v>21</v>
      </c>
    </row>
    <row r="18" spans="22:23" x14ac:dyDescent="0.25">
      <c r="V18">
        <v>16</v>
      </c>
      <c r="W18" t="s">
        <v>21</v>
      </c>
    </row>
    <row r="20" spans="22:23" x14ac:dyDescent="0.25">
      <c r="V20">
        <v>800</v>
      </c>
      <c r="W20">
        <f>V17*V20</f>
        <v>8800</v>
      </c>
    </row>
    <row r="21" spans="22:23" x14ac:dyDescent="0.25">
      <c r="V21">
        <v>530</v>
      </c>
      <c r="W21">
        <f>W20/V21</f>
        <v>16.60377358490566</v>
      </c>
    </row>
    <row r="22" spans="22:23" x14ac:dyDescent="0.25">
      <c r="V22">
        <f>(16-11)/11</f>
        <v>0.45454545454545453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zoomScale="80" zoomScaleNormal="80" workbookViewId="0">
      <selection activeCell="U11" sqref="U11"/>
    </sheetView>
  </sheetViews>
  <sheetFormatPr defaultRowHeight="15" x14ac:dyDescent="0.25"/>
  <cols>
    <col min="1" max="1" width="11.5703125" bestFit="1" customWidth="1"/>
    <col min="2" max="2" width="14" bestFit="1" customWidth="1"/>
    <col min="4" max="4" width="14" bestFit="1" customWidth="1"/>
    <col min="7" max="7" width="11.5703125" bestFit="1" customWidth="1"/>
    <col min="11" max="11" width="14" bestFit="1" customWidth="1"/>
  </cols>
  <sheetData>
    <row r="1" spans="1:21" x14ac:dyDescent="0.25">
      <c r="A1" t="s">
        <v>8</v>
      </c>
      <c r="B1" s="1">
        <v>45215</v>
      </c>
      <c r="D1" t="s">
        <v>10</v>
      </c>
      <c r="E1" t="s">
        <v>11</v>
      </c>
    </row>
    <row r="2" spans="1:21" x14ac:dyDescent="0.25">
      <c r="A2" t="s">
        <v>9</v>
      </c>
      <c r="B2" s="2">
        <v>0.5083333333333333</v>
      </c>
      <c r="D2" t="s">
        <v>12</v>
      </c>
      <c r="E2" t="s">
        <v>13</v>
      </c>
    </row>
    <row r="3" spans="1:21" x14ac:dyDescent="0.25">
      <c r="D3" t="s">
        <v>14</v>
      </c>
      <c r="E3">
        <v>2</v>
      </c>
    </row>
    <row r="4" spans="1:21" x14ac:dyDescent="0.25">
      <c r="A4" t="s">
        <v>7</v>
      </c>
      <c r="B4">
        <v>2</v>
      </c>
    </row>
    <row r="5" spans="1:21" x14ac:dyDescent="0.25">
      <c r="A5" t="s">
        <v>6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24</v>
      </c>
      <c r="I5">
        <v>26</v>
      </c>
      <c r="J5">
        <v>28</v>
      </c>
      <c r="K5">
        <v>46</v>
      </c>
      <c r="L5">
        <v>48</v>
      </c>
      <c r="M5">
        <v>50</v>
      </c>
      <c r="N5">
        <v>70</v>
      </c>
      <c r="O5">
        <v>72</v>
      </c>
      <c r="P5">
        <v>74</v>
      </c>
      <c r="Q5">
        <v>94</v>
      </c>
      <c r="R5">
        <v>96</v>
      </c>
      <c r="S5">
        <v>98</v>
      </c>
      <c r="T5">
        <v>167</v>
      </c>
      <c r="U5">
        <v>171</v>
      </c>
    </row>
    <row r="7" spans="1:21" x14ac:dyDescent="0.25">
      <c r="A7" t="s">
        <v>1</v>
      </c>
      <c r="B7">
        <v>0.313</v>
      </c>
      <c r="C7">
        <v>0.28070000000000001</v>
      </c>
      <c r="G7">
        <v>0.28029999999999999</v>
      </c>
      <c r="H7">
        <v>0.29899999999999999</v>
      </c>
      <c r="I7">
        <v>0.28660000000000002</v>
      </c>
      <c r="J7">
        <v>0.28310000000000002</v>
      </c>
      <c r="K7">
        <v>0.28360000000000002</v>
      </c>
      <c r="L7">
        <v>0.29699999999999999</v>
      </c>
      <c r="M7">
        <v>0.36009999999999998</v>
      </c>
      <c r="N7">
        <v>0.2883</v>
      </c>
      <c r="O7">
        <v>0.34229999999999999</v>
      </c>
      <c r="P7">
        <v>0.3276</v>
      </c>
      <c r="Q7">
        <v>0.30780000000000002</v>
      </c>
      <c r="R7">
        <v>0.2843</v>
      </c>
      <c r="S7">
        <v>0.30680000000000002</v>
      </c>
      <c r="T7">
        <v>0.30130000000000001</v>
      </c>
      <c r="U7">
        <v>0.30109999999999998</v>
      </c>
    </row>
    <row r="8" spans="1:21" x14ac:dyDescent="0.25">
      <c r="A8" t="s">
        <v>0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</row>
    <row r="9" spans="1:21" x14ac:dyDescent="0.25">
      <c r="A9">
        <v>100</v>
      </c>
      <c r="B9">
        <v>0.37519999999999998</v>
      </c>
      <c r="C9">
        <v>0.34820000000000001</v>
      </c>
      <c r="G9">
        <v>0.3478</v>
      </c>
      <c r="H9">
        <v>0.35139999999999999</v>
      </c>
      <c r="I9">
        <v>0.3599</v>
      </c>
      <c r="J9">
        <v>0.36499999999999999</v>
      </c>
      <c r="K9">
        <v>0.36280000000000001</v>
      </c>
      <c r="L9">
        <v>0.36959999999999998</v>
      </c>
      <c r="M9">
        <v>0.44180000000000003</v>
      </c>
      <c r="N9">
        <v>0.37690000000000001</v>
      </c>
      <c r="O9">
        <v>0.42059999999999997</v>
      </c>
      <c r="P9">
        <v>0.41760000000000003</v>
      </c>
      <c r="Q9">
        <v>0.40229999999999999</v>
      </c>
      <c r="R9">
        <v>0.38009999999999999</v>
      </c>
      <c r="S9">
        <v>0.39950000000000002</v>
      </c>
      <c r="T9">
        <v>0.40089999999999998</v>
      </c>
      <c r="U9">
        <v>0.39800000000000002</v>
      </c>
    </row>
    <row r="10" spans="1:21" x14ac:dyDescent="0.25">
      <c r="A10">
        <v>550</v>
      </c>
      <c r="B10">
        <v>0.313</v>
      </c>
      <c r="C10">
        <v>0.28070000000000001</v>
      </c>
      <c r="G10">
        <v>0.28120000000000001</v>
      </c>
      <c r="H10">
        <v>0.29930000000000001</v>
      </c>
      <c r="I10">
        <v>0.28810000000000002</v>
      </c>
      <c r="J10">
        <v>0.28610000000000002</v>
      </c>
      <c r="K10">
        <v>0.28599999999999998</v>
      </c>
      <c r="L10">
        <v>0.2984</v>
      </c>
      <c r="M10">
        <v>0.36109999999999998</v>
      </c>
      <c r="N10">
        <v>0.28870000000000001</v>
      </c>
      <c r="O10">
        <v>0.34320000000000001</v>
      </c>
      <c r="P10">
        <v>0.32919999999999999</v>
      </c>
      <c r="Q10">
        <v>0.30930000000000002</v>
      </c>
      <c r="R10">
        <v>0.28570000000000001</v>
      </c>
      <c r="S10">
        <v>0.30819999999999997</v>
      </c>
      <c r="T10">
        <v>0.3024</v>
      </c>
      <c r="U10">
        <v>0.30320000000000003</v>
      </c>
    </row>
    <row r="11" spans="1:21" x14ac:dyDescent="0.25">
      <c r="A11" t="s">
        <v>2</v>
      </c>
      <c r="B11">
        <f t="shared" ref="B11:G11" si="0">((B9-B7)/B8)*1000</f>
        <v>10.366666666666664</v>
      </c>
      <c r="C11">
        <f t="shared" si="0"/>
        <v>11.250000000000002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11.250000000000002</v>
      </c>
      <c r="H11">
        <f t="shared" ref="H11:M11" si="1">((H9-H7)/H8)*1000</f>
        <v>8.7333333333333343</v>
      </c>
      <c r="I11">
        <f t="shared" si="1"/>
        <v>12.216666666666661</v>
      </c>
      <c r="J11">
        <f t="shared" si="1"/>
        <v>13.649999999999995</v>
      </c>
      <c r="K11">
        <f t="shared" si="1"/>
        <v>13.199999999999998</v>
      </c>
      <c r="L11">
        <f t="shared" si="1"/>
        <v>12.1</v>
      </c>
      <c r="M11">
        <f t="shared" si="1"/>
        <v>13.616666666666674</v>
      </c>
      <c r="N11">
        <f t="shared" ref="N11:P11" si="2">((N9-N7)/N8)*1000</f>
        <v>14.766666666666669</v>
      </c>
      <c r="O11">
        <f t="shared" si="2"/>
        <v>13.049999999999997</v>
      </c>
      <c r="P11">
        <f t="shared" si="2"/>
        <v>15.000000000000005</v>
      </c>
      <c r="Q11">
        <f t="shared" ref="Q11:S11" si="3">((Q9-Q7)/Q8)*1000</f>
        <v>15.749999999999996</v>
      </c>
      <c r="R11">
        <f t="shared" si="3"/>
        <v>15.966666666666667</v>
      </c>
      <c r="S11">
        <f t="shared" si="3"/>
        <v>15.450000000000001</v>
      </c>
      <c r="T11">
        <f t="shared" ref="T11:U11" si="4">((T9-T7)/T8)*1000</f>
        <v>16.599999999999994</v>
      </c>
      <c r="U11">
        <f t="shared" si="4"/>
        <v>16.150000000000009</v>
      </c>
    </row>
    <row r="12" spans="1:21" x14ac:dyDescent="0.25">
      <c r="A12" t="s">
        <v>5</v>
      </c>
      <c r="B12">
        <f t="shared" ref="B12:G12" si="5">((B10-B7)/B8)*1000</f>
        <v>0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0.15000000000000199</v>
      </c>
      <c r="H12">
        <f t="shared" ref="H12:M12" si="6">((H10-H7)/H8)*1000</f>
        <v>5.0000000000003743E-2</v>
      </c>
      <c r="I12">
        <f t="shared" si="6"/>
        <v>0.25000000000000022</v>
      </c>
      <c r="J12">
        <f t="shared" si="6"/>
        <v>0.50000000000000044</v>
      </c>
      <c r="K12">
        <f t="shared" si="6"/>
        <v>0.39999999999999297</v>
      </c>
      <c r="L12">
        <f t="shared" si="6"/>
        <v>0.23333333333333539</v>
      </c>
      <c r="M12">
        <f t="shared" si="6"/>
        <v>0.16666666666666682</v>
      </c>
      <c r="N12">
        <f t="shared" ref="N12:P12" si="7">((N10-N7)/N8)*1000</f>
        <v>6.6666666666668581E-2</v>
      </c>
      <c r="O12">
        <f t="shared" si="7"/>
        <v>0.15000000000000199</v>
      </c>
      <c r="P12">
        <f t="shared" si="7"/>
        <v>0.26666666666666505</v>
      </c>
      <c r="Q12">
        <f t="shared" ref="Q12:S12" si="8">((Q10-Q7)/Q8)*1000</f>
        <v>0.25000000000000022</v>
      </c>
      <c r="R12">
        <f t="shared" si="8"/>
        <v>0.23333333333333539</v>
      </c>
      <c r="S12">
        <f t="shared" si="8"/>
        <v>0.23333333333332615</v>
      </c>
      <c r="T12">
        <f t="shared" ref="T12:U12" si="9">((T10-T7)/T8)*1000</f>
        <v>0.18333333333333166</v>
      </c>
      <c r="U12">
        <f t="shared" si="9"/>
        <v>0.35000000000000769</v>
      </c>
    </row>
    <row r="13" spans="1:21" x14ac:dyDescent="0.25">
      <c r="A13" t="s">
        <v>3</v>
      </c>
      <c r="B13">
        <f t="shared" ref="B13:G13" si="10">B11-B12</f>
        <v>10.366666666666664</v>
      </c>
      <c r="C13">
        <f t="shared" si="10"/>
        <v>11.250000000000002</v>
      </c>
      <c r="D13">
        <f t="shared" si="10"/>
        <v>0</v>
      </c>
      <c r="E13">
        <f t="shared" si="10"/>
        <v>0</v>
      </c>
      <c r="F13">
        <f t="shared" si="10"/>
        <v>0</v>
      </c>
      <c r="G13">
        <f t="shared" si="10"/>
        <v>11.1</v>
      </c>
      <c r="H13">
        <f t="shared" ref="H13:M13" si="11">H11-H12</f>
        <v>8.68333333333333</v>
      </c>
      <c r="I13">
        <f t="shared" si="11"/>
        <v>11.966666666666661</v>
      </c>
      <c r="J13">
        <f t="shared" si="11"/>
        <v>13.149999999999995</v>
      </c>
      <c r="K13">
        <f t="shared" si="11"/>
        <v>12.800000000000004</v>
      </c>
      <c r="L13">
        <f t="shared" si="11"/>
        <v>11.866666666666664</v>
      </c>
      <c r="M13">
        <f t="shared" si="11"/>
        <v>13.450000000000008</v>
      </c>
      <c r="N13">
        <f t="shared" ref="N13:P13" si="12">N11-N12</f>
        <v>14.700000000000001</v>
      </c>
      <c r="O13">
        <f t="shared" si="12"/>
        <v>12.899999999999995</v>
      </c>
      <c r="P13">
        <f t="shared" si="12"/>
        <v>14.73333333333334</v>
      </c>
      <c r="Q13">
        <f t="shared" ref="Q13:S13" si="13">Q11-Q12</f>
        <v>15.499999999999996</v>
      </c>
      <c r="R13">
        <f t="shared" si="13"/>
        <v>15.733333333333331</v>
      </c>
      <c r="S13">
        <f t="shared" si="13"/>
        <v>15.216666666666676</v>
      </c>
      <c r="T13">
        <f t="shared" ref="T13:U13" si="14">T11-T12</f>
        <v>16.416666666666664</v>
      </c>
      <c r="U13">
        <f t="shared" si="14"/>
        <v>15.8</v>
      </c>
    </row>
    <row r="14" spans="1:21" x14ac:dyDescent="0.25">
      <c r="A14" t="s">
        <v>4</v>
      </c>
      <c r="B14">
        <f t="shared" ref="B14:G14" si="15">(B13/B11)*100</f>
        <v>100</v>
      </c>
      <c r="C14">
        <f t="shared" si="15"/>
        <v>100</v>
      </c>
      <c r="D14" t="e">
        <f t="shared" si="15"/>
        <v>#DIV/0!</v>
      </c>
      <c r="E14" t="e">
        <f t="shared" si="15"/>
        <v>#DIV/0!</v>
      </c>
      <c r="F14" t="e">
        <f t="shared" si="15"/>
        <v>#DIV/0!</v>
      </c>
      <c r="G14">
        <f t="shared" si="15"/>
        <v>98.666666666666643</v>
      </c>
      <c r="H14">
        <f t="shared" ref="H14:M14" si="16">(H13/H11)*100</f>
        <v>99.42748091603049</v>
      </c>
      <c r="I14">
        <f t="shared" si="16"/>
        <v>97.953615279672576</v>
      </c>
      <c r="J14">
        <f t="shared" si="16"/>
        <v>96.336996336996336</v>
      </c>
      <c r="K14">
        <f t="shared" si="16"/>
        <v>96.969696969697011</v>
      </c>
      <c r="L14">
        <f t="shared" si="16"/>
        <v>98.071625344352597</v>
      </c>
      <c r="M14">
        <f t="shared" si="16"/>
        <v>98.776009791921666</v>
      </c>
      <c r="N14">
        <f t="shared" ref="N14:P14" si="17">(N13/N11)*100</f>
        <v>99.548532731376966</v>
      </c>
      <c r="O14">
        <f t="shared" si="17"/>
        <v>98.850574712643663</v>
      </c>
      <c r="P14">
        <f t="shared" si="17"/>
        <v>98.222222222222229</v>
      </c>
      <c r="Q14">
        <f t="shared" ref="Q14:S14" si="18">(Q13/Q11)*100</f>
        <v>98.412698412698404</v>
      </c>
      <c r="R14">
        <f t="shared" si="18"/>
        <v>98.538622129436305</v>
      </c>
      <c r="S14">
        <f t="shared" si="18"/>
        <v>98.489751887810201</v>
      </c>
      <c r="T14">
        <f t="shared" ref="T14:U14" si="19">(T13/T11)*100</f>
        <v>98.895582329317293</v>
      </c>
      <c r="U14">
        <f t="shared" si="19"/>
        <v>97.83281733746125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tabSelected="1" zoomScale="80" zoomScaleNormal="80" workbookViewId="0">
      <selection activeCell="Q28" sqref="Q28"/>
    </sheetView>
  </sheetViews>
  <sheetFormatPr defaultRowHeight="15" x14ac:dyDescent="0.25"/>
  <cols>
    <col min="2" max="2" width="10.28515625" bestFit="1" customWidth="1"/>
  </cols>
  <sheetData>
    <row r="1" spans="1:19" x14ac:dyDescent="0.25">
      <c r="B1" s="4" t="s">
        <v>15</v>
      </c>
      <c r="C1" s="4"/>
      <c r="D1" s="4" t="s">
        <v>3</v>
      </c>
      <c r="E1" s="4"/>
      <c r="Q1" t="s">
        <v>20</v>
      </c>
      <c r="R1" t="s">
        <v>16</v>
      </c>
      <c r="S1" t="s">
        <v>17</v>
      </c>
    </row>
    <row r="2" spans="1:19" x14ac:dyDescent="0.25">
      <c r="A2" t="s">
        <v>7</v>
      </c>
      <c r="B2" s="3" t="s">
        <v>16</v>
      </c>
      <c r="C2" s="3" t="s">
        <v>17</v>
      </c>
      <c r="D2" s="3" t="s">
        <v>18</v>
      </c>
      <c r="E2" s="3" t="s">
        <v>19</v>
      </c>
      <c r="Q2">
        <v>0</v>
      </c>
      <c r="R2">
        <v>11.583333333333325</v>
      </c>
      <c r="S2">
        <v>10.366666666666664</v>
      </c>
    </row>
    <row r="3" spans="1:19" x14ac:dyDescent="0.25">
      <c r="A3">
        <v>0</v>
      </c>
      <c r="B3" s="3">
        <f>'1'!B11</f>
        <v>11.583333333333325</v>
      </c>
      <c r="C3" s="3">
        <f>'2'!B11</f>
        <v>10.366666666666664</v>
      </c>
      <c r="D3" s="3">
        <f>'1'!B13</f>
        <v>11.449999999999998</v>
      </c>
      <c r="E3" s="3">
        <f>'2'!B13</f>
        <v>10.366666666666664</v>
      </c>
      <c r="Q3">
        <v>1</v>
      </c>
      <c r="R3">
        <v>11.483333333333336</v>
      </c>
      <c r="S3">
        <v>11.250000000000002</v>
      </c>
    </row>
    <row r="4" spans="1:19" x14ac:dyDescent="0.25">
      <c r="A4">
        <v>1</v>
      </c>
      <c r="B4" s="3">
        <f>'1'!C11</f>
        <v>11.483333333333336</v>
      </c>
      <c r="C4" s="3">
        <f>'2'!C11</f>
        <v>11.250000000000002</v>
      </c>
      <c r="D4" s="3">
        <f>'1'!C13</f>
        <v>11.433333333333332</v>
      </c>
      <c r="E4" s="3">
        <f>'2'!C13</f>
        <v>11.250000000000002</v>
      </c>
      <c r="Q4">
        <v>2</v>
      </c>
      <c r="R4">
        <v>13.150000000000004</v>
      </c>
    </row>
    <row r="5" spans="1:19" x14ac:dyDescent="0.25">
      <c r="A5">
        <v>2</v>
      </c>
      <c r="B5" s="3">
        <f>'1'!D11</f>
        <v>13.150000000000004</v>
      </c>
      <c r="C5" s="3"/>
      <c r="D5" s="3">
        <f>'1'!D13</f>
        <v>13.06666666666667</v>
      </c>
      <c r="E5" s="3"/>
      <c r="Q5">
        <v>3</v>
      </c>
      <c r="R5">
        <v>10.5</v>
      </c>
    </row>
    <row r="6" spans="1:19" x14ac:dyDescent="0.25">
      <c r="A6">
        <v>3</v>
      </c>
      <c r="B6" s="3">
        <f>'1'!E11</f>
        <v>10.5</v>
      </c>
      <c r="C6" s="3"/>
      <c r="D6" s="3">
        <f>'1'!E13</f>
        <v>10.349999999999998</v>
      </c>
      <c r="E6" s="3"/>
      <c r="Q6">
        <v>4</v>
      </c>
      <c r="R6">
        <v>12.333333333333327</v>
      </c>
    </row>
    <row r="7" spans="1:19" x14ac:dyDescent="0.25">
      <c r="A7">
        <v>4</v>
      </c>
      <c r="B7" s="3">
        <f>'1'!F11</f>
        <v>12.333333333333327</v>
      </c>
      <c r="C7" s="3"/>
      <c r="D7" s="3">
        <f>'1'!F13</f>
        <v>12.233333333333329</v>
      </c>
      <c r="E7" s="3"/>
      <c r="Q7">
        <v>5</v>
      </c>
      <c r="R7">
        <v>11.283333333333331</v>
      </c>
      <c r="S7">
        <v>11.250000000000002</v>
      </c>
    </row>
    <row r="8" spans="1:19" x14ac:dyDescent="0.25">
      <c r="A8">
        <v>5</v>
      </c>
      <c r="B8" s="3">
        <f>'1'!G11</f>
        <v>11.283333333333331</v>
      </c>
      <c r="C8" s="3">
        <f>'2'!G11</f>
        <v>11.250000000000002</v>
      </c>
      <c r="D8" s="3">
        <f>'1'!G13</f>
        <v>11.183333333333334</v>
      </c>
      <c r="E8" s="3">
        <f>'2'!G13</f>
        <v>11.1</v>
      </c>
      <c r="Q8">
        <v>6</v>
      </c>
      <c r="R8">
        <v>11.199999999999996</v>
      </c>
    </row>
    <row r="9" spans="1:19" x14ac:dyDescent="0.25">
      <c r="A9">
        <v>6</v>
      </c>
      <c r="B9" s="3">
        <f>'1'!H11</f>
        <v>11.199999999999996</v>
      </c>
      <c r="C9" s="3"/>
      <c r="D9" s="3">
        <f>'1'!H13</f>
        <v>11.03333333333333</v>
      </c>
      <c r="E9" s="3"/>
      <c r="Q9">
        <v>24</v>
      </c>
      <c r="R9">
        <v>10.400000000000002</v>
      </c>
      <c r="S9">
        <v>8.7333333333333343</v>
      </c>
    </row>
    <row r="10" spans="1:19" x14ac:dyDescent="0.25">
      <c r="A10">
        <v>24</v>
      </c>
      <c r="B10" s="3">
        <f>'1'!I11</f>
        <v>10.400000000000002</v>
      </c>
      <c r="C10" s="3">
        <f>'2'!H11</f>
        <v>8.7333333333333343</v>
      </c>
      <c r="D10" s="3">
        <f>'1'!I13</f>
        <v>10.28333333333333</v>
      </c>
      <c r="E10" s="3">
        <f>'2'!H13</f>
        <v>8.68333333333333</v>
      </c>
      <c r="Q10">
        <v>26</v>
      </c>
      <c r="R10">
        <v>13.566666666666672</v>
      </c>
      <c r="S10">
        <v>12.216666666666661</v>
      </c>
    </row>
    <row r="11" spans="1:19" x14ac:dyDescent="0.25">
      <c r="A11">
        <v>26</v>
      </c>
      <c r="B11" s="3">
        <f>'1'!J11</f>
        <v>13.566666666666672</v>
      </c>
      <c r="C11" s="3">
        <f>'2'!I11</f>
        <v>12.216666666666661</v>
      </c>
      <c r="D11" s="3">
        <f>'1'!J13</f>
        <v>13.316666666666672</v>
      </c>
      <c r="E11" s="3">
        <f>'2'!I13</f>
        <v>11.966666666666661</v>
      </c>
      <c r="Q11">
        <v>28</v>
      </c>
      <c r="R11">
        <v>12.133333333333329</v>
      </c>
      <c r="S11">
        <v>13.649999999999995</v>
      </c>
    </row>
    <row r="12" spans="1:19" x14ac:dyDescent="0.25">
      <c r="A12">
        <v>28</v>
      </c>
      <c r="B12" s="3">
        <f>'1'!K11</f>
        <v>12.133333333333329</v>
      </c>
      <c r="C12" s="3">
        <f>'2'!J11</f>
        <v>13.649999999999995</v>
      </c>
      <c r="D12" s="3">
        <f>'1'!K13</f>
        <v>11.966666666666663</v>
      </c>
      <c r="E12" s="3">
        <f>'2'!J13</f>
        <v>13.149999999999995</v>
      </c>
      <c r="Q12">
        <v>46</v>
      </c>
      <c r="R12">
        <v>12.299999999999997</v>
      </c>
      <c r="S12">
        <v>13.199999999999998</v>
      </c>
    </row>
    <row r="13" spans="1:19" x14ac:dyDescent="0.25">
      <c r="A13">
        <v>46</v>
      </c>
      <c r="B13" s="3">
        <f>'1'!L11</f>
        <v>12.299999999999997</v>
      </c>
      <c r="C13" s="3">
        <f>'2'!K11</f>
        <v>13.199999999999998</v>
      </c>
      <c r="D13" s="3">
        <f>'1'!L13</f>
        <v>11.933333333333334</v>
      </c>
      <c r="E13" s="3">
        <f>'2'!K13</f>
        <v>12.800000000000004</v>
      </c>
      <c r="Q13">
        <v>48</v>
      </c>
      <c r="R13">
        <v>16.450000000000003</v>
      </c>
      <c r="S13">
        <v>12.1</v>
      </c>
    </row>
    <row r="14" spans="1:19" x14ac:dyDescent="0.25">
      <c r="A14">
        <v>48</v>
      </c>
      <c r="B14" s="3">
        <f>'1'!M11</f>
        <v>16.450000000000003</v>
      </c>
      <c r="C14" s="3">
        <f>'2'!L11</f>
        <v>12.1</v>
      </c>
      <c r="D14" s="3">
        <f>'1'!M13</f>
        <v>16.283333333333335</v>
      </c>
      <c r="E14" s="3">
        <f>'2'!L13</f>
        <v>11.866666666666664</v>
      </c>
      <c r="Q14">
        <v>50</v>
      </c>
      <c r="R14">
        <v>12.900000000000004</v>
      </c>
      <c r="S14">
        <v>13.616666666666674</v>
      </c>
    </row>
    <row r="15" spans="1:19" x14ac:dyDescent="0.25">
      <c r="A15">
        <v>50</v>
      </c>
      <c r="B15" s="3">
        <f>'1'!N11</f>
        <v>12.900000000000004</v>
      </c>
      <c r="C15" s="3">
        <f>'2'!M11</f>
        <v>13.616666666666674</v>
      </c>
      <c r="D15" s="3">
        <f>'1'!N13</f>
        <v>12.783333333333331</v>
      </c>
      <c r="E15" s="3">
        <f>'2'!M13</f>
        <v>13.450000000000008</v>
      </c>
      <c r="Q15">
        <v>70</v>
      </c>
      <c r="R15">
        <v>15.016666666666669</v>
      </c>
      <c r="S15">
        <v>14.766666666666669</v>
      </c>
    </row>
    <row r="16" spans="1:19" x14ac:dyDescent="0.25">
      <c r="A16">
        <v>70</v>
      </c>
      <c r="B16" s="3">
        <f>'1'!O11</f>
        <v>15.016666666666669</v>
      </c>
      <c r="C16" s="3">
        <f>'2'!N11</f>
        <v>14.766666666666669</v>
      </c>
      <c r="D16" s="3">
        <f>'1'!O13</f>
        <v>14.883333333333333</v>
      </c>
      <c r="E16" s="3">
        <f>'2'!N13</f>
        <v>14.700000000000001</v>
      </c>
      <c r="Q16">
        <v>72</v>
      </c>
      <c r="R16">
        <v>11.566666666666661</v>
      </c>
      <c r="S16">
        <v>13.049999999999997</v>
      </c>
    </row>
    <row r="17" spans="1:19" x14ac:dyDescent="0.25">
      <c r="A17">
        <v>72</v>
      </c>
      <c r="B17" s="3">
        <f>'1'!P11</f>
        <v>11.566666666666661</v>
      </c>
      <c r="C17" s="3">
        <f>'2'!O11</f>
        <v>13.049999999999997</v>
      </c>
      <c r="D17" s="3">
        <f>'1'!P13</f>
        <v>11.566666666666661</v>
      </c>
      <c r="E17" s="3">
        <f>'2'!O13</f>
        <v>12.899999999999995</v>
      </c>
      <c r="Q17">
        <v>74</v>
      </c>
      <c r="R17">
        <v>13.766666666666667</v>
      </c>
      <c r="S17">
        <v>15.000000000000005</v>
      </c>
    </row>
    <row r="18" spans="1:19" x14ac:dyDescent="0.25">
      <c r="A18">
        <v>74</v>
      </c>
      <c r="B18" s="3">
        <f>'1'!Q11</f>
        <v>13.766666666666667</v>
      </c>
      <c r="C18" s="3">
        <f>'2'!P11</f>
        <v>15.000000000000005</v>
      </c>
      <c r="D18" s="3">
        <f>'1'!Q13</f>
        <v>13.649999999999995</v>
      </c>
      <c r="E18" s="3">
        <f>'2'!P13</f>
        <v>14.73333333333334</v>
      </c>
      <c r="Q18">
        <v>94</v>
      </c>
      <c r="R18">
        <v>15.699999999999992</v>
      </c>
      <c r="S18">
        <v>15.749999999999996</v>
      </c>
    </row>
    <row r="19" spans="1:19" x14ac:dyDescent="0.25">
      <c r="A19">
        <v>94</v>
      </c>
      <c r="B19" s="3">
        <f>'1'!R11</f>
        <v>15.699999999999992</v>
      </c>
      <c r="C19" s="3">
        <f>'2'!Q11</f>
        <v>15.749999999999996</v>
      </c>
      <c r="D19" s="3">
        <f>'1'!R13</f>
        <v>15.533333333333326</v>
      </c>
      <c r="E19" s="3">
        <f>'2'!Q13</f>
        <v>15.499999999999996</v>
      </c>
      <c r="Q19">
        <v>96</v>
      </c>
      <c r="R19">
        <v>18.433333333333341</v>
      </c>
      <c r="S19">
        <v>15.966666666666667</v>
      </c>
    </row>
    <row r="20" spans="1:19" x14ac:dyDescent="0.25">
      <c r="A20">
        <v>96</v>
      </c>
      <c r="B20" s="3">
        <f>'1'!S11</f>
        <v>18.433333333333341</v>
      </c>
      <c r="C20" s="3">
        <f>'2'!R11</f>
        <v>15.966666666666667</v>
      </c>
      <c r="D20" s="3">
        <f>'1'!S13</f>
        <v>18.166666666666675</v>
      </c>
      <c r="E20" s="3">
        <f>'2'!R13</f>
        <v>15.733333333333331</v>
      </c>
      <c r="Q20">
        <v>98</v>
      </c>
      <c r="R20">
        <v>16.400000000000009</v>
      </c>
      <c r="S20">
        <v>15.450000000000001</v>
      </c>
    </row>
    <row r="21" spans="1:19" x14ac:dyDescent="0.25">
      <c r="A21">
        <v>98</v>
      </c>
      <c r="B21" s="3">
        <f>'1'!T11</f>
        <v>16.400000000000009</v>
      </c>
      <c r="C21" s="3">
        <f>'2'!S11</f>
        <v>15.450000000000001</v>
      </c>
      <c r="D21" s="3">
        <f>'1'!T13</f>
        <v>16.183333333333337</v>
      </c>
      <c r="E21" s="3">
        <f>'2'!S13</f>
        <v>15.216666666666676</v>
      </c>
    </row>
    <row r="22" spans="1:19" x14ac:dyDescent="0.25">
      <c r="A22">
        <v>167</v>
      </c>
      <c r="B22" s="3">
        <f>'1'!U11</f>
        <v>15.850000000000003</v>
      </c>
      <c r="C22" s="3">
        <f>'2'!T11</f>
        <v>16.599999999999994</v>
      </c>
      <c r="D22" s="3">
        <f>'1'!Q13</f>
        <v>13.649999999999995</v>
      </c>
      <c r="E22" s="3">
        <f>'2'!T13</f>
        <v>16.416666666666664</v>
      </c>
    </row>
    <row r="23" spans="1:19" x14ac:dyDescent="0.25">
      <c r="A23">
        <v>171</v>
      </c>
      <c r="B23" s="3">
        <f>'1'!V11</f>
        <v>17.683333333333341</v>
      </c>
      <c r="C23" s="3">
        <f>'2'!U11</f>
        <v>16.150000000000009</v>
      </c>
      <c r="D23" s="3">
        <f>'1'!R13</f>
        <v>15.533333333333326</v>
      </c>
      <c r="E23" s="3">
        <f>'2'!Q13</f>
        <v>15.499999999999996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2023-10-24T15:44:16Z</dcterms:modified>
</cp:coreProperties>
</file>