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umb-my.sharepoint.com/personal/kristiakr_nmbu_no/Documents/Eik/Sildr/"/>
    </mc:Choice>
  </mc:AlternateContent>
  <xr:revisionPtr revIDLastSave="204" documentId="8_{648E5B90-57BA-4B68-96EA-ED4C31E844E8}" xr6:coauthVersionLast="43" xr6:coauthVersionMax="43" xr10:uidLastSave="{CFB30266-107C-498B-BD2A-D922B2B4B615}"/>
  <bookViews>
    <workbookView xWindow="-108" yWindow="-108" windowWidth="23256" windowHeight="12720" xr2:uid="{2EDC4BD6-AB81-4441-B772-8E571975D0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E18" i="1"/>
  <c r="C19" i="1"/>
  <c r="D19" i="1"/>
  <c r="E7" i="1"/>
  <c r="E6" i="1"/>
  <c r="E5" i="1"/>
  <c r="C13" i="1" s="1"/>
  <c r="E4" i="1"/>
  <c r="E3" i="1"/>
  <c r="D13" i="1"/>
  <c r="D8" i="1"/>
  <c r="E8" i="1" s="1"/>
  <c r="C18" i="1" l="1"/>
  <c r="E19" i="1"/>
  <c r="C12" i="1"/>
  <c r="E12" i="1" s="1"/>
  <c r="E13" i="1"/>
  <c r="E20" i="1" l="1"/>
  <c r="E14" i="1"/>
</calcChain>
</file>

<file path=xl/sharedStrings.xml><?xml version="1.0" encoding="utf-8"?>
<sst xmlns="http://schemas.openxmlformats.org/spreadsheetml/2006/main" count="43" uniqueCount="35">
  <si>
    <t>Idle</t>
  </si>
  <si>
    <t>Active</t>
  </si>
  <si>
    <t>Peak</t>
  </si>
  <si>
    <t>Spikes</t>
  </si>
  <si>
    <t>Solenoid</t>
  </si>
  <si>
    <t>V</t>
  </si>
  <si>
    <t>Max</t>
  </si>
  <si>
    <t>Not activated</t>
  </si>
  <si>
    <t>Simplified</t>
  </si>
  <si>
    <t>Activated</t>
  </si>
  <si>
    <t>Time (%)</t>
  </si>
  <si>
    <t>Power (W)</t>
  </si>
  <si>
    <t>Volts</t>
  </si>
  <si>
    <t>Ah</t>
  </si>
  <si>
    <t>SUM</t>
  </si>
  <si>
    <t>Batterier</t>
  </si>
  <si>
    <t>SMF</t>
  </si>
  <si>
    <t>MC Gel</t>
  </si>
  <si>
    <t>AGM</t>
  </si>
  <si>
    <t>Pris</t>
  </si>
  <si>
    <t>Kommentar</t>
  </si>
  <si>
    <t>Tryggest, 25kg</t>
  </si>
  <si>
    <t>Lengst varighet, 42kg</t>
  </si>
  <si>
    <t>Hendig og billig, 8kg</t>
  </si>
  <si>
    <t>Ah (20-timer)</t>
  </si>
  <si>
    <t>https://tinyurl.com/yygtccob</t>
  </si>
  <si>
    <t>Link</t>
  </si>
  <si>
    <t>https://tinyurl.com/y3xqkakq</t>
  </si>
  <si>
    <t>https://tinyurl.com/y3vsrdle</t>
  </si>
  <si>
    <t>Current (A)</t>
  </si>
  <si>
    <t>State</t>
  </si>
  <si>
    <t>Best Case</t>
  </si>
  <si>
    <t>Bad Case</t>
  </si>
  <si>
    <t>Days (Bad)</t>
  </si>
  <si>
    <t>Days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</si>
</sst>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kr&quot;\ * #,##0.00_-;\-&quot;kr&quot;\ * #,##0.00_-;_-&quot;kr&quot;\ * &quot;-&quot;??_-;_-@_-"/>
    <numFmt numFmtId="164" formatCode="0.0\ %"/>
    <numFmt numFmtId="169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9" fontId="0" fillId="0" borderId="0" xfId="0" applyNumberFormat="1" applyBorder="1"/>
    <xf numFmtId="169" fontId="0" fillId="0" borderId="3" xfId="0" applyNumberFormat="1" applyBorder="1"/>
    <xf numFmtId="0" fontId="0" fillId="0" borderId="10" xfId="0" applyBorder="1"/>
    <xf numFmtId="169" fontId="0" fillId="0" borderId="11" xfId="0" applyNumberFormat="1" applyBorder="1"/>
    <xf numFmtId="0" fontId="0" fillId="0" borderId="5" xfId="0" applyBorder="1" applyAlignment="1">
      <alignment horizontal="right"/>
    </xf>
    <xf numFmtId="169" fontId="0" fillId="0" borderId="6" xfId="0" applyNumberFormat="1" applyBorder="1"/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44" fontId="0" fillId="0" borderId="0" xfId="1" applyFont="1" applyBorder="1"/>
    <xf numFmtId="0" fontId="3" fillId="0" borderId="3" xfId="3" applyBorder="1"/>
    <xf numFmtId="44" fontId="0" fillId="0" borderId="5" xfId="1" applyFont="1" applyBorder="1"/>
    <xf numFmtId="0" fontId="3" fillId="0" borderId="6" xfId="3" applyBorder="1"/>
    <xf numFmtId="0" fontId="0" fillId="0" borderId="9" xfId="0" applyBorder="1"/>
    <xf numFmtId="0" fontId="0" fillId="0" borderId="11" xfId="0" applyBorder="1"/>
    <xf numFmtId="164" fontId="0" fillId="0" borderId="0" xfId="2" applyNumberFormat="1" applyFont="1" applyBorder="1"/>
    <xf numFmtId="164" fontId="0" fillId="0" borderId="1" xfId="2" applyNumberFormat="1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" fontId="0" fillId="2" borderId="0" xfId="0" applyNumberFormat="1" applyFill="1" applyBorder="1"/>
    <xf numFmtId="1" fontId="0" fillId="2" borderId="5" xfId="0" applyNumberFormat="1" applyFill="1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69535F5-1633-4117-A785-FA3203C82CFE}"/>
            </a:ext>
          </a:extLst>
        </xdr:cNvPr>
        <xdr:cNvSpPr txBox="1"/>
      </xdr:nvSpPr>
      <xdr:spPr>
        <a:xfrm>
          <a:off x="5090160" y="190500"/>
          <a:ext cx="3954780" cy="3528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000"/>
            <a:t># Code for Battery Life</a:t>
          </a:r>
        </a:p>
        <a:p>
          <a:r>
            <a:rPr lang="nb-NO" sz="1000"/>
            <a:t>Ah = 180     # Battery Ah-rating</a:t>
          </a:r>
        </a:p>
        <a:p>
          <a:r>
            <a:rPr lang="nb-NO" sz="1000"/>
            <a:t>dph = 0.0001 # Discharge per hour</a:t>
          </a:r>
        </a:p>
        <a:p>
          <a:endParaRPr lang="nb-NO" sz="1000"/>
        </a:p>
        <a:p>
          <a:r>
            <a:rPr lang="nb-NO" sz="1000"/>
            <a:t>active_time = 0.025 # Active time per day</a:t>
          </a:r>
        </a:p>
        <a:p>
          <a:r>
            <a:rPr lang="nb-NO" sz="1000"/>
            <a:t>idle_time   = 1 - active_time # Idle time per day</a:t>
          </a:r>
        </a:p>
        <a:p>
          <a:r>
            <a:rPr lang="nb-NO" sz="1000"/>
            <a:t>active_Ah   = 14.5</a:t>
          </a:r>
        </a:p>
        <a:p>
          <a:r>
            <a:rPr lang="nb-NO" sz="1000"/>
            <a:t>idle_Ah     = 0.05</a:t>
          </a:r>
        </a:p>
        <a:p>
          <a:endParaRPr lang="nb-NO" sz="1000"/>
        </a:p>
        <a:p>
          <a:r>
            <a:rPr lang="nb-NO" sz="1000"/>
            <a:t>ah = (active_time*active_Ah + idle_time*idle_Ah)/24   # System Ah-usage</a:t>
          </a:r>
        </a:p>
        <a:p>
          <a:r>
            <a:rPr lang="nb-NO" sz="1000"/>
            <a:t>print(Ah)</a:t>
          </a:r>
        </a:p>
        <a:p>
          <a:endParaRPr lang="nb-NO" sz="1000"/>
        </a:p>
        <a:p>
          <a:r>
            <a:rPr lang="nb-NO" sz="1000"/>
            <a:t>hpw = 7*24   # Hours per week</a:t>
          </a:r>
        </a:p>
        <a:p>
          <a:r>
            <a:rPr lang="nb-NO" sz="1000"/>
            <a:t>h = 0        # Hours for following loop</a:t>
          </a:r>
        </a:p>
        <a:p>
          <a:endParaRPr lang="nb-NO" sz="1000"/>
        </a:p>
        <a:p>
          <a:r>
            <a:rPr lang="nb-NO" sz="1000"/>
            <a:t>while Ah &gt; 0:</a:t>
          </a:r>
        </a:p>
        <a:p>
          <a:r>
            <a:rPr lang="nb-NO" sz="1000"/>
            <a:t>    Ah = Ah - Ah*dph - ah</a:t>
          </a:r>
        </a:p>
        <a:p>
          <a:r>
            <a:rPr lang="nb-NO" sz="1000"/>
            <a:t>    h += 1</a:t>
          </a:r>
        </a:p>
        <a:p>
          <a:endParaRPr lang="nb-NO" sz="1000"/>
        </a:p>
        <a:p>
          <a:r>
            <a:rPr lang="nb-NO" sz="1000"/>
            <a:t>days = round((h-1)/24)</a:t>
          </a:r>
        </a:p>
        <a:p>
          <a:r>
            <a:rPr lang="nb-NO" sz="1000"/>
            <a:t>print("Estimated days of battery life:", days)</a:t>
          </a:r>
          <a:endParaRPr lang="nb-NO" sz="105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inyurl.com/y3xqkakq" TargetMode="External"/><Relationship Id="rId2" Type="http://schemas.openxmlformats.org/officeDocument/2006/relationships/hyperlink" Target="https://tinyurl.com/y3vsrdle" TargetMode="External"/><Relationship Id="rId1" Type="http://schemas.openxmlformats.org/officeDocument/2006/relationships/hyperlink" Target="https://tinyurl.com/yygtccob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C950-183A-402E-8D1D-F509B9BDF4FA}">
  <dimension ref="B1:I25"/>
  <sheetViews>
    <sheetView tabSelected="1" workbookViewId="0">
      <selection activeCell="F18" sqref="F18"/>
    </sheetView>
  </sheetViews>
  <sheetFormatPr defaultRowHeight="14.4" x14ac:dyDescent="0.3"/>
  <cols>
    <col min="1" max="1" width="2.6640625" customWidth="1"/>
    <col min="2" max="4" width="14.21875" customWidth="1"/>
    <col min="5" max="7" width="14.44140625" customWidth="1"/>
    <col min="8" max="8" width="18.109375" bestFit="1" customWidth="1"/>
    <col min="9" max="9" width="25.109375" bestFit="1" customWidth="1"/>
  </cols>
  <sheetData>
    <row r="1" spans="2:9" ht="15" thickBot="1" x14ac:dyDescent="0.35"/>
    <row r="2" spans="2:9" x14ac:dyDescent="0.3">
      <c r="B2" s="11" t="s">
        <v>30</v>
      </c>
      <c r="C2" s="12" t="s">
        <v>12</v>
      </c>
      <c r="D2" s="12" t="s">
        <v>29</v>
      </c>
      <c r="E2" s="26" t="s">
        <v>11</v>
      </c>
    </row>
    <row r="3" spans="2:9" x14ac:dyDescent="0.3">
      <c r="B3" s="4" t="s">
        <v>0</v>
      </c>
      <c r="C3" s="5">
        <v>12</v>
      </c>
      <c r="D3" s="5">
        <v>2.5000000000000001E-2</v>
      </c>
      <c r="E3" s="6">
        <f>+D3*C3</f>
        <v>0.30000000000000004</v>
      </c>
    </row>
    <row r="4" spans="2:9" x14ac:dyDescent="0.3">
      <c r="B4" s="7" t="s">
        <v>1</v>
      </c>
      <c r="C4" s="5">
        <v>12</v>
      </c>
      <c r="D4" s="5">
        <v>0.05</v>
      </c>
      <c r="E4" s="6">
        <f>+D4*C4</f>
        <v>0.60000000000000009</v>
      </c>
    </row>
    <row r="5" spans="2:9" x14ac:dyDescent="0.3">
      <c r="B5" s="4" t="s">
        <v>2</v>
      </c>
      <c r="C5" s="5">
        <v>12</v>
      </c>
      <c r="D5" s="5">
        <v>0.1</v>
      </c>
      <c r="E5" s="6">
        <f>+D5*C5</f>
        <v>1.2000000000000002</v>
      </c>
    </row>
    <row r="6" spans="2:9" x14ac:dyDescent="0.3">
      <c r="B6" s="4" t="s">
        <v>3</v>
      </c>
      <c r="C6" s="5">
        <v>12</v>
      </c>
      <c r="D6" s="5">
        <v>2</v>
      </c>
      <c r="E6" s="6">
        <f>+D6*C6</f>
        <v>24</v>
      </c>
    </row>
    <row r="7" spans="2:9" x14ac:dyDescent="0.3">
      <c r="B7" s="16" t="s">
        <v>4</v>
      </c>
      <c r="C7" s="2">
        <v>12</v>
      </c>
      <c r="D7" s="2">
        <v>1.1599999999999999</v>
      </c>
      <c r="E7" s="27">
        <f>+D7*C7</f>
        <v>13.919999999999998</v>
      </c>
    </row>
    <row r="8" spans="2:9" ht="15" thickBot="1" x14ac:dyDescent="0.35">
      <c r="B8" s="8" t="s">
        <v>6</v>
      </c>
      <c r="C8" s="9">
        <v>12</v>
      </c>
      <c r="D8" s="9">
        <f>+D7+D5</f>
        <v>1.26</v>
      </c>
      <c r="E8" s="10">
        <f>+D8*$C$3</f>
        <v>15.120000000000001</v>
      </c>
    </row>
    <row r="9" spans="2:9" ht="15" thickBot="1" x14ac:dyDescent="0.35"/>
    <row r="10" spans="2:9" ht="15" thickBot="1" x14ac:dyDescent="0.35">
      <c r="B10" s="30" t="s">
        <v>32</v>
      </c>
      <c r="C10" s="31"/>
      <c r="D10" s="31"/>
      <c r="E10" s="32"/>
    </row>
    <row r="11" spans="2:9" x14ac:dyDescent="0.3">
      <c r="B11" s="11" t="s">
        <v>8</v>
      </c>
      <c r="C11" s="12" t="s">
        <v>11</v>
      </c>
      <c r="D11" s="12" t="s">
        <v>10</v>
      </c>
      <c r="E11" s="13" t="s">
        <v>13</v>
      </c>
      <c r="F11" s="1"/>
      <c r="G11" s="1"/>
      <c r="H11" s="1"/>
    </row>
    <row r="12" spans="2:9" x14ac:dyDescent="0.3">
      <c r="B12" s="4" t="s">
        <v>9</v>
      </c>
      <c r="C12" s="14">
        <f>+E8</f>
        <v>15.120000000000001</v>
      </c>
      <c r="D12" s="28">
        <v>0.1</v>
      </c>
      <c r="E12" s="15">
        <f>+(C12/12)*24*D12</f>
        <v>3.0240000000000005</v>
      </c>
    </row>
    <row r="13" spans="2:9" s="1" customFormat="1" x14ac:dyDescent="0.3">
      <c r="B13" s="16" t="s">
        <v>7</v>
      </c>
      <c r="C13" s="3">
        <f>+E5</f>
        <v>1.2000000000000002</v>
      </c>
      <c r="D13" s="29">
        <f>1-D12</f>
        <v>0.9</v>
      </c>
      <c r="E13" s="17">
        <f>+(C13/12)*24*D13</f>
        <v>2.1600000000000006</v>
      </c>
      <c r="F13"/>
      <c r="G13"/>
      <c r="H13"/>
      <c r="I13"/>
    </row>
    <row r="14" spans="2:9" ht="15" thickBot="1" x14ac:dyDescent="0.35">
      <c r="B14" s="8"/>
      <c r="C14" s="9"/>
      <c r="D14" s="18" t="s">
        <v>14</v>
      </c>
      <c r="E14" s="19">
        <f>+SUM(E12:E13)</f>
        <v>5.1840000000000011</v>
      </c>
      <c r="I14" s="1"/>
    </row>
    <row r="15" spans="2:9" ht="15" thickBot="1" x14ac:dyDescent="0.35"/>
    <row r="16" spans="2:9" ht="15" thickBot="1" x14ac:dyDescent="0.35">
      <c r="B16" s="30" t="s">
        <v>31</v>
      </c>
      <c r="C16" s="31"/>
      <c r="D16" s="31"/>
      <c r="E16" s="32"/>
    </row>
    <row r="17" spans="2:9" x14ac:dyDescent="0.3">
      <c r="B17" s="11" t="s">
        <v>8</v>
      </c>
      <c r="C17" s="12" t="s">
        <v>11</v>
      </c>
      <c r="D17" s="12" t="s">
        <v>10</v>
      </c>
      <c r="E17" s="13" t="s">
        <v>13</v>
      </c>
    </row>
    <row r="18" spans="2:9" x14ac:dyDescent="0.3">
      <c r="B18" s="4" t="s">
        <v>9</v>
      </c>
      <c r="C18" s="14">
        <f>+E7+E4</f>
        <v>14.519999999999998</v>
      </c>
      <c r="D18" s="28">
        <f>+(200*7)/(60*60*24)</f>
        <v>1.6203703703703703E-2</v>
      </c>
      <c r="E18" s="15">
        <f>+(C18/12)*24*D18</f>
        <v>0.47055555555555539</v>
      </c>
    </row>
    <row r="19" spans="2:9" x14ac:dyDescent="0.3">
      <c r="B19" s="16" t="s">
        <v>7</v>
      </c>
      <c r="C19" s="3">
        <f>+D4</f>
        <v>0.05</v>
      </c>
      <c r="D19" s="29">
        <f>1-D18</f>
        <v>0.98379629629629628</v>
      </c>
      <c r="E19" s="17">
        <f>+(C19/12)*24*D19</f>
        <v>9.8379629629629636E-2</v>
      </c>
    </row>
    <row r="20" spans="2:9" ht="15" thickBot="1" x14ac:dyDescent="0.35">
      <c r="B20" s="8"/>
      <c r="C20" s="9"/>
      <c r="D20" s="18" t="s">
        <v>14</v>
      </c>
      <c r="E20" s="19">
        <f>+SUM(E18:E19)</f>
        <v>0.56893518518518504</v>
      </c>
    </row>
    <row r="21" spans="2:9" ht="15" thickBot="1" x14ac:dyDescent="0.35"/>
    <row r="22" spans="2:9" x14ac:dyDescent="0.3">
      <c r="B22" s="11" t="s">
        <v>15</v>
      </c>
      <c r="C22" s="12" t="s">
        <v>5</v>
      </c>
      <c r="D22" s="12" t="s">
        <v>24</v>
      </c>
      <c r="E22" s="33" t="s">
        <v>33</v>
      </c>
      <c r="F22" s="33" t="s">
        <v>34</v>
      </c>
      <c r="G22" s="20" t="s">
        <v>19</v>
      </c>
      <c r="H22" s="20" t="s">
        <v>20</v>
      </c>
      <c r="I22" s="21" t="s">
        <v>26</v>
      </c>
    </row>
    <row r="23" spans="2:9" x14ac:dyDescent="0.3">
      <c r="B23" s="4" t="s">
        <v>17</v>
      </c>
      <c r="C23" s="5">
        <v>12</v>
      </c>
      <c r="D23" s="5">
        <v>21</v>
      </c>
      <c r="E23" s="34">
        <v>5.625</v>
      </c>
      <c r="F23" s="34">
        <v>48</v>
      </c>
      <c r="G23" s="22">
        <v>769</v>
      </c>
      <c r="H23" s="5" t="s">
        <v>23</v>
      </c>
      <c r="I23" s="23" t="s">
        <v>28</v>
      </c>
    </row>
    <row r="24" spans="2:9" x14ac:dyDescent="0.3">
      <c r="B24" s="4" t="s">
        <v>18</v>
      </c>
      <c r="C24" s="5">
        <v>12</v>
      </c>
      <c r="D24" s="5">
        <v>95</v>
      </c>
      <c r="E24" s="34">
        <v>24.916</v>
      </c>
      <c r="F24" s="34">
        <v>184</v>
      </c>
      <c r="G24" s="22">
        <v>1949</v>
      </c>
      <c r="H24" s="5" t="s">
        <v>21</v>
      </c>
      <c r="I24" s="23" t="s">
        <v>25</v>
      </c>
    </row>
    <row r="25" spans="2:9" ht="15" thickBot="1" x14ac:dyDescent="0.35">
      <c r="B25" s="8" t="s">
        <v>16</v>
      </c>
      <c r="C25" s="9">
        <v>12</v>
      </c>
      <c r="D25" s="9">
        <v>180</v>
      </c>
      <c r="E25" s="35">
        <v>46.041600000000003</v>
      </c>
      <c r="F25" s="35">
        <v>299</v>
      </c>
      <c r="G25" s="24">
        <v>2199</v>
      </c>
      <c r="H25" s="9" t="s">
        <v>22</v>
      </c>
      <c r="I25" s="25" t="s">
        <v>27</v>
      </c>
    </row>
  </sheetData>
  <mergeCells count="2">
    <mergeCell ref="B10:E10"/>
    <mergeCell ref="B16:E16"/>
  </mergeCells>
  <hyperlinks>
    <hyperlink ref="I24" r:id="rId1" xr:uid="{A946248B-23A6-484E-B52F-B38BA836A049}"/>
    <hyperlink ref="I23" r:id="rId2" xr:uid="{E3452C58-7FFA-4E8B-B0BF-B28D1D043D4C}"/>
    <hyperlink ref="I25" r:id="rId3" xr:uid="{FD085FC6-A3E6-460D-888D-E53DBA11FD64}"/>
  </hyperlinks>
  <pageMargins left="0.7" right="0.7" top="0.75" bottom="0.75" header="0.3" footer="0.3"/>
  <pageSetup paperSize="9" orientation="portrait" horizontalDpi="300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</dc:creator>
  <cp:lastModifiedBy>Kristian</cp:lastModifiedBy>
  <dcterms:created xsi:type="dcterms:W3CDTF">2019-05-15T10:56:13Z</dcterms:created>
  <dcterms:modified xsi:type="dcterms:W3CDTF">2019-05-15T16:58:26Z</dcterms:modified>
</cp:coreProperties>
</file>