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4CF9F5E0-45B1-40A3-8A44-8BA03980CD72}" xr6:coauthVersionLast="47" xr6:coauthVersionMax="47" xr10:uidLastSave="{00000000-0000-0000-0000-000000000000}"/>
  <bookViews>
    <workbookView xWindow="-28920" yWindow="-2985" windowWidth="29040" windowHeight="15840" tabRatio="891" activeTab="3" xr2:uid="{4DFB4E22-F464-401A-BE42-5FDF6E257AE7}"/>
  </bookViews>
  <sheets>
    <sheet name="Revision" sheetId="47" r:id="rId1"/>
    <sheet name="RS組織構成" sheetId="48" r:id="rId2"/>
    <sheet name="品番マスタ" sheetId="55" r:id="rId3"/>
    <sheet name="品番マスタ (2)" sheetId="60" r:id="rId4"/>
    <sheet name="LOT情報(Uyama) " sheetId="59" r:id="rId5"/>
    <sheet name="コード定義表" sheetId="56" r:id="rId6"/>
    <sheet name="目次" sheetId="2" r:id="rId7"/>
    <sheet name="従業員" sheetId="49" r:id="rId8"/>
    <sheet name="製造ユーザー" sheetId="3" r:id="rId9"/>
    <sheet name="通貨マスタ" sheetId="4" r:id="rId10"/>
    <sheet name="会社マスタ" sheetId="5" r:id="rId11"/>
    <sheet name="ディビジョンマスタ" sheetId="6" r:id="rId12"/>
    <sheet name="ディビジョン住所" sheetId="7" r:id="rId13"/>
    <sheet name="単位マスタ" sheetId="8" r:id="rId14"/>
    <sheet name="ショップカレンダー" sheetId="9" r:id="rId15"/>
    <sheet name="勘定科目（アカウント表）" sheetId="10" r:id="rId16"/>
    <sheet name="補助元帳勘定" sheetId="11" r:id="rId17"/>
    <sheet name="支払条件" sheetId="12" r:id="rId18"/>
    <sheet name="組織部門" sheetId="13" r:id="rId19"/>
    <sheet name="サイトマスタ" sheetId="14" r:id="rId20"/>
    <sheet name="在庫ロケーションID" sheetId="15" r:id="rId21"/>
    <sheet name="在庫ロケーションNo" sheetId="16" r:id="rId22"/>
    <sheet name="在庫コモディティ コード" sheetId="17" r:id="rId23"/>
    <sheet name="仕入先クラス" sheetId="18" r:id="rId24"/>
    <sheet name="仕入先マスタ(Vendor)" sheetId="19" r:id="rId25"/>
    <sheet name="仕入先住所 " sheetId="50" r:id="rId26"/>
    <sheet name="仕入先連絡先" sheetId="51" r:id="rId27"/>
    <sheet name="製造部門" sheetId="20" r:id="rId28"/>
    <sheet name="製造プロセス" sheetId="22" r:id="rId29"/>
    <sheet name="製造ワークセンター" sheetId="23" r:id="rId30"/>
    <sheet name="製造労務費グレード" sheetId="21" r:id="rId31"/>
    <sheet name="工順マスタ(Routing)" sheetId="24" r:id="rId32"/>
    <sheet name="エンジニアリング品目マスタ" sheetId="25" r:id="rId33"/>
    <sheet name="POコモディティ コード" sheetId="26" r:id="rId34"/>
    <sheet name="購買品目マスタ" sheetId="27" r:id="rId35"/>
    <sheet name="PO管理レコード" sheetId="28" r:id="rId36"/>
    <sheet name="仕入先請求管理(PO-買掛金)" sheetId="29" r:id="rId37"/>
    <sheet name="BOMマスタ" sheetId="30" r:id="rId38"/>
    <sheet name="在庫品目マスタ" sheetId="31" r:id="rId39"/>
    <sheet name="承認者" sheetId="32" r:id="rId40"/>
    <sheet name="SO管理" sheetId="33" r:id="rId41"/>
    <sheet name="運送条件" sheetId="34" r:id="rId42"/>
    <sheet name="FOBコード" sheetId="35" r:id="rId43"/>
    <sheet name="輸送手段" sheetId="36" r:id="rId44"/>
    <sheet name="輸送業者" sheetId="37" r:id="rId45"/>
    <sheet name="輸送手段による輸送業者" sheetId="46" r:id="rId46"/>
    <sheet name="輸送業者による配送方法" sheetId="38" r:id="rId47"/>
    <sheet name="課税地" sheetId="42" r:id="rId48"/>
    <sheet name="顧客クラス" sheetId="39" r:id="rId49"/>
    <sheet name="顧客" sheetId="40" r:id="rId50"/>
    <sheet name="顧客住所" sheetId="41" r:id="rId51"/>
    <sheet name="顧客連絡先" sheetId="52" r:id="rId52"/>
    <sheet name="製品グループ" sheetId="43" r:id="rId53"/>
    <sheet name="製品" sheetId="44" r:id="rId54"/>
    <sheet name="品目仕入先マスタ" sheetId="54" r:id="rId55"/>
    <sheet name="ERP System Setup Flow" sheetId="45" r:id="rId56"/>
  </sheets>
  <externalReferences>
    <externalReference r:id="rId57"/>
    <externalReference r:id="rId58"/>
  </externalReferences>
  <definedNames>
    <definedName name="_xlnm._FilterDatabase" localSheetId="4" hidden="1">'LOT情報(Uyama) '!$A$1:$M$584</definedName>
    <definedName name="_xlnm._FilterDatabase" localSheetId="2" hidden="1">品番マスタ!$A$1:$K$44</definedName>
    <definedName name="_xlnm._FilterDatabase" localSheetId="3" hidden="1">'品番マスタ (2)'!$A$1:$K$10</definedName>
    <definedName name="_xlnm._FilterDatabase" localSheetId="6"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5">#REF!</definedName>
    <definedName name="_xlcn.WorksheetConnection_FeedbackSheetA3U1231" localSheetId="51">#REF!</definedName>
    <definedName name="_xlcn.WorksheetConnection_FeedbackSheetA3U1231" localSheetId="7">#REF!</definedName>
    <definedName name="_xlcn.WorksheetConnection_FeedbackSheetA3U1231" localSheetId="2">#REF!</definedName>
    <definedName name="_xlcn.WorksheetConnection_FeedbackSheetA3U1231" localSheetId="3">#REF!</definedName>
    <definedName name="_xlcn.WorksheetConnection_FeedbackSheetA3U1231" localSheetId="54">#REF!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51">#REF!</definedName>
    <definedName name="_xlcn.WorksheetConnection_FeedbackSheetA3V1231" localSheetId="7">#REF!</definedName>
    <definedName name="_xlcn.WorksheetConnection_FeedbackSheetA3V1231" localSheetId="2">#REF!</definedName>
    <definedName name="_xlcn.WorksheetConnection_FeedbackSheetA3V1231" localSheetId="3">#REF!</definedName>
    <definedName name="_xlcn.WorksheetConnection_FeedbackSheetA3V1231" localSheetId="54">#REF!</definedName>
    <definedName name="_xlcn.WorksheetConnection_FeedbackSheetA3V1231">#REF!</definedName>
    <definedName name="PartsDeliveryRequestNo" localSheetId="4">[1]部品要求依頼書テンプレート!#REF!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5">[1]部品要求依頼書テンプレート!#REF!</definedName>
    <definedName name="PartsDeliveryRequestNo" localSheetId="51">[1]部品要求依頼書テンプレート!#REF!</definedName>
    <definedName name="PartsDeliveryRequestNo" localSheetId="7">[1]部品要求依頼書テンプレート!#REF!</definedName>
    <definedName name="PartsDeliveryRequestNo" localSheetId="2">[1]部品要求依頼書テンプレート!#REF!</definedName>
    <definedName name="PartsDeliveryRequestNo" localSheetId="54">[1]部品要求依頼書テンプレート!#REF!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60" l="1"/>
  <c r="A11" i="60"/>
  <c r="A10" i="60"/>
  <c r="A9" i="60"/>
  <c r="I8" i="60"/>
  <c r="A8" i="60"/>
  <c r="A7" i="60"/>
  <c r="A6" i="60"/>
  <c r="I5" i="60"/>
  <c r="A5" i="60"/>
  <c r="A4" i="60"/>
  <c r="I3" i="60"/>
  <c r="A3" i="60"/>
  <c r="I2" i="60"/>
  <c r="A2" i="60"/>
  <c r="E584" i="59"/>
  <c r="E583" i="59"/>
  <c r="E582" i="59"/>
  <c r="E581" i="59"/>
  <c r="E580" i="59"/>
  <c r="E579" i="59"/>
  <c r="E578" i="59"/>
  <c r="E577" i="59"/>
  <c r="E576" i="59"/>
  <c r="E575" i="59"/>
  <c r="E574" i="59"/>
  <c r="E573" i="59"/>
  <c r="E572" i="59"/>
  <c r="E571" i="59"/>
  <c r="E570" i="59"/>
  <c r="E569" i="59"/>
  <c r="E568" i="59"/>
  <c r="E567" i="59"/>
  <c r="E566" i="59"/>
  <c r="E565" i="59"/>
  <c r="E564" i="59"/>
  <c r="E563" i="59"/>
  <c r="E562" i="59"/>
  <c r="E561" i="59"/>
  <c r="E560" i="59"/>
  <c r="E559" i="59"/>
  <c r="E558" i="59"/>
  <c r="E557" i="59"/>
  <c r="E556" i="59"/>
  <c r="E555" i="59"/>
  <c r="E554" i="59"/>
  <c r="E553" i="59"/>
  <c r="E552" i="59"/>
  <c r="E551" i="59"/>
  <c r="E550" i="59"/>
  <c r="E549" i="59"/>
  <c r="E548" i="59"/>
  <c r="E547" i="59"/>
  <c r="E546" i="59"/>
  <c r="E545" i="59"/>
  <c r="E544" i="59"/>
  <c r="E543" i="59"/>
  <c r="E542" i="59"/>
  <c r="E541" i="59"/>
  <c r="E540" i="59"/>
  <c r="E539" i="59"/>
  <c r="E538" i="59"/>
  <c r="E537" i="59"/>
  <c r="E536" i="59"/>
  <c r="E535" i="59"/>
  <c r="E534" i="59"/>
  <c r="E533" i="59"/>
  <c r="E532" i="59"/>
  <c r="E531" i="59"/>
  <c r="E530" i="59"/>
  <c r="E529" i="59"/>
  <c r="E528" i="59"/>
  <c r="E527" i="59"/>
  <c r="E526" i="59"/>
  <c r="E525" i="59"/>
  <c r="E524" i="59"/>
  <c r="E523" i="59"/>
  <c r="E522" i="59"/>
  <c r="E521" i="59"/>
  <c r="E520" i="59"/>
  <c r="E519" i="59"/>
  <c r="E518" i="59"/>
  <c r="E517" i="59"/>
  <c r="E516" i="59"/>
  <c r="E515" i="59"/>
  <c r="E514" i="59"/>
  <c r="E513" i="59"/>
  <c r="E512" i="59"/>
  <c r="E511" i="59"/>
  <c r="E510" i="59"/>
  <c r="E509" i="59"/>
  <c r="E508" i="59"/>
  <c r="E507" i="59"/>
  <c r="E506" i="59"/>
  <c r="E505" i="59"/>
  <c r="E504" i="59"/>
  <c r="E503" i="59"/>
  <c r="E502" i="59"/>
  <c r="E501" i="59"/>
  <c r="E500" i="59"/>
  <c r="E499" i="59"/>
  <c r="E498" i="59"/>
  <c r="E497" i="59"/>
  <c r="E496" i="59"/>
  <c r="E495" i="59"/>
  <c r="E494" i="59"/>
  <c r="E493" i="59"/>
  <c r="E492" i="59"/>
  <c r="E491" i="59"/>
  <c r="E490" i="59"/>
  <c r="E489" i="59"/>
  <c r="E488" i="59"/>
  <c r="E487" i="59"/>
  <c r="E486" i="59"/>
  <c r="E485" i="59"/>
  <c r="E484" i="59"/>
  <c r="E483" i="59"/>
  <c r="E482" i="59"/>
  <c r="E481" i="59"/>
  <c r="E480" i="59"/>
  <c r="E479" i="59"/>
  <c r="E478" i="59"/>
  <c r="E477" i="59"/>
  <c r="E476" i="59"/>
  <c r="E475" i="59"/>
  <c r="E474" i="59"/>
  <c r="E473" i="59"/>
  <c r="E472" i="59"/>
  <c r="E471" i="59"/>
  <c r="E470" i="59"/>
  <c r="E469" i="59"/>
  <c r="E468" i="59"/>
  <c r="E467" i="59"/>
  <c r="E466" i="59"/>
  <c r="E465" i="59"/>
  <c r="E464" i="59"/>
  <c r="E463" i="59"/>
  <c r="E462" i="59"/>
  <c r="E461" i="59"/>
  <c r="E460" i="59"/>
  <c r="E459" i="59"/>
  <c r="E458" i="59"/>
  <c r="E457" i="59"/>
  <c r="E456" i="59"/>
  <c r="E455" i="59"/>
  <c r="E454" i="59"/>
  <c r="E453" i="59"/>
  <c r="E452" i="59"/>
  <c r="E451" i="59"/>
  <c r="E450" i="59"/>
  <c r="E449" i="59"/>
  <c r="E448" i="59"/>
  <c r="E447" i="59"/>
  <c r="E446" i="59"/>
  <c r="E445" i="59"/>
  <c r="E444" i="59"/>
  <c r="E443" i="59"/>
  <c r="E442" i="59"/>
  <c r="E441" i="59"/>
  <c r="E440" i="59"/>
  <c r="E439" i="59"/>
  <c r="E438" i="59"/>
  <c r="E437" i="59"/>
  <c r="E436" i="59"/>
  <c r="E435" i="59"/>
  <c r="E434" i="59"/>
  <c r="E433" i="59"/>
  <c r="E432" i="59"/>
  <c r="E431" i="59"/>
  <c r="E430" i="59"/>
  <c r="E429" i="59"/>
  <c r="E428" i="59"/>
  <c r="E427" i="59"/>
  <c r="E426" i="59"/>
  <c r="E425" i="59"/>
  <c r="E424" i="59"/>
  <c r="E423" i="59"/>
  <c r="E422" i="59"/>
  <c r="E421" i="59"/>
  <c r="E420" i="59"/>
  <c r="E419" i="59"/>
  <c r="E418" i="59"/>
  <c r="E417" i="59"/>
  <c r="E416" i="59"/>
  <c r="E415" i="59"/>
  <c r="E414" i="59"/>
  <c r="E413" i="59"/>
  <c r="E412" i="59"/>
  <c r="E411" i="59"/>
  <c r="E410" i="59"/>
  <c r="E409" i="59"/>
  <c r="E408" i="59"/>
  <c r="E407" i="59"/>
  <c r="E406" i="59"/>
  <c r="E405" i="59"/>
  <c r="E404" i="59"/>
  <c r="E403" i="59"/>
  <c r="E402" i="59"/>
  <c r="E401" i="59"/>
  <c r="E400" i="59"/>
  <c r="E399" i="59"/>
  <c r="E398" i="59"/>
  <c r="E397" i="59"/>
  <c r="E396" i="59"/>
  <c r="E395" i="59"/>
  <c r="E394" i="59"/>
  <c r="E393" i="59"/>
  <c r="E392" i="59"/>
  <c r="E391" i="59"/>
  <c r="E390" i="59"/>
  <c r="E389" i="59"/>
  <c r="E388" i="59"/>
  <c r="E387" i="59"/>
  <c r="E386" i="59"/>
  <c r="E385" i="59"/>
  <c r="E384" i="59"/>
  <c r="E383" i="59"/>
  <c r="E382" i="59"/>
  <c r="E381" i="59"/>
  <c r="E380" i="59"/>
  <c r="E379" i="59"/>
  <c r="E378" i="59"/>
  <c r="E377" i="59"/>
  <c r="E376" i="59"/>
  <c r="E375" i="59"/>
  <c r="E374" i="59"/>
  <c r="E373" i="59"/>
  <c r="E372" i="59"/>
  <c r="E371" i="59"/>
  <c r="E370" i="59"/>
  <c r="E369" i="59"/>
  <c r="E368" i="59"/>
  <c r="E367" i="59"/>
  <c r="E366" i="59"/>
  <c r="E365" i="59"/>
  <c r="E364" i="59"/>
  <c r="E363" i="59"/>
  <c r="E362" i="59"/>
  <c r="E361" i="59"/>
  <c r="E360" i="59"/>
  <c r="E359" i="59"/>
  <c r="E358" i="59"/>
  <c r="E357" i="59"/>
  <c r="E356" i="59"/>
  <c r="E355" i="59"/>
  <c r="E354" i="59"/>
  <c r="E353" i="59"/>
  <c r="E352" i="59"/>
  <c r="E351" i="59"/>
  <c r="E350" i="59"/>
  <c r="E349" i="59"/>
  <c r="E348" i="59"/>
  <c r="E347" i="59"/>
  <c r="E346" i="59"/>
  <c r="E345" i="59"/>
  <c r="E344" i="59"/>
  <c r="E343" i="59"/>
  <c r="E342" i="59"/>
  <c r="E341" i="59"/>
  <c r="E340" i="59"/>
  <c r="E339" i="59"/>
  <c r="E338" i="59"/>
  <c r="E337" i="59"/>
  <c r="E336" i="59"/>
  <c r="E335" i="59"/>
  <c r="E334" i="59"/>
  <c r="E333" i="59"/>
  <c r="E332" i="59"/>
  <c r="E331" i="59"/>
  <c r="E330" i="59"/>
  <c r="E329" i="59"/>
  <c r="E328" i="59"/>
  <c r="E327" i="59"/>
  <c r="E326" i="59"/>
  <c r="E325" i="59"/>
  <c r="E324" i="59"/>
  <c r="E323" i="59"/>
  <c r="E322" i="59"/>
  <c r="E321" i="59"/>
  <c r="E320" i="59"/>
  <c r="E319" i="59"/>
  <c r="E318" i="59"/>
  <c r="E317" i="59"/>
  <c r="E316" i="59"/>
  <c r="E315" i="59"/>
  <c r="E314" i="59"/>
  <c r="E313" i="59"/>
  <c r="E312" i="59"/>
  <c r="E311" i="59"/>
  <c r="E310" i="59"/>
  <c r="E309" i="59"/>
  <c r="E308" i="59"/>
  <c r="E307" i="59"/>
  <c r="E306" i="59"/>
  <c r="E305" i="59"/>
  <c r="E304" i="59"/>
  <c r="E303" i="59"/>
  <c r="E302" i="59"/>
  <c r="E301" i="59"/>
  <c r="E300" i="59"/>
  <c r="E299" i="59"/>
  <c r="E298" i="59"/>
  <c r="E297" i="59"/>
  <c r="E296" i="59"/>
  <c r="E295" i="59"/>
  <c r="E294" i="59"/>
  <c r="E293" i="59"/>
  <c r="E292" i="59"/>
  <c r="E291" i="59"/>
  <c r="E290" i="59"/>
  <c r="E289" i="59"/>
  <c r="E288" i="59"/>
  <c r="E287" i="59"/>
  <c r="E286" i="59"/>
  <c r="E285" i="59"/>
  <c r="E284" i="59"/>
  <c r="E283" i="59"/>
  <c r="E282" i="59"/>
  <c r="E281" i="59"/>
  <c r="E280" i="59"/>
  <c r="E279" i="59"/>
  <c r="E278" i="59"/>
  <c r="E277" i="59"/>
  <c r="E276" i="59"/>
  <c r="E275" i="59"/>
  <c r="E274" i="59"/>
  <c r="E273" i="59"/>
  <c r="E272" i="59"/>
  <c r="E271" i="59"/>
  <c r="E270" i="59"/>
  <c r="E269" i="59"/>
  <c r="E268" i="59"/>
  <c r="E267" i="59"/>
  <c r="E266" i="59"/>
  <c r="E265" i="59"/>
  <c r="E264" i="59"/>
  <c r="E263" i="59"/>
  <c r="E262" i="59"/>
  <c r="E261" i="59"/>
  <c r="E260" i="59"/>
  <c r="E259" i="59"/>
  <c r="E258" i="59"/>
  <c r="E257" i="59"/>
  <c r="E256" i="59"/>
  <c r="E255" i="59"/>
  <c r="E254" i="59"/>
  <c r="E253" i="59"/>
  <c r="E252" i="59"/>
  <c r="E251" i="59"/>
  <c r="E250" i="59"/>
  <c r="E249" i="59"/>
  <c r="E248" i="59"/>
  <c r="E247" i="59"/>
  <c r="E246" i="59"/>
  <c r="E245" i="59"/>
  <c r="E244" i="59"/>
  <c r="E243" i="59"/>
  <c r="E242" i="59"/>
  <c r="E241" i="59"/>
  <c r="E240" i="59"/>
  <c r="E239" i="59"/>
  <c r="E238" i="59"/>
  <c r="E237" i="59"/>
  <c r="E236" i="59"/>
  <c r="E235" i="59"/>
  <c r="E234" i="59"/>
  <c r="E233" i="59"/>
  <c r="E232" i="59"/>
  <c r="E231" i="59"/>
  <c r="E230" i="59"/>
  <c r="E229" i="59"/>
  <c r="E228" i="59"/>
  <c r="E227" i="59"/>
  <c r="E226" i="59"/>
  <c r="E225" i="59"/>
  <c r="E224" i="59"/>
  <c r="E223" i="59"/>
  <c r="E222" i="59"/>
  <c r="E221" i="59"/>
  <c r="E220" i="59"/>
  <c r="E219" i="59"/>
  <c r="E218" i="59"/>
  <c r="E217" i="59"/>
  <c r="E216" i="59"/>
  <c r="E215" i="59"/>
  <c r="E214" i="59"/>
  <c r="E213" i="59"/>
  <c r="E212" i="59"/>
  <c r="E211" i="59"/>
  <c r="E210" i="59"/>
  <c r="E209" i="59"/>
  <c r="E208" i="59"/>
  <c r="E207" i="59"/>
  <c r="E206" i="59"/>
  <c r="E205" i="59"/>
  <c r="E204" i="59"/>
  <c r="E203" i="59"/>
  <c r="E202" i="59"/>
  <c r="E201" i="59"/>
  <c r="E200" i="59"/>
  <c r="E199" i="59"/>
  <c r="E198" i="59"/>
  <c r="E197" i="59"/>
  <c r="E196" i="59"/>
  <c r="E195" i="59"/>
  <c r="E194" i="59"/>
  <c r="E193" i="59"/>
  <c r="E192" i="59"/>
  <c r="E191" i="59"/>
  <c r="E190" i="59"/>
  <c r="E189" i="59"/>
  <c r="E188" i="59"/>
  <c r="E187" i="59"/>
  <c r="E186" i="59"/>
  <c r="E185" i="59"/>
  <c r="E184" i="59"/>
  <c r="E183" i="59"/>
  <c r="E182" i="59"/>
  <c r="E181" i="59"/>
  <c r="E180" i="59"/>
  <c r="E179" i="59"/>
  <c r="E178" i="59"/>
  <c r="E177" i="59"/>
  <c r="E176" i="59"/>
  <c r="E175" i="59"/>
  <c r="E174" i="59"/>
  <c r="E173" i="59"/>
  <c r="E172" i="59"/>
  <c r="E171" i="59"/>
  <c r="E170" i="59"/>
  <c r="E169" i="59"/>
  <c r="E168" i="59"/>
  <c r="E167" i="59"/>
  <c r="E166" i="59"/>
  <c r="E165" i="59"/>
  <c r="E164" i="59"/>
  <c r="E163" i="59"/>
  <c r="E162" i="59"/>
  <c r="E161" i="59"/>
  <c r="E160" i="59"/>
  <c r="E159" i="59"/>
  <c r="E158" i="59"/>
  <c r="E157" i="59"/>
  <c r="E156" i="59"/>
  <c r="E155" i="59"/>
  <c r="E154" i="59"/>
  <c r="E153" i="59"/>
  <c r="E152" i="59"/>
  <c r="E151" i="59"/>
  <c r="E150" i="59"/>
  <c r="E149" i="59"/>
  <c r="E148" i="59"/>
  <c r="E147" i="59"/>
  <c r="E146" i="59"/>
  <c r="E145" i="59"/>
  <c r="E144" i="59"/>
  <c r="E143" i="59"/>
  <c r="E142" i="59"/>
  <c r="E141" i="59"/>
  <c r="E140" i="59"/>
  <c r="E139" i="59"/>
  <c r="E138" i="59"/>
  <c r="E137" i="59"/>
  <c r="E136" i="59"/>
  <c r="E135" i="59"/>
  <c r="E134" i="59"/>
  <c r="E133" i="59"/>
  <c r="E132" i="59"/>
  <c r="E131" i="59"/>
  <c r="E130" i="59"/>
  <c r="E129" i="59"/>
  <c r="E128" i="59"/>
  <c r="E127" i="59"/>
  <c r="E126" i="59"/>
  <c r="E125" i="59"/>
  <c r="E124" i="59"/>
  <c r="E123" i="59"/>
  <c r="E122" i="59"/>
  <c r="E121" i="59"/>
  <c r="E120" i="59"/>
  <c r="E119" i="59"/>
  <c r="E118" i="59"/>
  <c r="E117" i="59"/>
  <c r="E116" i="59"/>
  <c r="E115" i="59"/>
  <c r="E114" i="59"/>
  <c r="E113" i="59"/>
  <c r="E112" i="59"/>
  <c r="E111" i="59"/>
  <c r="E110" i="59"/>
  <c r="E109" i="59"/>
  <c r="E108" i="59"/>
  <c r="E107" i="59"/>
  <c r="E106" i="59"/>
  <c r="E105" i="59"/>
  <c r="E104" i="59"/>
  <c r="E103" i="59"/>
  <c r="E102" i="59"/>
  <c r="E101" i="59"/>
  <c r="E100" i="59"/>
  <c r="E99" i="59"/>
  <c r="E98" i="59"/>
  <c r="E97" i="59"/>
  <c r="E96" i="59"/>
  <c r="E95" i="59"/>
  <c r="E94" i="59"/>
  <c r="E93" i="59"/>
  <c r="E92" i="59"/>
  <c r="E91" i="59"/>
  <c r="E90" i="59"/>
  <c r="E89" i="59"/>
  <c r="E88" i="59"/>
  <c r="E87" i="59"/>
  <c r="E86" i="59"/>
  <c r="E85" i="59"/>
  <c r="E84" i="59"/>
  <c r="E83" i="59"/>
  <c r="E82" i="59"/>
  <c r="E81" i="59"/>
  <c r="E80" i="59"/>
  <c r="E79" i="59"/>
  <c r="E78" i="59"/>
  <c r="E77" i="59"/>
  <c r="E76" i="59"/>
  <c r="E75" i="59"/>
  <c r="E74" i="59"/>
  <c r="E73" i="59"/>
  <c r="E72" i="59"/>
  <c r="E71" i="59"/>
  <c r="E70" i="59"/>
  <c r="E69" i="59"/>
  <c r="E68" i="59"/>
  <c r="E67" i="59"/>
  <c r="E66" i="59"/>
  <c r="E65" i="59"/>
  <c r="E64" i="59"/>
  <c r="E63" i="59"/>
  <c r="E62" i="59"/>
  <c r="E61" i="59"/>
  <c r="E60" i="59"/>
  <c r="E59" i="59"/>
  <c r="E58" i="59"/>
  <c r="E57" i="59"/>
  <c r="E56" i="59"/>
  <c r="E55" i="59"/>
  <c r="E54" i="59"/>
  <c r="E53" i="59"/>
  <c r="E52" i="59"/>
  <c r="E51" i="59"/>
  <c r="E50" i="59"/>
  <c r="E49" i="59"/>
  <c r="E48" i="59"/>
  <c r="E47" i="59"/>
  <c r="E46" i="59"/>
  <c r="E45" i="59"/>
  <c r="E44" i="59"/>
  <c r="E43" i="59"/>
  <c r="E42" i="59"/>
  <c r="E41" i="59"/>
  <c r="E40" i="59"/>
  <c r="E39" i="59"/>
  <c r="E38" i="59"/>
  <c r="E37" i="59"/>
  <c r="E36" i="59"/>
  <c r="E35" i="59"/>
  <c r="E34" i="59"/>
  <c r="E33" i="59"/>
  <c r="E32" i="59"/>
  <c r="E31" i="59"/>
  <c r="E30" i="59"/>
  <c r="E29" i="59"/>
  <c r="E28" i="59"/>
  <c r="E27" i="59"/>
  <c r="E26" i="59"/>
  <c r="E25" i="59"/>
  <c r="E24" i="59"/>
  <c r="E23" i="59"/>
  <c r="E22" i="59"/>
  <c r="E21" i="59"/>
  <c r="E20" i="59"/>
  <c r="E19" i="59"/>
  <c r="E18" i="59"/>
  <c r="E17" i="59"/>
  <c r="E16" i="59"/>
  <c r="E15" i="59"/>
  <c r="E14" i="59"/>
  <c r="E13" i="59"/>
  <c r="E12" i="59"/>
  <c r="E11" i="59"/>
  <c r="E10" i="59"/>
  <c r="E9" i="59"/>
  <c r="E8" i="59"/>
  <c r="E7" i="59"/>
  <c r="E6" i="59"/>
  <c r="E5" i="59"/>
  <c r="E4" i="59"/>
  <c r="E3" i="59"/>
  <c r="E2" i="59"/>
  <c r="B11" i="16"/>
  <c r="B12" i="15"/>
  <c r="G7" i="30"/>
  <c r="G8" i="30"/>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6" i="30"/>
  <c r="E7" i="30"/>
  <c r="E8" i="30"/>
  <c r="E9" i="30"/>
  <c r="E10" i="30"/>
  <c r="E11" i="30"/>
  <c r="E12" i="30"/>
  <c r="E13" i="30"/>
  <c r="E14" i="30"/>
  <c r="E15" i="30"/>
  <c r="E16" i="30"/>
  <c r="E17" i="30"/>
  <c r="E18" i="30"/>
  <c r="E19" i="30"/>
  <c r="E20" i="30"/>
  <c r="E21" i="30"/>
  <c r="E22" i="30"/>
  <c r="E23" i="30"/>
  <c r="E24" i="30"/>
  <c r="E25" i="30"/>
  <c r="E26" i="30"/>
  <c r="E27" i="30"/>
  <c r="E28" i="30"/>
  <c r="E29" i="30"/>
  <c r="E30" i="30"/>
  <c r="E31" i="30"/>
  <c r="E32" i="30"/>
  <c r="E33" i="30"/>
  <c r="E34" i="30"/>
  <c r="E35" i="30"/>
  <c r="E36" i="30"/>
  <c r="E37" i="30"/>
  <c r="E38" i="30"/>
  <c r="E39" i="30"/>
  <c r="E40" i="30"/>
  <c r="E41" i="30"/>
  <c r="E42" i="30"/>
  <c r="E43" i="30"/>
  <c r="E44" i="30"/>
  <c r="E45" i="30"/>
  <c r="E46" i="30"/>
  <c r="E47" i="30"/>
  <c r="E48" i="30"/>
  <c r="E49" i="30"/>
  <c r="E5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I28" i="55"/>
  <c r="I27" i="55"/>
  <c r="I26" i="55"/>
  <c r="I25" i="55"/>
  <c r="I24" i="55"/>
  <c r="I23" i="55"/>
  <c r="I22" i="55"/>
  <c r="I21" i="55"/>
  <c r="I20" i="55"/>
  <c r="I19" i="55"/>
  <c r="I18" i="55"/>
  <c r="I17" i="55"/>
  <c r="I16" i="55"/>
  <c r="I15" i="55"/>
  <c r="I14" i="55"/>
  <c r="I13" i="55"/>
  <c r="I12" i="55"/>
  <c r="I11" i="55"/>
  <c r="I10" i="55"/>
  <c r="I9" i="55"/>
  <c r="I8" i="55"/>
  <c r="I7" i="55"/>
  <c r="I6" i="55"/>
  <c r="I5" i="55"/>
  <c r="I4" i="55"/>
  <c r="I3" i="55"/>
  <c r="I2" i="55"/>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29" i="27"/>
  <c r="B28" i="27"/>
  <c r="B27" i="27"/>
  <c r="B26" i="27"/>
  <c r="B25" i="27"/>
  <c r="B24" i="27"/>
  <c r="B23" i="27"/>
  <c r="B22" i="27"/>
  <c r="B21" i="27"/>
  <c r="B20" i="27"/>
  <c r="B19" i="27"/>
  <c r="B18" i="27"/>
  <c r="B17" i="27"/>
  <c r="B16" i="27"/>
  <c r="B15" i="27"/>
  <c r="B14" i="27"/>
  <c r="B13" i="27"/>
  <c r="B12" i="27"/>
  <c r="B11" i="27"/>
  <c r="B10" i="27"/>
  <c r="B9" i="27"/>
  <c r="A2" i="55"/>
  <c r="A3" i="55"/>
  <c r="A4" i="55"/>
  <c r="A5" i="55"/>
  <c r="A6" i="55"/>
  <c r="A7" i="55"/>
  <c r="A8" i="55"/>
  <c r="A9" i="55"/>
  <c r="A10" i="55"/>
  <c r="A11" i="55"/>
  <c r="A12" i="55"/>
  <c r="A13" i="55"/>
  <c r="A14" i="55"/>
  <c r="A15" i="55"/>
  <c r="A16" i="55"/>
  <c r="A17" i="55"/>
  <c r="A18" i="55"/>
  <c r="A19" i="55"/>
  <c r="A20" i="55"/>
  <c r="A21" i="55"/>
  <c r="A22" i="55"/>
  <c r="A23" i="55"/>
  <c r="A24" i="55"/>
  <c r="A25" i="55"/>
  <c r="A26" i="55"/>
  <c r="A27" i="55"/>
  <c r="A28" i="55"/>
  <c r="A29" i="55"/>
  <c r="A30" i="55"/>
  <c r="A31" i="55"/>
  <c r="A32" i="55"/>
  <c r="A33" i="55"/>
  <c r="A34" i="55"/>
  <c r="A35" i="55"/>
  <c r="F2" i="55" s="1"/>
  <c r="A36" i="55"/>
  <c r="A37" i="55"/>
  <c r="F5" i="55"/>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37" i="25"/>
  <c r="B41" i="25"/>
  <c r="B40" i="25"/>
  <c r="B39" i="25"/>
  <c r="B38" i="25"/>
  <c r="B43" i="25"/>
  <c r="B42" i="25"/>
  <c r="B10" i="19"/>
  <c r="B18" i="16"/>
  <c r="B17" i="16"/>
  <c r="B16" i="16"/>
  <c r="B15" i="16"/>
  <c r="B5" i="15"/>
  <c r="B6" i="15"/>
  <c r="B7" i="15"/>
  <c r="B8" i="15"/>
  <c r="B9" i="15"/>
  <c r="B10" i="15"/>
  <c r="B11" i="15"/>
  <c r="B13" i="15"/>
  <c r="B14" i="15"/>
  <c r="B11" i="3"/>
  <c r="B10" i="3"/>
  <c r="B9" i="3"/>
  <c r="B8" i="3"/>
  <c r="B7" i="3"/>
  <c r="B5" i="3"/>
  <c r="B35" i="27"/>
  <c r="B34" i="27"/>
  <c r="B33" i="27"/>
  <c r="B32" i="27"/>
  <c r="B31" i="27"/>
  <c r="B30" i="27"/>
  <c r="B8" i="27"/>
  <c r="B7" i="27"/>
  <c r="B6" i="27"/>
  <c r="B41" i="27"/>
  <c r="B40" i="27"/>
  <c r="B39" i="27"/>
  <c r="B38" i="27"/>
  <c r="B37" i="27"/>
  <c r="B36" i="27"/>
  <c r="B45" i="27"/>
  <c r="B44" i="27"/>
  <c r="B43" i="27"/>
  <c r="B42" i="27"/>
  <c r="B5" i="25"/>
  <c r="B36" i="25"/>
  <c r="B44" i="25"/>
  <c r="B45" i="25"/>
  <c r="B46" i="25"/>
  <c r="B10" i="43"/>
  <c r="B9" i="43"/>
  <c r="B8" i="43"/>
  <c r="B7" i="43"/>
  <c r="B6" i="43"/>
  <c r="B5" i="43"/>
  <c r="B5" i="40"/>
  <c r="B5" i="27"/>
  <c r="B46" i="27"/>
  <c r="B11" i="26"/>
  <c r="B10" i="26"/>
  <c r="B9" i="26"/>
  <c r="B8" i="26"/>
  <c r="B7" i="26"/>
  <c r="B6" i="26"/>
  <c r="B5" i="26"/>
  <c r="B12" i="19"/>
  <c r="B9" i="19"/>
  <c r="B8" i="19"/>
  <c r="B7" i="19"/>
  <c r="B6" i="19"/>
  <c r="B5" i="19"/>
  <c r="B11" i="17"/>
  <c r="B10" i="17"/>
  <c r="B9" i="17"/>
  <c r="B8" i="17"/>
  <c r="B7" i="17"/>
  <c r="B6" i="17"/>
  <c r="B5" i="17"/>
  <c r="B19" i="16"/>
  <c r="B14" i="16"/>
  <c r="B13" i="16"/>
  <c r="B12" i="16"/>
  <c r="B10" i="16"/>
  <c r="B9" i="16"/>
  <c r="B8"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<sst xmlns="http://schemas.openxmlformats.org/spreadsheetml/2006/main" count="11173" uniqueCount="2935">
  <si>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</si>
  <si>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</si>
  <si>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</si>
  <si>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</si>
  <si>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</si>
  <si>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</si>
  <si>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</si>
  <si>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</si>
  <si>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</si>
  <si>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</si>
  <si>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</si>
  <si>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</si>
  <si>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</si>
  <si>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</si>
  <si>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</si>
  <si>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</si>
  <si>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</si>
  <si>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</si>
  <si>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</si>
  <si>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</si>
  <si>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</si>
  <si>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</si>
  <si>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</si>
  <si>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</si>
  <si>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</si>
  <si>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</si>
  <si>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</si>
  <si>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</si>
  <si>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</si>
  <si>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</si>
  <si>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</si>
  <si>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</si>
  <si>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</si>
  <si>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</si>
  <si>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</si>
  <si>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</si>
  <si>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</si>
  <si>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</si>
  <si>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</si>
  <si>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</si>
  <si>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</si>
  <si>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</si>
  <si>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</si>
  <si>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</si>
  <si>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</si>
  <si>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</si>
  <si>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</si>
  <si>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</si>
  <si>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</si>
  <si>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</si>
  <si>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</si>
  <si>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</si>
  <si>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</si>
  <si>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</si>
  <si>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</si>
  <si>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</si>
  <si>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</si>
  <si>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</si>
  <si>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</si>
  <si>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</si>
  <si>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</si>
  <si>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</si>
  <si>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</si>
  <si>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</si>
  <si>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</si>
  <si>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</si>
  <si>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</si>
  <si>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</si>
  <si>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</si>
  <si>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</si>
  <si>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</si>
  <si>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</si>
  <si>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</si>
  <si>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</si>
  <si>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</si>
  <si>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</si>
  <si>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</si>
  <si>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</si>
  <si>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</si>
  <si>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</si>
  <si>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</si>
  <si>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</si>
  <si>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</si>
  <si>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</si>
  <si>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</si>
  <si>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</si>
  <si>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</si>
  <si>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</si>
  <si>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</si>
  <si>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</si>
  <si>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</si>
  <si>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</si>
  <si>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</si>
  <si>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</si>
  <si>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</si>
  <si>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</si>
  <si>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</si>
  <si>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</si>
  <si>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</si>
  <si>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</si>
  <si>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</si>
  <si>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</si>
  <si>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</si>
  <si>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</si>
  <si>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</si>
  <si>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</si>
  <si>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</si>
  <si>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</si>
  <si>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</si>
  <si>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</si>
  <si>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</si>
  <si>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</si>
  <si>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</si>
  <si>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</si>
  <si>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</si>
  <si>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</si>
  <si>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</si>
  <si>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</si>
  <si>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</si>
  <si>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</si>
  <si>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</si>
  <si>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</si>
  <si>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</si>
  <si>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</si>
  <si>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</si>
  <si>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</si>
  <si>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</si>
  <si>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</si>
  <si>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</si>
  <si>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</si>
  <si>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</si>
  <si>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</si>
  <si>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</si>
  <si>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</si>
  <si>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</si>
  <si>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</si>
  <si>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</si>
  <si>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</si>
  <si>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</si>
  <si>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</si>
  <si>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</si>
  <si>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</si>
  <si>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</si>
  <si>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</si>
  <si>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</si>
  <si>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</si>
  <si>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</si>
  <si>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</si>
  <si>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</si>
  <si>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</si>
  <si>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</si>
  <si>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</si>
  <si>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</si>
  <si>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</si>
  <si>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</si>
  <si>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</si>
  <si>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</si>
  <si>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</si>
  <si>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</si>
  <si>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</si>
  <si>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</si>
  <si>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</si>
  <si>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</si>
  <si>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</si>
  <si>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</si>
  <si>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</si>
  <si>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</si>
  <si>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</si>
  <si>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</si>
  <si>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</si>
  <si>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</si>
  <si>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</si>
  <si>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</si>
  <si>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</si>
  <si>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</si>
  <si>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</si>
  <si>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</si>
  <si>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</si>
  <si>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</si>
  <si>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</si>
  <si>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</si>
  <si>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</si>
  <si>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</si>
  <si>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</si>
  <si>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</si>
  <si>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</si>
  <si>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</si>
  <si>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</si>
  <si>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</si>
  <si>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</si>
  <si>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</si>
  <si>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</si>
  <si>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</si>
  <si>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</si>
  <si>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</si>
  <si>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</si>
  <si>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</si>
  <si>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</si>
  <si>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</si>
  <si>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</si>
  <si>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</si>
  <si>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</si>
  <si>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</si>
  <si>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</si>
  <si>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</si>
  <si>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</si>
  <si>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</si>
  <si>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</si>
  <si>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</si>
  <si>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</si>
  <si>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</si>
  <si>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</si>
  <si>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</si>
  <si>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</si>
  <si>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</si>
  <si>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</si>
  <si>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</si>
  <si>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</si>
  <si>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</si>
  <si>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</si>
  <si>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</si>
  <si>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</si>
  <si>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</si>
  <si>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</si>
  <si>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</si>
  <si>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</si>
  <si>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</si>
  <si>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</si>
  <si>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</si>
  <si>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</si>
  <si>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</si>
  <si>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</si>
  <si>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</si>
  <si>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</si>
  <si>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</si>
  <si>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</si>
  <si>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</si>
  <si>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</si>
  <si>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</si>
  <si>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</si>
  <si>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</si>
  <si>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</si>
  <si>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</si>
  <si>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</si>
  <si>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</si>
  <si>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</si>
  <si>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</si>
  <si>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</si>
  <si>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</si>
  <si>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</si>
  <si>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</si>
  <si>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</si>
  <si>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</si>
  <si>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</si>
  <si>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</si>
  <si>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</si>
  <si>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</si>
  <si>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</si>
  <si>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</si>
  <si>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</si>
  <si>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</si>
  <si>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</si>
  <si>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</si>
  <si>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</si>
  <si>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</si>
  <si>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</si>
  <si>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</si>
  <si>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</si>
  <si>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</si>
  <si>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</si>
  <si>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</si>
  <si>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</si>
  <si>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</si>
  <si>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</si>
  <si>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</si>
  <si>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</si>
  <si>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</si>
  <si>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</si>
  <si>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</si>
  <si>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</si>
  <si>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</si>
  <si>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</si>
  <si>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</si>
  <si>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</si>
  <si>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</si>
  <si>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</si>
  <si>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</si>
  <si>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</si>
  <si>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</si>
  <si>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</si>
  <si>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</si>
  <si>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</si>
  <si>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</si>
  <si>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</si>
  <si>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</si>
  <si>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</si>
  <si>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</si>
  <si>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</si>
  <si>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</si>
  <si>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</si>
  <si>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</si>
  <si>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</si>
  <si>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</si>
  <si>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</si>
  <si>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</si>
  <si>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</si>
  <si>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</si>
  <si>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</si>
  <si>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</si>
  <si>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</si>
  <si>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</si>
  <si>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</si>
  <si>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</si>
  <si>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</si>
  <si>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</si>
  <si>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</si>
  <si>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</si>
  <si>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</si>
  <si>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</si>
  <si>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</si>
  <si>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</si>
  <si>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</si>
  <si>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</si>
  <si>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</si>
  <si>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</si>
  <si>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</si>
  <si>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</si>
  <si>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</si>
  <si>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</si>
  <si>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</si>
  <si>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</si>
  <si>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</si>
  <si>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</si>
  <si>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</si>
  <si>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</si>
  <si>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</si>
  <si>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</si>
  <si>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</si>
  <si>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</si>
  <si>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</si>
  <si>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</si>
  <si>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</si>
  <si>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</si>
  <si>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</si>
  <si>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</si>
  <si>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</si>
  <si>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</si>
  <si>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</si>
  <si>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</si>
  <si>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</si>
  <si>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</si>
  <si>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</si>
  <si>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</si>
  <si>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</si>
  <si>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</si>
  <si>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</si>
  <si>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</si>
  <si>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</si>
  <si>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</si>
  <si>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</si>
  <si>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</si>
  <si>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</si>
  <si>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</si>
  <si>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</si>
  <si>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</si>
  <si>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</si>
  <si>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</si>
  <si>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</si>
  <si>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</si>
  <si>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</si>
  <si>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</si>
  <si>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</si>
  <si>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</si>
  <si>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</si>
  <si>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</si>
  <si>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</si>
  <si>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</si>
  <si>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</si>
  <si>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</si>
  <si>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</si>
  <si>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</si>
  <si>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</si>
  <si>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</si>
  <si>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</si>
  <si>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</si>
  <si>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</si>
  <si>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</si>
  <si>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</si>
  <si>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</si>
  <si>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</si>
  <si>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</si>
  <si>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</si>
  <si>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</si>
  <si>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</si>
  <si>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</si>
  <si>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</si>
  <si>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</si>
  <si>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</si>
  <si>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</si>
  <si>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</si>
  <si>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</si>
  <si>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</si>
  <si>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</si>
  <si>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</si>
  <si>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</si>
  <si>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</si>
  <si>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</si>
  <si>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</si>
  <si>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</si>
  <si>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</si>
  <si>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</si>
  <si>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</si>
  <si>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</si>
  <si>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</si>
  <si>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</si>
  <si>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</si>
  <si>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</si>
  <si>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</si>
  <si>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</si>
  <si>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</si>
  <si>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</si>
  <si>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</si>
  <si>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</si>
  <si>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</si>
  <si>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</si>
  <si>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</si>
  <si>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</si>
  <si>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</si>
  <si>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</si>
  <si>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</si>
  <si>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</si>
  <si>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</si>
  <si>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</si>
  <si>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</si>
  <si>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</si>
  <si>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</si>
  <si>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</si>
  <si>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</si>
  <si>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</si>
  <si>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</si>
  <si>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</si>
  <si>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</si>
  <si>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</si>
  <si>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</si>
  <si>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</si>
  <si>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</si>
  <si>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</si>
  <si>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</si>
  <si>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</si>
  <si>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</si>
  <si>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</si>
  <si>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</si>
  <si>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</si>
  <si>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</si>
  <si>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</si>
  <si>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</si>
  <si>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</si>
  <si>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</si>
  <si>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</si>
  <si>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</si>
  <si>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</si>
  <si>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</si>
  <si>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</si>
  <si>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</si>
  <si>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</si>
  <si>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</si>
  <si>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</si>
  <si>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</si>
  <si>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</si>
  <si>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</si>
  <si>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</si>
  <si>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</si>
  <si>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</si>
  <si>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</si>
  <si>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</si>
  <si>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</si>
  <si>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</si>
  <si>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</si>
  <si>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</si>
  <si>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</si>
  <si>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</si>
  <si>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</si>
  <si>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</si>
  <si>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</si>
  <si>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</si>
  <si>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</si>
  <si>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</si>
  <si>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</si>
  <si>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</si>
  <si>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</si>
  <si>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</si>
  <si>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</si>
  <si>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</si>
  <si>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</si>
  <si>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</si>
  <si>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</si>
  <si>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</si>
  <si>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</si>
  <si>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</si>
  <si>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</si>
  <si>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</si>
  <si>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</si>
  <si>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</si>
  <si>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</si>
  <si>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</si>
  <si>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</si>
  <si>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</si>
  <si>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</si>
  <si>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</si>
  <si>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</si>
  <si>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</si>
  <si>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</si>
  <si>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</si>
  <si>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</si>
  <si>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</si>
  <si>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</si>
  <si>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</si>
  <si>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</si>
  <si>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</si>
  <si>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</si>
  <si>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</si>
  <si>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</si>
  <si>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</si>
  <si>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</si>
  <si>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</si>
  <si>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</si>
  <si>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</si>
  <si>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</si>
  <si>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</si>
  <si>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</si>
  <si>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</si>
  <si>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</si>
  <si>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</si>
  <si>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</si>
  <si>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</si>
  <si>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</si>
  <si>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</si>
  <si>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</si>
  <si>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</si>
  <si>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</si>
  <si>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</si>
  <si>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</si>
  <si>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</si>
  <si>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</si>
  <si>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</si>
  <si>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</si>
  <si>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</si>
  <si>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</si>
  <si>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</si>
  <si>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</si>
  <si>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</si>
  <si>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</si>
  <si>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</si>
  <si>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</si>
  <si>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</si>
  <si>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</si>
  <si>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</si>
  <si>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</si>
  <si>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</si>
  <si>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</si>
  <si>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</si>
  <si>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</si>
  <si>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</si>
  <si>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</si>
  <si>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</si>
  <si>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</si>
  <si>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</si>
  <si>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</si>
  <si>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</si>
  <si>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</si>
  <si>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</si>
  <si>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</si>
  <si>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</si>
  <si>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</si>
  <si>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</si>
  <si>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</si>
  <si>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</si>
  <si>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</si>
  <si>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</si>
  <si>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</si>
  <si>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</si>
  <si>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</si>
  <si>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</si>
  <si>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</si>
  <si>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</si>
  <si>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</si>
  <si>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</si>
  <si>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</si>
  <si>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</si>
  <si>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</si>
  <si>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</si>
  <si>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</si>
  <si>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</si>
  <si>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</si>
  <si>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</si>
  <si>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</si>
  <si>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</si>
  <si>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</si>
  <si>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</si>
  <si>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</si>
  <si>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</si>
  <si>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</si>
  <si>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</si>
  <si>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</si>
  <si>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</si>
  <si>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</si>
  <si>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</si>
  <si>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</si>
  <si>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</si>
  <si>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</si>
  <si>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</si>
  <si>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</si>
  <si>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</si>
  <si>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</si>
  <si>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</si>
  <si>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</si>
  <si>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</si>
  <si>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</si>
  <si>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</si>
  <si>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</si>
  <si>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</si>
  <si>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</si>
  <si>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</si>
  <si>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</si>
  <si>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</si>
  <si>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</si>
  <si>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</si>
  <si>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</si>
  <si>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</si>
  <si>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</si>
  <si>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</si>
  <si>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</si>
  <si>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</si>
  <si>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</si>
  <si>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</si>
  <si>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</si>
  <si>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</si>
  <si>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</si>
  <si>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</si>
  <si>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</si>
  <si>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</si>
  <si>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</si>
  <si>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</si>
  <si>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</si>
  <si>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</si>
  <si>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</si>
  <si>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</si>
  <si>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</si>
  <si>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</si>
  <si>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</si>
  <si>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</si>
  <si>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</si>
  <si>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</si>
  <si>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</si>
  <si>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</si>
  <si>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</si>
  <si>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</si>
  <si>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</si>
  <si>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</si>
  <si>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</si>
  <si>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</si>
  <si>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</si>
  <si>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</si>
  <si>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</si>
  <si>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</si>
  <si>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</si>
  <si>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</si>
  <si>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</si>
  <si>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</si>
  <si>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</si>
  <si>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</si>
  <si>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</si>
  <si>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</si>
  <si>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</si>
  <si>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</si>
  <si>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</si>
  <si>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</si>
  <si>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</si>
  <si>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</si>
  <si>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</si>
  <si>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</si>
  <si>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</si>
  <si>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</si>
  <si>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</si>
  <si>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</si>
  <si>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</si>
  <si>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</si>
  <si>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</si>
  <si>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</si>
  <si>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</si>
  <si>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</si>
  <si>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</si>
  <si>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</si>
  <si>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</si>
  <si>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</si>
  <si>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</si>
  <si>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</si>
  <si>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</si>
  <si>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</si>
  <si>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</si>
  <si>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</si>
  <si>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</si>
  <si>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</si>
  <si>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</si>
  <si>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</si>
  <si>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</si>
  <si>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</si>
  <si>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</si>
  <si>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</si>
  <si>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</si>
  <si>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</si>
  <si>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</si>
  <si>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</si>
  <si>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</si>
  <si>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</si>
  <si>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</si>
  <si>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</si>
  <si>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</si>
  <si>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</si>
  <si>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</si>
  <si>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</si>
  <si>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</si>
  <si>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</si>
  <si>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</si>
  <si>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</si>
  <si>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</si>
  <si>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</si>
  <si>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</si>
  <si>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</si>
  <si>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</si>
  <si>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</si>
  <si>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</si>
  <si>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</si>
  <si>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</si>
  <si>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</si>
  <si>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</si>
  <si>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</si>
  <si>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</si>
  <si>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</si>
  <si>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</si>
  <si>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</si>
  <si>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</si>
  <si>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</si>
  <si>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</si>
  <si>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</si>
  <si>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</si>
  <si>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</si>
  <si>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</si>
  <si>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</si>
  <si>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</si>
  <si>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</si>
  <si>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</si>
  <si>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</si>
  <si>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</si>
  <si>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</si>
  <si>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</si>
  <si>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</si>
  <si>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</si>
  <si>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</si>
  <si>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</si>
  <si>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</si>
  <si>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</si>
  <si>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</si>
  <si>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</si>
  <si>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</si>
  <si>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</si>
  <si>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</si>
  <si>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</si>
  <si>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</si>
  <si>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</si>
  <si>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</si>
  <si>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</si>
  <si>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</si>
  <si>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</si>
  <si>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</si>
  <si>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</si>
  <si>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</si>
  <si>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</si>
  <si>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</si>
  <si>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</si>
  <si>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</si>
  <si>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</si>
  <si>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</si>
  <si>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</si>
  <si>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</si>
  <si>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</si>
  <si>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</si>
  <si>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</si>
  <si>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</si>
  <si>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</si>
  <si>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</si>
  <si>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</si>
  <si>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</si>
  <si>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</si>
  <si>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</si>
  <si>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</si>
  <si>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</si>
  <si>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</si>
  <si>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</si>
  <si>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</si>
  <si>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</si>
  <si>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</si>
  <si>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</si>
  <si>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</si>
  <si>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</si>
  <si>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</si>
  <si>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</si>
  <si>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</si>
  <si>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</si>
  <si>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</si>
  <si>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</si>
  <si>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</si>
  <si>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</si>
  <si>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</si>
  <si>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</si>
  <si>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</si>
  <si>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</si>
  <si>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</si>
  <si>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</si>
  <si>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</si>
  <si>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</si>
  <si>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</si>
  <si>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</si>
  <si>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</si>
  <si>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</si>
  <si>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</si>
  <si>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</si>
  <si>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</si>
  <si>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</si>
  <si>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</si>
  <si>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</si>
  <si>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</si>
  <si>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</si>
  <si>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</si>
  <si>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</si>
  <si>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</si>
  <si>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</si>
  <si>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</si>
  <si>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</si>
  <si>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</si>
  <si>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</si>
  <si>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</si>
  <si>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</si>
  <si>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</si>
  <si>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</si>
  <si>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</si>
  <si>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</si>
  <si>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</si>
  <si>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</si>
  <si>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</si>
  <si>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</si>
  <si>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</si>
  <si>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</si>
  <si>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</si>
  <si>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</si>
  <si>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</si>
  <si>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</si>
  <si>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</si>
  <si>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</si>
  <si>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</si>
  <si>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</si>
  <si>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</si>
  <si>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</si>
  <si>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</si>
  <si>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</si>
  <si>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</si>
  <si>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</si>
  <si>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</si>
  <si>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</si>
  <si>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</si>
  <si>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</si>
  <si>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</si>
  <si>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</si>
  <si>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</si>
  <si>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</si>
  <si>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</si>
  <si>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</si>
  <si>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</si>
  <si>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</si>
  <si>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</si>
  <si>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</si>
  <si>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</si>
  <si>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</si>
  <si>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</si>
  <si>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</si>
  <si>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</si>
  <si>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</si>
  <si>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</si>
  <si>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</si>
  <si>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</si>
  <si>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</si>
  <si>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</si>
  <si>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</si>
  <si>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</si>
  <si>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</si>
  <si>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</si>
  <si>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</si>
  <si>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</si>
  <si>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</si>
  <si>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</si>
  <si>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</si>
  <si>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</si>
  <si>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</si>
  <si>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</si>
  <si>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</si>
  <si>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</si>
  <si>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</si>
  <si>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</si>
  <si>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</si>
  <si>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</si>
  <si>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</si>
  <si>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</si>
  <si>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</si>
  <si>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</si>
  <si>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</si>
  <si>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</si>
  <si>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</si>
  <si>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</si>
  <si>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</si>
  <si>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</si>
  <si>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</si>
  <si>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</si>
  <si>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</si>
  <si>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</si>
  <si>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</si>
  <si>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</si>
  <si>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</si>
  <si>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</si>
  <si>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</si>
  <si>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</si>
  <si>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</si>
  <si>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</si>
  <si>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</si>
  <si>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</si>
  <si>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</si>
  <si>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</si>
  <si>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</si>
  <si>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</si>
  <si>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</si>
  <si>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</si>
  <si>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</si>
  <si>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</si>
  <si>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</si>
  <si>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</si>
  <si>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</si>
  <si>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</si>
  <si>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</si>
  <si>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</si>
  <si>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</si>
  <si>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</si>
  <si>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</si>
  <si>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</si>
  <si>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</si>
  <si>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</si>
  <si>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</si>
  <si>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</si>
  <si>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</si>
  <si>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</si>
  <si>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</si>
  <si>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</si>
  <si>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</si>
  <si>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</si>
  <si>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</si>
  <si>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</si>
  <si>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</si>
  <si>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</si>
  <si>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</si>
  <si>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</si>
  <si>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</si>
  <si>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</si>
  <si>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</si>
  <si>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</si>
  <si>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</si>
  <si>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</si>
  <si>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</si>
  <si>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</si>
  <si>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</si>
  <si>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</si>
  <si>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</si>
  <si>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</si>
  <si>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</si>
  <si>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</si>
  <si>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</si>
  <si>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</si>
  <si>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</si>
  <si>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</si>
  <si>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</si>
  <si>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</si>
  <si>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</si>
  <si>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</si>
  <si>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</si>
  <si>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</si>
  <si>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</si>
  <si>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</si>
  <si>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</si>
  <si>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</si>
  <si>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</si>
  <si>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</si>
  <si>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</si>
  <si>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</si>
  <si>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</si>
  <si>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</si>
  <si>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</si>
  <si>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</si>
  <si>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</si>
  <si>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</si>
  <si>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</si>
  <si>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</si>
  <si>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</si>
  <si>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</si>
  <si>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</si>
  <si>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</si>
  <si>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</si>
  <si>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</si>
  <si>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</si>
  <si>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</si>
  <si>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</si>
  <si>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</si>
  <si>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</si>
  <si>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</si>
  <si>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</si>
  <si>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</si>
  <si>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</si>
  <si>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</si>
  <si>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</si>
  <si>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</si>
  <si>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</si>
  <si>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</si>
  <si>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</si>
  <si>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</si>
  <si>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</si>
  <si>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</si>
  <si>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</si>
  <si>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</si>
  <si>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</si>
  <si>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</si>
  <si>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</si>
  <si>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</si>
  <si>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</si>
  <si>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</si>
  <si>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</si>
  <si>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</si>
  <si>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</si>
  <si>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</si>
  <si>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</si>
  <si>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</si>
  <si>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</si>
  <si>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</si>
  <si>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</si>
  <si>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</si>
  <si>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</si>
  <si>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</si>
  <si>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</si>
  <si>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</si>
  <si>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</si>
  <si>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</si>
  <si>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</si>
  <si>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</si>
  <si>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</si>
  <si>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</si>
  <si>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</si>
  <si>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</si>
  <si>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</si>
  <si>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</si>
  <si>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</si>
  <si>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</si>
  <si>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</si>
  <si>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</si>
  <si>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</si>
  <si>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</si>
  <si>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</si>
  <si>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</si>
  <si>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</si>
  <si>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</si>
  <si>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</si>
  <si>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</si>
  <si>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</si>
  <si>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</si>
  <si>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</si>
  <si>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</si>
  <si>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</si>
  <si>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</si>
  <si>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</si>
  <si>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</si>
  <si>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</si>
  <si>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</si>
  <si>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</si>
  <si>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</si>
  <si>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</si>
  <si>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</si>
  <si>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</si>
  <si>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</si>
  <si>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</si>
  <si>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</si>
  <si>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</si>
  <si>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</si>
  <si>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</si>
  <si>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</si>
  <si>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</si>
  <si>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</si>
  <si>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</si>
  <si>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</si>
  <si>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</si>
  <si>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</si>
  <si>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</si>
  <si>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</si>
  <si>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</si>
  <si>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</si>
  <si>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</si>
  <si>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</si>
  <si>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</si>
  <si>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</si>
  <si>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</si>
  <si>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</si>
  <si>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</si>
  <si>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</si>
  <si>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</si>
  <si>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</si>
  <si>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</si>
  <si>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</si>
  <si>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</si>
  <si>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</si>
  <si>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</si>
  <si>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</si>
  <si>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</si>
  <si>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</si>
  <si>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</si>
  <si>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</si>
  <si>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</si>
  <si>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</si>
  <si>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</si>
  <si>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</si>
  <si>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</si>
  <si>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</si>
  <si>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</si>
  <si>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</si>
  <si>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</si>
  <si>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</si>
  <si>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</si>
  <si>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</si>
  <si>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</si>
  <si>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</si>
  <si>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</si>
  <si>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</si>
  <si>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</si>
  <si>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</si>
  <si>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</si>
  <si>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</si>
  <si>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</si>
  <si>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</si>
  <si>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</si>
  <si>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</si>
  <si>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</si>
  <si>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</si>
  <si>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</si>
  <si>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</si>
  <si>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</si>
  <si>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</si>
  <si>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</si>
  <si>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</si>
  <si>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</si>
  <si>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</si>
  <si>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</si>
  <si>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</si>
  <si>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</si>
  <si>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</si>
  <si>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</si>
  <si>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</si>
  <si>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</si>
  <si>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</si>
  <si>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</si>
  <si>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</si>
  <si>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</si>
  <si>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</si>
  <si>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</si>
  <si>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</si>
  <si>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</si>
  <si>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</si>
  <si>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</si>
  <si>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</si>
  <si>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</si>
  <si>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</si>
  <si>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</si>
  <si>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</si>
  <si>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</si>
  <si>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</si>
  <si>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</si>
  <si>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</si>
  <si>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</si>
  <si>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</si>
  <si>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</si>
  <si>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</si>
  <si>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</si>
  <si>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</si>
  <si>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</si>
  <si>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</si>
  <si>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</si>
  <si>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</si>
  <si>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</si>
  <si>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</si>
  <si>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</si>
  <si>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</si>
  <si>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</si>
  <si>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</si>
  <si>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SCH-XVPV-XXW(SPACECOOLシート(裏塩ビ有り)_白)</t>
  </si>
  <si>
    <t>SCH-XVPV-XXS(SPACECOOLシート(裏塩ビ有り)_銀)</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</si>
  <si>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</si>
  <si>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</si>
  <si>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</si>
  <si>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</si>
  <si>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</si>
  <si>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</si>
  <si>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</si>
  <si>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</si>
  <si>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</si>
  <si>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</si>
  <si>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</si>
  <si>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</si>
  <si>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</si>
  <si>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</si>
  <si>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</si>
  <si>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</si>
  <si>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</si>
  <si>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</si>
  <si>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</si>
  <si>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</si>
  <si>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</si>
  <si>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</si>
  <si>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</si>
  <si>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</si>
  <si>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</si>
  <si>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</si>
  <si>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</si>
  <si>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</si>
  <si>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</si>
  <si>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</si>
  <si>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</si>
  <si>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</si>
  <si>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</si>
  <si>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</si>
  <si>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</si>
  <si>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</si>
  <si>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</si>
  <si>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</si>
  <si>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</si>
  <si>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</si>
  <si>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</si>
  <si>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</si>
  <si>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</si>
  <si>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</si>
  <si>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</si>
  <si>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</si>
  <si>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</si>
  <si>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</si>
  <si>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</si>
  <si>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</si>
  <si>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</si>
  <si>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</si>
  <si>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</si>
  <si>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</si>
  <si>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</si>
  <si>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</si>
  <si>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</si>
  <si>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</si>
  <si>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</si>
  <si>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</si>
  <si>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</si>
  <si>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</si>
  <si>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</si>
  <si>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</si>
  <si>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</si>
  <si>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</si>
  <si>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</si>
  <si>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</si>
  <si>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</si>
  <si>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</si>
  <si>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</si>
  <si>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</si>
  <si>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</si>
  <si>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</si>
  <si>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</si>
  <si>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</si>
  <si>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</si>
  <si>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</si>
  <si>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</si>
  <si>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</si>
  <si>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</si>
  <si>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</si>
  <si>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</si>
  <si>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</si>
  <si>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</si>
  <si>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</si>
  <si>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</si>
  <si>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</si>
  <si>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</si>
  <si>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</si>
  <si>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</si>
  <si>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</si>
  <si>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</si>
  <si>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</si>
  <si>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</si>
  <si>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</si>
  <si>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</si>
  <si>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</si>
  <si>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</si>
  <si>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</si>
  <si>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</si>
  <si>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</si>
  <si>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</si>
  <si>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</si>
  <si>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</si>
  <si>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</si>
  <si>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</si>
  <si>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</si>
  <si>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</si>
  <si>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</si>
  <si>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</si>
  <si>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</si>
  <si>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</si>
  <si>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</si>
  <si>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</si>
  <si>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</si>
  <si>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</si>
  <si>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</si>
  <si>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</si>
  <si>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</si>
  <si>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</si>
  <si>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</si>
  <si>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</si>
  <si>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</si>
  <si>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</si>
  <si>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</si>
  <si>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</si>
  <si>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</si>
  <si>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</si>
  <si>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</si>
  <si>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</si>
  <si>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</si>
  <si>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</si>
  <si>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</si>
  <si>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</si>
  <si>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</si>
  <si>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</si>
  <si>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</si>
  <si>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</si>
  <si>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</si>
  <si>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</si>
  <si>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</si>
  <si>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</si>
  <si>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</si>
  <si>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</si>
  <si>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</si>
  <si>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</si>
  <si>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</si>
  <si>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</si>
  <si>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</si>
  <si>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</si>
  <si>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</si>
  <si>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</si>
  <si>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</si>
  <si>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</si>
  <si>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</si>
  <si>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</si>
  <si>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</si>
  <si>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</si>
  <si>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</si>
  <si>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</si>
  <si>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</si>
  <si>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</si>
  <si>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</si>
  <si>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</si>
  <si>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</si>
  <si>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</si>
  <si>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</si>
  <si>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</si>
  <si>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</si>
  <si>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</si>
  <si>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</si>
  <si>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</si>
  <si>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</si>
  <si>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</si>
  <si>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</si>
  <si>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</si>
  <si>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</si>
  <si>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</si>
  <si>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</si>
  <si>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</si>
  <si>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</si>
  <si>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</si>
  <si>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</si>
  <si>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</si>
  <si>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</si>
  <si>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</si>
  <si>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</si>
  <si>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</si>
  <si>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</si>
  <si>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</si>
  <si>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</si>
  <si>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</si>
  <si>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</si>
  <si>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</si>
  <si>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</si>
  <si>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</si>
  <si>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</si>
  <si>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</si>
  <si>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</si>
  <si>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</si>
  <si>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</si>
  <si>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</si>
  <si>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</si>
  <si>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</si>
  <si>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</si>
  <si>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</si>
  <si>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</si>
  <si>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</si>
  <si>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</si>
  <si>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</si>
  <si>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</si>
  <si>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</si>
  <si>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</si>
  <si>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</si>
  <si>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</si>
  <si>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</si>
  <si>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</si>
  <si>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</si>
  <si>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</si>
  <si>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</si>
  <si>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</si>
  <si>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</si>
  <si>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</si>
  <si>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</si>
  <si>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</si>
  <si>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</si>
  <si>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</si>
  <si>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</si>
  <si>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</si>
  <si>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</si>
  <si>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</si>
  <si>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</si>
  <si>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</si>
  <si>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</si>
  <si>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</si>
  <si>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</si>
  <si>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</si>
  <si>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</si>
  <si>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</si>
  <si>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</si>
  <si>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</si>
  <si>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</si>
  <si>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</si>
  <si>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</si>
  <si>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</si>
  <si>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</si>
  <si>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</si>
  <si>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</si>
  <si>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</si>
  <si>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</si>
  <si>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</si>
  <si>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</si>
  <si>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</si>
  <si>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</si>
  <si>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</si>
  <si>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</si>
  <si>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</si>
  <si>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</si>
  <si>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</si>
  <si>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</si>
  <si>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</si>
  <si>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</si>
  <si>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</si>
  <si>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</si>
  <si>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</si>
  <si>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</si>
  <si>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</si>
  <si>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</si>
  <si>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</si>
  <si>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</si>
  <si>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</si>
  <si>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</si>
  <si>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</si>
  <si>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</si>
  <si>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</si>
  <si>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</si>
  <si>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</si>
  <si>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</si>
  <si>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</si>
  <si>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</si>
  <si>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</si>
  <si>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</si>
  <si>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</si>
  <si>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</si>
  <si>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</si>
  <si>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</si>
  <si>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</si>
  <si>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</si>
  <si>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</si>
  <si>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</si>
  <si>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</si>
  <si>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</si>
  <si>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</si>
  <si>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</si>
  <si>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</si>
  <si>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</si>
  <si>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</si>
  <si>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</si>
  <si>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</si>
  <si>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</si>
  <si>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</si>
  <si>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</si>
  <si>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</si>
  <si>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</si>
  <si>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</si>
  <si>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</si>
  <si>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</si>
  <si>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</si>
  <si>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</si>
  <si>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</si>
  <si>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</si>
  <si>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</si>
  <si>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</si>
  <si>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</si>
  <si>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</si>
  <si>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</si>
  <si>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</si>
  <si>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</si>
  <si>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</si>
  <si>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</si>
  <si>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</si>
  <si>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</si>
  <si>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</si>
  <si>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</si>
  <si>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</si>
  <si>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</si>
  <si>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</si>
  <si>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</si>
  <si>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</si>
  <si>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</si>
  <si>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</si>
  <si>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</si>
  <si>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</si>
  <si>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</si>
  <si>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</si>
  <si>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</si>
  <si>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</si>
  <si>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</si>
  <si>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</si>
  <si>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</si>
  <si>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</si>
  <si>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</si>
  <si>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</si>
  <si>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</si>
  <si>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</si>
  <si>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</si>
  <si>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</si>
  <si>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</si>
  <si>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</si>
  <si>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</si>
  <si>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</si>
  <si>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</si>
  <si>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</si>
  <si>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</si>
  <si>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</si>
  <si>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</si>
  <si>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</si>
  <si>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</si>
  <si>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</si>
  <si>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</si>
  <si>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</si>
  <si>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</si>
  <si>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</si>
  <si>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</si>
  <si>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</si>
  <si>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</si>
  <si>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</si>
  <si>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</si>
  <si>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</si>
  <si>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</si>
  <si>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</si>
  <si>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</si>
  <si>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</si>
  <si>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</si>
  <si>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</si>
  <si>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</si>
  <si>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</si>
  <si>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</si>
  <si>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</si>
  <si>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</si>
  <si>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</si>
  <si>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</si>
  <si>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</si>
  <si>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</si>
  <si>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</si>
  <si>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</si>
  <si>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</si>
  <si>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</si>
  <si>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</si>
  <si>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</si>
  <si>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</si>
  <si>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</si>
  <si>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</si>
  <si>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</si>
  <si>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</si>
  <si>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</si>
  <si>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</si>
  <si>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</si>
  <si>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</si>
  <si>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</si>
  <si>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</si>
  <si>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</si>
  <si>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</si>
  <si>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</si>
  <si>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</si>
  <si>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</si>
  <si>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</si>
  <si>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</si>
  <si>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</si>
  <si>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</si>
  <si>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</si>
  <si>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</si>
  <si>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</si>
  <si>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</si>
  <si>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</si>
  <si>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</si>
  <si>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</si>
  <si>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</si>
  <si>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</si>
  <si>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</si>
  <si>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</si>
  <si>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</si>
  <si>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</si>
  <si>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</si>
  <si>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</si>
  <si>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</si>
  <si>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</si>
  <si>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</si>
  <si>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</si>
  <si>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</si>
  <si>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</si>
  <si>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</si>
  <si>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</si>
  <si>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</si>
  <si>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</si>
  <si>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</si>
  <si>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</si>
  <si>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</si>
  <si>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</si>
  <si>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</si>
  <si>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</si>
  <si>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</si>
  <si>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</si>
  <si>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</si>
  <si>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</si>
  <si>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</si>
  <si>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</si>
  <si>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</si>
  <si>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</si>
  <si>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</si>
  <si>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</si>
  <si>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</si>
  <si>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</si>
  <si>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</si>
  <si>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</si>
  <si>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</si>
  <si>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</si>
  <si>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</si>
  <si>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</si>
  <si>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</si>
  <si>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</si>
  <si>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</si>
  <si>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</si>
  <si>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</si>
  <si>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</si>
  <si>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</si>
  <si>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</si>
  <si>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</si>
  <si>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</si>
  <si>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</si>
  <si>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</si>
  <si>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</si>
  <si>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</si>
  <si>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</si>
  <si>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</si>
  <si>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</si>
  <si>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</si>
  <si>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</si>
  <si>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</si>
  <si>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</si>
  <si>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</si>
  <si>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</si>
  <si>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</si>
  <si>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</si>
  <si>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</si>
  <si>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</si>
  <si>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</si>
  <si>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</si>
  <si>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</si>
  <si>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</si>
  <si>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</si>
  <si>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</si>
  <si>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</si>
  <si>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</si>
  <si>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</si>
  <si>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</si>
  <si>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</si>
  <si>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</si>
  <si>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</si>
  <si>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</si>
  <si>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</si>
  <si>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</si>
  <si>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</si>
  <si>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</si>
  <si>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</si>
  <si>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</si>
  <si>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</si>
  <si>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</si>
  <si>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</si>
  <si>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</si>
  <si>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</si>
  <si>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</si>
  <si>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</si>
  <si>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</si>
  <si>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</si>
  <si>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</si>
  <si>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</si>
  <si>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</si>
  <si>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</si>
  <si>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</si>
  <si>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</si>
  <si>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</si>
  <si>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</si>
  <si>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</si>
  <si>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</si>
  <si>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</si>
  <si>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</si>
  <si>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</si>
  <si>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</si>
  <si>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</si>
  <si>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</si>
  <si>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</si>
  <si>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</si>
  <si>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</si>
  <si>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</si>
  <si>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</si>
  <si>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</si>
  <si>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</si>
  <si>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</si>
  <si>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</si>
  <si>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</si>
  <si>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</si>
  <si>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</si>
  <si>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</si>
  <si>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</si>
  <si>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</si>
  <si>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</si>
  <si>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</si>
  <si>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</si>
  <si>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</si>
  <si>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</si>
  <si>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</si>
  <si>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</si>
  <si>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</si>
  <si>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</si>
  <si>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</si>
  <si>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</si>
  <si>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</si>
  <si>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</si>
  <si>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</si>
  <si>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</si>
  <si>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</si>
  <si>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</si>
  <si>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</si>
  <si>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</si>
  <si>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</si>
  <si>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</si>
  <si>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</si>
  <si>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</si>
  <si>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</si>
  <si>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</si>
  <si>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</si>
  <si>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</si>
  <si>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</si>
  <si>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</si>
  <si>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</si>
  <si>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</si>
  <si>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</si>
  <si>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</si>
  <si>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</si>
  <si>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</si>
  <si>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</si>
  <si>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</si>
  <si>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</si>
  <si>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</si>
  <si>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</si>
  <si>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</si>
  <si>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</si>
  <si>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</si>
  <si>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</si>
  <si>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</si>
  <si>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</si>
  <si>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</si>
  <si>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</si>
  <si>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</si>
  <si>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</si>
  <si>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</si>
  <si>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</si>
  <si>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</si>
  <si>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</si>
  <si>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</si>
  <si>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</si>
  <si>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</si>
  <si>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</si>
  <si>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</si>
  <si>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</si>
  <si>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</si>
  <si>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</si>
  <si>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</si>
  <si>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</si>
  <si>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</si>
  <si>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</si>
  <si>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</si>
  <si>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</si>
  <si>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</si>
  <si>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</si>
  <si>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</si>
  <si>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</si>
  <si>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</si>
  <si>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</si>
  <si>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</si>
  <si>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</si>
  <si>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</si>
  <si>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</si>
  <si>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</si>
  <si>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</si>
  <si>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</si>
  <si>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</si>
  <si>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</si>
  <si>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</si>
  <si>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</si>
  <si>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</si>
  <si>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</si>
  <si>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</si>
  <si>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</si>
  <si>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</si>
  <si>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</si>
  <si>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</si>
  <si>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</si>
  <si>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</si>
  <si>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</si>
  <si>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</si>
  <si>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</si>
  <si>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</si>
  <si>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</si>
  <si>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</si>
  <si>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</si>
  <si>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</si>
  <si>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</si>
  <si>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</si>
  <si>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</si>
  <si>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</si>
  <si>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</si>
  <si>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</si>
  <si>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</si>
  <si>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</si>
  <si>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</si>
  <si>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</si>
  <si>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</si>
  <si>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</si>
  <si>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</si>
  <si>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</si>
  <si>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</si>
  <si>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</si>
  <si>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</si>
  <si>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</si>
  <si>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</si>
  <si>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</si>
  <si>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</si>
  <si>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</si>
  <si>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</si>
  <si>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</si>
  <si>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</si>
  <si>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</si>
  <si>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</si>
  <si>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</si>
  <si>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</si>
  <si>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</si>
  <si>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</si>
  <si>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</si>
  <si>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</si>
  <si>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</si>
  <si>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</si>
  <si>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</si>
  <si>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</si>
  <si>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</si>
  <si>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</si>
  <si>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</si>
  <si>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</si>
  <si>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</si>
  <si>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</si>
  <si>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</si>
  <si>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</si>
  <si>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</si>
  <si>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</si>
  <si>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</si>
  <si>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</si>
  <si>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</si>
  <si>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</si>
  <si>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</si>
  <si>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</si>
  <si>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</si>
  <si>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</si>
  <si>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</si>
  <si>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</si>
  <si>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</si>
  <si>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</si>
  <si>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</si>
  <si>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</si>
  <si>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</si>
  <si>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</si>
  <si>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</si>
  <si>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</si>
  <si>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</si>
  <si>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</si>
  <si>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</si>
  <si>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</si>
  <si>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</si>
  <si>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</si>
  <si>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</si>
  <si>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</si>
  <si>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</si>
  <si>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</si>
  <si>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</si>
  <si>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</si>
  <si>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</si>
  <si>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</si>
  <si>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</si>
  <si>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</si>
  <si>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</si>
  <si>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</si>
  <si>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</si>
  <si>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</si>
  <si>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</si>
  <si>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</si>
  <si>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</si>
  <si>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</si>
  <si>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</si>
  <si>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</si>
  <si>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</si>
  <si>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</si>
  <si>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</si>
  <si>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</si>
  <si>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</si>
  <si>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</si>
  <si>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</si>
  <si>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</si>
  <si>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</si>
  <si>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</si>
  <si>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</si>
  <si>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</si>
  <si>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</si>
  <si>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</si>
  <si>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</si>
  <si>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</si>
  <si>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</si>
  <si>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</si>
  <si>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</si>
  <si>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</si>
  <si>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</si>
  <si>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</si>
  <si>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</si>
  <si>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</si>
  <si>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</si>
  <si>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</si>
  <si>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</si>
  <si>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</si>
  <si>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</si>
  <si>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</si>
  <si>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</si>
  <si>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</si>
  <si>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</si>
  <si>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</si>
  <si>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</si>
  <si>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</si>
  <si>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</si>
  <si>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</si>
  <si>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</si>
  <si>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</si>
  <si>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</si>
  <si>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</si>
  <si>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</si>
  <si>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</si>
  <si>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</si>
  <si>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</si>
  <si>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</si>
  <si>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</si>
  <si>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</si>
  <si>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</si>
  <si>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</si>
  <si>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</si>
  <si>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</si>
  <si>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</si>
  <si>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</si>
  <si>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</si>
  <si>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</si>
  <si>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</si>
  <si>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</si>
  <si>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</si>
  <si>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</si>
  <si>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</si>
  <si>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</si>
  <si>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</si>
  <si>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</si>
  <si>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</si>
  <si>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</si>
  <si>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</si>
  <si>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</si>
  <si>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</si>
  <si>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</si>
  <si>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</si>
  <si>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</si>
  <si>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</si>
  <si>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</si>
  <si>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</si>
  <si>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</si>
  <si>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</si>
  <si>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</si>
  <si>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</si>
  <si>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</si>
  <si>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</si>
  <si>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</si>
  <si>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</si>
  <si>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</si>
  <si>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</si>
  <si>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</si>
  <si>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</si>
  <si>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</si>
  <si>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</si>
  <si>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</si>
  <si>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</si>
  <si>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</si>
  <si>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</si>
  <si>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</si>
  <si>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</si>
  <si>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</si>
  <si>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</si>
  <si>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</si>
  <si>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</si>
  <si>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</si>
  <si>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</si>
  <si>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</si>
  <si>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</si>
  <si>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</si>
  <si>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</si>
  <si>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</si>
  <si>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</si>
  <si>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</si>
  <si>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</si>
  <si>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</si>
  <si>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</si>
  <si>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</si>
  <si>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</si>
  <si>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</si>
  <si>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</si>
  <si>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</si>
  <si>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</si>
  <si>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</si>
  <si>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</si>
  <si>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</si>
  <si>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</si>
  <si>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</si>
  <si>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</si>
  <si>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</si>
  <si>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</si>
  <si>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</si>
  <si>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</si>
  <si>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</si>
  <si>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</si>
  <si>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</si>
  <si>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</si>
  <si>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</si>
  <si>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</si>
  <si>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</si>
  <si>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</si>
  <si>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</si>
  <si>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</si>
  <si>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</si>
  <si>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</si>
  <si>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</si>
  <si>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</si>
  <si>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</si>
  <si>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</si>
  <si>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</si>
  <si>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</si>
  <si>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</si>
  <si>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</si>
  <si>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</si>
  <si>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</si>
  <si>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</si>
  <si>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</si>
  <si>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</si>
  <si>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</si>
  <si>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</si>
  <si>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</si>
  <si>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</si>
  <si>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</si>
  <si>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</si>
  <si>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</si>
  <si>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</si>
  <si>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</si>
  <si>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</si>
  <si>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</si>
  <si>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</si>
  <si>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</si>
  <si>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</si>
  <si>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</si>
  <si>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</si>
  <si>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</si>
  <si>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</si>
  <si>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</si>
  <si>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</si>
  <si>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</si>
  <si>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</si>
  <si>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</si>
  <si>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</si>
  <si>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</si>
  <si>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</si>
  <si>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</si>
  <si>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</si>
  <si>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</si>
  <si>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</si>
  <si>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</si>
  <si>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</si>
  <si>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</si>
  <si>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</si>
  <si>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</si>
  <si>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</si>
  <si>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</si>
  <si>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</si>
  <si>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</si>
  <si>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</si>
  <si>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</si>
  <si>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</si>
  <si>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</si>
  <si>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</si>
  <si>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</si>
  <si>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</si>
  <si>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</si>
  <si>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</si>
  <si>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</si>
  <si>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</si>
  <si>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</si>
  <si>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</si>
  <si>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</si>
  <si>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</si>
  <si>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</si>
  <si>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</si>
  <si>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</si>
  <si>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</si>
  <si>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</si>
  <si>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</si>
  <si>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</si>
  <si>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</si>
  <si>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</si>
  <si>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</si>
  <si>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</si>
  <si>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</si>
  <si>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</si>
  <si>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</si>
  <si>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</si>
  <si>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</si>
  <si>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</si>
  <si>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</si>
  <si>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</si>
  <si>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</si>
  <si>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</si>
  <si>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</si>
  <si>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</si>
  <si>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</si>
  <si>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</si>
  <si>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</si>
  <si>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</si>
  <si>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</si>
  <si>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</si>
  <si>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</si>
  <si>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</si>
  <si>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</si>
  <si>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</si>
  <si>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</si>
  <si>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</si>
  <si>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</si>
  <si>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</si>
  <si>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</si>
  <si>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</si>
  <si>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</si>
  <si>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</si>
  <si>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</si>
  <si>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</si>
  <si>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</si>
  <si>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</si>
  <si>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</si>
  <si>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</si>
  <si>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</si>
  <si>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</si>
  <si>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</si>
  <si>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</si>
  <si>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</si>
  <si>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</si>
  <si>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</si>
  <si>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</si>
  <si>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</si>
  <si>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</si>
  <si>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</si>
  <si>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</si>
  <si>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</si>
  <si>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</si>
  <si>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</si>
  <si>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</si>
  <si>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</si>
  <si>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</si>
  <si>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</si>
  <si>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</si>
  <si>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</si>
  <si>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</si>
  <si>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</si>
  <si>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</si>
  <si>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</si>
  <si>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</si>
  <si>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</si>
  <si>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</si>
  <si>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</si>
  <si>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</si>
  <si>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</si>
  <si>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</si>
  <si>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</si>
  <si>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</si>
  <si>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</si>
  <si>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</si>
  <si>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</si>
  <si>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</si>
  <si>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</si>
  <si>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</si>
  <si>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</si>
  <si>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</si>
  <si>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</si>
  <si>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</si>
  <si>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</si>
  <si>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SCF-A25M-XNW-5</t>
    <phoneticPr fontId="2"/>
  </si>
  <si>
    <t>K005291-01</t>
  </si>
  <si>
    <t>K005281-01</t>
  </si>
  <si>
    <t>K005311-01</t>
  </si>
  <si>
    <t>K005321-01</t>
  </si>
  <si>
    <t>J000051-02</t>
  </si>
  <si>
    <t>J000051-03</t>
  </si>
  <si>
    <t>J000051-04</t>
  </si>
  <si>
    <t>J000051-05</t>
  </si>
  <si>
    <t>J000051-06</t>
  </si>
  <si>
    <t>J000051-07</t>
  </si>
  <si>
    <t>J000061-02</t>
  </si>
  <si>
    <t>J000061-03</t>
  </si>
  <si>
    <t>J000141-02</t>
  </si>
  <si>
    <t>J000141-03</t>
  </si>
  <si>
    <t>J000141-04</t>
  </si>
  <si>
    <t>J000141-05</t>
  </si>
  <si>
    <t>J000141-06</t>
  </si>
  <si>
    <t>J000141-07</t>
  </si>
  <si>
    <t>J000141-08</t>
  </si>
  <si>
    <t>J000141-09</t>
  </si>
  <si>
    <t>J000151-02</t>
  </si>
  <si>
    <t>J000151-03</t>
  </si>
  <si>
    <t>J000151-04</t>
  </si>
  <si>
    <t>J000151-05</t>
  </si>
  <si>
    <t>J000151-06</t>
  </si>
  <si>
    <t>J000151-07</t>
  </si>
  <si>
    <t>J000151-08</t>
  </si>
  <si>
    <t>J000151-09</t>
  </si>
  <si>
    <t>J000151-10</t>
  </si>
  <si>
    <t>J000151-11</t>
  </si>
  <si>
    <t>J000151-12</t>
  </si>
  <si>
    <t>J000151-13</t>
  </si>
  <si>
    <t>J000151-14</t>
  </si>
  <si>
    <t>J000151-15</t>
  </si>
  <si>
    <t>J000151-16</t>
  </si>
  <si>
    <t>J000151-17</t>
  </si>
  <si>
    <t>J000151-18</t>
  </si>
  <si>
    <t>J000151-19</t>
  </si>
  <si>
    <t>J000151-20</t>
  </si>
  <si>
    <t>J000241-02</t>
  </si>
  <si>
    <t>J000251-02</t>
  </si>
  <si>
    <t>J000281-02</t>
  </si>
  <si>
    <t>J000281-03</t>
  </si>
  <si>
    <t>J000281-04</t>
  </si>
  <si>
    <t>J000281-05</t>
  </si>
  <si>
    <t>J000281-06</t>
  </si>
  <si>
    <t>J000281-07</t>
  </si>
  <si>
    <t>J000281-08</t>
  </si>
  <si>
    <t>J000281-09</t>
  </si>
  <si>
    <t>J000281-10</t>
  </si>
  <si>
    <t>J000281-11</t>
  </si>
  <si>
    <t>J000281-12</t>
  </si>
  <si>
    <t>J000281-13</t>
  </si>
  <si>
    <t>J000281-14</t>
  </si>
  <si>
    <t>J000281-15</t>
  </si>
  <si>
    <t>J000281-16</t>
  </si>
  <si>
    <t>J000281-17</t>
  </si>
  <si>
    <t>J000281-18</t>
  </si>
  <si>
    <t>J000281-19</t>
  </si>
  <si>
    <t>J000281-20</t>
  </si>
  <si>
    <t>J000281-21</t>
  </si>
  <si>
    <t>J000281-22</t>
  </si>
  <si>
    <t>J000281-23</t>
  </si>
  <si>
    <t>J000281-24</t>
  </si>
  <si>
    <t>J000281-25</t>
  </si>
  <si>
    <t>J000281-26</t>
  </si>
  <si>
    <t>J000281-27</t>
  </si>
  <si>
    <t>J000281-28</t>
  </si>
  <si>
    <t>J000281-29</t>
  </si>
  <si>
    <t>J000281-30</t>
  </si>
  <si>
    <t>J000281-31</t>
  </si>
  <si>
    <t>J000281-32</t>
  </si>
  <si>
    <t>J000281-33</t>
  </si>
  <si>
    <t>J000281-34</t>
  </si>
  <si>
    <t>J000281-35</t>
  </si>
  <si>
    <t>J000281-36</t>
  </si>
  <si>
    <t>J000281-37</t>
  </si>
  <si>
    <t>J000281-38</t>
  </si>
  <si>
    <t>J000281-39</t>
  </si>
  <si>
    <t>J000291-02</t>
  </si>
  <si>
    <t>J000291-03</t>
  </si>
  <si>
    <t>J000291-04</t>
  </si>
  <si>
    <t>J000291-05</t>
  </si>
  <si>
    <t>J000291-06</t>
  </si>
  <si>
    <t>J000291-07</t>
  </si>
  <si>
    <t>J000291-08</t>
  </si>
  <si>
    <t>J000291-09</t>
  </si>
  <si>
    <t>J000291-10</t>
  </si>
  <si>
    <t>J000291-11</t>
  </si>
  <si>
    <t>J000291-12</t>
  </si>
  <si>
    <t>J000291-13</t>
  </si>
  <si>
    <t>J000291-14</t>
  </si>
  <si>
    <t>J000291-15</t>
  </si>
  <si>
    <t>J000291-16</t>
  </si>
  <si>
    <t>J000291-17</t>
  </si>
  <si>
    <t>J000291-18</t>
  </si>
  <si>
    <t>J000291-19</t>
  </si>
  <si>
    <t>J000291-20</t>
  </si>
  <si>
    <t>J000291-21</t>
  </si>
  <si>
    <t>J000291-22</t>
  </si>
  <si>
    <t>J000291-23</t>
  </si>
  <si>
    <t>J000291-24</t>
  </si>
  <si>
    <t>J000291-25</t>
  </si>
  <si>
    <t>J000291-26</t>
  </si>
  <si>
    <t>J000291-27</t>
  </si>
  <si>
    <t>J000291-28</t>
  </si>
  <si>
    <t>J000291-29</t>
  </si>
  <si>
    <t>J000291-30</t>
  </si>
  <si>
    <t>J000291-31</t>
  </si>
  <si>
    <t>J000291-32</t>
  </si>
  <si>
    <t>J000291-33</t>
  </si>
  <si>
    <t>J000291-34</t>
  </si>
  <si>
    <t>J000291-35</t>
  </si>
  <si>
    <t>J000291-36</t>
  </si>
  <si>
    <t>J000291-37</t>
  </si>
  <si>
    <t>J000291-38</t>
  </si>
  <si>
    <t>J000321-02</t>
  </si>
  <si>
    <t>J000321-03</t>
  </si>
  <si>
    <t>J000321-04</t>
  </si>
  <si>
    <t>J000321-05</t>
  </si>
  <si>
    <t>J000321-06</t>
  </si>
  <si>
    <t>J000321-07</t>
  </si>
  <si>
    <t>J000321-08</t>
  </si>
  <si>
    <t>J000321-09</t>
  </si>
  <si>
    <t>J000321-10</t>
  </si>
  <si>
    <t>J000321-11</t>
  </si>
  <si>
    <t>J000321-12</t>
  </si>
  <si>
    <t>J000321-13</t>
  </si>
  <si>
    <t>J000321-14</t>
  </si>
  <si>
    <t>J000321-15</t>
  </si>
  <si>
    <t>J000321-16</t>
  </si>
  <si>
    <t>J000321-17</t>
  </si>
  <si>
    <t>J000321-18</t>
  </si>
  <si>
    <t>J000321-19</t>
  </si>
  <si>
    <t>J000321-20</t>
  </si>
  <si>
    <t>J000321-21</t>
  </si>
  <si>
    <t>J000321-22</t>
  </si>
  <si>
    <t>J000321-23</t>
  </si>
  <si>
    <t>J000321-24</t>
  </si>
  <si>
    <t>J000321-25</t>
  </si>
  <si>
    <t>J000321-26</t>
  </si>
  <si>
    <t>J000321-27</t>
  </si>
  <si>
    <t>J000321-28</t>
  </si>
  <si>
    <t>J000321-29</t>
  </si>
  <si>
    <t>J000321-30</t>
  </si>
  <si>
    <t>J000321-31</t>
  </si>
  <si>
    <t>J000321-32</t>
  </si>
  <si>
    <t>J000321-33</t>
  </si>
  <si>
    <t>J000321-34</t>
  </si>
  <si>
    <t>J000321-35</t>
  </si>
  <si>
    <t>J000321-36</t>
  </si>
  <si>
    <t>J000321-37</t>
  </si>
  <si>
    <t>J000321-38</t>
  </si>
  <si>
    <t>J000431-02</t>
  </si>
  <si>
    <t>J000501-02</t>
  </si>
  <si>
    <t>J000501-03</t>
  </si>
  <si>
    <t>J000501-04</t>
  </si>
  <si>
    <t>J000501-05</t>
  </si>
  <si>
    <t>J000501-06</t>
  </si>
  <si>
    <t>J000501-07</t>
  </si>
  <si>
    <t>J000501-08</t>
  </si>
  <si>
    <t>J000501-09</t>
  </si>
  <si>
    <t>J000501-10</t>
  </si>
  <si>
    <t>J000501-11</t>
  </si>
  <si>
    <t>J000501-12</t>
  </si>
  <si>
    <t>J000501-13</t>
  </si>
  <si>
    <t>J000501-14</t>
  </si>
  <si>
    <t>J000501-15</t>
  </si>
  <si>
    <t>J000501-16</t>
  </si>
  <si>
    <t>J000501-17</t>
  </si>
  <si>
    <t>J000501-18</t>
  </si>
  <si>
    <t>J000501-19</t>
  </si>
  <si>
    <t>J000501-20</t>
  </si>
  <si>
    <t>J000501-21</t>
  </si>
  <si>
    <t>J000501-22</t>
  </si>
  <si>
    <t>J000501-23</t>
  </si>
  <si>
    <t>J000501-24</t>
  </si>
  <si>
    <t>J000501-25</t>
  </si>
  <si>
    <t>J000501-26</t>
  </si>
  <si>
    <t>J000501-27</t>
  </si>
  <si>
    <t>J000501-28</t>
  </si>
  <si>
    <t>J000501-29</t>
  </si>
  <si>
    <t>J000511-02</t>
  </si>
  <si>
    <t>J000511-03</t>
  </si>
  <si>
    <t>J000511-04</t>
  </si>
  <si>
    <t>J000511-05</t>
  </si>
  <si>
    <t>J000511-06</t>
  </si>
  <si>
    <t>J000511-07</t>
  </si>
  <si>
    <t>J000511-08</t>
  </si>
  <si>
    <t>J000511-09</t>
  </si>
  <si>
    <t>J000511-10</t>
  </si>
  <si>
    <t>J000511-11</t>
  </si>
  <si>
    <t>J000511-12</t>
  </si>
  <si>
    <t>J000511-13</t>
  </si>
  <si>
    <t>J000511-14</t>
  </si>
  <si>
    <t>J000511-15</t>
  </si>
  <si>
    <t>J000511-16</t>
  </si>
  <si>
    <t>J000511-17</t>
  </si>
  <si>
    <t>J000511-18</t>
  </si>
  <si>
    <t>J000511-19</t>
  </si>
  <si>
    <t>J000511-20</t>
  </si>
  <si>
    <t>J000511-21</t>
  </si>
  <si>
    <t>J000511-22</t>
  </si>
  <si>
    <t>J000511-23</t>
  </si>
  <si>
    <t>J000511-24</t>
  </si>
  <si>
    <t>J000511-25</t>
  </si>
  <si>
    <t>J000511-26</t>
  </si>
  <si>
    <t>J000511-27</t>
  </si>
  <si>
    <t>J000511-28</t>
  </si>
  <si>
    <t>J000511-29</t>
  </si>
  <si>
    <t>J000511-30</t>
  </si>
  <si>
    <t>J000511-31</t>
  </si>
  <si>
    <t>J000511-32</t>
  </si>
  <si>
    <t>J000511-33</t>
  </si>
  <si>
    <t>J000511-34</t>
  </si>
  <si>
    <t>J000511-35</t>
  </si>
  <si>
    <t>J000511-36</t>
  </si>
  <si>
    <t>J000511-37</t>
  </si>
  <si>
    <t>J000521-02</t>
  </si>
  <si>
    <t>J000521-03</t>
  </si>
  <si>
    <t>J000521-04</t>
  </si>
  <si>
    <t>J000521-05</t>
  </si>
  <si>
    <t>J000521-06</t>
  </si>
  <si>
    <t>J000521-07</t>
  </si>
  <si>
    <t>J000521-08</t>
  </si>
  <si>
    <t>J000521-09</t>
  </si>
  <si>
    <t>J000521-10</t>
  </si>
  <si>
    <t>J000521-11</t>
  </si>
  <si>
    <t>J000521-12</t>
  </si>
  <si>
    <t>J000521-13</t>
  </si>
  <si>
    <t>J000521-14</t>
  </si>
  <si>
    <t>J000521-15</t>
  </si>
  <si>
    <t>J000521-16</t>
  </si>
  <si>
    <t>J000521-17</t>
  </si>
  <si>
    <t>J000521-18</t>
  </si>
  <si>
    <t>J000521-19</t>
  </si>
  <si>
    <t>J000521-20</t>
  </si>
  <si>
    <t>J000521-21</t>
  </si>
  <si>
    <t>J000521-22</t>
  </si>
  <si>
    <t>J000521-23</t>
  </si>
  <si>
    <t>J000521-24</t>
  </si>
  <si>
    <t>J000521-25</t>
  </si>
  <si>
    <t>J000521-26</t>
  </si>
  <si>
    <t>J000521-27</t>
  </si>
  <si>
    <t>J000521-28</t>
  </si>
  <si>
    <t>J000521-29</t>
  </si>
  <si>
    <t>J000521-30</t>
  </si>
  <si>
    <t>J000521-31</t>
  </si>
  <si>
    <t>J000521-32</t>
  </si>
  <si>
    <t>J000521-33</t>
  </si>
  <si>
    <t>J000521-34</t>
  </si>
  <si>
    <t>J000521-35</t>
  </si>
  <si>
    <t>J000521-36</t>
  </si>
  <si>
    <t>J000521-37</t>
  </si>
  <si>
    <t>J000521-38</t>
  </si>
  <si>
    <t>J000521-39</t>
  </si>
  <si>
    <t>J000571-02</t>
  </si>
  <si>
    <t>J000581-02</t>
  </si>
  <si>
    <t>J000601-02</t>
  </si>
  <si>
    <t>J000601-03</t>
  </si>
  <si>
    <t>J000601-04</t>
  </si>
  <si>
    <t>J000601-05</t>
  </si>
  <si>
    <t>J000601-06</t>
  </si>
  <si>
    <t>J000601-07</t>
  </si>
  <si>
    <t>J000601-08</t>
  </si>
  <si>
    <t>J000611-02</t>
  </si>
  <si>
    <t>J000611-03</t>
  </si>
  <si>
    <t>J000611-04</t>
  </si>
  <si>
    <t>J000611-05</t>
  </si>
  <si>
    <t>J000611-06</t>
  </si>
  <si>
    <t>J000611-07</t>
  </si>
  <si>
    <t>J000611-08</t>
  </si>
  <si>
    <t>J000611-09</t>
  </si>
  <si>
    <t>J000611-10</t>
  </si>
  <si>
    <t>J000611-11</t>
  </si>
  <si>
    <t>J000611-12</t>
  </si>
  <si>
    <t>J000611-13</t>
  </si>
  <si>
    <t>J000611-14</t>
  </si>
  <si>
    <t>J000611-15</t>
  </si>
  <si>
    <t>J000611-16</t>
  </si>
  <si>
    <t>J000611-17</t>
  </si>
  <si>
    <t>J000611-18</t>
  </si>
  <si>
    <t>J000611-19</t>
  </si>
  <si>
    <t>J000611-20</t>
  </si>
  <si>
    <t>J000611-21</t>
  </si>
  <si>
    <t>J000611-22</t>
  </si>
  <si>
    <t>J000611-23</t>
  </si>
  <si>
    <t>J000611-24</t>
  </si>
  <si>
    <t>J000611-25</t>
  </si>
  <si>
    <t>J000611-26</t>
  </si>
  <si>
    <t>J000611-27</t>
  </si>
  <si>
    <t>J000611-28</t>
  </si>
  <si>
    <t>J000611-29</t>
  </si>
  <si>
    <t>J000611-30</t>
  </si>
  <si>
    <t>J000611-31</t>
  </si>
  <si>
    <t>J000611-32</t>
  </si>
  <si>
    <t>J000611-33</t>
  </si>
  <si>
    <t>J000611-34</t>
  </si>
  <si>
    <t>J000611-35</t>
  </si>
  <si>
    <t>J000611-36</t>
  </si>
  <si>
    <t>J000621-02</t>
  </si>
  <si>
    <t>J000621-03</t>
  </si>
  <si>
    <t>J000621-04</t>
  </si>
  <si>
    <t>J000621-05</t>
  </si>
  <si>
    <t>J000621-06</t>
  </si>
  <si>
    <t>J000621-07</t>
  </si>
  <si>
    <t>J000621-08</t>
  </si>
  <si>
    <t>J000621-09</t>
  </si>
  <si>
    <t>J000621-10</t>
  </si>
  <si>
    <t>J000621-11</t>
  </si>
  <si>
    <t>J000621-12</t>
  </si>
  <si>
    <t>J000621-13</t>
  </si>
  <si>
    <t>J000621-14</t>
  </si>
  <si>
    <t>J000621-15</t>
  </si>
  <si>
    <t>J000621-16</t>
  </si>
  <si>
    <t>J000621-17</t>
  </si>
  <si>
    <t>J000621-18</t>
  </si>
  <si>
    <t>J000621-19</t>
  </si>
  <si>
    <t>J000621-20</t>
  </si>
  <si>
    <t>J000621-21</t>
  </si>
  <si>
    <t>J000621-22</t>
  </si>
  <si>
    <t>J000621-23</t>
  </si>
  <si>
    <t>J000621-24</t>
  </si>
  <si>
    <t>J000621-25</t>
  </si>
  <si>
    <t>J000621-26</t>
  </si>
  <si>
    <t>J000621-27</t>
  </si>
  <si>
    <t>J000621-28</t>
  </si>
  <si>
    <t>J000621-29</t>
  </si>
  <si>
    <t>J000621-30</t>
  </si>
  <si>
    <t>J000621-31</t>
  </si>
  <si>
    <t>J000621-32</t>
  </si>
  <si>
    <t>J000621-33</t>
  </si>
  <si>
    <t>J000621-34</t>
  </si>
  <si>
    <t>J000621-35</t>
  </si>
  <si>
    <t>J000621-36</t>
  </si>
  <si>
    <t>J000621-37</t>
  </si>
  <si>
    <t>J000681-02</t>
  </si>
  <si>
    <t>J000681-03</t>
  </si>
  <si>
    <t>J000681-04</t>
  </si>
  <si>
    <t>J000681-05</t>
  </si>
  <si>
    <t>J000681-06</t>
  </si>
  <si>
    <t>J000681-07</t>
  </si>
  <si>
    <t>J000681-08</t>
  </si>
  <si>
    <t>J000681-09</t>
  </si>
  <si>
    <t>J000681-10</t>
  </si>
  <si>
    <t>J000681-11</t>
  </si>
  <si>
    <t>J000681-12</t>
  </si>
  <si>
    <t>J000681-13</t>
  </si>
  <si>
    <t>J000681-14</t>
  </si>
  <si>
    <t>J000681-15</t>
  </si>
  <si>
    <t>J000681-16</t>
  </si>
  <si>
    <t>J000681-17</t>
  </si>
  <si>
    <t>J000681-18</t>
  </si>
  <si>
    <t>J000681-19</t>
  </si>
  <si>
    <t>J000681-20</t>
  </si>
  <si>
    <t>J000681-21</t>
  </si>
  <si>
    <t>J000681-22</t>
  </si>
  <si>
    <t>J000681-23</t>
  </si>
  <si>
    <t>J000681-24</t>
  </si>
  <si>
    <t>J000681-25</t>
  </si>
  <si>
    <t>J000731-02</t>
  </si>
  <si>
    <t>J000731-03</t>
  </si>
  <si>
    <t>J000731-04</t>
  </si>
  <si>
    <t>J000731-05</t>
  </si>
  <si>
    <t>J000731-06</t>
  </si>
  <si>
    <t>J000731-07</t>
  </si>
  <si>
    <t>J000731-08</t>
  </si>
  <si>
    <t>J000731-09</t>
  </si>
  <si>
    <t>J000731-10</t>
  </si>
  <si>
    <t>J000731-11</t>
  </si>
  <si>
    <t>J000731-12</t>
  </si>
  <si>
    <t>J000731-13</t>
  </si>
  <si>
    <t>J000731-14</t>
  </si>
  <si>
    <t>J000731-15</t>
  </si>
  <si>
    <t>J000731-16</t>
  </si>
  <si>
    <t>J000731-17</t>
  </si>
  <si>
    <t>J000731-18</t>
  </si>
  <si>
    <t>J000731-19</t>
  </si>
  <si>
    <t>J000731-20</t>
  </si>
  <si>
    <t>J000731-21</t>
  </si>
  <si>
    <t>J000731-22</t>
  </si>
  <si>
    <t>J000731-23</t>
  </si>
  <si>
    <t>J000731-24</t>
  </si>
  <si>
    <t>J000731-25</t>
  </si>
  <si>
    <t>J000731-26</t>
  </si>
  <si>
    <t>J000731-27</t>
  </si>
  <si>
    <t>J000731-28</t>
  </si>
  <si>
    <t>J000731-29</t>
  </si>
  <si>
    <t>J000731-30</t>
  </si>
  <si>
    <t>J000731-31</t>
  </si>
  <si>
    <t>J000731-32</t>
  </si>
  <si>
    <t>J000731-33</t>
  </si>
  <si>
    <t>J000731-34</t>
  </si>
  <si>
    <t>J000731-35</t>
  </si>
  <si>
    <t>J000731-36</t>
  </si>
  <si>
    <t>J000731-37</t>
  </si>
  <si>
    <t>J000731-38</t>
  </si>
  <si>
    <t>J000731-39</t>
  </si>
  <si>
    <t>J000731-40</t>
  </si>
  <si>
    <t>J000731-41</t>
  </si>
  <si>
    <t>J000731-42</t>
  </si>
  <si>
    <t>J000741-02</t>
  </si>
  <si>
    <t>J000741-03</t>
  </si>
  <si>
    <t>J000741-04</t>
  </si>
  <si>
    <t>J000741-05</t>
  </si>
  <si>
    <t>J000741-06</t>
  </si>
  <si>
    <t>J000741-07</t>
  </si>
  <si>
    <t>J000741-08</t>
  </si>
  <si>
    <t>J000741-09</t>
  </si>
  <si>
    <t>J000741-10</t>
  </si>
  <si>
    <t>J000741-11</t>
  </si>
  <si>
    <t>J000741-12</t>
  </si>
  <si>
    <t>J000741-13</t>
  </si>
  <si>
    <t>J000741-14</t>
  </si>
  <si>
    <t>J000741-15</t>
  </si>
  <si>
    <t>J000741-16</t>
  </si>
  <si>
    <t>J000741-17</t>
  </si>
  <si>
    <t>J000741-18</t>
  </si>
  <si>
    <t>J000741-19</t>
  </si>
  <si>
    <t>J000741-20</t>
  </si>
  <si>
    <t>J000741-21</t>
  </si>
  <si>
    <t>J000741-22</t>
  </si>
  <si>
    <t>J000741-23</t>
  </si>
  <si>
    <t>J000741-24</t>
  </si>
  <si>
    <t>J000741-25</t>
  </si>
  <si>
    <t>J000741-26</t>
  </si>
  <si>
    <t>J000741-27</t>
  </si>
  <si>
    <t>J000741-28</t>
  </si>
  <si>
    <t>J000741-29</t>
  </si>
  <si>
    <t>J000741-30</t>
  </si>
  <si>
    <t>J000741-31</t>
  </si>
  <si>
    <t>J000741-32</t>
  </si>
  <si>
    <t>J000741-33</t>
  </si>
  <si>
    <t>J000741-34</t>
  </si>
  <si>
    <t>J000741-35</t>
  </si>
  <si>
    <t>J000741-36</t>
  </si>
  <si>
    <t>J000801-02</t>
  </si>
  <si>
    <t>J000811-02</t>
  </si>
  <si>
    <t>J000811-03</t>
  </si>
  <si>
    <t>J000811-04</t>
  </si>
  <si>
    <t>J000811-05</t>
  </si>
  <si>
    <t>J000811-06</t>
  </si>
  <si>
    <t>J000811-07</t>
  </si>
  <si>
    <t>J000811-08</t>
  </si>
  <si>
    <t>J000811-09</t>
  </si>
  <si>
    <t>J000811-10</t>
  </si>
  <si>
    <t>J000811-11</t>
  </si>
  <si>
    <t>J000811-12</t>
  </si>
  <si>
    <t>J000811-13</t>
  </si>
  <si>
    <t>J000811-14</t>
  </si>
  <si>
    <t>J000811-15</t>
  </si>
  <si>
    <t>J000811-16</t>
  </si>
  <si>
    <t>J000811-17</t>
  </si>
  <si>
    <t>J000811-18</t>
  </si>
  <si>
    <t>J000811-19</t>
  </si>
  <si>
    <t>J000811-20</t>
  </si>
  <si>
    <t>J000811-21</t>
  </si>
  <si>
    <t>J000811-22</t>
  </si>
  <si>
    <t>J000811-23</t>
  </si>
  <si>
    <t>J000811-24</t>
  </si>
  <si>
    <t>J000811-25</t>
  </si>
  <si>
    <t>J000811-26</t>
  </si>
  <si>
    <t>J000811-27</t>
  </si>
  <si>
    <t>J23F0703-27</t>
  </si>
  <si>
    <t>J23F0703-28</t>
  </si>
  <si>
    <t>J23F0703-29</t>
  </si>
  <si>
    <t>J23F0703-30</t>
  </si>
  <si>
    <t>J23F0703-31</t>
  </si>
  <si>
    <t>J23F0703-32</t>
  </si>
  <si>
    <t>J23F0703-33</t>
  </si>
  <si>
    <t>J23F0703-34</t>
  </si>
  <si>
    <t>J23F0703-35</t>
  </si>
  <si>
    <t>J23F0703-36</t>
  </si>
  <si>
    <t>J23F0703-37</t>
  </si>
  <si>
    <t>J23F0703-38</t>
  </si>
  <si>
    <t>J23F0703-39</t>
  </si>
  <si>
    <t>J23F0703-40</t>
  </si>
  <si>
    <t>J23F0703-41</t>
  </si>
  <si>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</si>
  <si>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</si>
  <si>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</si>
  <si>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</si>
  <si>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</si>
  <si>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</si>
  <si>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</si>
  <si>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</si>
  <si>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</si>
  <si>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</si>
  <si>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</si>
  <si>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</si>
  <si>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</si>
  <si>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</si>
  <si>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</si>
  <si>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</si>
  <si>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</si>
  <si>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</si>
  <si>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</si>
  <si>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</si>
  <si>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</si>
  <si>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</si>
  <si>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品番チェック(製品名/材料名)</t>
    <rPh sb="0" eb="2">
      <t>ヒンバン</t>
    </rPh>
    <phoneticPr fontId="2"/>
  </si>
  <si>
    <t>新ロット</t>
    <rPh sb="0" eb="1">
      <t>シン</t>
    </rPh>
    <phoneticPr fontId="2"/>
  </si>
  <si>
    <t>在庫(本)</t>
    <rPh sb="0" eb="2">
      <t>ザイコ</t>
    </rPh>
    <rPh sb="3" eb="4">
      <t>ホン</t>
    </rPh>
    <phoneticPr fontId="2"/>
  </si>
  <si>
    <t>保管場所</t>
    <rPh sb="0" eb="4">
      <t>ホカンバショ</t>
    </rPh>
    <phoneticPr fontId="2"/>
  </si>
  <si>
    <t>備考1</t>
    <rPh sb="0" eb="2">
      <t>ビコウ</t>
    </rPh>
    <phoneticPr fontId="2"/>
  </si>
  <si>
    <t>Name（在庫ロケーションID）</t>
  </si>
  <si>
    <t>SCM-050E-XFW</t>
    <phoneticPr fontId="2"/>
  </si>
  <si>
    <t>K005041-01</t>
    <phoneticPr fontId="2"/>
  </si>
  <si>
    <t>GL201T07-5-2</t>
    <phoneticPr fontId="2"/>
  </si>
  <si>
    <t>山本運輸</t>
    <rPh sb="0" eb="2">
      <t>ヤマモト</t>
    </rPh>
    <rPh sb="2" eb="4">
      <t>ウンユ</t>
    </rPh>
    <phoneticPr fontId="2"/>
  </si>
  <si>
    <t>鴻池運輸</t>
    <rPh sb="0" eb="4">
      <t>コウノイケウンユ</t>
    </rPh>
    <phoneticPr fontId="2"/>
  </si>
  <si>
    <t>1101(鴻池運輸)</t>
  </si>
  <si>
    <t>1101</t>
  </si>
  <si>
    <t>K005051-01</t>
    <phoneticPr fontId="2"/>
  </si>
  <si>
    <t>GL201T07-5</t>
    <phoneticPr fontId="2"/>
  </si>
  <si>
    <t>1102(山本運輸)</t>
  </si>
  <si>
    <t>1102</t>
  </si>
  <si>
    <t>K005061-01</t>
    <phoneticPr fontId="2"/>
  </si>
  <si>
    <t>GL201T07-6</t>
    <phoneticPr fontId="2"/>
  </si>
  <si>
    <t>山本運輸</t>
    <rPh sb="0" eb="4">
      <t>ヤマモトウンユ</t>
    </rPh>
    <phoneticPr fontId="2"/>
  </si>
  <si>
    <t>入江運輸</t>
    <rPh sb="0" eb="2">
      <t>イリエ</t>
    </rPh>
    <rPh sb="2" eb="4">
      <t>ウンユ</t>
    </rPh>
    <phoneticPr fontId="2"/>
  </si>
  <si>
    <t>1103(入江運輸)</t>
  </si>
  <si>
    <t>1103</t>
  </si>
  <si>
    <t>K005091-01</t>
    <phoneticPr fontId="2"/>
  </si>
  <si>
    <t>GL203T02-2</t>
    <phoneticPr fontId="2"/>
  </si>
  <si>
    <t>1201(デコラティブ)</t>
  </si>
  <si>
    <t>1201</t>
  </si>
  <si>
    <t>K005101-01</t>
    <phoneticPr fontId="2"/>
  </si>
  <si>
    <t>GL203T02-3</t>
    <phoneticPr fontId="2"/>
  </si>
  <si>
    <t>セイリツ工業</t>
    <rPh sb="4" eb="6">
      <t>コウギョウ</t>
    </rPh>
    <phoneticPr fontId="2"/>
  </si>
  <si>
    <t>1202(セイリツ工業)</t>
  </si>
  <si>
    <t>1202</t>
  </si>
  <si>
    <t>K005101-02</t>
    <phoneticPr fontId="2"/>
  </si>
  <si>
    <t>GL203T02-3-2</t>
    <phoneticPr fontId="2"/>
  </si>
  <si>
    <t>1203(ジェイトリム)</t>
  </si>
  <si>
    <t>1203</t>
  </si>
  <si>
    <t>K005551-01</t>
    <phoneticPr fontId="2"/>
  </si>
  <si>
    <t>FC208T02-11</t>
    <phoneticPr fontId="2"/>
  </si>
  <si>
    <t>1204(エクシング)</t>
  </si>
  <si>
    <t>1204</t>
  </si>
  <si>
    <t>K005561-01</t>
    <phoneticPr fontId="2"/>
  </si>
  <si>
    <t>FC208T02-12</t>
    <phoneticPr fontId="2"/>
  </si>
  <si>
    <t>1205(BCロジ)</t>
  </si>
  <si>
    <t>1205</t>
  </si>
  <si>
    <t>K005571-01</t>
    <phoneticPr fontId="2"/>
  </si>
  <si>
    <t>FC208T02-14</t>
    <phoneticPr fontId="2"/>
  </si>
  <si>
    <t>研究所</t>
    <rPh sb="0" eb="3">
      <t>ケンキュウジョ</t>
    </rPh>
    <phoneticPr fontId="2"/>
  </si>
  <si>
    <t>3101(研究所)</t>
  </si>
  <si>
    <t>3101</t>
  </si>
  <si>
    <t>K005581-01</t>
    <phoneticPr fontId="2"/>
  </si>
  <si>
    <t>FC208T02-15</t>
    <phoneticPr fontId="2"/>
  </si>
  <si>
    <t>3102(使用済)</t>
  </si>
  <si>
    <t>3102</t>
  </si>
  <si>
    <t>K005591-01</t>
    <phoneticPr fontId="2"/>
  </si>
  <si>
    <t>FC208T02-16</t>
    <phoneticPr fontId="2"/>
  </si>
  <si>
    <t>オガサハラ</t>
    <phoneticPr fontId="2"/>
  </si>
  <si>
    <t>K005601-01</t>
    <phoneticPr fontId="2"/>
  </si>
  <si>
    <t>FC208T02-17</t>
    <phoneticPr fontId="2"/>
  </si>
  <si>
    <t>K005611-01</t>
    <phoneticPr fontId="2"/>
  </si>
  <si>
    <t>FC208T02-18</t>
    <phoneticPr fontId="2"/>
  </si>
  <si>
    <t>SCM-300G-XNW</t>
    <phoneticPr fontId="2"/>
  </si>
  <si>
    <t>K005461-01</t>
    <phoneticPr fontId="2"/>
  </si>
  <si>
    <t>FC112T02-5</t>
    <phoneticPr fontId="2"/>
  </si>
  <si>
    <t>K005471-01</t>
    <phoneticPr fontId="2"/>
  </si>
  <si>
    <t>FC208T02-1</t>
    <phoneticPr fontId="2"/>
  </si>
  <si>
    <t>K005481-01</t>
    <phoneticPr fontId="2"/>
  </si>
  <si>
    <t>FC208T02-2</t>
    <phoneticPr fontId="2"/>
  </si>
  <si>
    <t>K005491-01</t>
    <phoneticPr fontId="2"/>
  </si>
  <si>
    <t>FC208T02-3</t>
    <phoneticPr fontId="2"/>
  </si>
  <si>
    <t>K005501-01</t>
    <phoneticPr fontId="2"/>
  </si>
  <si>
    <t>FC208T02-4</t>
    <phoneticPr fontId="2"/>
  </si>
  <si>
    <t>K005511-01</t>
    <phoneticPr fontId="2"/>
  </si>
  <si>
    <t>FC208T02-5</t>
    <phoneticPr fontId="2"/>
  </si>
  <si>
    <t>K005521-01</t>
    <phoneticPr fontId="2"/>
  </si>
  <si>
    <t>FC208T02-7</t>
    <phoneticPr fontId="2"/>
  </si>
  <si>
    <t>K005531-01</t>
    <phoneticPr fontId="2"/>
  </si>
  <si>
    <t>FC208T02-8</t>
    <phoneticPr fontId="2"/>
  </si>
  <si>
    <t>K005541-01</t>
    <phoneticPr fontId="2"/>
  </si>
  <si>
    <t>FC208T02-9</t>
    <phoneticPr fontId="2"/>
  </si>
  <si>
    <t>SCM-200E-XFS</t>
    <phoneticPr fontId="2"/>
  </si>
  <si>
    <t>GL104T07-6-1</t>
    <phoneticPr fontId="2"/>
  </si>
  <si>
    <t>SCM-200E-XFW</t>
    <phoneticPr fontId="2"/>
  </si>
  <si>
    <t>GL104T07-3-2</t>
    <phoneticPr fontId="2"/>
  </si>
  <si>
    <t>GL209T02-13</t>
    <phoneticPr fontId="2"/>
  </si>
  <si>
    <t>GL209T02-4</t>
    <phoneticPr fontId="2"/>
  </si>
  <si>
    <t>K005121-01</t>
    <phoneticPr fontId="2"/>
  </si>
  <si>
    <t>GL212T01-2</t>
    <phoneticPr fontId="2"/>
  </si>
  <si>
    <t>SCF-A25M-XNS</t>
    <phoneticPr fontId="2"/>
  </si>
  <si>
    <t>J000051-01</t>
    <phoneticPr fontId="2"/>
  </si>
  <si>
    <t>J000061-01</t>
    <phoneticPr fontId="2"/>
  </si>
  <si>
    <t>J000071-01</t>
    <phoneticPr fontId="2"/>
  </si>
  <si>
    <t>J000081-01</t>
    <phoneticPr fontId="2"/>
  </si>
  <si>
    <t>J000091-01</t>
    <phoneticPr fontId="2"/>
  </si>
  <si>
    <t>J000101-01</t>
    <phoneticPr fontId="2"/>
  </si>
  <si>
    <t>J000111-01</t>
    <phoneticPr fontId="2"/>
  </si>
  <si>
    <t>J000121-01</t>
    <phoneticPr fontId="2"/>
  </si>
  <si>
    <t>J000131-01</t>
    <phoneticPr fontId="2"/>
  </si>
  <si>
    <t>J000141-01</t>
    <phoneticPr fontId="2"/>
  </si>
  <si>
    <t>J22D2205</t>
    <phoneticPr fontId="2"/>
  </si>
  <si>
    <t>J22D2205-25</t>
    <phoneticPr fontId="2"/>
  </si>
  <si>
    <t>J22A2701-01</t>
    <phoneticPr fontId="2"/>
  </si>
  <si>
    <t>J22A2701-02</t>
    <phoneticPr fontId="2"/>
  </si>
  <si>
    <t>J000151-01</t>
    <phoneticPr fontId="2"/>
  </si>
  <si>
    <t>J22D2204</t>
    <phoneticPr fontId="2"/>
  </si>
  <si>
    <t>J22D2205-7</t>
    <phoneticPr fontId="2"/>
  </si>
  <si>
    <t>J22D2205-8</t>
    <phoneticPr fontId="2"/>
  </si>
  <si>
    <t>J22D2205-9</t>
    <phoneticPr fontId="2"/>
  </si>
  <si>
    <t>J22D2205-10</t>
    <phoneticPr fontId="2"/>
  </si>
  <si>
    <t>J22D2205-11</t>
    <phoneticPr fontId="2"/>
  </si>
  <si>
    <t>J22D2205-12</t>
    <phoneticPr fontId="2"/>
  </si>
  <si>
    <t>J22D2205-13</t>
    <phoneticPr fontId="2"/>
  </si>
  <si>
    <t>J22D2205-14</t>
    <phoneticPr fontId="2"/>
  </si>
  <si>
    <t>J000171-01</t>
    <phoneticPr fontId="2"/>
  </si>
  <si>
    <t>J000181-01</t>
    <phoneticPr fontId="2"/>
  </si>
  <si>
    <t>J000191-01</t>
    <phoneticPr fontId="2"/>
  </si>
  <si>
    <t>J000201-01</t>
    <phoneticPr fontId="2"/>
  </si>
  <si>
    <t>J000221-01</t>
    <phoneticPr fontId="2"/>
  </si>
  <si>
    <t>J000231-01</t>
    <phoneticPr fontId="2"/>
  </si>
  <si>
    <t>J000241-01</t>
    <phoneticPr fontId="2"/>
  </si>
  <si>
    <t>J000251-01</t>
    <phoneticPr fontId="2"/>
  </si>
  <si>
    <t>J000261-01</t>
    <phoneticPr fontId="2"/>
  </si>
  <si>
    <t>ない</t>
    <phoneticPr fontId="2"/>
  </si>
  <si>
    <t>J000281-01</t>
    <phoneticPr fontId="2"/>
  </si>
  <si>
    <t>J22G1308</t>
    <phoneticPr fontId="2"/>
  </si>
  <si>
    <t>J22I2102</t>
    <phoneticPr fontId="2"/>
  </si>
  <si>
    <t>J000291-01</t>
    <phoneticPr fontId="2"/>
  </si>
  <si>
    <t>J22I2105</t>
    <phoneticPr fontId="2"/>
  </si>
  <si>
    <t>J000301-01</t>
    <phoneticPr fontId="2"/>
  </si>
  <si>
    <t>J000311-01</t>
    <phoneticPr fontId="2"/>
  </si>
  <si>
    <t>J000321-01</t>
    <phoneticPr fontId="2"/>
  </si>
  <si>
    <t>J22I2106</t>
    <phoneticPr fontId="2"/>
  </si>
  <si>
    <t>J000331-01</t>
    <phoneticPr fontId="2"/>
  </si>
  <si>
    <t>J000341-01</t>
    <phoneticPr fontId="2"/>
  </si>
  <si>
    <t>J000351-01</t>
    <phoneticPr fontId="2"/>
  </si>
  <si>
    <t>J000361-01</t>
    <phoneticPr fontId="2"/>
  </si>
  <si>
    <t>研究所</t>
    <rPh sb="0" eb="3">
      <t>ケンキュウショ</t>
    </rPh>
    <phoneticPr fontId="2"/>
  </si>
  <si>
    <t>J000371-01</t>
    <phoneticPr fontId="2"/>
  </si>
  <si>
    <t>J000381-01</t>
    <phoneticPr fontId="2"/>
  </si>
  <si>
    <t>J000391-01</t>
    <phoneticPr fontId="2"/>
  </si>
  <si>
    <t>SCF-A25M-XNW</t>
    <phoneticPr fontId="2"/>
  </si>
  <si>
    <t>J000401-01</t>
    <phoneticPr fontId="2"/>
  </si>
  <si>
    <t>－</t>
    <phoneticPr fontId="2"/>
  </si>
  <si>
    <t>J000431-01</t>
    <phoneticPr fontId="2"/>
  </si>
  <si>
    <t>J000451-01</t>
    <phoneticPr fontId="2"/>
  </si>
  <si>
    <t>J000461-01</t>
    <phoneticPr fontId="2"/>
  </si>
  <si>
    <t>J000471-01</t>
    <phoneticPr fontId="2"/>
  </si>
  <si>
    <t>J000481-01</t>
    <phoneticPr fontId="2"/>
  </si>
  <si>
    <t>J000491-01</t>
    <phoneticPr fontId="2"/>
  </si>
  <si>
    <t>J000501-01</t>
    <phoneticPr fontId="2"/>
  </si>
  <si>
    <t>J23F0703-26</t>
    <phoneticPr fontId="2"/>
  </si>
  <si>
    <t>J000511-01</t>
    <phoneticPr fontId="2"/>
  </si>
  <si>
    <t>J000521-01</t>
    <phoneticPr fontId="2"/>
  </si>
  <si>
    <t>J000531-01</t>
    <phoneticPr fontId="2"/>
  </si>
  <si>
    <t>J000541-01</t>
    <phoneticPr fontId="2"/>
  </si>
  <si>
    <t>J000551-01</t>
    <phoneticPr fontId="2"/>
  </si>
  <si>
    <t>J000561-01</t>
    <phoneticPr fontId="2"/>
  </si>
  <si>
    <t>J000571-01</t>
    <phoneticPr fontId="2"/>
  </si>
  <si>
    <t>J000581-01</t>
    <phoneticPr fontId="2"/>
  </si>
  <si>
    <t>J000591-01</t>
    <phoneticPr fontId="2"/>
  </si>
  <si>
    <t>J000601-01</t>
    <phoneticPr fontId="2"/>
  </si>
  <si>
    <t>J000611-01</t>
    <phoneticPr fontId="2"/>
  </si>
  <si>
    <t>J000621-01</t>
    <phoneticPr fontId="2"/>
  </si>
  <si>
    <t>J000631-01</t>
    <phoneticPr fontId="2"/>
  </si>
  <si>
    <t>J000641-01</t>
    <phoneticPr fontId="2"/>
  </si>
  <si>
    <t>J000651-01</t>
    <phoneticPr fontId="2"/>
  </si>
  <si>
    <t>J000661-01</t>
    <phoneticPr fontId="2"/>
  </si>
  <si>
    <t>J000671-01</t>
    <phoneticPr fontId="2"/>
  </si>
  <si>
    <t>J000681-01</t>
    <phoneticPr fontId="2"/>
  </si>
  <si>
    <t>J23F0703-01</t>
    <phoneticPr fontId="2"/>
  </si>
  <si>
    <t>J000701-01</t>
    <phoneticPr fontId="2"/>
  </si>
  <si>
    <t>J000711-01</t>
    <phoneticPr fontId="2"/>
  </si>
  <si>
    <t>J000721-01</t>
    <phoneticPr fontId="2"/>
  </si>
  <si>
    <t>J000731-01</t>
    <phoneticPr fontId="2"/>
  </si>
  <si>
    <t>J23F0704</t>
    <phoneticPr fontId="2"/>
  </si>
  <si>
    <t>J000741-01</t>
    <phoneticPr fontId="2"/>
  </si>
  <si>
    <t>J23F0705</t>
    <phoneticPr fontId="2"/>
  </si>
  <si>
    <t>J000751-01</t>
    <phoneticPr fontId="2"/>
  </si>
  <si>
    <t>J000761-01</t>
    <phoneticPr fontId="2"/>
  </si>
  <si>
    <t>J000771-01</t>
    <phoneticPr fontId="2"/>
  </si>
  <si>
    <t>J000781-01</t>
    <phoneticPr fontId="2"/>
  </si>
  <si>
    <t>J000791-01</t>
    <phoneticPr fontId="2"/>
  </si>
  <si>
    <t>J000801-01</t>
    <phoneticPr fontId="2"/>
  </si>
  <si>
    <t>J000811-01</t>
    <phoneticPr fontId="2"/>
  </si>
  <si>
    <t>J000821-01</t>
    <phoneticPr fontId="2"/>
  </si>
  <si>
    <t>入力した</t>
    <rPh sb="0" eb="2">
      <t>ニュウリョク</t>
    </rPh>
    <phoneticPr fontId="2"/>
  </si>
  <si>
    <t>IPVCW-SHISAKU</t>
    <phoneticPr fontId="2"/>
  </si>
  <si>
    <t>塩ビ白イノベックス(試作)</t>
    <rPh sb="10" eb="12">
      <t>シサク</t>
    </rPh>
    <phoneticPr fontId="2"/>
  </si>
  <si>
    <t>IPVCS-SHISAKU</t>
    <phoneticPr fontId="2"/>
  </si>
  <si>
    <t>塩ビ透明イノベックス(試作)</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</si>
</sst>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3"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9"/>
      <name val="游ゴシック"/>
      <family val="3"/>
      <charset val="128"/>
      <scheme val="minor"/>
    </font>
    <font>
      <sz val="9"/>
      <color theme="1"/>
      <name val="游ゴシック"/>
      <family val="3"/>
      <charset val="128"/>
      <scheme val="minor"/>
    </font>
    <font>
      <b/>
      <sz val="9"/>
      <color theme="1"/>
      <name val="游ゴシック"/>
      <family val="3"/>
      <charset val="128"/>
      <scheme val="minor"/>
    </font>
  </fonts>
  <fills count="27">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
      <patternFill patternType="solid">
        <fgColor theme="5"/>
        <bgColor indexed="64"/>
      </patternFill>
    </fill>
    <fill>
      <patternFill patternType="solid">
        <fgColor theme="7"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rgb="FFDDEBF7"/>
        <bgColor indexed="64"/>
      </patternFill>
    </fill>
    <fill>
      <patternFill patternType="solid">
        <fgColor rgb="FFFFCCFF"/>
        <bgColor indexed="64"/>
      </patternFill>
    </fill>
    <fill>
      <patternFill patternType="solid">
        <fgColor theme="5" tint="0.3999755851924192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9" fillId="0" borderId="0" applyFont="0" applyFill="0" applyBorder="0" applyAlignment="0" applyProtection="0">
      <alignment vertical="center"/>
    </xf>
  </cellStyleXfs>
  <cellXfs count="283">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3" fontId="16"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3" fontId="16" fillId="12" borderId="10" xfId="0" applyNumberFormat="1" applyFont="1" applyFill="1" applyBorder="1" applyAlignment="1">
      <alignment horizontal="righ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3" fontId="16" fillId="13"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3" fontId="16" fillId="14"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3" fontId="16" fillId="15"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3" fontId="16" fillId="16"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4"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5" fillId="2" borderId="0" xfId="0" applyFont="1" applyFill="1" applyAlignment="1">
      <alignment horizontal="left" vertical="center"/>
    </xf>
    <xf numFmtId="0" fontId="6" fillId="2" borderId="5" xfId="0" applyFont="1" applyFill="1" applyBorder="1">
      <alignment vertical="center"/>
    </xf>
    <xf numFmtId="3" fontId="19" fillId="16" borderId="10" xfId="0" applyNumberFormat="1" applyFont="1" applyFill="1" applyBorder="1" applyAlignment="1">
      <alignment horizontal="right" vertical="center" wrapText="1" readingOrder="1"/>
    </xf>
    <xf numFmtId="3" fontId="19" fillId="15" borderId="10" xfId="0" applyNumberFormat="1" applyFont="1" applyFill="1" applyBorder="1" applyAlignment="1">
      <alignment horizontal="right" vertical="center" wrapText="1" readingOrder="1"/>
    </xf>
    <xf numFmtId="3" fontId="19" fillId="14" borderId="10" xfId="0" applyNumberFormat="1" applyFont="1" applyFill="1" applyBorder="1" applyAlignment="1">
      <alignment horizontal="right" vertical="center" wrapText="1" readingOrder="1"/>
    </xf>
    <xf numFmtId="3" fontId="19" fillId="13" borderId="10" xfId="0" applyNumberFormat="1" applyFont="1" applyFill="1" applyBorder="1" applyAlignment="1">
      <alignment horizontal="right" vertical="center" wrapText="1" readingOrder="1"/>
    </xf>
    <xf numFmtId="3" fontId="19" fillId="12" borderId="10" xfId="0" applyNumberFormat="1" applyFont="1" applyFill="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3" fontId="19" fillId="11" borderId="10" xfId="0" applyNumberFormat="1" applyFont="1" applyFill="1" applyBorder="1" applyAlignment="1">
      <alignment horizontal="right" vertical="center" wrapText="1" readingOrder="1"/>
    </xf>
    <xf numFmtId="0" fontId="16" fillId="4" borderId="10" xfId="0" applyFont="1" applyFill="1" applyBorder="1" applyAlignment="1">
      <alignment horizontal="right" vertical="center" wrapText="1" readingOrder="1"/>
    </xf>
    <xf numFmtId="0" fontId="19" fillId="4" borderId="10" xfId="0" applyFont="1" applyFill="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6"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0" fontId="5" fillId="2" borderId="5" xfId="0" applyFont="1" applyFill="1" applyBorder="1" applyAlignment="1">
      <alignment horizontal="center" vertical="center"/>
    </xf>
    <xf numFmtId="49" fontId="1" fillId="0" borderId="5" xfId="1" applyNumberFormat="1" applyFill="1" applyBorder="1">
      <alignment vertical="center"/>
    </xf>
    <xf numFmtId="49" fontId="27" fillId="8" borderId="4" xfId="1" applyNumberFormat="1" applyFont="1" applyFill="1" applyBorder="1">
      <alignment vertical="center"/>
    </xf>
    <xf numFmtId="49" fontId="28"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6" fillId="0" borderId="0" xfId="0" applyFont="1" applyAlignment="1">
      <alignment horizontal="left" vertical="center"/>
    </xf>
    <xf numFmtId="0" fontId="17" fillId="0" borderId="0" xfId="0" applyFont="1">
      <alignment vertical="center"/>
    </xf>
    <xf numFmtId="0" fontId="30" fillId="20" borderId="12" xfId="0" applyFont="1" applyFill="1" applyBorder="1" applyAlignment="1">
      <alignment horizontal="center" vertical="center"/>
    </xf>
    <xf numFmtId="0" fontId="30" fillId="21" borderId="12" xfId="0" applyFont="1" applyFill="1" applyBorder="1" applyAlignment="1">
      <alignment horizontal="center" vertical="center"/>
    </xf>
    <xf numFmtId="0" fontId="30" fillId="8" borderId="12" xfId="0" applyFont="1" applyFill="1" applyBorder="1" applyAlignment="1">
      <alignment horizontal="center" vertical="center"/>
    </xf>
    <xf numFmtId="0" fontId="30" fillId="22" borderId="12" xfId="0" applyFont="1" applyFill="1" applyBorder="1" applyAlignment="1">
      <alignment horizontal="center" vertical="center"/>
    </xf>
    <xf numFmtId="49" fontId="22" fillId="3" borderId="0" xfId="0" applyNumberFormat="1" applyFont="1" applyFill="1">
      <alignment vertical="center"/>
    </xf>
    <xf numFmtId="49" fontId="18" fillId="3" borderId="0" xfId="0" applyNumberFormat="1" applyFont="1" applyFill="1">
      <alignment vertical="center"/>
    </xf>
    <xf numFmtId="0" fontId="31" fillId="0" borderId="1" xfId="0" applyFont="1" applyBorder="1">
      <alignment vertical="center"/>
    </xf>
    <xf numFmtId="0" fontId="31" fillId="23" borderId="1" xfId="0" applyFont="1" applyFill="1" applyBorder="1">
      <alignment vertical="center"/>
    </xf>
    <xf numFmtId="49" fontId="22" fillId="3" borderId="4" xfId="0" applyNumberFormat="1" applyFont="1" applyFill="1" applyBorder="1">
      <alignment vertical="center"/>
    </xf>
    <xf numFmtId="49" fontId="22" fillId="0" borderId="4" xfId="0" applyNumberFormat="1" applyFont="1" applyBorder="1">
      <alignment vertical="center"/>
    </xf>
    <xf numFmtId="49" fontId="22" fillId="3" borderId="5" xfId="0" applyNumberFormat="1" applyFont="1" applyFill="1" applyBorder="1">
      <alignment vertical="center"/>
    </xf>
    <xf numFmtId="49" fontId="22" fillId="0" borderId="5" xfId="0" applyNumberFormat="1" applyFont="1" applyBorder="1">
      <alignment vertical="center"/>
    </xf>
    <xf numFmtId="0" fontId="31" fillId="23" borderId="1" xfId="0" applyFont="1" applyFill="1" applyBorder="1" applyAlignment="1">
      <alignment vertical="center" wrapText="1"/>
    </xf>
    <xf numFmtId="49" fontId="18" fillId="3" borderId="5" xfId="0" applyNumberFormat="1" applyFont="1" applyFill="1" applyBorder="1">
      <alignment vertical="center"/>
    </xf>
    <xf numFmtId="49" fontId="18" fillId="0" borderId="5" xfId="0" applyNumberFormat="1" applyFont="1" applyBorder="1">
      <alignment vertical="center"/>
    </xf>
    <xf numFmtId="49" fontId="22" fillId="0" borderId="0" xfId="0" applyNumberFormat="1" applyFont="1">
      <alignment vertical="center"/>
    </xf>
    <xf numFmtId="0" fontId="31" fillId="0" borderId="1" xfId="0" applyFont="1" applyBorder="1" applyAlignment="1">
      <alignment vertical="center" wrapText="1"/>
    </xf>
    <xf numFmtId="0" fontId="31" fillId="0" borderId="1" xfId="0" applyFont="1" applyBorder="1" applyAlignment="1">
      <alignment horizontal="right" vertical="center" wrapText="1"/>
    </xf>
    <xf numFmtId="0" fontId="31" fillId="23" borderId="1" xfId="0" applyFont="1" applyFill="1" applyBorder="1" applyAlignment="1">
      <alignment horizontal="right" vertical="center" wrapText="1"/>
    </xf>
    <xf numFmtId="0" fontId="31" fillId="24" borderId="1" xfId="0" applyFont="1" applyFill="1" applyBorder="1" applyAlignment="1">
      <alignment vertical="center" wrapText="1"/>
    </xf>
    <xf numFmtId="0" fontId="32" fillId="23" borderId="1" xfId="0" applyFont="1" applyFill="1" applyBorder="1">
      <alignment vertical="center"/>
    </xf>
    <xf numFmtId="0" fontId="31" fillId="24" borderId="1" xfId="0" applyFont="1" applyFill="1" applyBorder="1">
      <alignment vertical="center"/>
    </xf>
    <xf numFmtId="0" fontId="31" fillId="10" borderId="1" xfId="0" applyFont="1" applyFill="1" applyBorder="1" applyAlignment="1">
      <alignment vertical="center" wrapText="1"/>
    </xf>
    <xf numFmtId="0" fontId="31" fillId="10" borderId="1" xfId="0" applyFont="1" applyFill="1" applyBorder="1">
      <alignment vertical="center"/>
    </xf>
    <xf numFmtId="0" fontId="31" fillId="4" borderId="1" xfId="0" applyFont="1" applyFill="1" applyBorder="1" applyAlignment="1">
      <alignment vertical="center" wrapText="1"/>
    </xf>
    <xf numFmtId="0" fontId="31" fillId="0" borderId="1" xfId="0" applyFont="1" applyBorder="1" applyAlignment="1">
      <alignment horizontal="center" vertical="center"/>
    </xf>
    <xf numFmtId="0" fontId="32" fillId="0" borderId="1" xfId="0" applyFont="1" applyBorder="1" applyAlignment="1">
      <alignment horizontal="right" vertical="center" wrapText="1"/>
    </xf>
    <xf numFmtId="0" fontId="31" fillId="25" borderId="1" xfId="0" applyFont="1" applyFill="1" applyBorder="1" applyAlignment="1">
      <alignment vertical="center" wrapText="1"/>
    </xf>
    <xf numFmtId="0" fontId="32" fillId="0" borderId="1" xfId="0" applyFont="1" applyBorder="1">
      <alignment vertical="center"/>
    </xf>
    <xf numFmtId="0" fontId="31" fillId="26" borderId="1" xfId="0" applyFont="1" applyFill="1" applyBorder="1">
      <alignment vertical="center"/>
    </xf>
    <xf numFmtId="0" fontId="31" fillId="4" borderId="1" xfId="0" applyFont="1" applyFill="1" applyBorder="1">
      <alignment vertical="center"/>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21" fillId="17" borderId="1" xfId="0" applyFont="1" applyFill="1" applyBorder="1" applyAlignment="1">
      <alignment horizontal="center" vertical="center" wrapText="1" readingOrder="1"/>
    </xf>
    <xf numFmtId="0" fontId="21" fillId="0" borderId="2" xfId="0" applyFont="1" applyBorder="1" applyAlignment="1">
      <alignment horizontal="center" vertical="center" wrapText="1" readingOrder="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0" fontId="16" fillId="8" borderId="10" xfId="0" applyFont="1" applyFill="1" applyBorder="1" applyAlignment="1">
      <alignment horizontal="left" vertical="center" wrapText="1" readingOrder="1"/>
    </xf>
    <xf numFmtId="0" fontId="17" fillId="8" borderId="10" xfId="0" applyFont="1" applyFill="1" applyBorder="1" applyAlignment="1">
      <alignment horizontal="left" vertical="center" wrapText="1" readingOrder="1"/>
    </xf>
    <xf numFmtId="0" fontId="17" fillId="8" borderId="10" xfId="0" applyFont="1" applyFill="1" applyBorder="1" applyAlignment="1">
      <alignment horizontal="right" vertical="center" wrapText="1" readingOrder="1"/>
    </xf>
    <xf numFmtId="0" fontId="20" fillId="8" borderId="10" xfId="0" applyFont="1" applyFill="1" applyBorder="1" applyAlignment="1">
      <alignment horizontal="right" vertical="center" wrapText="1" readingOrder="1"/>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476250</xdr:colOff>
      <xdr:row>0</xdr:row>
      <xdr:rowOff>95250</xdr:rowOff>
    </xdr:from>
    <xdr:to>
      <xdr:col>18</xdr:col>
      <xdr:colOff>449394</xdr:colOff>
      <xdr:row>29</xdr:row>
      <xdr:rowOff>115267</xdr:rowOff>
    </xdr:to>
    <xdr:pic>
      <xdr:nvPicPr>
        <xdr:cNvPr id="2" name="図 1">
          <a:extLst>
            <a:ext uri="{FF2B5EF4-FFF2-40B4-BE49-F238E27FC236}">
              <a16:creationId xmlns:a16="http://schemas.microsoft.com/office/drawing/2014/main" id="{909CDAD0-799A-EFDC-FC6F-151F5AD7A8D4}"/>
            </a:ext>
          </a:extLst>
        </xdr:cNvPr>
        <xdr:cNvPicPr>
          <a:picLocks noChangeAspect="1"/>
        </xdr:cNvPicPr>
      </xdr:nvPicPr>
      <xdr:blipFill>
        <a:blip xmlns:r="http://schemas.openxmlformats.org/officeDocument/2006/relationships" r:embed="rId1"/>
        <a:stretch>
          <a:fillRect/>
        </a:stretch>
      </xdr:blipFill>
      <xdr:spPr>
        <a:xfrm>
          <a:off x="476250" y="95250"/>
          <a:ext cx="12317544" cy="692564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285750</xdr:colOff>
      <xdr:row>16</xdr:row>
      <xdr:rowOff>123825</xdr:rowOff>
    </xdr:from>
    <xdr:to>
      <xdr:col>4</xdr:col>
      <xdr:colOff>1418810</xdr:colOff>
      <xdr:row>21</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23</xdr:row>
      <xdr:rowOff>19050</xdr:rowOff>
    </xdr:from>
    <xdr:to>
      <xdr:col>6</xdr:col>
      <xdr:colOff>377825</xdr:colOff>
      <xdr:row>27</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1170268</xdr:colOff>
      <xdr:row>7</xdr:row>
      <xdr:rowOff>153707</xdr:rowOff>
    </xdr:from>
    <xdr:to>
      <xdr:col>1</xdr:col>
      <xdr:colOff>3294529</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6592" y="1532031"/>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482600</xdr:colOff>
      <xdr:row>1</xdr:row>
      <xdr:rowOff>142875</xdr:rowOff>
    </xdr:from>
    <xdr:to>
      <xdr:col>13</xdr:col>
      <xdr:colOff>580230</xdr:colOff>
      <xdr:row>4</xdr:row>
      <xdr:rowOff>154782</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20961350" y="595313"/>
          <a:ext cx="1407318" cy="619125"/>
        </a:xfrm>
        <a:prstGeom prst="wedgeRoundRectCallout">
          <a:avLst>
            <a:gd name="adj1" fmla="val -91938"/>
            <a:gd name="adj2" fmla="val -6759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赤字部分更新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409576</xdr:colOff>
      <xdr:row>10</xdr:row>
      <xdr:rowOff>0</xdr:rowOff>
    </xdr:from>
    <xdr:to>
      <xdr:col>16</xdr:col>
      <xdr:colOff>238126</xdr:colOff>
      <xdr:row>17</xdr:row>
      <xdr:rowOff>4762</xdr:rowOff>
    </xdr:to>
    <xdr:sp macro="" textlink="">
      <xdr:nvSpPr>
        <xdr:cNvPr id="2" name="吹き出し: 角を丸めた四角形 1">
          <a:extLst>
            <a:ext uri="{FF2B5EF4-FFF2-40B4-BE49-F238E27FC236}">
              <a16:creationId xmlns:a16="http://schemas.microsoft.com/office/drawing/2014/main" id="{5B94B209-4A54-4B51-A691-662B90B5B8B1}"/>
            </a:ext>
          </a:extLst>
        </xdr:cNvPr>
        <xdr:cNvSpPr/>
      </xdr:nvSpPr>
      <xdr:spPr>
        <a:xfrm>
          <a:off x="17325976" y="1905000"/>
          <a:ext cx="4048125" cy="1090612"/>
        </a:xfrm>
        <a:prstGeom prst="wedgeRoundRectCallout">
          <a:avLst>
            <a:gd name="adj1" fmla="val -60946"/>
            <a:gd name="adj2" fmla="val -19817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まだ価格が決定していないが、一旦「</a:t>
          </a:r>
          <a:r>
            <a:rPr kumimoji="1" lang="en-US" altLang="ja-JP" sz="1100">
              <a:solidFill>
                <a:schemeClr val="lt1"/>
              </a:solidFill>
              <a:effectLst/>
              <a:latin typeface="Meiryo UI" panose="020B0604030504040204" pitchFamily="50" charset="-128"/>
              <a:ea typeface="Meiryo UI" panose="020B0604030504040204" pitchFamily="50" charset="-128"/>
              <a:cs typeface="+mn-cs"/>
            </a:rPr>
            <a:t>1400</a:t>
          </a:r>
          <a:r>
            <a:rPr kumimoji="1" lang="ja-JP" altLang="en-US" sz="1100">
              <a:latin typeface="Meiryo UI" panose="020B0604030504040204" pitchFamily="50" charset="-128"/>
              <a:ea typeface="Meiryo UI" panose="020B0604030504040204" pitchFamily="50" charset="-128"/>
            </a:rPr>
            <a:t>」で設定する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後で変更出来るようにメモする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885825</xdr:colOff>
      <xdr:row>14</xdr:row>
      <xdr:rowOff>180975</xdr:rowOff>
    </xdr:from>
    <xdr:to>
      <xdr:col>4</xdr:col>
      <xdr:colOff>374651</xdr:colOff>
      <xdr:row>19</xdr:row>
      <xdr:rowOff>6350</xdr:rowOff>
    </xdr:to>
    <xdr:sp macro="" textlink="">
      <xdr:nvSpPr>
        <xdr:cNvPr id="2" name="吹き出し: 四角形 1">
          <a:extLst>
            <a:ext uri="{FF2B5EF4-FFF2-40B4-BE49-F238E27FC236}">
              <a16:creationId xmlns:a16="http://schemas.microsoft.com/office/drawing/2014/main" id="{059A7BB1-3D14-43C2-9958-1DCDF7808B19}"/>
            </a:ext>
          </a:extLst>
        </xdr:cNvPr>
        <xdr:cNvSpPr/>
      </xdr:nvSpPr>
      <xdr:spPr>
        <a:xfrm>
          <a:off x="1571625" y="3286125"/>
          <a:ext cx="2889251" cy="1016000"/>
        </a:xfrm>
        <a:prstGeom prst="wedgeRectCallout">
          <a:avLst>
            <a:gd name="adj1" fmla="val -19541"/>
            <a:gd name="adj2" fmla="val -16298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2023/10/05</a:t>
          </a:r>
        </a:p>
        <a:p>
          <a:pPr algn="l"/>
          <a:r>
            <a:rPr kumimoji="1" lang="ja-JP" altLang="en-US" sz="1100"/>
            <a:t>性、名、別名、ニックネームをご確認ください。</a:t>
          </a:r>
          <a:endParaRPr kumimoji="1" lang="en-US" altLang="ja-JP" sz="1100"/>
        </a:p>
      </xdr:txBody>
    </xdr:sp>
    <xdr:clientData/>
  </xdr:twoCellAnchor>
  <xdr:twoCellAnchor>
    <xdr:from>
      <xdr:col>3</xdr:col>
      <xdr:colOff>800100</xdr:colOff>
      <xdr:row>17</xdr:row>
      <xdr:rowOff>28575</xdr:rowOff>
    </xdr:from>
    <xdr:to>
      <xdr:col>5</xdr:col>
      <xdr:colOff>421480</xdr:colOff>
      <xdr:row>22</xdr:row>
      <xdr:rowOff>96044</xdr:rowOff>
    </xdr:to>
    <xdr:sp macro="" textlink="">
      <xdr:nvSpPr>
        <xdr:cNvPr id="3" name="吹き出し: 角を丸めた四角形 2">
          <a:extLst>
            <a:ext uri="{FF2B5EF4-FFF2-40B4-BE49-F238E27FC236}">
              <a16:creationId xmlns:a16="http://schemas.microsoft.com/office/drawing/2014/main" id="{F06D46F5-7785-4B65-AA6D-9455D6633DCD}"/>
            </a:ext>
          </a:extLst>
        </xdr:cNvPr>
        <xdr:cNvSpPr/>
      </xdr:nvSpPr>
      <xdr:spPr>
        <a:xfrm>
          <a:off x="3609975" y="3924300"/>
          <a:ext cx="3345655" cy="1210469"/>
        </a:xfrm>
        <a:prstGeom prst="wedgeRoundRectCallout">
          <a:avLst>
            <a:gd name="adj1" fmla="val -20122"/>
            <a:gd name="adj2" fmla="val -520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全員分確認しました。</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また連絡した通り、未だ</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の型の登録は避けて頂きたいので </a:t>
          </a:r>
          <a:r>
            <a:rPr kumimoji="1" lang="en-US" altLang="ja-JP" sz="1000">
              <a:solidFill>
                <a:schemeClr val="bg1"/>
              </a:solidFill>
              <a:latin typeface="Meiryo UI" panose="020B0604030504040204" pitchFamily="50" charset="-128"/>
              <a:ea typeface="Meiryo UI" panose="020B0604030504040204" pitchFamily="50" charset="-128"/>
            </a:rPr>
            <a:t>Line</a:t>
          </a:r>
          <a:r>
            <a:rPr kumimoji="1" lang="ja-JP" altLang="en-US" sz="1000">
              <a:solidFill>
                <a:schemeClr val="bg1"/>
              </a:solidFill>
              <a:latin typeface="Meiryo UI" panose="020B0604030504040204" pitchFamily="50" charset="-128"/>
              <a:ea typeface="Meiryo UI" panose="020B0604030504040204" pitchFamily="50" charset="-128"/>
            </a:rPr>
            <a:t> </a:t>
          </a:r>
          <a:r>
            <a:rPr kumimoji="1" lang="en-US" altLang="ja-JP" sz="1000">
              <a:solidFill>
                <a:schemeClr val="bg1"/>
              </a:solidFill>
              <a:latin typeface="Meiryo UI" panose="020B0604030504040204" pitchFamily="50" charset="-128"/>
              <a:ea typeface="Meiryo UI" panose="020B0604030504040204" pitchFamily="50" charset="-128"/>
            </a:rPr>
            <a:t>#10</a:t>
          </a:r>
          <a:r>
            <a:rPr kumimoji="1" lang="ja-JP" altLang="en-US" sz="1000">
              <a:solidFill>
                <a:schemeClr val="bg1"/>
              </a:solidFill>
              <a:latin typeface="Meiryo UI" panose="020B0604030504040204" pitchFamily="50" charset="-128"/>
              <a:ea typeface="Meiryo UI" panose="020B0604030504040204" pitchFamily="50" charset="-128"/>
            </a:rPr>
            <a:t>を登録してください。</a:t>
          </a:r>
        </a:p>
      </xdr:txBody>
    </xdr:sp>
    <xdr:clientData/>
  </xdr:twoCellAnchor>
  <xdr:twoCellAnchor>
    <xdr:from>
      <xdr:col>3</xdr:col>
      <xdr:colOff>800100</xdr:colOff>
      <xdr:row>22</xdr:row>
      <xdr:rowOff>66675</xdr:rowOff>
    </xdr:from>
    <xdr:to>
      <xdr:col>4</xdr:col>
      <xdr:colOff>2441576</xdr:colOff>
      <xdr:row>26</xdr:row>
      <xdr:rowOff>130175</xdr:rowOff>
    </xdr:to>
    <xdr:sp macro="" textlink="">
      <xdr:nvSpPr>
        <xdr:cNvPr id="4" name="吹き出し: 四角形 3">
          <a:extLst>
            <a:ext uri="{FF2B5EF4-FFF2-40B4-BE49-F238E27FC236}">
              <a16:creationId xmlns:a16="http://schemas.microsoft.com/office/drawing/2014/main" id="{92C38794-5660-4A6E-B08F-B6A096E83C1F}"/>
            </a:ext>
          </a:extLst>
        </xdr:cNvPr>
        <xdr:cNvSpPr/>
      </xdr:nvSpPr>
      <xdr:spPr>
        <a:xfrm>
          <a:off x="3638550" y="5314950"/>
          <a:ext cx="2889251" cy="1016000"/>
        </a:xfrm>
        <a:prstGeom prst="wedgeRectCallout">
          <a:avLst>
            <a:gd name="adj1" fmla="val -28112"/>
            <a:gd name="adj2" fmla="val -4954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2023/10/12</a:t>
          </a:r>
        </a:p>
        <a:p>
          <a:pPr algn="l"/>
          <a:r>
            <a:rPr kumimoji="1" lang="ja-JP" altLang="en-US" sz="1100"/>
            <a:t>アイティピーエルのみ登録しました</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1781174</xdr:colOff>
      <xdr:row>14</xdr:row>
      <xdr:rowOff>50798</xdr:rowOff>
    </xdr:from>
    <xdr:to>
      <xdr:col>3</xdr:col>
      <xdr:colOff>1340908</xdr:colOff>
      <xdr:row>20</xdr:row>
      <xdr:rowOff>87841</xdr:rowOff>
    </xdr:to>
    <xdr:sp macro="" textlink="">
      <xdr:nvSpPr>
        <xdr:cNvPr id="3" name="吹き出し: 四角形 2">
          <a:extLst>
            <a:ext uri="{FF2B5EF4-FFF2-40B4-BE49-F238E27FC236}">
              <a16:creationId xmlns:a16="http://schemas.microsoft.com/office/drawing/2014/main" id="{D8CA8FA5-70F8-8318-445F-451C2B57FFEC}"/>
            </a:ext>
          </a:extLst>
        </xdr:cNvPr>
        <xdr:cNvSpPr/>
      </xdr:nvSpPr>
      <xdr:spPr>
        <a:xfrm>
          <a:off x="2405591" y="2770715"/>
          <a:ext cx="2777067" cy="1180043"/>
        </a:xfrm>
        <a:prstGeom prst="wedgeRectCallout">
          <a:avLst>
            <a:gd name="adj1" fmla="val -23216"/>
            <a:gd name="adj2" fmla="val -14325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endParaRPr kumimoji="1" lang="en-US" altLang="ja-JP" sz="1100"/>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環境にクロック</a:t>
          </a:r>
          <a:r>
            <a:rPr kumimoji="1" lang="en-US" altLang="ja-JP" sz="1100"/>
            <a:t>No</a:t>
          </a:r>
          <a:r>
            <a:rPr kumimoji="1" lang="ja-JP" altLang="en-US" sz="1100"/>
            <a:t>が間違っています。</a:t>
          </a:r>
          <a:endParaRPr kumimoji="1" lang="en-US" altLang="ja-JP" sz="1100"/>
        </a:p>
        <a:p>
          <a:pPr algn="l"/>
          <a:r>
            <a:rPr kumimoji="1" lang="ja-JP" altLang="en-US" sz="1100"/>
            <a:t>本番に登録するとき、気を付けて</a:t>
          </a:r>
          <a:endParaRPr kumimoji="1" lang="en-US" altLang="ja-JP" sz="1100"/>
        </a:p>
        <a:p>
          <a:pPr algn="l"/>
          <a:endParaRPr kumimoji="1" lang="ja-JP" altLang="en-US" sz="1100"/>
        </a:p>
      </xdr:txBody>
    </xdr:sp>
    <xdr:clientData/>
  </xdr:twoCellAnchor>
  <xdr:twoCellAnchor>
    <xdr:from>
      <xdr:col>2</xdr:col>
      <xdr:colOff>923925</xdr:colOff>
      <xdr:row>19</xdr:row>
      <xdr:rowOff>158751</xdr:rowOff>
    </xdr:from>
    <xdr:to>
      <xdr:col>6</xdr:col>
      <xdr:colOff>17992</xdr:colOff>
      <xdr:row>24</xdr:row>
      <xdr:rowOff>80433</xdr:rowOff>
    </xdr:to>
    <xdr:sp macro="" textlink="">
      <xdr:nvSpPr>
        <xdr:cNvPr id="2" name="吹き出し: 角を丸めた四角形 1">
          <a:extLst>
            <a:ext uri="{FF2B5EF4-FFF2-40B4-BE49-F238E27FC236}">
              <a16:creationId xmlns:a16="http://schemas.microsoft.com/office/drawing/2014/main" id="{62983E38-7893-48D2-8E1A-E033E71F8D78}"/>
            </a:ext>
          </a:extLst>
        </xdr:cNvPr>
        <xdr:cNvSpPr/>
      </xdr:nvSpPr>
      <xdr:spPr>
        <a:xfrm>
          <a:off x="3675592" y="4032251"/>
          <a:ext cx="2840567" cy="927099"/>
        </a:xfrm>
        <a:prstGeom prst="wedgeRoundRectCallout">
          <a:avLst>
            <a:gd name="adj1" fmla="val -30554"/>
            <a:gd name="adj2" fmla="val -7474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間違っているとは？ズレているという事？？？</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84667</xdr:colOff>
      <xdr:row>23</xdr:row>
      <xdr:rowOff>95250</xdr:rowOff>
    </xdr:from>
    <xdr:to>
      <xdr:col>6</xdr:col>
      <xdr:colOff>205317</xdr:colOff>
      <xdr:row>29</xdr:row>
      <xdr:rowOff>132293</xdr:rowOff>
    </xdr:to>
    <xdr:sp macro="" textlink="">
      <xdr:nvSpPr>
        <xdr:cNvPr id="4" name="吹き出し: 四角形 3">
          <a:extLst>
            <a:ext uri="{FF2B5EF4-FFF2-40B4-BE49-F238E27FC236}">
              <a16:creationId xmlns:a16="http://schemas.microsoft.com/office/drawing/2014/main" id="{6007B6FC-52A1-4D9E-A68F-D0C6583D4404}"/>
            </a:ext>
          </a:extLst>
        </xdr:cNvPr>
        <xdr:cNvSpPr/>
      </xdr:nvSpPr>
      <xdr:spPr>
        <a:xfrm>
          <a:off x="3926417" y="4773083"/>
          <a:ext cx="2777067" cy="1243543"/>
        </a:xfrm>
        <a:prstGeom prst="wedgeRectCallout">
          <a:avLst>
            <a:gd name="adj1" fmla="val -23978"/>
            <a:gd name="adj2" fmla="val -48782"/>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endParaRPr lang="ja-JP" altLang="ja-JP">
            <a:effectLst/>
          </a:endParaRPr>
        </a:p>
        <a:p>
          <a:pPr algn="l"/>
          <a:r>
            <a:rPr kumimoji="1" lang="en-US" altLang="ja-JP" sz="1100"/>
            <a:t>Default </a:t>
          </a:r>
          <a:r>
            <a:rPr kumimoji="1" lang="ja-JP" altLang="en-US" sz="1100"/>
            <a:t>製造ユーザーがありますので</a:t>
          </a:r>
          <a:endParaRPr kumimoji="1" lang="en-US" altLang="ja-JP" sz="1100"/>
        </a:p>
        <a:p>
          <a:pPr algn="l"/>
          <a:r>
            <a:rPr kumimoji="1" lang="en-US" altLang="ja-JP" sz="1100"/>
            <a:t>Rootstock Support</a:t>
          </a:r>
          <a:r>
            <a:rPr kumimoji="1" lang="ja-JP" altLang="en-US" sz="1100"/>
            <a:t>　</a:t>
          </a:r>
          <a:r>
            <a:rPr kumimoji="1" lang="en-US" altLang="ja-JP" sz="1100"/>
            <a:t>:1000</a:t>
          </a:r>
        </a:p>
        <a:p>
          <a:pPr algn="l"/>
          <a:r>
            <a:rPr kumimoji="1" lang="en-US" altLang="ja-JP" sz="1100"/>
            <a:t>Automated Process: 1001</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1341783</xdr:colOff>
      <xdr:row>8</xdr:row>
      <xdr:rowOff>124240</xdr:rowOff>
    </xdr:from>
    <xdr:to>
      <xdr:col>4</xdr:col>
      <xdr:colOff>952500</xdr:colOff>
      <xdr:row>13</xdr:row>
      <xdr:rowOff>173935</xdr:rowOff>
    </xdr:to>
    <xdr:sp macro="" textlink="">
      <xdr:nvSpPr>
        <xdr:cNvPr id="2" name="吹き出し: 四角形 1">
          <a:extLst>
            <a:ext uri="{FF2B5EF4-FFF2-40B4-BE49-F238E27FC236}">
              <a16:creationId xmlns:a16="http://schemas.microsoft.com/office/drawing/2014/main" id="{0D545DBD-657A-4C51-B066-607C654044B0}"/>
            </a:ext>
          </a:extLst>
        </xdr:cNvPr>
        <xdr:cNvSpPr/>
      </xdr:nvSpPr>
      <xdr:spPr>
        <a:xfrm>
          <a:off x="1962979" y="1772479"/>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環境にサイト番号が編集できませんが</a:t>
          </a:r>
          <a:endParaRPr kumimoji="1" lang="en-US" altLang="ja-JP" sz="1100"/>
        </a:p>
        <a:p>
          <a:pPr algn="l"/>
          <a:r>
            <a:rPr kumimoji="1" lang="ja-JP" altLang="en-US" sz="1100"/>
            <a:t>本番環境に番号「</a:t>
          </a:r>
          <a:r>
            <a:rPr kumimoji="1" lang="en-US" altLang="ja-JP" sz="1100"/>
            <a:t>01</a:t>
          </a:r>
          <a:r>
            <a:rPr kumimoji="1" lang="ja-JP" altLang="en-US" sz="1100"/>
            <a:t>，</a:t>
          </a:r>
          <a:r>
            <a:rPr kumimoji="1" lang="en-US" altLang="ja-JP" sz="1100"/>
            <a:t>03</a:t>
          </a:r>
          <a:r>
            <a:rPr kumimoji="1" lang="ja-JP" altLang="en-US" sz="1100"/>
            <a:t>」をそのままでしょうか</a:t>
          </a:r>
        </a:p>
      </xdr:txBody>
    </xdr:sp>
    <xdr:clientData/>
  </xdr:twoCellAnchor>
  <xdr:twoCellAnchor>
    <xdr:from>
      <xdr:col>4</xdr:col>
      <xdr:colOff>468933</xdr:colOff>
      <xdr:row>13</xdr:row>
      <xdr:rowOff>121063</xdr:rowOff>
    </xdr:from>
    <xdr:to>
      <xdr:col>6</xdr:col>
      <xdr:colOff>246407</xdr:colOff>
      <xdr:row>18</xdr:row>
      <xdr:rowOff>33130</xdr:rowOff>
    </xdr:to>
    <xdr:sp macro="" textlink="">
      <xdr:nvSpPr>
        <xdr:cNvPr id="3" name="吹き出し: 角を丸めた四角形 2">
          <a:extLst>
            <a:ext uri="{FF2B5EF4-FFF2-40B4-BE49-F238E27FC236}">
              <a16:creationId xmlns:a16="http://schemas.microsoft.com/office/drawing/2014/main" id="{A424E930-00E2-4E68-9804-2AC01F203DD4}"/>
            </a:ext>
          </a:extLst>
        </xdr:cNvPr>
        <xdr:cNvSpPr/>
      </xdr:nvSpPr>
      <xdr:spPr>
        <a:xfrm>
          <a:off x="4974672" y="2655541"/>
          <a:ext cx="3098800" cy="86456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1\Downloads\&#26032;&#35215;&#30331;&#37682;&#29992;_&#9678;&#22312;&#24235;&#34920;_update20231023%20(1).xlsx" TargetMode="External"/><Relationship Id="rId1" Type="http://schemas.openxmlformats.org/officeDocument/2006/relationships/externalLinkPath" Target="/Users/user1/Downloads/&#26032;&#35215;&#30331;&#37682;&#29992;_&#9678;&#22312;&#24235;&#34920;_update20231023%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品番マスタ"/>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Currency-Master?language=en_US"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rootstock.force.com/Trailblazer/s/article/Company-Master?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Division-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Unit-of-Measure-Master?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rootstock.force.com/Trailblazer/s/article/GL-Accounts-Chart-of-Account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rootstock.force.com/Trailblazer/s/article/Sub-Ledger-Accoun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Credit-Terms?language=en_US"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Organizational-Dept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Site-Master?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IDs?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Location-Numbers?language=en_US"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Inventory-Commodity-Code?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rootstock.force.com/Trailblazer/s/article/Vendor-Class?language=en_US"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3.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7.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Engineering-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urchase-Item-Master?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Engineering-BOM-Master?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Authorizer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Tax-Locations?language=en_US" TargetMode="External"/></Relationships>
</file>

<file path=xl/worksheets/_rels/sheet49.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50.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s://rootstock.force.com/Trailblazer/s/article/Customer-Addresses-Tab?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1.bin"/></Relationships>
</file>

<file path=xl/worksheets/_rels/sheet5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rootstock.force.com/Trailblazer/s/article/Product-Groups?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hyperlink" Target="https://rootstock.force.com/Trailblazer/s/article/Products?language=en_US" TargetMode="Externa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4.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rootstock.force.com/Trailblazer/s/article/Manufacturing-Users?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8" t="s">
        <v>682</v>
      </c>
      <c r="B1" s="78" t="s">
        <v>683</v>
      </c>
      <c r="C1" s="78" t="s">
        <v>684</v>
      </c>
      <c r="D1" s="78" t="s">
        <v>685</v>
      </c>
    </row>
    <row r="2" spans="1:4" x14ac:dyDescent="0.4">
      <c r="A2" s="79">
        <v>1</v>
      </c>
      <c r="B2" s="79"/>
      <c r="C2" s="79"/>
      <c r="D2" s="80"/>
    </row>
    <row r="3" spans="1:4" ht="75" x14ac:dyDescent="0.4">
      <c r="A3" s="79">
        <v>2</v>
      </c>
      <c r="B3" s="81">
        <v>45077</v>
      </c>
      <c r="C3" s="79" t="s">
        <v>686</v>
      </c>
      <c r="D3" s="82" t="s">
        <v>687</v>
      </c>
    </row>
    <row r="4" spans="1:4" ht="131.25" x14ac:dyDescent="0.4">
      <c r="A4" s="79">
        <v>3</v>
      </c>
      <c r="B4" s="81">
        <v>45090</v>
      </c>
      <c r="C4" s="79" t="s">
        <v>686</v>
      </c>
      <c r="D4" s="82" t="s">
        <v>960</v>
      </c>
    </row>
    <row r="5" spans="1:4" ht="37.5" x14ac:dyDescent="0.4">
      <c r="A5" s="79">
        <v>4</v>
      </c>
      <c r="B5" s="81">
        <v>45141</v>
      </c>
      <c r="C5" s="79" t="s">
        <v>686</v>
      </c>
      <c r="D5" s="82" t="s">
        <v>959</v>
      </c>
    </row>
    <row r="6" spans="1:4" x14ac:dyDescent="0.4">
      <c r="A6" s="79"/>
      <c r="B6" s="81"/>
      <c r="C6" s="79"/>
      <c r="D6" s="82"/>
    </row>
    <row r="7" spans="1:4" x14ac:dyDescent="0.4">
      <c r="A7" s="79"/>
      <c r="B7" s="81"/>
      <c r="C7" s="79"/>
      <c r="D7" s="82"/>
    </row>
    <row r="8" spans="1:4" x14ac:dyDescent="0.4">
      <c r="A8" s="79"/>
      <c r="B8" s="81"/>
      <c r="C8" s="79"/>
      <c r="D8" s="82"/>
    </row>
    <row r="9" spans="1:4" x14ac:dyDescent="0.4">
      <c r="A9" s="79"/>
      <c r="B9" s="81"/>
      <c r="C9" s="79"/>
      <c r="D9" s="82"/>
    </row>
    <row r="10" spans="1:4" x14ac:dyDescent="0.4">
      <c r="A10" s="79"/>
      <c r="B10" s="81"/>
      <c r="C10" s="79"/>
      <c r="D10" s="82"/>
    </row>
    <row r="11" spans="1:4" x14ac:dyDescent="0.4">
      <c r="A11" s="79"/>
      <c r="B11" s="81"/>
      <c r="C11" s="79"/>
      <c r="D11" s="82"/>
    </row>
    <row r="12" spans="1:4" x14ac:dyDescent="0.4">
      <c r="A12" s="79"/>
      <c r="B12" s="81"/>
      <c r="C12" s="79"/>
      <c r="D12" s="82"/>
    </row>
    <row r="13" spans="1:4" x14ac:dyDescent="0.4">
      <c r="A13" s="79"/>
      <c r="B13" s="81"/>
      <c r="C13" s="79"/>
      <c r="D13" s="82"/>
    </row>
    <row r="14" spans="1:4" x14ac:dyDescent="0.4">
      <c r="A14" s="79"/>
      <c r="B14" s="81"/>
      <c r="C14" s="79"/>
      <c r="D14" s="82"/>
    </row>
    <row r="15" spans="1:4" x14ac:dyDescent="0.4">
      <c r="A15" s="79"/>
      <c r="B15" s="81"/>
      <c r="C15" s="79"/>
      <c r="D15" s="82"/>
    </row>
    <row r="16" spans="1:4" x14ac:dyDescent="0.4">
      <c r="A16" s="79"/>
      <c r="B16" s="81"/>
      <c r="C16" s="79"/>
      <c r="D16" s="82"/>
    </row>
    <row r="17" spans="1:4" x14ac:dyDescent="0.4">
      <c r="A17" s="79"/>
      <c r="B17" s="81"/>
      <c r="C17" s="79"/>
      <c r="D17" s="82"/>
    </row>
    <row r="18" spans="1:4" x14ac:dyDescent="0.4">
      <c r="A18" s="79"/>
      <c r="B18" s="81"/>
      <c r="C18" s="79"/>
      <c r="D18" s="82"/>
    </row>
    <row r="19" spans="1:4" x14ac:dyDescent="0.4">
      <c r="A19" s="79"/>
      <c r="B19" s="81"/>
      <c r="C19" s="79"/>
      <c r="D19" s="82"/>
    </row>
    <row r="20" spans="1:4" x14ac:dyDescent="0.4">
      <c r="A20" s="79"/>
      <c r="B20" s="81"/>
      <c r="C20" s="79"/>
      <c r="D20" s="82"/>
    </row>
    <row r="21" spans="1:4" x14ac:dyDescent="0.4">
      <c r="A21" s="79"/>
      <c r="B21" s="81"/>
      <c r="C21" s="79"/>
      <c r="D21" s="82"/>
    </row>
    <row r="22" spans="1:4" x14ac:dyDescent="0.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9" sqref="I29"/>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2" t="s">
        <v>322</v>
      </c>
    </row>
    <row r="4" spans="1:6" ht="16.5" thickBot="1" x14ac:dyDescent="0.45">
      <c r="A4" s="31" t="s">
        <v>47</v>
      </c>
      <c r="B4" s="2" t="s">
        <v>393</v>
      </c>
      <c r="C4" s="2" t="s">
        <v>49</v>
      </c>
      <c r="D4" s="32" t="s">
        <v>741</v>
      </c>
      <c r="E4" s="57" t="s">
        <v>330</v>
      </c>
      <c r="F4" s="32" t="s">
        <v>50</v>
      </c>
    </row>
    <row r="5" spans="1:6" x14ac:dyDescent="0.4">
      <c r="B5" s="20" t="s">
        <v>394</v>
      </c>
      <c r="C5" s="20" t="s">
        <v>327</v>
      </c>
      <c r="D5" s="20" t="s">
        <v>327</v>
      </c>
      <c r="E5" s="20" t="s">
        <v>331</v>
      </c>
      <c r="F5" s="20" t="s">
        <v>328</v>
      </c>
    </row>
    <row r="6" spans="1:6" x14ac:dyDescent="0.4">
      <c r="B6" s="28" t="s">
        <v>395</v>
      </c>
      <c r="C6" s="28" t="s">
        <v>327</v>
      </c>
      <c r="D6" s="28" t="s">
        <v>329</v>
      </c>
      <c r="E6" s="28" t="s">
        <v>332</v>
      </c>
      <c r="F6" s="28" t="s">
        <v>333</v>
      </c>
    </row>
    <row r="7" spans="1:6" x14ac:dyDescent="0.4">
      <c r="B7" s="28"/>
      <c r="C7" s="28"/>
      <c r="D7" s="28"/>
      <c r="E7" s="28"/>
      <c r="F7" s="28"/>
    </row>
    <row r="8" spans="1:6" x14ac:dyDescent="0.4">
      <c r="B8" s="28"/>
      <c r="C8" s="28"/>
      <c r="D8" s="28"/>
      <c r="E8" s="28"/>
      <c r="F8" s="28"/>
    </row>
    <row r="10" spans="1:6" x14ac:dyDescent="0.4">
      <c r="B10" s="2" t="s">
        <v>740</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election activeCell="I24" sqref="I24:I25"/>
    </sheetView>
  </sheetViews>
  <sheetFormatPr defaultColWidth="8.125" defaultRowHeight="15.75" x14ac:dyDescent="0.4"/>
  <cols>
    <col min="1" max="1" width="8.125" style="41"/>
    <col min="2" max="2" width="26.25" style="41" customWidth="1"/>
    <col min="3" max="3" width="15.125" style="41" customWidth="1"/>
    <col min="4" max="4" width="20.875" style="41" customWidth="1"/>
    <col min="5" max="5" width="13.25" style="41" customWidth="1"/>
    <col min="6" max="6" width="14.875" style="41" customWidth="1"/>
    <col min="7" max="7" width="17.25" style="41" bestFit="1" customWidth="1"/>
    <col min="8" max="8" width="19.125" style="41" bestFit="1" customWidth="1"/>
    <col min="9" max="9" width="15.25" style="41" customWidth="1"/>
    <col min="10" max="16384" width="8.125" style="41"/>
  </cols>
  <sheetData>
    <row r="2" spans="1:9" ht="18.75" x14ac:dyDescent="0.4">
      <c r="B2" s="53" t="s">
        <v>325</v>
      </c>
    </row>
    <row r="4" spans="1:9" ht="16.5" thickBot="1" x14ac:dyDescent="0.45">
      <c r="A4" s="31" t="s">
        <v>47</v>
      </c>
      <c r="B4" s="58" t="s">
        <v>52</v>
      </c>
      <c r="C4" s="41" t="s">
        <v>335</v>
      </c>
      <c r="D4" s="42" t="s">
        <v>53</v>
      </c>
      <c r="E4" s="42" t="s">
        <v>54</v>
      </c>
      <c r="F4" s="41" t="s">
        <v>378</v>
      </c>
      <c r="G4" s="41" t="s">
        <v>380</v>
      </c>
      <c r="H4" s="41" t="s">
        <v>382</v>
      </c>
      <c r="I4" s="41" t="s">
        <v>2217</v>
      </c>
    </row>
    <row r="5" spans="1:9" x14ac:dyDescent="0.4">
      <c r="B5" s="25" t="s">
        <v>944</v>
      </c>
      <c r="C5" s="25" t="s">
        <v>743</v>
      </c>
      <c r="D5" s="25" t="s">
        <v>744</v>
      </c>
      <c r="E5" s="25" t="s">
        <v>338</v>
      </c>
      <c r="F5" s="25"/>
      <c r="G5" s="25"/>
      <c r="H5" s="25"/>
      <c r="I5" s="41" t="s">
        <v>2218</v>
      </c>
    </row>
    <row r="6" spans="1:9" x14ac:dyDescent="0.4">
      <c r="B6" s="43"/>
      <c r="C6" s="43"/>
      <c r="D6" s="43"/>
      <c r="E6" s="43"/>
      <c r="F6" s="43"/>
      <c r="G6" s="43"/>
      <c r="H6" s="43"/>
    </row>
    <row r="8" spans="1:9" x14ac:dyDescent="0.4">
      <c r="F8" s="41" t="s">
        <v>336</v>
      </c>
    </row>
    <row r="9" spans="1:9" x14ac:dyDescent="0.4">
      <c r="F9" s="41" t="s">
        <v>379</v>
      </c>
    </row>
    <row r="10" spans="1:9" x14ac:dyDescent="0.4">
      <c r="F10" s="41" t="s">
        <v>381</v>
      </c>
    </row>
    <row r="11" spans="1:9" x14ac:dyDescent="0.4">
      <c r="F11" s="41" t="s">
        <v>383</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G23" sqref="G23"/>
    </sheetView>
  </sheetViews>
  <sheetFormatPr defaultColWidth="8.125" defaultRowHeight="15.75" x14ac:dyDescent="0.4"/>
  <cols>
    <col min="1" max="1" width="8.125" style="23"/>
    <col min="2" max="2" width="17.25" style="23" customWidth="1"/>
    <col min="3" max="3" width="9.25" style="23" customWidth="1"/>
    <col min="4" max="4" width="10.75" style="23" customWidth="1"/>
    <col min="5" max="5" width="20" style="23" bestFit="1" customWidth="1"/>
    <col min="6" max="6" width="11.875" style="23" customWidth="1"/>
    <col min="7" max="7" width="21.25" style="23" customWidth="1"/>
    <col min="8" max="8" width="29.5" style="23" bestFit="1" customWidth="1"/>
    <col min="9" max="9" width="13.75" style="23" customWidth="1"/>
    <col min="10" max="10" width="22.125" style="23" bestFit="1" customWidth="1"/>
    <col min="11" max="11" width="12.75" style="23" bestFit="1" customWidth="1"/>
    <col min="12" max="12" width="9.5" style="23" bestFit="1" customWidth="1"/>
    <col min="13" max="13" width="13.625" style="23" bestFit="1" customWidth="1"/>
    <col min="14" max="14" width="22.875" style="23" customWidth="1"/>
    <col min="15" max="15" width="9.75" style="23" customWidth="1"/>
    <col min="16" max="16" width="27.125" style="23" customWidth="1"/>
    <col min="17" max="18" width="25.125" style="23" bestFit="1" customWidth="1"/>
    <col min="19" max="19" width="5.5" style="23" bestFit="1" customWidth="1"/>
    <col min="20" max="20" width="13.75" style="23" bestFit="1" customWidth="1"/>
    <col min="21" max="22" width="8.125" style="23"/>
    <col min="23" max="24" width="52.125" style="23" bestFit="1" customWidth="1"/>
    <col min="25" max="25" width="47.25" style="23" bestFit="1" customWidth="1"/>
    <col min="26" max="16384" width="8.125" style="23"/>
  </cols>
  <sheetData>
    <row r="2" spans="1:25" ht="18.75" x14ac:dyDescent="0.4">
      <c r="B2" s="59" t="s">
        <v>339</v>
      </c>
    </row>
    <row r="4" spans="1:25" ht="16.5" thickBot="1" x14ac:dyDescent="0.45">
      <c r="A4" s="31" t="s">
        <v>47</v>
      </c>
      <c r="B4" s="62" t="s">
        <v>52</v>
      </c>
      <c r="C4" s="36" t="s">
        <v>340</v>
      </c>
      <c r="D4" s="36" t="s">
        <v>53</v>
      </c>
      <c r="E4" s="36" t="s">
        <v>55</v>
      </c>
      <c r="F4" s="23" t="s">
        <v>56</v>
      </c>
      <c r="G4" s="36" t="s">
        <v>767</v>
      </c>
      <c r="H4" s="36" t="s">
        <v>768</v>
      </c>
      <c r="I4" s="36" t="s">
        <v>769</v>
      </c>
      <c r="J4" s="36" t="s">
        <v>770</v>
      </c>
      <c r="K4" s="23" t="s">
        <v>57</v>
      </c>
      <c r="L4" s="23" t="s">
        <v>58</v>
      </c>
      <c r="M4" s="23" t="s">
        <v>59</v>
      </c>
      <c r="N4" s="23" t="s">
        <v>60</v>
      </c>
      <c r="O4" s="23" t="s">
        <v>61</v>
      </c>
      <c r="P4" s="23" t="s">
        <v>62</v>
      </c>
      <c r="Q4" s="23" t="s">
        <v>63</v>
      </c>
      <c r="R4" s="23" t="s">
        <v>681</v>
      </c>
      <c r="S4" s="23" t="s">
        <v>64</v>
      </c>
      <c r="T4" s="23" t="s">
        <v>65</v>
      </c>
      <c r="U4" s="23" t="s">
        <v>66</v>
      </c>
      <c r="V4" s="23" t="s">
        <v>61</v>
      </c>
      <c r="W4" s="23" t="s">
        <v>67</v>
      </c>
      <c r="X4" s="23" t="s">
        <v>68</v>
      </c>
      <c r="Y4" s="23" t="s">
        <v>69</v>
      </c>
    </row>
    <row r="5" spans="1:25" ht="16.5" thickBot="1" x14ac:dyDescent="0.45">
      <c r="B5" s="22" t="s">
        <v>817</v>
      </c>
      <c r="C5" s="22" t="s">
        <v>86</v>
      </c>
      <c r="D5" s="22" t="s">
        <v>745</v>
      </c>
      <c r="E5" s="22" t="s">
        <v>742</v>
      </c>
      <c r="F5" s="22" t="s">
        <v>76</v>
      </c>
      <c r="G5" s="22" t="s">
        <v>70</v>
      </c>
      <c r="H5" s="22" t="s">
        <v>71</v>
      </c>
      <c r="I5" s="22" t="s">
        <v>72</v>
      </c>
      <c r="J5" s="22" t="s">
        <v>73</v>
      </c>
      <c r="K5" s="22" t="s">
        <v>76</v>
      </c>
      <c r="L5" s="22" t="s">
        <v>76</v>
      </c>
      <c r="M5" s="25" t="s">
        <v>1230</v>
      </c>
      <c r="N5" s="22" t="s">
        <v>746</v>
      </c>
      <c r="O5" s="22" t="s">
        <v>747</v>
      </c>
      <c r="P5" s="22" t="s">
        <v>748</v>
      </c>
      <c r="Q5" s="22" t="s">
        <v>749</v>
      </c>
      <c r="R5" s="22" t="s">
        <v>750</v>
      </c>
      <c r="S5" s="22" t="s">
        <v>751</v>
      </c>
      <c r="T5" s="22" t="s">
        <v>752</v>
      </c>
      <c r="U5" s="22" t="s">
        <v>753</v>
      </c>
      <c r="V5" s="22"/>
      <c r="W5" s="22" t="s">
        <v>771</v>
      </c>
      <c r="X5" s="22" t="s">
        <v>771</v>
      </c>
      <c r="Y5" s="22" t="s">
        <v>771</v>
      </c>
    </row>
    <row r="6" spans="1:25" x14ac:dyDescent="0.4">
      <c r="B6" s="29"/>
      <c r="C6" s="29"/>
      <c r="D6" s="29"/>
      <c r="E6" s="29"/>
      <c r="F6" s="29"/>
      <c r="G6" s="29"/>
      <c r="H6" s="29"/>
      <c r="I6" s="29"/>
      <c r="J6" s="29"/>
      <c r="K6" s="29"/>
      <c r="L6" s="29"/>
      <c r="M6" s="29"/>
      <c r="N6" s="29"/>
      <c r="O6" s="29"/>
      <c r="P6" s="29"/>
      <c r="Q6" s="22"/>
      <c r="R6" s="22"/>
      <c r="S6" s="29"/>
      <c r="T6" s="29"/>
      <c r="U6" s="29"/>
      <c r="V6" s="29"/>
      <c r="W6" s="29"/>
      <c r="X6" s="29"/>
      <c r="Y6" s="29"/>
    </row>
    <row r="8" spans="1:25" x14ac:dyDescent="0.4">
      <c r="B8" s="41" t="s">
        <v>754</v>
      </c>
      <c r="C8" s="41"/>
      <c r="N8" s="23" t="s">
        <v>75</v>
      </c>
    </row>
    <row r="9" spans="1:25" x14ac:dyDescent="0.4">
      <c r="B9" s="23" t="s">
        <v>755</v>
      </c>
    </row>
    <row r="10" spans="1:25" x14ac:dyDescent="0.4">
      <c r="B10" s="23" t="s">
        <v>756</v>
      </c>
    </row>
    <row r="11" spans="1:25" x14ac:dyDescent="0.4">
      <c r="B11" s="23" t="s">
        <v>757</v>
      </c>
    </row>
    <row r="12" spans="1:25" x14ac:dyDescent="0.4">
      <c r="B12" s="23" t="s">
        <v>758</v>
      </c>
    </row>
    <row r="13" spans="1:25" x14ac:dyDescent="0.4">
      <c r="B13" s="23" t="s">
        <v>759</v>
      </c>
    </row>
    <row r="14" spans="1:25" x14ac:dyDescent="0.4">
      <c r="B14" s="23" t="s">
        <v>760</v>
      </c>
    </row>
    <row r="15" spans="1:25" x14ac:dyDescent="0.4">
      <c r="B15" s="23" t="s">
        <v>761</v>
      </c>
    </row>
    <row r="16" spans="1:25" x14ac:dyDescent="0.4">
      <c r="B16" s="23" t="s">
        <v>762</v>
      </c>
    </row>
    <row r="17" spans="2:2" x14ac:dyDescent="0.4">
      <c r="B17" s="23" t="s">
        <v>763</v>
      </c>
    </row>
    <row r="18" spans="2:2" x14ac:dyDescent="0.4">
      <c r="B18" s="23" t="s">
        <v>764</v>
      </c>
    </row>
    <row r="19" spans="2:2" x14ac:dyDescent="0.4">
      <c r="B19" s="23" t="s">
        <v>765</v>
      </c>
    </row>
    <row r="20" spans="2:2" x14ac:dyDescent="0.4">
      <c r="B20" s="23" t="s">
        <v>766</v>
      </c>
    </row>
    <row r="22" spans="2:2" x14ac:dyDescent="0.4">
      <c r="B22" s="23" t="s">
        <v>341</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E29" sqref="E29"/>
    </sheetView>
  </sheetViews>
  <sheetFormatPr defaultColWidth="8.125" defaultRowHeight="15.75" x14ac:dyDescent="0.4"/>
  <cols>
    <col min="1" max="1" width="8.125" style="23"/>
    <col min="2" max="2" width="44.625" style="23" customWidth="1"/>
    <col min="3" max="3" width="11.625" style="23" bestFit="1" customWidth="1"/>
    <col min="4" max="4" width="10.5" style="23" bestFit="1" customWidth="1"/>
    <col min="5" max="5" width="7.75" style="23" customWidth="1"/>
    <col min="6" max="6" width="11.875" style="23" customWidth="1"/>
    <col min="7" max="8" width="8.5" style="23" bestFit="1" customWidth="1"/>
    <col min="9" max="9" width="25.625" style="23" customWidth="1"/>
    <col min="10" max="10" width="14" style="23" bestFit="1" customWidth="1"/>
    <col min="11" max="16384" width="8.125" style="23"/>
  </cols>
  <sheetData>
    <row r="2" spans="1:10" ht="18.75" x14ac:dyDescent="0.4">
      <c r="B2" s="59" t="s">
        <v>345</v>
      </c>
    </row>
    <row r="4" spans="1:10" ht="16.5" thickBot="1" x14ac:dyDescent="0.45">
      <c r="A4" s="31" t="s">
        <v>47</v>
      </c>
      <c r="B4" s="23" t="s">
        <v>347</v>
      </c>
      <c r="C4" s="36" t="s">
        <v>77</v>
      </c>
      <c r="D4" s="36" t="s">
        <v>78</v>
      </c>
      <c r="E4" s="23" t="s">
        <v>79</v>
      </c>
      <c r="F4" s="36" t="s">
        <v>80</v>
      </c>
      <c r="G4" s="23" t="s">
        <v>81</v>
      </c>
      <c r="H4" s="23" t="s">
        <v>82</v>
      </c>
      <c r="I4" s="36" t="s">
        <v>83</v>
      </c>
      <c r="J4" s="23" t="s">
        <v>84</v>
      </c>
    </row>
    <row r="5" spans="1:10" x14ac:dyDescent="0.4">
      <c r="B5" s="22" t="s">
        <v>772</v>
      </c>
      <c r="C5" s="22" t="s">
        <v>691</v>
      </c>
      <c r="D5" s="22" t="s">
        <v>85</v>
      </c>
      <c r="E5" s="22" t="s">
        <v>86</v>
      </c>
      <c r="F5" s="22" t="s">
        <v>87</v>
      </c>
      <c r="G5" s="22" t="s">
        <v>88</v>
      </c>
      <c r="H5" s="22" t="s">
        <v>346</v>
      </c>
      <c r="I5" s="22" t="s">
        <v>773</v>
      </c>
      <c r="J5" s="22" t="s">
        <v>774</v>
      </c>
    </row>
    <row r="6" spans="1:10" x14ac:dyDescent="0.4">
      <c r="B6" s="29"/>
      <c r="C6" s="29"/>
      <c r="D6" s="29"/>
      <c r="E6" s="29"/>
      <c r="F6" s="29"/>
      <c r="G6" s="29"/>
      <c r="H6" s="29"/>
      <c r="I6" s="29"/>
      <c r="J6" s="29"/>
    </row>
    <row r="7" spans="1:10" x14ac:dyDescent="0.4">
      <c r="B7" s="29"/>
      <c r="C7" s="29"/>
      <c r="D7" s="29"/>
      <c r="E7" s="29"/>
      <c r="F7" s="29"/>
      <c r="G7" s="29"/>
      <c r="H7" s="29"/>
      <c r="I7" s="29"/>
      <c r="J7" s="29"/>
    </row>
    <row r="9" spans="1:10" x14ac:dyDescent="0.4">
      <c r="B9" s="23" t="s">
        <v>348</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C29" sqref="C29"/>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2" t="s">
        <v>356</v>
      </c>
    </row>
    <row r="4" spans="1:5" x14ac:dyDescent="0.4">
      <c r="A4" s="31" t="s">
        <v>47</v>
      </c>
      <c r="B4" s="2" t="s">
        <v>52</v>
      </c>
      <c r="C4" s="32" t="s">
        <v>791</v>
      </c>
      <c r="D4" s="2" t="s">
        <v>363</v>
      </c>
      <c r="E4" s="2" t="s">
        <v>53</v>
      </c>
    </row>
    <row r="5" spans="1:5" x14ac:dyDescent="0.4">
      <c r="B5" s="28" t="s">
        <v>402</v>
      </c>
      <c r="C5" s="28" t="s">
        <v>775</v>
      </c>
      <c r="D5" s="28" t="s">
        <v>89</v>
      </c>
      <c r="E5" s="28" t="s">
        <v>90</v>
      </c>
    </row>
    <row r="6" spans="1:5" x14ac:dyDescent="0.4">
      <c r="B6" s="28" t="s">
        <v>776</v>
      </c>
      <c r="C6" s="28" t="s">
        <v>777</v>
      </c>
      <c r="D6" s="28" t="s">
        <v>89</v>
      </c>
      <c r="E6" s="28" t="s">
        <v>778</v>
      </c>
    </row>
    <row r="7" spans="1:5" x14ac:dyDescent="0.4">
      <c r="B7" s="28" t="s">
        <v>779</v>
      </c>
      <c r="C7" s="28" t="s">
        <v>780</v>
      </c>
      <c r="D7" s="28" t="s">
        <v>89</v>
      </c>
      <c r="E7" s="28" t="s">
        <v>781</v>
      </c>
    </row>
    <row r="8" spans="1:5" x14ac:dyDescent="0.4">
      <c r="B8" s="29" t="s">
        <v>782</v>
      </c>
      <c r="C8" s="28" t="s">
        <v>783</v>
      </c>
      <c r="D8" s="28" t="s">
        <v>89</v>
      </c>
      <c r="E8" s="28" t="s">
        <v>784</v>
      </c>
    </row>
    <row r="9" spans="1:5" x14ac:dyDescent="0.4">
      <c r="B9" s="28" t="s">
        <v>785</v>
      </c>
      <c r="C9" s="28" t="s">
        <v>786</v>
      </c>
      <c r="D9" s="28" t="s">
        <v>89</v>
      </c>
      <c r="E9" s="28" t="s">
        <v>787</v>
      </c>
    </row>
    <row r="10" spans="1:5" x14ac:dyDescent="0.4">
      <c r="B10" s="28" t="s">
        <v>788</v>
      </c>
      <c r="C10" s="28" t="s">
        <v>789</v>
      </c>
      <c r="D10" s="28" t="s">
        <v>89</v>
      </c>
      <c r="E10" s="28" t="s">
        <v>790</v>
      </c>
    </row>
    <row r="11" spans="1:5" x14ac:dyDescent="0.4">
      <c r="B11" s="28"/>
      <c r="C11" s="28"/>
      <c r="D11" s="28"/>
      <c r="E11" s="28"/>
    </row>
    <row r="14" spans="1:5" x14ac:dyDescent="0.4">
      <c r="B14" s="2" t="s">
        <v>792</v>
      </c>
    </row>
    <row r="15" spans="1:5" x14ac:dyDescent="0.4">
      <c r="B15" s="2" t="s">
        <v>793</v>
      </c>
    </row>
    <row r="16" spans="1:5" x14ac:dyDescent="0.4">
      <c r="B16" s="2" t="s">
        <v>794</v>
      </c>
    </row>
    <row r="17" spans="2:2" x14ac:dyDescent="0.4">
      <c r="B17" s="2" t="s">
        <v>364</v>
      </c>
    </row>
    <row r="18" spans="2:2" x14ac:dyDescent="0.4">
      <c r="B18" s="2" t="s">
        <v>795</v>
      </c>
    </row>
    <row r="19" spans="2:2" x14ac:dyDescent="0.4">
      <c r="B19" s="2" t="s">
        <v>796</v>
      </c>
    </row>
    <row r="20" spans="2:2" x14ac:dyDescent="0.4">
      <c r="B20" s="2" t="s">
        <v>797</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E13" sqref="E13"/>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2" t="s">
        <v>355</v>
      </c>
    </row>
    <row r="4" spans="1:3" ht="16.5" thickBot="1" x14ac:dyDescent="0.45">
      <c r="A4" s="31" t="s">
        <v>47</v>
      </c>
      <c r="B4" s="32" t="s">
        <v>91</v>
      </c>
      <c r="C4" s="32" t="s">
        <v>92</v>
      </c>
    </row>
    <row r="5" spans="1:3" x14ac:dyDescent="0.4">
      <c r="B5" s="20" t="s">
        <v>2236</v>
      </c>
      <c r="C5" s="20" t="s">
        <v>2237</v>
      </c>
    </row>
    <row r="6" spans="1:3" x14ac:dyDescent="0.4">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H34" sqref="H34"/>
    </sheetView>
  </sheetViews>
  <sheetFormatPr defaultColWidth="8.125" defaultRowHeight="15.75" x14ac:dyDescent="0.4"/>
  <cols>
    <col min="1" max="1" width="8.125" style="23"/>
    <col min="2" max="2" width="43.125" style="23" customWidth="1"/>
    <col min="3" max="3" width="23.75" style="23" customWidth="1"/>
    <col min="4" max="4" width="13.25" style="23" bestFit="1" customWidth="1"/>
    <col min="5" max="5" width="39.125" style="23" bestFit="1" customWidth="1"/>
    <col min="6" max="6" width="16.875" style="23" bestFit="1" customWidth="1"/>
    <col min="7" max="7" width="39.125" style="23" bestFit="1" customWidth="1"/>
    <col min="8" max="16384" width="8.125" style="23"/>
  </cols>
  <sheetData>
    <row r="2" spans="1:7" ht="18.75" x14ac:dyDescent="0.4">
      <c r="B2" s="59" t="s">
        <v>354</v>
      </c>
      <c r="D2" s="59"/>
    </row>
    <row r="4" spans="1:7" ht="16.5" thickBot="1" x14ac:dyDescent="0.45">
      <c r="A4" s="31" t="s">
        <v>47</v>
      </c>
      <c r="B4" s="62" t="s">
        <v>52</v>
      </c>
      <c r="C4" s="23" t="s">
        <v>93</v>
      </c>
      <c r="D4" s="36" t="s">
        <v>1948</v>
      </c>
      <c r="E4" s="36" t="s">
        <v>1945</v>
      </c>
      <c r="F4" s="36" t="s">
        <v>1946</v>
      </c>
      <c r="G4" s="36" t="s">
        <v>1947</v>
      </c>
    </row>
    <row r="5" spans="1:7" x14ac:dyDescent="0.4">
      <c r="B5" s="22" t="str">
        <f t="shared" ref="B5:B68" si="0">CONCATENATE(D5,"(",E5,")")</f>
        <v>5120(Material Overhead Variance)</v>
      </c>
      <c r="C5" s="22" t="s">
        <v>742</v>
      </c>
      <c r="D5" s="22">
        <v>5120</v>
      </c>
      <c r="E5" s="22" t="s">
        <v>1932</v>
      </c>
      <c r="F5" s="22" t="s">
        <v>1949</v>
      </c>
      <c r="G5" s="22" t="s">
        <v>1932</v>
      </c>
    </row>
    <row r="6" spans="1:7" x14ac:dyDescent="0.4">
      <c r="B6" s="29" t="str">
        <f t="shared" si="0"/>
        <v>5140(Standards Variance)</v>
      </c>
      <c r="C6" s="29" t="s">
        <v>742</v>
      </c>
      <c r="D6" s="29">
        <v>5140</v>
      </c>
      <c r="E6" s="29" t="s">
        <v>131</v>
      </c>
      <c r="F6" s="29" t="s">
        <v>1949</v>
      </c>
      <c r="G6" s="29" t="s">
        <v>131</v>
      </c>
    </row>
    <row r="7" spans="1:7" x14ac:dyDescent="0.4">
      <c r="B7" s="29" t="str">
        <f t="shared" si="0"/>
        <v>1425(Inventory, Finished Goods)</v>
      </c>
      <c r="C7" s="29" t="s">
        <v>742</v>
      </c>
      <c r="D7" s="29">
        <v>1425</v>
      </c>
      <c r="E7" s="29" t="s">
        <v>105</v>
      </c>
      <c r="F7" s="29" t="s">
        <v>95</v>
      </c>
      <c r="G7" s="29" t="s">
        <v>105</v>
      </c>
    </row>
    <row r="8" spans="1:7" x14ac:dyDescent="0.4">
      <c r="B8" s="29" t="str">
        <f t="shared" si="0"/>
        <v>1200(Accounts Receivable Control)</v>
      </c>
      <c r="C8" s="29" t="s">
        <v>742</v>
      </c>
      <c r="D8" s="29">
        <v>1200</v>
      </c>
      <c r="E8" s="29" t="s">
        <v>97</v>
      </c>
      <c r="F8" s="29" t="s">
        <v>95</v>
      </c>
      <c r="G8" s="29" t="s">
        <v>96</v>
      </c>
    </row>
    <row r="9" spans="1:7" x14ac:dyDescent="0.4">
      <c r="B9" s="29" t="str">
        <f t="shared" si="0"/>
        <v>5110(Purchase Price Variance)</v>
      </c>
      <c r="C9" s="29" t="s">
        <v>742</v>
      </c>
      <c r="D9" s="29">
        <v>5110</v>
      </c>
      <c r="E9" s="29" t="s">
        <v>123</v>
      </c>
      <c r="F9" s="29" t="s">
        <v>1949</v>
      </c>
      <c r="G9" s="29" t="s">
        <v>123</v>
      </c>
    </row>
    <row r="10" spans="1:7" x14ac:dyDescent="0.4">
      <c r="B10" s="29" t="str">
        <f t="shared" si="0"/>
        <v>1405(Inventory, Non-Nettable)</v>
      </c>
      <c r="C10" s="29" t="s">
        <v>742</v>
      </c>
      <c r="D10" s="29">
        <v>1405</v>
      </c>
      <c r="E10" s="29" t="s">
        <v>99</v>
      </c>
      <c r="F10" s="29" t="s">
        <v>95</v>
      </c>
      <c r="G10" s="29" t="s">
        <v>99</v>
      </c>
    </row>
    <row r="11" spans="1:7" x14ac:dyDescent="0.4">
      <c r="B11" s="29" t="str">
        <f t="shared" si="0"/>
        <v>7350(COGS Shipping Clearing)</v>
      </c>
      <c r="C11" s="29" t="s">
        <v>944</v>
      </c>
      <c r="D11" s="29">
        <v>7350</v>
      </c>
      <c r="E11" s="29" t="s">
        <v>1926</v>
      </c>
      <c r="F11" s="29" t="s">
        <v>1950</v>
      </c>
      <c r="G11" s="29" t="s">
        <v>1926</v>
      </c>
    </row>
    <row r="12" spans="1:7" x14ac:dyDescent="0.4">
      <c r="B12" s="29" t="str">
        <f t="shared" si="0"/>
        <v>9690(Miscellaneous Income/Expense)</v>
      </c>
      <c r="C12" s="29" t="s">
        <v>742</v>
      </c>
      <c r="D12" s="29">
        <v>9690</v>
      </c>
      <c r="E12" s="29" t="s">
        <v>125</v>
      </c>
      <c r="F12" s="29" t="s">
        <v>1949</v>
      </c>
      <c r="G12" s="29" t="s">
        <v>125</v>
      </c>
    </row>
    <row r="13" spans="1:7" x14ac:dyDescent="0.4">
      <c r="B13" s="29" t="str">
        <f t="shared" si="0"/>
        <v>4000(Product Revenue)</v>
      </c>
      <c r="C13" s="29" t="s">
        <v>742</v>
      </c>
      <c r="D13" s="29">
        <v>4000</v>
      </c>
      <c r="E13" s="29" t="s">
        <v>1937</v>
      </c>
      <c r="F13" s="29" t="s">
        <v>1949</v>
      </c>
      <c r="G13" s="29" t="s">
        <v>1937</v>
      </c>
    </row>
    <row r="14" spans="1:7" x14ac:dyDescent="0.4">
      <c r="B14" s="29" t="str">
        <f t="shared" si="0"/>
        <v>2135(Sales Tax Payable)</v>
      </c>
      <c r="C14" s="29" t="s">
        <v>742</v>
      </c>
      <c r="D14" s="29">
        <v>2135</v>
      </c>
      <c r="E14" s="29" t="s">
        <v>107</v>
      </c>
      <c r="F14" s="29" t="s">
        <v>95</v>
      </c>
      <c r="G14" s="29" t="s">
        <v>107</v>
      </c>
    </row>
    <row r="15" spans="1:7" x14ac:dyDescent="0.4">
      <c r="B15" s="29" t="str">
        <f t="shared" si="0"/>
        <v>2005(Accrued Accounts Payable)</v>
      </c>
      <c r="C15" s="29" t="s">
        <v>742</v>
      </c>
      <c r="D15" s="29">
        <v>2005</v>
      </c>
      <c r="E15" s="29" t="s">
        <v>106</v>
      </c>
      <c r="F15" s="29" t="s">
        <v>95</v>
      </c>
      <c r="G15" s="29" t="s">
        <v>106</v>
      </c>
    </row>
    <row r="16" spans="1:7" x14ac:dyDescent="0.4">
      <c r="B16" s="29" t="str">
        <f t="shared" si="0"/>
        <v>5135(PO Receipt-Invoice Quantity Variance)</v>
      </c>
      <c r="C16" s="29" t="s">
        <v>742</v>
      </c>
      <c r="D16" s="29">
        <v>5135</v>
      </c>
      <c r="E16" s="29" t="s">
        <v>115</v>
      </c>
      <c r="F16" s="29" t="s">
        <v>1949</v>
      </c>
      <c r="G16" s="29" t="s">
        <v>115</v>
      </c>
    </row>
    <row r="17" spans="2:7" x14ac:dyDescent="0.4">
      <c r="B17" s="29" t="str">
        <f t="shared" si="0"/>
        <v>5180(Machine Overhead Clearing)</v>
      </c>
      <c r="C17" s="29" t="s">
        <v>742</v>
      </c>
      <c r="D17" s="29">
        <v>5180</v>
      </c>
      <c r="E17" s="29" t="s">
        <v>121</v>
      </c>
      <c r="F17" s="29" t="s">
        <v>1949</v>
      </c>
      <c r="G17" s="29" t="s">
        <v>121</v>
      </c>
    </row>
    <row r="18" spans="2:7" x14ac:dyDescent="0.4">
      <c r="B18" s="29" t="str">
        <f t="shared" si="0"/>
        <v>5105(Inventory Adjustment)</v>
      </c>
      <c r="C18" s="29" t="s">
        <v>742</v>
      </c>
      <c r="D18" s="29">
        <v>5105</v>
      </c>
      <c r="E18" s="29" t="s">
        <v>113</v>
      </c>
      <c r="F18" s="29" t="s">
        <v>1949</v>
      </c>
      <c r="G18" s="29" t="s">
        <v>113</v>
      </c>
    </row>
    <row r="19" spans="2:7" x14ac:dyDescent="0.4">
      <c r="B19" s="29" t="str">
        <f t="shared" si="0"/>
        <v>1415(Inventory, WO WIP)</v>
      </c>
      <c r="C19" s="29" t="s">
        <v>742</v>
      </c>
      <c r="D19" s="29">
        <v>1415</v>
      </c>
      <c r="E19" s="29" t="s">
        <v>101</v>
      </c>
      <c r="F19" s="29" t="s">
        <v>95</v>
      </c>
      <c r="G19" s="29" t="s">
        <v>101</v>
      </c>
    </row>
    <row r="20" spans="2:7" x14ac:dyDescent="0.4">
      <c r="B20" s="29" t="str">
        <f t="shared" si="0"/>
        <v>5125(Negative Inventory Variance)</v>
      </c>
      <c r="C20" s="29" t="s">
        <v>742</v>
      </c>
      <c r="D20" s="29">
        <v>5125</v>
      </c>
      <c r="E20" s="29" t="s">
        <v>114</v>
      </c>
      <c r="F20" s="29" t="s">
        <v>1949</v>
      </c>
      <c r="G20" s="29" t="s">
        <v>114</v>
      </c>
    </row>
    <row r="21" spans="2:7" x14ac:dyDescent="0.4">
      <c r="B21" s="29" t="str">
        <f t="shared" si="0"/>
        <v>5190(MFG General Expense)</v>
      </c>
      <c r="C21" s="29" t="s">
        <v>742</v>
      </c>
      <c r="D21" s="29">
        <v>5190</v>
      </c>
      <c r="E21" s="29" t="s">
        <v>1939</v>
      </c>
      <c r="F21" s="29" t="s">
        <v>1950</v>
      </c>
      <c r="G21" s="29" t="s">
        <v>1939</v>
      </c>
    </row>
    <row r="22" spans="2:7" x14ac:dyDescent="0.4">
      <c r="B22" s="29" t="str">
        <f t="shared" si="0"/>
        <v>5170(Labor Clearing)</v>
      </c>
      <c r="C22" s="29" t="s">
        <v>742</v>
      </c>
      <c r="D22" s="29">
        <v>5170</v>
      </c>
      <c r="E22" s="29" t="s">
        <v>119</v>
      </c>
      <c r="F22" s="29" t="s">
        <v>1949</v>
      </c>
      <c r="G22" s="29" t="s">
        <v>119</v>
      </c>
    </row>
    <row r="23" spans="2:7" x14ac:dyDescent="0.4">
      <c r="B23" s="29" t="str">
        <f t="shared" si="0"/>
        <v>5165(Material Overhead Clearing False)</v>
      </c>
      <c r="C23" s="29" t="s">
        <v>742</v>
      </c>
      <c r="D23" s="29">
        <v>5165</v>
      </c>
      <c r="E23" s="29" t="s">
        <v>1935</v>
      </c>
      <c r="F23" s="29" t="s">
        <v>1949</v>
      </c>
      <c r="G23" s="29" t="s">
        <v>1935</v>
      </c>
    </row>
    <row r="24" spans="2:7" x14ac:dyDescent="0.4">
      <c r="B24" s="29" t="str">
        <f t="shared" si="0"/>
        <v>4550(Defered COSG)</v>
      </c>
      <c r="C24" s="29" t="s">
        <v>742</v>
      </c>
      <c r="D24" s="29">
        <v>4550</v>
      </c>
      <c r="E24" s="29" t="s">
        <v>1929</v>
      </c>
      <c r="F24" s="29" t="s">
        <v>109</v>
      </c>
      <c r="G24" s="29" t="s">
        <v>1951</v>
      </c>
    </row>
    <row r="25" spans="2:7" x14ac:dyDescent="0.4">
      <c r="B25" s="29" t="str">
        <f t="shared" si="0"/>
        <v>1420(Inventory, Subcontract PO WIP False)</v>
      </c>
      <c r="C25" s="29" t="s">
        <v>742</v>
      </c>
      <c r="D25" s="29">
        <v>1420</v>
      </c>
      <c r="E25" s="29" t="s">
        <v>1915</v>
      </c>
      <c r="F25" s="29" t="s">
        <v>95</v>
      </c>
      <c r="G25" s="29" t="s">
        <v>1915</v>
      </c>
    </row>
    <row r="26" spans="2:7" x14ac:dyDescent="0.4">
      <c r="B26" s="29" t="str">
        <f t="shared" si="0"/>
        <v>4392(Prepayment Invoice Sales Acct)</v>
      </c>
      <c r="C26" s="29" t="s">
        <v>742</v>
      </c>
      <c r="D26" s="29">
        <v>4392</v>
      </c>
      <c r="E26" s="29" t="s">
        <v>110</v>
      </c>
      <c r="F26" s="29" t="s">
        <v>109</v>
      </c>
      <c r="G26" s="29" t="s">
        <v>110</v>
      </c>
    </row>
    <row r="27" spans="2:7" x14ac:dyDescent="0.4">
      <c r="B27" s="29" t="str">
        <f t="shared" si="0"/>
        <v>5185(Fringe Overhead Clearing False)</v>
      </c>
      <c r="C27" s="29" t="s">
        <v>742</v>
      </c>
      <c r="D27" s="29">
        <v>5185</v>
      </c>
      <c r="E27" s="29" t="s">
        <v>1923</v>
      </c>
      <c r="F27" s="29" t="s">
        <v>1949</v>
      </c>
      <c r="G27" s="29" t="s">
        <v>1923</v>
      </c>
    </row>
    <row r="28" spans="2:7" x14ac:dyDescent="0.4">
      <c r="B28" s="29" t="str">
        <f t="shared" si="0"/>
        <v>5130(PO-Invoice Price Variance)</v>
      </c>
      <c r="C28" s="29" t="s">
        <v>742</v>
      </c>
      <c r="D28" s="29">
        <v>5130</v>
      </c>
      <c r="E28" s="29" t="s">
        <v>1921</v>
      </c>
      <c r="F28" s="29" t="s">
        <v>1949</v>
      </c>
      <c r="G28" s="29" t="s">
        <v>1921</v>
      </c>
    </row>
    <row r="29" spans="2:7" x14ac:dyDescent="0.4">
      <c r="B29" s="29" t="str">
        <f t="shared" si="0"/>
        <v>5175(Labor Overhead Clearing)</v>
      </c>
      <c r="C29" s="29" t="s">
        <v>742</v>
      </c>
      <c r="D29" s="29">
        <v>5175</v>
      </c>
      <c r="E29" s="29" t="s">
        <v>120</v>
      </c>
      <c r="F29" s="29" t="s">
        <v>1949</v>
      </c>
      <c r="G29" s="29" t="s">
        <v>120</v>
      </c>
    </row>
    <row r="30" spans="2:7" x14ac:dyDescent="0.4">
      <c r="B30" s="29" t="str">
        <f t="shared" si="0"/>
        <v>5150(Work Order Variance)</v>
      </c>
      <c r="C30" s="29" t="s">
        <v>742</v>
      </c>
      <c r="D30" s="29">
        <v>5150</v>
      </c>
      <c r="E30" s="29" t="s">
        <v>117</v>
      </c>
      <c r="F30" s="29" t="s">
        <v>1949</v>
      </c>
      <c r="G30" s="29" t="s">
        <v>117</v>
      </c>
    </row>
    <row r="31" spans="2:7" x14ac:dyDescent="0.4">
      <c r="B31" s="29" t="str">
        <f t="shared" si="0"/>
        <v>2200(Customer Deposits)</v>
      </c>
      <c r="C31" s="29" t="s">
        <v>742</v>
      </c>
      <c r="D31" s="29">
        <v>2200</v>
      </c>
      <c r="E31" s="29" t="s">
        <v>1918</v>
      </c>
      <c r="F31" s="29" t="s">
        <v>95</v>
      </c>
      <c r="G31" s="29" t="s">
        <v>1918</v>
      </c>
    </row>
    <row r="32" spans="2:7" x14ac:dyDescent="0.4">
      <c r="B32" s="29" t="str">
        <f>CONCATENATE(D32,"(",E32,")")</f>
        <v>5000(Product Cost of Sales)</v>
      </c>
      <c r="C32" s="29" t="s">
        <v>742</v>
      </c>
      <c r="D32" s="29">
        <v>5000</v>
      </c>
      <c r="E32" s="29" t="s">
        <v>1943</v>
      </c>
      <c r="F32" s="29" t="s">
        <v>1949</v>
      </c>
      <c r="G32" s="29" t="s">
        <v>1943</v>
      </c>
    </row>
    <row r="33" spans="2:7" x14ac:dyDescent="0.4">
      <c r="B33" s="175" t="str">
        <f t="shared" si="0"/>
        <v>754(会議費)</v>
      </c>
      <c r="C33" s="175" t="s">
        <v>742</v>
      </c>
      <c r="D33" s="175">
        <v>754</v>
      </c>
      <c r="E33" s="175" t="s">
        <v>1952</v>
      </c>
      <c r="F33" s="175" t="s">
        <v>1950</v>
      </c>
      <c r="G33" s="175" t="s">
        <v>1952</v>
      </c>
    </row>
    <row r="34" spans="2:7" x14ac:dyDescent="0.4">
      <c r="B34" s="175" t="str">
        <f t="shared" si="0"/>
        <v>755(旅費交通費)</v>
      </c>
      <c r="C34" s="175" t="s">
        <v>742</v>
      </c>
      <c r="D34" s="175">
        <v>755</v>
      </c>
      <c r="E34" s="175" t="s">
        <v>1953</v>
      </c>
      <c r="F34" s="175" t="s">
        <v>1950</v>
      </c>
      <c r="G34" s="175" t="s">
        <v>1953</v>
      </c>
    </row>
    <row r="35" spans="2:7" x14ac:dyDescent="0.4">
      <c r="B35" s="175" t="str">
        <f t="shared" si="0"/>
        <v>756(通信費)</v>
      </c>
      <c r="C35" s="175" t="s">
        <v>742</v>
      </c>
      <c r="D35" s="175">
        <v>756</v>
      </c>
      <c r="E35" s="175" t="s">
        <v>1954</v>
      </c>
      <c r="F35" s="175" t="s">
        <v>1950</v>
      </c>
      <c r="G35" s="175" t="s">
        <v>1954</v>
      </c>
    </row>
    <row r="36" spans="2:7" x14ac:dyDescent="0.4">
      <c r="B36" s="175" t="str">
        <f t="shared" si="0"/>
        <v>757(販売手数料)</v>
      </c>
      <c r="C36" s="175" t="s">
        <v>742</v>
      </c>
      <c r="D36" s="175">
        <v>757</v>
      </c>
      <c r="E36" s="175" t="s">
        <v>1955</v>
      </c>
      <c r="F36" s="175" t="s">
        <v>1950</v>
      </c>
      <c r="G36" s="175" t="s">
        <v>1955</v>
      </c>
    </row>
    <row r="37" spans="2:7" x14ac:dyDescent="0.4">
      <c r="B37" s="175" t="str">
        <f t="shared" si="0"/>
        <v>758(販売促進費)</v>
      </c>
      <c r="C37" s="175" t="s">
        <v>742</v>
      </c>
      <c r="D37" s="175">
        <v>758</v>
      </c>
      <c r="E37" s="175" t="s">
        <v>1956</v>
      </c>
      <c r="F37" s="175" t="s">
        <v>1950</v>
      </c>
      <c r="G37" s="175" t="s">
        <v>1956</v>
      </c>
    </row>
    <row r="38" spans="2:7" x14ac:dyDescent="0.4">
      <c r="B38" s="175" t="str">
        <f t="shared" si="0"/>
        <v>760(消耗品費)</v>
      </c>
      <c r="C38" s="175" t="s">
        <v>742</v>
      </c>
      <c r="D38" s="175">
        <v>760</v>
      </c>
      <c r="E38" s="175" t="s">
        <v>1957</v>
      </c>
      <c r="F38" s="175" t="s">
        <v>1950</v>
      </c>
      <c r="G38" s="175" t="s">
        <v>1957</v>
      </c>
    </row>
    <row r="39" spans="2:7" x14ac:dyDescent="0.4">
      <c r="B39" s="175" t="str">
        <f t="shared" si="0"/>
        <v>761(事務用消耗品費)</v>
      </c>
      <c r="C39" s="175" t="s">
        <v>742</v>
      </c>
      <c r="D39" s="175">
        <v>761</v>
      </c>
      <c r="E39" s="175" t="s">
        <v>1958</v>
      </c>
      <c r="F39" s="175" t="s">
        <v>1950</v>
      </c>
      <c r="G39" s="175" t="s">
        <v>1959</v>
      </c>
    </row>
    <row r="40" spans="2:7" x14ac:dyDescent="0.4">
      <c r="B40" s="175" t="str">
        <f t="shared" si="0"/>
        <v>762(修繕費)</v>
      </c>
      <c r="C40" s="175" t="s">
        <v>742</v>
      </c>
      <c r="D40" s="175">
        <v>762</v>
      </c>
      <c r="E40" s="175" t="s">
        <v>1960</v>
      </c>
      <c r="F40" s="175" t="s">
        <v>1950</v>
      </c>
      <c r="G40" s="175" t="s">
        <v>1960</v>
      </c>
    </row>
    <row r="41" spans="2:7" x14ac:dyDescent="0.4">
      <c r="B41" s="175" t="str">
        <f t="shared" si="0"/>
        <v>763(水道光熱費)</v>
      </c>
      <c r="C41" s="175" t="s">
        <v>742</v>
      </c>
      <c r="D41" s="175">
        <v>763</v>
      </c>
      <c r="E41" s="175" t="s">
        <v>1961</v>
      </c>
      <c r="F41" s="175" t="s">
        <v>1950</v>
      </c>
      <c r="G41" s="175" t="s">
        <v>1961</v>
      </c>
    </row>
    <row r="42" spans="2:7" x14ac:dyDescent="0.4">
      <c r="B42" s="175" t="str">
        <f t="shared" si="0"/>
        <v>764(新聞図書費)</v>
      </c>
      <c r="C42" s="175" t="s">
        <v>742</v>
      </c>
      <c r="D42" s="175">
        <v>764</v>
      </c>
      <c r="E42" s="175" t="s">
        <v>1962</v>
      </c>
      <c r="F42" s="175" t="s">
        <v>1950</v>
      </c>
      <c r="G42" s="175" t="s">
        <v>1962</v>
      </c>
    </row>
    <row r="43" spans="2:7" x14ac:dyDescent="0.4">
      <c r="B43" s="175" t="str">
        <f t="shared" si="0"/>
        <v>765(諸会費)</v>
      </c>
      <c r="C43" s="175" t="s">
        <v>742</v>
      </c>
      <c r="D43" s="175">
        <v>765</v>
      </c>
      <c r="E43" s="175" t="s">
        <v>1963</v>
      </c>
      <c r="F43" s="175" t="s">
        <v>1950</v>
      </c>
      <c r="G43" s="175" t="s">
        <v>1963</v>
      </c>
    </row>
    <row r="44" spans="2:7" x14ac:dyDescent="0.4">
      <c r="B44" s="175" t="str">
        <f t="shared" si="0"/>
        <v>766(支払手数料)</v>
      </c>
      <c r="C44" s="175" t="s">
        <v>742</v>
      </c>
      <c r="D44" s="175">
        <v>766</v>
      </c>
      <c r="E44" s="175" t="s">
        <v>1964</v>
      </c>
      <c r="F44" s="175" t="s">
        <v>1950</v>
      </c>
      <c r="G44" s="175" t="s">
        <v>1964</v>
      </c>
    </row>
    <row r="45" spans="2:7" x14ac:dyDescent="0.4">
      <c r="B45" s="175" t="str">
        <f t="shared" si="0"/>
        <v>767(車両費)</v>
      </c>
      <c r="C45" s="175" t="s">
        <v>742</v>
      </c>
      <c r="D45" s="175">
        <v>767</v>
      </c>
      <c r="E45" s="175" t="s">
        <v>1965</v>
      </c>
      <c r="F45" s="175" t="s">
        <v>1950</v>
      </c>
      <c r="G45" s="175" t="s">
        <v>1965</v>
      </c>
    </row>
    <row r="46" spans="2:7" x14ac:dyDescent="0.4">
      <c r="B46" s="175" t="str">
        <f t="shared" si="0"/>
        <v>781(地代家賃)</v>
      </c>
      <c r="C46" s="175" t="s">
        <v>742</v>
      </c>
      <c r="D46" s="175">
        <v>781</v>
      </c>
      <c r="E46" s="175" t="s">
        <v>1966</v>
      </c>
      <c r="F46" s="175" t="s">
        <v>1950</v>
      </c>
      <c r="G46" s="175" t="s">
        <v>1966</v>
      </c>
    </row>
    <row r="47" spans="2:7" x14ac:dyDescent="0.4">
      <c r="B47" s="175" t="str">
        <f t="shared" si="0"/>
        <v>782(賃借料)</v>
      </c>
      <c r="C47" s="175" t="s">
        <v>742</v>
      </c>
      <c r="D47" s="175">
        <v>782</v>
      </c>
      <c r="E47" s="175" t="s">
        <v>1967</v>
      </c>
      <c r="F47" s="175" t="s">
        <v>1950</v>
      </c>
      <c r="G47" s="175" t="s">
        <v>1967</v>
      </c>
    </row>
    <row r="48" spans="2:7" x14ac:dyDescent="0.4">
      <c r="B48" s="175" t="str">
        <f t="shared" si="0"/>
        <v>768(リース料)</v>
      </c>
      <c r="C48" s="175" t="s">
        <v>742</v>
      </c>
      <c r="D48" s="175">
        <v>768</v>
      </c>
      <c r="E48" s="175" t="s">
        <v>1968</v>
      </c>
      <c r="F48" s="175" t="s">
        <v>1950</v>
      </c>
      <c r="G48" s="175" t="s">
        <v>1968</v>
      </c>
    </row>
    <row r="49" spans="2:7" x14ac:dyDescent="0.4">
      <c r="B49" s="175" t="str">
        <f t="shared" si="0"/>
        <v>770(保険料)</v>
      </c>
      <c r="C49" s="175" t="s">
        <v>742</v>
      </c>
      <c r="D49" s="175">
        <v>770</v>
      </c>
      <c r="E49" s="175" t="s">
        <v>1969</v>
      </c>
      <c r="F49" s="175" t="s">
        <v>1950</v>
      </c>
      <c r="G49" s="175" t="s">
        <v>1969</v>
      </c>
    </row>
    <row r="50" spans="2:7" x14ac:dyDescent="0.4">
      <c r="B50" s="175" t="str">
        <f t="shared" si="0"/>
        <v>783(租税公課)</v>
      </c>
      <c r="C50" s="175" t="s">
        <v>742</v>
      </c>
      <c r="D50" s="175">
        <v>783</v>
      </c>
      <c r="E50" s="175" t="s">
        <v>1970</v>
      </c>
      <c r="F50" s="175" t="s">
        <v>1950</v>
      </c>
      <c r="G50" s="175" t="s">
        <v>1970</v>
      </c>
    </row>
    <row r="51" spans="2:7" x14ac:dyDescent="0.4">
      <c r="B51" s="175" t="str">
        <f t="shared" si="0"/>
        <v>771(支払報酬料)</v>
      </c>
      <c r="C51" s="175" t="s">
        <v>742</v>
      </c>
      <c r="D51" s="175">
        <v>771</v>
      </c>
      <c r="E51" s="175" t="s">
        <v>1971</v>
      </c>
      <c r="F51" s="175" t="s">
        <v>1950</v>
      </c>
      <c r="G51" s="175" t="s">
        <v>1971</v>
      </c>
    </row>
    <row r="52" spans="2:7" x14ac:dyDescent="0.4">
      <c r="B52" s="175" t="str">
        <f t="shared" si="0"/>
        <v>772(寄付金)</v>
      </c>
      <c r="C52" s="175" t="s">
        <v>742</v>
      </c>
      <c r="D52" s="175">
        <v>772</v>
      </c>
      <c r="E52" s="175" t="s">
        <v>1972</v>
      </c>
      <c r="F52" s="175" t="s">
        <v>1950</v>
      </c>
      <c r="G52" s="175" t="s">
        <v>1972</v>
      </c>
    </row>
    <row r="53" spans="2:7" x14ac:dyDescent="0.4">
      <c r="B53" s="175" t="str">
        <f t="shared" si="0"/>
        <v>769(燃料費)</v>
      </c>
      <c r="C53" s="175" t="s">
        <v>742</v>
      </c>
      <c r="D53" s="175">
        <v>769</v>
      </c>
      <c r="E53" s="175" t="s">
        <v>1973</v>
      </c>
      <c r="F53" s="175" t="s">
        <v>1950</v>
      </c>
      <c r="G53" s="175" t="s">
        <v>1973</v>
      </c>
    </row>
    <row r="54" spans="2:7" x14ac:dyDescent="0.4">
      <c r="B54" s="175" t="str">
        <f t="shared" si="0"/>
        <v>773(研究開発費)</v>
      </c>
      <c r="C54" s="175" t="s">
        <v>742</v>
      </c>
      <c r="D54" s="175">
        <v>773</v>
      </c>
      <c r="E54" s="175" t="s">
        <v>1974</v>
      </c>
      <c r="F54" s="175" t="s">
        <v>1950</v>
      </c>
      <c r="G54" s="175" t="s">
        <v>1974</v>
      </c>
    </row>
    <row r="55" spans="2:7" x14ac:dyDescent="0.4">
      <c r="B55" s="175" t="str">
        <f t="shared" si="0"/>
        <v>780(減価償却費)</v>
      </c>
      <c r="C55" s="175" t="s">
        <v>742</v>
      </c>
      <c r="D55" s="175">
        <v>780</v>
      </c>
      <c r="E55" s="175" t="s">
        <v>1975</v>
      </c>
      <c r="F55" s="175" t="s">
        <v>1950</v>
      </c>
      <c r="G55" s="175" t="s">
        <v>1975</v>
      </c>
    </row>
    <row r="56" spans="2:7" x14ac:dyDescent="0.4">
      <c r="B56" s="175" t="str">
        <f t="shared" si="0"/>
        <v>784(長期前払費用償却)</v>
      </c>
      <c r="C56" s="175" t="s">
        <v>742</v>
      </c>
      <c r="D56" s="175">
        <v>784</v>
      </c>
      <c r="E56" s="175" t="s">
        <v>1976</v>
      </c>
      <c r="F56" s="175" t="s">
        <v>1950</v>
      </c>
      <c r="G56" s="175" t="s">
        <v>1976</v>
      </c>
    </row>
    <row r="57" spans="2:7" x14ac:dyDescent="0.4">
      <c r="B57" s="175" t="str">
        <f t="shared" si="0"/>
        <v>785(繰延資産償却(販))</v>
      </c>
      <c r="C57" s="175" t="s">
        <v>742</v>
      </c>
      <c r="D57" s="175">
        <v>785</v>
      </c>
      <c r="E57" s="175" t="s">
        <v>1977</v>
      </c>
      <c r="F57" s="175" t="s">
        <v>1950</v>
      </c>
      <c r="G57" s="175" t="s">
        <v>1977</v>
      </c>
    </row>
    <row r="58" spans="2:7" x14ac:dyDescent="0.4">
      <c r="B58" s="175" t="str">
        <f t="shared" si="0"/>
        <v>786(貸倒損失(販))</v>
      </c>
      <c r="C58" s="175" t="s">
        <v>742</v>
      </c>
      <c r="D58" s="175">
        <v>786</v>
      </c>
      <c r="E58" s="175" t="s">
        <v>1978</v>
      </c>
      <c r="F58" s="175" t="s">
        <v>1950</v>
      </c>
      <c r="G58" s="175" t="s">
        <v>1978</v>
      </c>
    </row>
    <row r="59" spans="2:7" x14ac:dyDescent="0.4">
      <c r="B59" s="175" t="str">
        <f t="shared" si="0"/>
        <v>787(貸倒繰入額(販))</v>
      </c>
      <c r="C59" s="175" t="s">
        <v>742</v>
      </c>
      <c r="D59" s="175">
        <v>787</v>
      </c>
      <c r="E59" s="175" t="s">
        <v>1979</v>
      </c>
      <c r="F59" s="175" t="s">
        <v>1950</v>
      </c>
      <c r="G59" s="175" t="s">
        <v>1979</v>
      </c>
    </row>
    <row r="60" spans="2:7" x14ac:dyDescent="0.4">
      <c r="B60" s="175" t="str">
        <f t="shared" si="0"/>
        <v>789(雑費)</v>
      </c>
      <c r="C60" s="175" t="s">
        <v>742</v>
      </c>
      <c r="D60" s="175">
        <v>789</v>
      </c>
      <c r="E60" s="175" t="s">
        <v>1980</v>
      </c>
      <c r="F60" s="175" t="s">
        <v>1950</v>
      </c>
      <c r="G60" s="175" t="s">
        <v>1980</v>
      </c>
    </row>
    <row r="61" spans="2:7" x14ac:dyDescent="0.4">
      <c r="B61" s="175" t="str">
        <f t="shared" si="0"/>
        <v>775(管理諸費)</v>
      </c>
      <c r="C61" s="175" t="s">
        <v>742</v>
      </c>
      <c r="D61" s="175">
        <v>775</v>
      </c>
      <c r="E61" s="175" t="s">
        <v>1981</v>
      </c>
      <c r="F61" s="175" t="s">
        <v>1950</v>
      </c>
      <c r="G61" s="175" t="s">
        <v>1981</v>
      </c>
    </row>
    <row r="62" spans="2:7" x14ac:dyDescent="0.4">
      <c r="B62" s="175" t="str">
        <f t="shared" si="0"/>
        <v>788(賞与引当金繰入)</v>
      </c>
      <c r="C62" s="175" t="s">
        <v>742</v>
      </c>
      <c r="D62" s="175">
        <v>788</v>
      </c>
      <c r="E62" s="175" t="s">
        <v>1982</v>
      </c>
      <c r="F62" s="175" t="s">
        <v>1950</v>
      </c>
      <c r="G62" s="175" t="s">
        <v>1982</v>
      </c>
    </row>
    <row r="63" spans="2:7" x14ac:dyDescent="0.4">
      <c r="B63" s="175" t="str">
        <f t="shared" si="0"/>
        <v>800(受取利息)</v>
      </c>
      <c r="C63" s="175" t="s">
        <v>742</v>
      </c>
      <c r="D63" s="175">
        <v>800</v>
      </c>
      <c r="E63" s="175" t="s">
        <v>1983</v>
      </c>
      <c r="F63" s="175" t="s">
        <v>109</v>
      </c>
      <c r="G63" s="175" t="s">
        <v>1983</v>
      </c>
    </row>
    <row r="64" spans="2:7" x14ac:dyDescent="0.4">
      <c r="B64" s="175" t="str">
        <f t="shared" si="0"/>
        <v>801(受取配当金)</v>
      </c>
      <c r="C64" s="175" t="s">
        <v>742</v>
      </c>
      <c r="D64" s="175">
        <v>801</v>
      </c>
      <c r="E64" s="175" t="s">
        <v>1984</v>
      </c>
      <c r="F64" s="175" t="s">
        <v>109</v>
      </c>
      <c r="G64" s="175" t="s">
        <v>1984</v>
      </c>
    </row>
    <row r="65" spans="2:7" x14ac:dyDescent="0.4">
      <c r="B65" s="175" t="str">
        <f t="shared" si="0"/>
        <v>802(仕入割引)</v>
      </c>
      <c r="C65" s="175" t="s">
        <v>742</v>
      </c>
      <c r="D65" s="175">
        <v>802</v>
      </c>
      <c r="E65" s="175" t="s">
        <v>1985</v>
      </c>
      <c r="F65" s="175" t="s">
        <v>109</v>
      </c>
      <c r="G65" s="175" t="s">
        <v>1985</v>
      </c>
    </row>
    <row r="66" spans="2:7" x14ac:dyDescent="0.4">
      <c r="B66" s="175" t="str">
        <f t="shared" si="0"/>
        <v>140(受取手形)</v>
      </c>
      <c r="C66" s="175" t="s">
        <v>742</v>
      </c>
      <c r="D66" s="175">
        <v>140</v>
      </c>
      <c r="E66" s="175" t="s">
        <v>1986</v>
      </c>
      <c r="F66" s="175" t="s">
        <v>95</v>
      </c>
      <c r="G66" s="175" t="s">
        <v>1986</v>
      </c>
    </row>
    <row r="67" spans="2:7" x14ac:dyDescent="0.4">
      <c r="B67" s="175" t="str">
        <f t="shared" si="0"/>
        <v>141(不渡手形)</v>
      </c>
      <c r="C67" s="175" t="s">
        <v>742</v>
      </c>
      <c r="D67" s="175">
        <v>141</v>
      </c>
      <c r="E67" s="175" t="s">
        <v>1987</v>
      </c>
      <c r="F67" s="175" t="s">
        <v>95</v>
      </c>
      <c r="G67" s="175" t="s">
        <v>1987</v>
      </c>
    </row>
    <row r="68" spans="2:7" x14ac:dyDescent="0.4">
      <c r="B68" s="175" t="str">
        <f t="shared" si="0"/>
        <v>142(売掛金)</v>
      </c>
      <c r="C68" s="175" t="s">
        <v>742</v>
      </c>
      <c r="D68" s="175">
        <v>142</v>
      </c>
      <c r="E68" s="175" t="s">
        <v>1988</v>
      </c>
      <c r="F68" s="175" t="s">
        <v>95</v>
      </c>
      <c r="G68" s="175" t="s">
        <v>1988</v>
      </c>
    </row>
    <row r="69" spans="2:7" x14ac:dyDescent="0.4">
      <c r="B69" s="175" t="str">
        <f t="shared" ref="B69:B132" si="1">CONCATENATE(D69,"(",E69,")")</f>
        <v>149(貸倒引当金(売))</v>
      </c>
      <c r="C69" s="175" t="s">
        <v>742</v>
      </c>
      <c r="D69" s="175">
        <v>149</v>
      </c>
      <c r="E69" s="175" t="s">
        <v>1989</v>
      </c>
      <c r="F69" s="175" t="s">
        <v>95</v>
      </c>
      <c r="G69" s="175" t="s">
        <v>1989</v>
      </c>
    </row>
    <row r="70" spans="2:7" x14ac:dyDescent="0.4">
      <c r="B70" s="175" t="str">
        <f t="shared" si="1"/>
        <v>144(完成工事未収入金)</v>
      </c>
      <c r="C70" s="175" t="s">
        <v>742</v>
      </c>
      <c r="D70" s="175">
        <v>144</v>
      </c>
      <c r="E70" s="175" t="s">
        <v>1990</v>
      </c>
      <c r="F70" s="175" t="s">
        <v>95</v>
      </c>
      <c r="G70" s="175" t="s">
        <v>1990</v>
      </c>
    </row>
    <row r="71" spans="2:7" x14ac:dyDescent="0.4">
      <c r="B71" s="175" t="str">
        <f t="shared" si="1"/>
        <v>150(有価証券)</v>
      </c>
      <c r="C71" s="175" t="s">
        <v>742</v>
      </c>
      <c r="D71" s="175">
        <v>150</v>
      </c>
      <c r="E71" s="175" t="s">
        <v>1991</v>
      </c>
      <c r="F71" s="175" t="s">
        <v>95</v>
      </c>
      <c r="G71" s="175" t="s">
        <v>1991</v>
      </c>
    </row>
    <row r="72" spans="2:7" x14ac:dyDescent="0.4">
      <c r="B72" s="175" t="str">
        <f t="shared" si="1"/>
        <v>160(商品)</v>
      </c>
      <c r="C72" s="175" t="s">
        <v>742</v>
      </c>
      <c r="D72" s="175">
        <v>160</v>
      </c>
      <c r="E72" s="175" t="s">
        <v>1992</v>
      </c>
      <c r="F72" s="175" t="s">
        <v>95</v>
      </c>
      <c r="G72" s="175" t="s">
        <v>1992</v>
      </c>
    </row>
    <row r="73" spans="2:7" x14ac:dyDescent="0.4">
      <c r="B73" s="175" t="str">
        <f t="shared" si="1"/>
        <v>161(製品)</v>
      </c>
      <c r="C73" s="175" t="s">
        <v>742</v>
      </c>
      <c r="D73" s="175">
        <v>161</v>
      </c>
      <c r="E73" s="175" t="s">
        <v>46</v>
      </c>
      <c r="F73" s="175" t="s">
        <v>95</v>
      </c>
      <c r="G73" s="175" t="s">
        <v>46</v>
      </c>
    </row>
    <row r="74" spans="2:7" x14ac:dyDescent="0.4">
      <c r="B74" s="175" t="str">
        <f t="shared" si="1"/>
        <v>166(製品)</v>
      </c>
      <c r="C74" s="175" t="s">
        <v>742</v>
      </c>
      <c r="D74" s="175">
        <v>166</v>
      </c>
      <c r="E74" s="175" t="s">
        <v>46</v>
      </c>
      <c r="F74" s="175" t="s">
        <v>95</v>
      </c>
      <c r="G74" s="175" t="s">
        <v>1993</v>
      </c>
    </row>
    <row r="75" spans="2:7" x14ac:dyDescent="0.4">
      <c r="B75" s="175" t="str">
        <f t="shared" si="1"/>
        <v>162(半製品)</v>
      </c>
      <c r="C75" s="175" t="s">
        <v>742</v>
      </c>
      <c r="D75" s="175">
        <v>162</v>
      </c>
      <c r="E75" s="175" t="s">
        <v>1994</v>
      </c>
      <c r="F75" s="175" t="s">
        <v>95</v>
      </c>
      <c r="G75" s="175" t="s">
        <v>1994</v>
      </c>
    </row>
    <row r="76" spans="2:7" x14ac:dyDescent="0.4">
      <c r="B76" s="175" t="str">
        <f t="shared" si="1"/>
        <v>164(原材料)</v>
      </c>
      <c r="C76" s="175" t="s">
        <v>742</v>
      </c>
      <c r="D76" s="175">
        <v>164</v>
      </c>
      <c r="E76" s="175" t="s">
        <v>1995</v>
      </c>
      <c r="F76" s="175" t="s">
        <v>95</v>
      </c>
      <c r="G76" s="175" t="s">
        <v>1995</v>
      </c>
    </row>
    <row r="77" spans="2:7" x14ac:dyDescent="0.4">
      <c r="B77" s="175" t="str">
        <f t="shared" si="1"/>
        <v>163(仕掛品)</v>
      </c>
      <c r="C77" s="175" t="s">
        <v>742</v>
      </c>
      <c r="D77" s="175">
        <v>163</v>
      </c>
      <c r="E77" s="175" t="s">
        <v>1996</v>
      </c>
      <c r="F77" s="175" t="s">
        <v>95</v>
      </c>
      <c r="G77" s="175" t="s">
        <v>1996</v>
      </c>
    </row>
    <row r="78" spans="2:7" x14ac:dyDescent="0.4">
      <c r="B78" s="175" t="str">
        <f t="shared" si="1"/>
        <v>165(貯蔵品)</v>
      </c>
      <c r="C78" s="175" t="s">
        <v>742</v>
      </c>
      <c r="D78" s="175">
        <v>165</v>
      </c>
      <c r="E78" s="175" t="s">
        <v>1997</v>
      </c>
      <c r="F78" s="175" t="s">
        <v>95</v>
      </c>
      <c r="G78" s="175" t="s">
        <v>1997</v>
      </c>
    </row>
    <row r="79" spans="2:7" x14ac:dyDescent="0.4">
      <c r="B79" s="175" t="str">
        <f t="shared" si="1"/>
        <v>167(未成工事支出金)</v>
      </c>
      <c r="C79" s="175" t="s">
        <v>742</v>
      </c>
      <c r="D79" s="175">
        <v>167</v>
      </c>
      <c r="E79" s="175" t="s">
        <v>1998</v>
      </c>
      <c r="F79" s="175" t="s">
        <v>95</v>
      </c>
      <c r="G79" s="175" t="s">
        <v>1998</v>
      </c>
    </row>
    <row r="80" spans="2:7" x14ac:dyDescent="0.4">
      <c r="B80" s="175" t="str">
        <f t="shared" si="1"/>
        <v>170(前渡金)</v>
      </c>
      <c r="C80" s="175" t="s">
        <v>742</v>
      </c>
      <c r="D80" s="175">
        <v>170</v>
      </c>
      <c r="E80" s="175" t="s">
        <v>1999</v>
      </c>
      <c r="F80" s="175" t="s">
        <v>95</v>
      </c>
      <c r="G80" s="175" t="s">
        <v>1999</v>
      </c>
    </row>
    <row r="81" spans="2:7" x14ac:dyDescent="0.4">
      <c r="B81" s="175" t="str">
        <f t="shared" si="1"/>
        <v>171(立替金)</v>
      </c>
      <c r="C81" s="175" t="s">
        <v>742</v>
      </c>
      <c r="D81" s="175">
        <v>171</v>
      </c>
      <c r="E81" s="175" t="s">
        <v>2000</v>
      </c>
      <c r="F81" s="175" t="s">
        <v>95</v>
      </c>
      <c r="G81" s="175" t="s">
        <v>2000</v>
      </c>
    </row>
    <row r="82" spans="2:7" x14ac:dyDescent="0.4">
      <c r="B82" s="175" t="str">
        <f t="shared" si="1"/>
        <v>175(前払費用)</v>
      </c>
      <c r="C82" s="175" t="s">
        <v>742</v>
      </c>
      <c r="D82" s="175">
        <v>175</v>
      </c>
      <c r="E82" s="175" t="s">
        <v>2001</v>
      </c>
      <c r="F82" s="175" t="s">
        <v>95</v>
      </c>
      <c r="G82" s="175" t="s">
        <v>2001</v>
      </c>
    </row>
    <row r="83" spans="2:7" x14ac:dyDescent="0.4">
      <c r="B83" s="175" t="str">
        <f t="shared" si="1"/>
        <v>190(繰延税金資産(流))</v>
      </c>
      <c r="C83" s="175" t="s">
        <v>742</v>
      </c>
      <c r="D83" s="175">
        <v>190</v>
      </c>
      <c r="E83" s="175" t="s">
        <v>2002</v>
      </c>
      <c r="F83" s="175" t="s">
        <v>95</v>
      </c>
      <c r="G83" s="175" t="s">
        <v>2002</v>
      </c>
    </row>
    <row r="84" spans="2:7" x14ac:dyDescent="0.4">
      <c r="B84" s="175" t="str">
        <f t="shared" si="1"/>
        <v>174(未収収益)</v>
      </c>
      <c r="C84" s="175" t="s">
        <v>742</v>
      </c>
      <c r="D84" s="175">
        <v>174</v>
      </c>
      <c r="E84" s="175" t="s">
        <v>2003</v>
      </c>
      <c r="F84" s="175" t="s">
        <v>95</v>
      </c>
      <c r="G84" s="175" t="s">
        <v>2003</v>
      </c>
    </row>
    <row r="85" spans="2:7" x14ac:dyDescent="0.4">
      <c r="B85" s="175" t="str">
        <f t="shared" si="1"/>
        <v>173(短期貸付金)</v>
      </c>
      <c r="C85" s="175" t="s">
        <v>742</v>
      </c>
      <c r="D85" s="175">
        <v>173</v>
      </c>
      <c r="E85" s="175" t="s">
        <v>2004</v>
      </c>
      <c r="F85" s="175" t="s">
        <v>95</v>
      </c>
      <c r="G85" s="175" t="s">
        <v>2004</v>
      </c>
    </row>
    <row r="86" spans="2:7" x14ac:dyDescent="0.4">
      <c r="B86" s="175" t="str">
        <f t="shared" si="1"/>
        <v>191(未収還付法人税等)</v>
      </c>
      <c r="C86" s="175" t="s">
        <v>742</v>
      </c>
      <c r="D86" s="175">
        <v>191</v>
      </c>
      <c r="E86" s="175" t="s">
        <v>2005</v>
      </c>
      <c r="F86" s="175" t="s">
        <v>95</v>
      </c>
      <c r="G86" s="175" t="s">
        <v>2005</v>
      </c>
    </row>
    <row r="87" spans="2:7" x14ac:dyDescent="0.4">
      <c r="B87" s="175" t="str">
        <f t="shared" si="1"/>
        <v>181(役員貸付金)</v>
      </c>
      <c r="C87" s="175" t="s">
        <v>742</v>
      </c>
      <c r="D87" s="175">
        <v>181</v>
      </c>
      <c r="E87" s="175" t="s">
        <v>2006</v>
      </c>
      <c r="F87" s="175" t="s">
        <v>95</v>
      </c>
      <c r="G87" s="175" t="s">
        <v>2006</v>
      </c>
    </row>
    <row r="88" spans="2:7" x14ac:dyDescent="0.4">
      <c r="B88" s="175" t="str">
        <f t="shared" si="1"/>
        <v>172(未収入金)</v>
      </c>
      <c r="C88" s="175" t="s">
        <v>742</v>
      </c>
      <c r="D88" s="175">
        <v>172</v>
      </c>
      <c r="E88" s="175" t="s">
        <v>2007</v>
      </c>
      <c r="F88" s="175" t="s">
        <v>95</v>
      </c>
      <c r="G88" s="175" t="s">
        <v>2007</v>
      </c>
    </row>
    <row r="89" spans="2:7" x14ac:dyDescent="0.4">
      <c r="B89" s="175" t="str">
        <f t="shared" si="1"/>
        <v>176(仮払金)</v>
      </c>
      <c r="C89" s="175" t="s">
        <v>742</v>
      </c>
      <c r="D89" s="175">
        <v>176</v>
      </c>
      <c r="E89" s="175" t="s">
        <v>2008</v>
      </c>
      <c r="F89" s="175" t="s">
        <v>95</v>
      </c>
      <c r="G89" s="175" t="s">
        <v>2008</v>
      </c>
    </row>
    <row r="90" spans="2:7" x14ac:dyDescent="0.4">
      <c r="B90" s="175" t="str">
        <f t="shared" si="1"/>
        <v>177(預け金)</v>
      </c>
      <c r="C90" s="175" t="s">
        <v>742</v>
      </c>
      <c r="D90" s="175">
        <v>177</v>
      </c>
      <c r="E90" s="175" t="s">
        <v>2009</v>
      </c>
      <c r="F90" s="175" t="s">
        <v>95</v>
      </c>
      <c r="G90" s="175" t="s">
        <v>2009</v>
      </c>
    </row>
    <row r="91" spans="2:7" x14ac:dyDescent="0.4">
      <c r="B91" s="175" t="str">
        <f t="shared" si="1"/>
        <v>180(仮払消費税)</v>
      </c>
      <c r="C91" s="175" t="s">
        <v>742</v>
      </c>
      <c r="D91" s="175">
        <v>180</v>
      </c>
      <c r="E91" s="175" t="s">
        <v>2010</v>
      </c>
      <c r="F91" s="175" t="s">
        <v>95</v>
      </c>
      <c r="G91" s="175" t="s">
        <v>2010</v>
      </c>
    </row>
    <row r="92" spans="2:7" x14ac:dyDescent="0.4">
      <c r="B92" s="175" t="str">
        <f t="shared" si="1"/>
        <v>199(貸倒引当金(他))</v>
      </c>
      <c r="C92" s="175" t="s">
        <v>742</v>
      </c>
      <c r="D92" s="175">
        <v>199</v>
      </c>
      <c r="E92" s="175" t="s">
        <v>2011</v>
      </c>
      <c r="F92" s="175" t="s">
        <v>95</v>
      </c>
      <c r="G92" s="175" t="s">
        <v>2011</v>
      </c>
    </row>
    <row r="93" spans="2:7" x14ac:dyDescent="0.4">
      <c r="B93" s="175" t="str">
        <f t="shared" si="1"/>
        <v>200(建物)</v>
      </c>
      <c r="C93" s="175" t="s">
        <v>742</v>
      </c>
      <c r="D93" s="175">
        <v>200</v>
      </c>
      <c r="E93" s="175" t="s">
        <v>2012</v>
      </c>
      <c r="F93" s="175" t="s">
        <v>95</v>
      </c>
      <c r="G93" s="175" t="s">
        <v>2012</v>
      </c>
    </row>
    <row r="94" spans="2:7" x14ac:dyDescent="0.4">
      <c r="B94" s="175" t="str">
        <f t="shared" si="1"/>
        <v>201(附属設備)</v>
      </c>
      <c r="C94" s="175" t="s">
        <v>742</v>
      </c>
      <c r="D94" s="175">
        <v>201</v>
      </c>
      <c r="E94" s="175" t="s">
        <v>2013</v>
      </c>
      <c r="F94" s="175" t="s">
        <v>95</v>
      </c>
      <c r="G94" s="175" t="s">
        <v>2013</v>
      </c>
    </row>
    <row r="95" spans="2:7" x14ac:dyDescent="0.4">
      <c r="B95" s="175" t="str">
        <f t="shared" si="1"/>
        <v>202(構築物)</v>
      </c>
      <c r="C95" s="175" t="s">
        <v>742</v>
      </c>
      <c r="D95" s="175">
        <v>202</v>
      </c>
      <c r="E95" s="175" t="s">
        <v>2014</v>
      </c>
      <c r="F95" s="175" t="s">
        <v>95</v>
      </c>
      <c r="G95" s="175" t="s">
        <v>2014</v>
      </c>
    </row>
    <row r="96" spans="2:7" x14ac:dyDescent="0.4">
      <c r="B96" s="175" t="str">
        <f t="shared" si="1"/>
        <v>203(機械装置)</v>
      </c>
      <c r="C96" s="175" t="s">
        <v>742</v>
      </c>
      <c r="D96" s="175">
        <v>203</v>
      </c>
      <c r="E96" s="175" t="s">
        <v>2015</v>
      </c>
      <c r="F96" s="175" t="s">
        <v>95</v>
      </c>
      <c r="G96" s="175" t="s">
        <v>2015</v>
      </c>
    </row>
    <row r="97" spans="2:7" x14ac:dyDescent="0.4">
      <c r="B97" s="175" t="str">
        <f t="shared" si="1"/>
        <v>204(車両運搬具)</v>
      </c>
      <c r="C97" s="175" t="s">
        <v>742</v>
      </c>
      <c r="D97" s="175">
        <v>204</v>
      </c>
      <c r="E97" s="175" t="s">
        <v>2016</v>
      </c>
      <c r="F97" s="175" t="s">
        <v>95</v>
      </c>
      <c r="G97" s="175" t="s">
        <v>2016</v>
      </c>
    </row>
    <row r="98" spans="2:7" x14ac:dyDescent="0.4">
      <c r="B98" s="175" t="str">
        <f t="shared" si="1"/>
        <v>205(工具器具備品)</v>
      </c>
      <c r="C98" s="175" t="s">
        <v>742</v>
      </c>
      <c r="D98" s="175">
        <v>205</v>
      </c>
      <c r="E98" s="175" t="s">
        <v>2017</v>
      </c>
      <c r="F98" s="175" t="s">
        <v>95</v>
      </c>
      <c r="G98" s="175" t="s">
        <v>2017</v>
      </c>
    </row>
    <row r="99" spans="2:7" x14ac:dyDescent="0.4">
      <c r="B99" s="175" t="str">
        <f t="shared" si="1"/>
        <v>208(一括償却資産)</v>
      </c>
      <c r="C99" s="175" t="s">
        <v>742</v>
      </c>
      <c r="D99" s="175">
        <v>208</v>
      </c>
      <c r="E99" s="175" t="s">
        <v>2018</v>
      </c>
      <c r="F99" s="175" t="s">
        <v>95</v>
      </c>
      <c r="G99" s="175" t="s">
        <v>2018</v>
      </c>
    </row>
    <row r="100" spans="2:7" x14ac:dyDescent="0.4">
      <c r="B100" s="175" t="str">
        <f t="shared" si="1"/>
        <v>803(有価証券売却益)</v>
      </c>
      <c r="C100" s="175" t="s">
        <v>742</v>
      </c>
      <c r="D100" s="175">
        <v>803</v>
      </c>
      <c r="E100" s="175" t="s">
        <v>2019</v>
      </c>
      <c r="F100" s="175" t="s">
        <v>109</v>
      </c>
      <c r="G100" s="175" t="s">
        <v>2019</v>
      </c>
    </row>
    <row r="101" spans="2:7" x14ac:dyDescent="0.4">
      <c r="B101" s="175" t="str">
        <f t="shared" si="1"/>
        <v>816(雑収入)</v>
      </c>
      <c r="C101" s="175" t="s">
        <v>742</v>
      </c>
      <c r="D101" s="175">
        <v>816</v>
      </c>
      <c r="E101" s="175" t="s">
        <v>2020</v>
      </c>
      <c r="F101" s="175" t="s">
        <v>109</v>
      </c>
      <c r="G101" s="175" t="s">
        <v>2020</v>
      </c>
    </row>
    <row r="102" spans="2:7" x14ac:dyDescent="0.4">
      <c r="B102" s="175" t="str">
        <f t="shared" si="1"/>
        <v>815(為替差益)</v>
      </c>
      <c r="C102" s="175" t="s">
        <v>742</v>
      </c>
      <c r="D102" s="175">
        <v>815</v>
      </c>
      <c r="E102" s="175" t="s">
        <v>2021</v>
      </c>
      <c r="F102" s="175" t="s">
        <v>109</v>
      </c>
      <c r="G102" s="175" t="s">
        <v>2021</v>
      </c>
    </row>
    <row r="103" spans="2:7" x14ac:dyDescent="0.4">
      <c r="B103" s="175" t="str">
        <f t="shared" si="1"/>
        <v>830(支払利息)</v>
      </c>
      <c r="C103" s="175" t="s">
        <v>742</v>
      </c>
      <c r="D103" s="175">
        <v>830</v>
      </c>
      <c r="E103" s="175" t="s">
        <v>2022</v>
      </c>
      <c r="F103" s="175" t="s">
        <v>1950</v>
      </c>
      <c r="G103" s="175" t="s">
        <v>2022</v>
      </c>
    </row>
    <row r="104" spans="2:7" x14ac:dyDescent="0.4">
      <c r="B104" s="175" t="str">
        <f t="shared" si="1"/>
        <v>831(割引料)</v>
      </c>
      <c r="C104" s="175" t="s">
        <v>742</v>
      </c>
      <c r="D104" s="175">
        <v>831</v>
      </c>
      <c r="E104" s="175" t="s">
        <v>2023</v>
      </c>
      <c r="F104" s="175" t="s">
        <v>1950</v>
      </c>
      <c r="G104" s="175" t="s">
        <v>2023</v>
      </c>
    </row>
    <row r="105" spans="2:7" x14ac:dyDescent="0.4">
      <c r="B105" s="175" t="str">
        <f t="shared" si="1"/>
        <v>837(手形売却損)</v>
      </c>
      <c r="C105" s="175" t="s">
        <v>742</v>
      </c>
      <c r="D105" s="175">
        <v>837</v>
      </c>
      <c r="E105" s="175" t="s">
        <v>2024</v>
      </c>
      <c r="F105" s="175" t="s">
        <v>1950</v>
      </c>
      <c r="G105" s="175" t="s">
        <v>2024</v>
      </c>
    </row>
    <row r="106" spans="2:7" x14ac:dyDescent="0.4">
      <c r="B106" s="175" t="str">
        <f t="shared" si="1"/>
        <v>832(貸倒損失(外))</v>
      </c>
      <c r="C106" s="175" t="s">
        <v>742</v>
      </c>
      <c r="D106" s="175">
        <v>832</v>
      </c>
      <c r="E106" s="175" t="s">
        <v>2025</v>
      </c>
      <c r="F106" s="175" t="s">
        <v>1950</v>
      </c>
      <c r="G106" s="175" t="s">
        <v>2025</v>
      </c>
    </row>
    <row r="107" spans="2:7" x14ac:dyDescent="0.4">
      <c r="B107" s="175" t="str">
        <f t="shared" si="1"/>
        <v>833(売上割引)</v>
      </c>
      <c r="C107" s="175" t="s">
        <v>742</v>
      </c>
      <c r="D107" s="175">
        <v>833</v>
      </c>
      <c r="E107" s="175" t="s">
        <v>2026</v>
      </c>
      <c r="F107" s="175" t="s">
        <v>1950</v>
      </c>
      <c r="G107" s="175" t="s">
        <v>2026</v>
      </c>
    </row>
    <row r="108" spans="2:7" x14ac:dyDescent="0.4">
      <c r="B108" s="175" t="str">
        <f t="shared" si="1"/>
        <v>834(有価証券売却損)</v>
      </c>
      <c r="C108" s="175" t="s">
        <v>742</v>
      </c>
      <c r="D108" s="175">
        <v>834</v>
      </c>
      <c r="E108" s="175" t="s">
        <v>2027</v>
      </c>
      <c r="F108" s="175" t="s">
        <v>1950</v>
      </c>
      <c r="G108" s="175" t="s">
        <v>2027</v>
      </c>
    </row>
    <row r="109" spans="2:7" x14ac:dyDescent="0.4">
      <c r="B109" s="175" t="str">
        <f t="shared" si="1"/>
        <v>835(繰延資産償却(外))</v>
      </c>
      <c r="C109" s="175" t="s">
        <v>742</v>
      </c>
      <c r="D109" s="175">
        <v>835</v>
      </c>
      <c r="E109" s="175" t="s">
        <v>2028</v>
      </c>
      <c r="F109" s="175" t="s">
        <v>1950</v>
      </c>
      <c r="G109" s="175" t="s">
        <v>2028</v>
      </c>
    </row>
    <row r="110" spans="2:7" x14ac:dyDescent="0.4">
      <c r="B110" s="175" t="str">
        <f t="shared" si="1"/>
        <v>836(貸倒繰入額(外))</v>
      </c>
      <c r="C110" s="175" t="s">
        <v>742</v>
      </c>
      <c r="D110" s="175">
        <v>836</v>
      </c>
      <c r="E110" s="175" t="s">
        <v>2029</v>
      </c>
      <c r="F110" s="175" t="s">
        <v>1950</v>
      </c>
      <c r="G110" s="175" t="s">
        <v>2029</v>
      </c>
    </row>
    <row r="111" spans="2:7" x14ac:dyDescent="0.4">
      <c r="B111" s="175" t="str">
        <f t="shared" si="1"/>
        <v>846(雑損失)</v>
      </c>
      <c r="C111" s="175" t="s">
        <v>742</v>
      </c>
      <c r="D111" s="175">
        <v>846</v>
      </c>
      <c r="E111" s="175" t="s">
        <v>2030</v>
      </c>
      <c r="F111" s="175" t="s">
        <v>1950</v>
      </c>
      <c r="G111" s="175" t="s">
        <v>2030</v>
      </c>
    </row>
    <row r="112" spans="2:7" x14ac:dyDescent="0.4">
      <c r="B112" s="175" t="str">
        <f t="shared" si="1"/>
        <v>845(為替差損)</v>
      </c>
      <c r="C112" s="175" t="s">
        <v>742</v>
      </c>
      <c r="D112" s="175">
        <v>845</v>
      </c>
      <c r="E112" s="175" t="s">
        <v>2031</v>
      </c>
      <c r="F112" s="175" t="s">
        <v>1950</v>
      </c>
      <c r="G112" s="175" t="s">
        <v>2031</v>
      </c>
    </row>
    <row r="113" spans="2:7" x14ac:dyDescent="0.4">
      <c r="B113" s="175" t="str">
        <f t="shared" si="1"/>
        <v>913(前期損益修正益)</v>
      </c>
      <c r="C113" s="175" t="s">
        <v>742</v>
      </c>
      <c r="D113" s="175">
        <v>913</v>
      </c>
      <c r="E113" s="175" t="s">
        <v>2032</v>
      </c>
      <c r="F113" s="175" t="s">
        <v>109</v>
      </c>
      <c r="G113" s="175" t="s">
        <v>2032</v>
      </c>
    </row>
    <row r="114" spans="2:7" x14ac:dyDescent="0.4">
      <c r="B114" s="175" t="str">
        <f t="shared" si="1"/>
        <v>900(固定資産売却益)</v>
      </c>
      <c r="C114" s="175" t="s">
        <v>742</v>
      </c>
      <c r="D114" s="175">
        <v>900</v>
      </c>
      <c r="E114" s="175" t="s">
        <v>2033</v>
      </c>
      <c r="F114" s="175" t="s">
        <v>109</v>
      </c>
      <c r="G114" s="175" t="s">
        <v>2033</v>
      </c>
    </row>
    <row r="115" spans="2:7" x14ac:dyDescent="0.4">
      <c r="B115" s="175" t="str">
        <f t="shared" si="1"/>
        <v>901(投資有価証券売却益)</v>
      </c>
      <c r="C115" s="175" t="s">
        <v>742</v>
      </c>
      <c r="D115" s="175">
        <v>901</v>
      </c>
      <c r="E115" s="175" t="s">
        <v>2034</v>
      </c>
      <c r="F115" s="175" t="s">
        <v>109</v>
      </c>
      <c r="G115" s="175" t="s">
        <v>2034</v>
      </c>
    </row>
    <row r="116" spans="2:7" x14ac:dyDescent="0.4">
      <c r="B116" s="175" t="str">
        <f t="shared" si="1"/>
        <v>902(貸倒引当金戻入額)</v>
      </c>
      <c r="C116" s="175" t="s">
        <v>742</v>
      </c>
      <c r="D116" s="175">
        <v>902</v>
      </c>
      <c r="E116" s="175" t="s">
        <v>2035</v>
      </c>
      <c r="F116" s="175" t="s">
        <v>109</v>
      </c>
      <c r="G116" s="175" t="s">
        <v>2036</v>
      </c>
    </row>
    <row r="117" spans="2:7" x14ac:dyDescent="0.4">
      <c r="B117" s="175" t="str">
        <f t="shared" si="1"/>
        <v>933(前期損益修正損)</v>
      </c>
      <c r="C117" s="175" t="s">
        <v>742</v>
      </c>
      <c r="D117" s="175">
        <v>933</v>
      </c>
      <c r="E117" s="175" t="s">
        <v>2037</v>
      </c>
      <c r="F117" s="175" t="s">
        <v>1950</v>
      </c>
      <c r="G117" s="175" t="s">
        <v>2037</v>
      </c>
    </row>
    <row r="118" spans="2:7" x14ac:dyDescent="0.4">
      <c r="B118" s="175" t="str">
        <f t="shared" si="1"/>
        <v>920(固定資産売却損)</v>
      </c>
      <c r="C118" s="175" t="s">
        <v>742</v>
      </c>
      <c r="D118" s="175">
        <v>920</v>
      </c>
      <c r="E118" s="175" t="s">
        <v>2038</v>
      </c>
      <c r="F118" s="175" t="s">
        <v>1950</v>
      </c>
      <c r="G118" s="175" t="s">
        <v>2038</v>
      </c>
    </row>
    <row r="119" spans="2:7" x14ac:dyDescent="0.4">
      <c r="B119" s="175" t="str">
        <f t="shared" si="1"/>
        <v>921(固定資産除却損)</v>
      </c>
      <c r="C119" s="175" t="s">
        <v>742</v>
      </c>
      <c r="D119" s="175">
        <v>921</v>
      </c>
      <c r="E119" s="175" t="s">
        <v>2039</v>
      </c>
      <c r="F119" s="175" t="s">
        <v>1950</v>
      </c>
      <c r="G119" s="175" t="s">
        <v>2039</v>
      </c>
    </row>
    <row r="120" spans="2:7" x14ac:dyDescent="0.4">
      <c r="B120" s="175" t="str">
        <f t="shared" si="1"/>
        <v>922(投資有価証券売却損)</v>
      </c>
      <c r="C120" s="175" t="s">
        <v>742</v>
      </c>
      <c r="D120" s="175">
        <v>922</v>
      </c>
      <c r="E120" s="175" t="s">
        <v>2040</v>
      </c>
      <c r="F120" s="175" t="s">
        <v>1950</v>
      </c>
      <c r="G120" s="175" t="s">
        <v>2040</v>
      </c>
    </row>
    <row r="121" spans="2:7" x14ac:dyDescent="0.4">
      <c r="B121" s="175" t="str">
        <f t="shared" si="1"/>
        <v>982(法人税・住民税及び事業税)</v>
      </c>
      <c r="C121" s="175" t="s">
        <v>742</v>
      </c>
      <c r="D121" s="175">
        <v>982</v>
      </c>
      <c r="E121" s="175" t="s">
        <v>2041</v>
      </c>
      <c r="F121" s="175" t="s">
        <v>1950</v>
      </c>
      <c r="G121" s="175" t="s">
        <v>2041</v>
      </c>
    </row>
    <row r="122" spans="2:7" x14ac:dyDescent="0.4">
      <c r="B122" s="175" t="str">
        <f t="shared" si="1"/>
        <v>980(法人税等)</v>
      </c>
      <c r="C122" s="175" t="s">
        <v>742</v>
      </c>
      <c r="D122" s="175">
        <v>980</v>
      </c>
      <c r="E122" s="175" t="s">
        <v>2042</v>
      </c>
      <c r="F122" s="175" t="s">
        <v>1950</v>
      </c>
      <c r="G122" s="175" t="s">
        <v>2042</v>
      </c>
    </row>
    <row r="123" spans="2:7" x14ac:dyDescent="0.4">
      <c r="B123" s="175" t="str">
        <f t="shared" si="1"/>
        <v>981(法人税等調整額)</v>
      </c>
      <c r="C123" s="175" t="s">
        <v>742</v>
      </c>
      <c r="D123" s="175">
        <v>981</v>
      </c>
      <c r="E123" s="175" t="s">
        <v>2043</v>
      </c>
      <c r="F123" s="175" t="s">
        <v>1950</v>
      </c>
      <c r="G123" s="175" t="s">
        <v>2043</v>
      </c>
    </row>
    <row r="124" spans="2:7" x14ac:dyDescent="0.4">
      <c r="B124" s="175" t="str">
        <f t="shared" si="1"/>
        <v>600([製]期首材料棚卸高)</v>
      </c>
      <c r="C124" s="175" t="s">
        <v>742</v>
      </c>
      <c r="D124" s="175">
        <v>600</v>
      </c>
      <c r="E124" s="175" t="s">
        <v>2044</v>
      </c>
      <c r="F124" s="175" t="s">
        <v>1950</v>
      </c>
      <c r="G124" s="175" t="s">
        <v>2044</v>
      </c>
    </row>
    <row r="125" spans="2:7" x14ac:dyDescent="0.4">
      <c r="B125" s="175" t="str">
        <f t="shared" si="1"/>
        <v>616([製]仕入値引高)</v>
      </c>
      <c r="C125" s="175" t="s">
        <v>742</v>
      </c>
      <c r="D125" s="175">
        <v>616</v>
      </c>
      <c r="E125" s="175" t="s">
        <v>2045</v>
      </c>
      <c r="F125" s="175" t="s">
        <v>1950</v>
      </c>
      <c r="G125" s="175" t="s">
        <v>2045</v>
      </c>
    </row>
    <row r="126" spans="2:7" x14ac:dyDescent="0.4">
      <c r="B126" s="175" t="str">
        <f t="shared" si="1"/>
        <v>617([製]仕入戻し高)</v>
      </c>
      <c r="C126" s="175" t="s">
        <v>742</v>
      </c>
      <c r="D126" s="175">
        <v>617</v>
      </c>
      <c r="E126" s="175" t="s">
        <v>2046</v>
      </c>
      <c r="F126" s="175" t="s">
        <v>1950</v>
      </c>
      <c r="G126" s="175" t="s">
        <v>2046</v>
      </c>
    </row>
    <row r="127" spans="2:7" x14ac:dyDescent="0.4">
      <c r="B127" s="175" t="str">
        <f t="shared" si="1"/>
        <v>618([製]仕入割戻し高)</v>
      </c>
      <c r="C127" s="175" t="s">
        <v>742</v>
      </c>
      <c r="D127" s="175">
        <v>618</v>
      </c>
      <c r="E127" s="175" t="s">
        <v>2047</v>
      </c>
      <c r="F127" s="175" t="s">
        <v>1950</v>
      </c>
      <c r="G127" s="175" t="s">
        <v>2047</v>
      </c>
    </row>
    <row r="128" spans="2:7" x14ac:dyDescent="0.4">
      <c r="B128" s="175" t="str">
        <f t="shared" si="1"/>
        <v>610([製]材料仕入高)</v>
      </c>
      <c r="C128" s="175" t="s">
        <v>742</v>
      </c>
      <c r="D128" s="175">
        <v>610</v>
      </c>
      <c r="E128" s="175" t="s">
        <v>2048</v>
      </c>
      <c r="F128" s="175" t="s">
        <v>1950</v>
      </c>
      <c r="G128" s="175" t="s">
        <v>2048</v>
      </c>
    </row>
    <row r="129" spans="2:7" x14ac:dyDescent="0.4">
      <c r="B129" s="175" t="str">
        <f t="shared" si="1"/>
        <v>619([製]期末材料棚卸高)</v>
      </c>
      <c r="C129" s="175" t="s">
        <v>742</v>
      </c>
      <c r="D129" s="175">
        <v>619</v>
      </c>
      <c r="E129" s="175" t="s">
        <v>2049</v>
      </c>
      <c r="F129" s="175" t="s">
        <v>1950</v>
      </c>
      <c r="G129" s="175" t="s">
        <v>2049</v>
      </c>
    </row>
    <row r="130" spans="2:7" x14ac:dyDescent="0.4">
      <c r="B130" s="175" t="str">
        <f t="shared" si="1"/>
        <v>620([製]役員報酬)</v>
      </c>
      <c r="C130" s="175" t="s">
        <v>742</v>
      </c>
      <c r="D130" s="175">
        <v>620</v>
      </c>
      <c r="E130" s="175" t="s">
        <v>2050</v>
      </c>
      <c r="F130" s="175" t="s">
        <v>1950</v>
      </c>
      <c r="G130" s="175" t="s">
        <v>2050</v>
      </c>
    </row>
    <row r="131" spans="2:7" x14ac:dyDescent="0.4">
      <c r="B131" s="175" t="str">
        <f t="shared" si="1"/>
        <v>621([製]給料手当)</v>
      </c>
      <c r="C131" s="175" t="s">
        <v>742</v>
      </c>
      <c r="D131" s="175">
        <v>621</v>
      </c>
      <c r="E131" s="175" t="s">
        <v>2051</v>
      </c>
      <c r="F131" s="175" t="s">
        <v>1950</v>
      </c>
      <c r="G131" s="175" t="s">
        <v>2051</v>
      </c>
    </row>
    <row r="132" spans="2:7" x14ac:dyDescent="0.4">
      <c r="B132" s="175" t="str">
        <f t="shared" si="1"/>
        <v>624([製]雑給)</v>
      </c>
      <c r="C132" s="175" t="s">
        <v>742</v>
      </c>
      <c r="D132" s="175">
        <v>624</v>
      </c>
      <c r="E132" s="175" t="s">
        <v>2052</v>
      </c>
      <c r="F132" s="175" t="s">
        <v>1950</v>
      </c>
      <c r="G132" s="175" t="s">
        <v>2052</v>
      </c>
    </row>
    <row r="133" spans="2:7" x14ac:dyDescent="0.4">
      <c r="B133" s="175" t="str">
        <f t="shared" ref="B133:B196" si="2">CONCATENATE(D133,"(",E133,")")</f>
        <v>622([製]賞与)</v>
      </c>
      <c r="C133" s="175" t="s">
        <v>742</v>
      </c>
      <c r="D133" s="175">
        <v>622</v>
      </c>
      <c r="E133" s="175" t="s">
        <v>2053</v>
      </c>
      <c r="F133" s="175" t="s">
        <v>1950</v>
      </c>
      <c r="G133" s="175" t="s">
        <v>2053</v>
      </c>
    </row>
    <row r="134" spans="2:7" x14ac:dyDescent="0.4">
      <c r="B134" s="175" t="str">
        <f t="shared" si="2"/>
        <v>623([製]退職金)</v>
      </c>
      <c r="C134" s="175" t="s">
        <v>742</v>
      </c>
      <c r="D134" s="175">
        <v>623</v>
      </c>
      <c r="E134" s="175" t="s">
        <v>2054</v>
      </c>
      <c r="F134" s="175" t="s">
        <v>1950</v>
      </c>
      <c r="G134" s="175" t="s">
        <v>2054</v>
      </c>
    </row>
    <row r="135" spans="2:7" x14ac:dyDescent="0.4">
      <c r="B135" s="175" t="str">
        <f t="shared" si="2"/>
        <v>625([製]法定福利費)</v>
      </c>
      <c r="C135" s="175" t="s">
        <v>742</v>
      </c>
      <c r="D135" s="175">
        <v>625</v>
      </c>
      <c r="E135" s="175" t="s">
        <v>2055</v>
      </c>
      <c r="F135" s="175" t="s">
        <v>1950</v>
      </c>
      <c r="G135" s="175" t="s">
        <v>2055</v>
      </c>
    </row>
    <row r="136" spans="2:7" x14ac:dyDescent="0.4">
      <c r="B136" s="175" t="str">
        <f t="shared" si="2"/>
        <v>626([製]福利厚生費)</v>
      </c>
      <c r="C136" s="175" t="s">
        <v>742</v>
      </c>
      <c r="D136" s="175">
        <v>626</v>
      </c>
      <c r="E136" s="175" t="s">
        <v>2056</v>
      </c>
      <c r="F136" s="175" t="s">
        <v>1950</v>
      </c>
      <c r="G136" s="175" t="s">
        <v>2056</v>
      </c>
    </row>
    <row r="137" spans="2:7" x14ac:dyDescent="0.4">
      <c r="B137" s="175" t="str">
        <f t="shared" si="2"/>
        <v>628([製]退職繰入額)</v>
      </c>
      <c r="C137" s="175" t="s">
        <v>742</v>
      </c>
      <c r="D137" s="175">
        <v>628</v>
      </c>
      <c r="E137" s="175" t="s">
        <v>2057</v>
      </c>
      <c r="F137" s="175" t="s">
        <v>1950</v>
      </c>
      <c r="G137" s="175" t="s">
        <v>2057</v>
      </c>
    </row>
    <row r="138" spans="2:7" x14ac:dyDescent="0.4">
      <c r="B138" s="175" t="str">
        <f t="shared" si="2"/>
        <v>640([製]外注加工費)</v>
      </c>
      <c r="C138" s="175" t="s">
        <v>742</v>
      </c>
      <c r="D138" s="175">
        <v>640</v>
      </c>
      <c r="E138" s="175" t="s">
        <v>2058</v>
      </c>
      <c r="F138" s="175" t="s">
        <v>1950</v>
      </c>
      <c r="G138" s="175" t="s">
        <v>2058</v>
      </c>
    </row>
    <row r="139" spans="2:7" x14ac:dyDescent="0.4">
      <c r="B139" s="175" t="str">
        <f t="shared" si="2"/>
        <v>641([製]動力費)</v>
      </c>
      <c r="C139" s="175" t="s">
        <v>742</v>
      </c>
      <c r="D139" s="175">
        <v>641</v>
      </c>
      <c r="E139" s="175" t="s">
        <v>2059</v>
      </c>
      <c r="F139" s="175" t="s">
        <v>1950</v>
      </c>
      <c r="G139" s="175" t="s">
        <v>2059</v>
      </c>
    </row>
    <row r="140" spans="2:7" x14ac:dyDescent="0.4">
      <c r="B140" s="175" t="str">
        <f t="shared" si="2"/>
        <v>642([製]荷造運賃)</v>
      </c>
      <c r="C140" s="175" t="s">
        <v>742</v>
      </c>
      <c r="D140" s="175">
        <v>642</v>
      </c>
      <c r="E140" s="175" t="s">
        <v>2060</v>
      </c>
      <c r="F140" s="175" t="s">
        <v>1950</v>
      </c>
      <c r="G140" s="175" t="s">
        <v>2060</v>
      </c>
    </row>
    <row r="141" spans="2:7" x14ac:dyDescent="0.4">
      <c r="B141" s="175" t="str">
        <f t="shared" si="2"/>
        <v>644([製]会議費)</v>
      </c>
      <c r="C141" s="175" t="s">
        <v>742</v>
      </c>
      <c r="D141" s="175">
        <v>644</v>
      </c>
      <c r="E141" s="175" t="s">
        <v>2061</v>
      </c>
      <c r="F141" s="175" t="s">
        <v>1950</v>
      </c>
      <c r="G141" s="175" t="s">
        <v>2061</v>
      </c>
    </row>
    <row r="142" spans="2:7" x14ac:dyDescent="0.4">
      <c r="B142" s="175" t="str">
        <f t="shared" si="2"/>
        <v>645([製]旅費交通費)</v>
      </c>
      <c r="C142" s="175" t="s">
        <v>742</v>
      </c>
      <c r="D142" s="175">
        <v>645</v>
      </c>
      <c r="E142" s="175" t="s">
        <v>2062</v>
      </c>
      <c r="F142" s="175" t="s">
        <v>1950</v>
      </c>
      <c r="G142" s="175" t="s">
        <v>2062</v>
      </c>
    </row>
    <row r="143" spans="2:7" x14ac:dyDescent="0.4">
      <c r="B143" s="175" t="str">
        <f t="shared" si="2"/>
        <v>646([製]通信費)</v>
      </c>
      <c r="C143" s="175" t="s">
        <v>742</v>
      </c>
      <c r="D143" s="175">
        <v>646</v>
      </c>
      <c r="E143" s="175" t="s">
        <v>2063</v>
      </c>
      <c r="F143" s="175" t="s">
        <v>1950</v>
      </c>
      <c r="G143" s="175" t="s">
        <v>2063</v>
      </c>
    </row>
    <row r="144" spans="2:7" x14ac:dyDescent="0.4">
      <c r="B144" s="175" t="str">
        <f t="shared" si="2"/>
        <v>650([製]消耗品費)</v>
      </c>
      <c r="C144" s="175" t="s">
        <v>742</v>
      </c>
      <c r="D144" s="175">
        <v>650</v>
      </c>
      <c r="E144" s="175" t="s">
        <v>2064</v>
      </c>
      <c r="F144" s="175" t="s">
        <v>1950</v>
      </c>
      <c r="G144" s="175" t="s">
        <v>2064</v>
      </c>
    </row>
    <row r="145" spans="2:7" x14ac:dyDescent="0.4">
      <c r="B145" s="175" t="str">
        <f t="shared" si="2"/>
        <v>651([製]事務用品費)</v>
      </c>
      <c r="C145" s="175" t="s">
        <v>742</v>
      </c>
      <c r="D145" s="175">
        <v>651</v>
      </c>
      <c r="E145" s="175" t="s">
        <v>2065</v>
      </c>
      <c r="F145" s="175" t="s">
        <v>1950</v>
      </c>
      <c r="G145" s="175" t="s">
        <v>2065</v>
      </c>
    </row>
    <row r="146" spans="2:7" x14ac:dyDescent="0.4">
      <c r="B146" s="175" t="str">
        <f t="shared" si="2"/>
        <v>652([製]消耗工具費)</v>
      </c>
      <c r="C146" s="175" t="s">
        <v>742</v>
      </c>
      <c r="D146" s="175">
        <v>652</v>
      </c>
      <c r="E146" s="175" t="s">
        <v>2066</v>
      </c>
      <c r="F146" s="175" t="s">
        <v>1950</v>
      </c>
      <c r="G146" s="175" t="s">
        <v>2066</v>
      </c>
    </row>
    <row r="147" spans="2:7" x14ac:dyDescent="0.4">
      <c r="B147" s="175" t="str">
        <f t="shared" si="2"/>
        <v>653([製]車両費)</v>
      </c>
      <c r="C147" s="175" t="s">
        <v>742</v>
      </c>
      <c r="D147" s="175">
        <v>653</v>
      </c>
      <c r="E147" s="175" t="s">
        <v>2067</v>
      </c>
      <c r="F147" s="175" t="s">
        <v>1950</v>
      </c>
      <c r="G147" s="175" t="s">
        <v>2067</v>
      </c>
    </row>
    <row r="148" spans="2:7" x14ac:dyDescent="0.4">
      <c r="B148" s="175" t="str">
        <f t="shared" si="2"/>
        <v>654([製]修繕費)</v>
      </c>
      <c r="C148" s="175" t="s">
        <v>742</v>
      </c>
      <c r="D148" s="175">
        <v>654</v>
      </c>
      <c r="E148" s="175" t="s">
        <v>2068</v>
      </c>
      <c r="F148" s="175" t="s">
        <v>1950</v>
      </c>
      <c r="G148" s="175" t="s">
        <v>2068</v>
      </c>
    </row>
    <row r="149" spans="2:7" x14ac:dyDescent="0.4">
      <c r="B149" s="175" t="str">
        <f t="shared" si="2"/>
        <v>655([製]水道光熱費)</v>
      </c>
      <c r="C149" s="175" t="s">
        <v>742</v>
      </c>
      <c r="D149" s="175">
        <v>655</v>
      </c>
      <c r="E149" s="175" t="s">
        <v>2069</v>
      </c>
      <c r="F149" s="175" t="s">
        <v>1950</v>
      </c>
      <c r="G149" s="175" t="s">
        <v>2069</v>
      </c>
    </row>
    <row r="150" spans="2:7" x14ac:dyDescent="0.4">
      <c r="B150" s="175" t="str">
        <f t="shared" si="2"/>
        <v>656([製]新聞図書費)</v>
      </c>
      <c r="C150" s="175" t="s">
        <v>742</v>
      </c>
      <c r="D150" s="175">
        <v>656</v>
      </c>
      <c r="E150" s="175" t="s">
        <v>2070</v>
      </c>
      <c r="F150" s="175" t="s">
        <v>1950</v>
      </c>
      <c r="G150" s="175" t="s">
        <v>2070</v>
      </c>
    </row>
    <row r="151" spans="2:7" x14ac:dyDescent="0.4">
      <c r="B151" s="175" t="str">
        <f t="shared" si="2"/>
        <v>657([製]諸会費)</v>
      </c>
      <c r="C151" s="175" t="s">
        <v>742</v>
      </c>
      <c r="D151" s="175">
        <v>657</v>
      </c>
      <c r="E151" s="175" t="s">
        <v>2071</v>
      </c>
      <c r="F151" s="175" t="s">
        <v>1950</v>
      </c>
      <c r="G151" s="175" t="s">
        <v>2071</v>
      </c>
    </row>
    <row r="152" spans="2:7" x14ac:dyDescent="0.4">
      <c r="B152" s="175" t="str">
        <f t="shared" si="2"/>
        <v>660([製]減価償却費)</v>
      </c>
      <c r="C152" s="175" t="s">
        <v>742</v>
      </c>
      <c r="D152" s="175">
        <v>660</v>
      </c>
      <c r="E152" s="175" t="s">
        <v>2072</v>
      </c>
      <c r="F152" s="175" t="s">
        <v>1950</v>
      </c>
      <c r="G152" s="175" t="s">
        <v>2072</v>
      </c>
    </row>
    <row r="153" spans="2:7" x14ac:dyDescent="0.4">
      <c r="B153" s="175" t="str">
        <f t="shared" si="2"/>
        <v>661([製]地代家賃)</v>
      </c>
      <c r="C153" s="175" t="s">
        <v>742</v>
      </c>
      <c r="D153" s="175">
        <v>661</v>
      </c>
      <c r="E153" s="175" t="s">
        <v>2073</v>
      </c>
      <c r="F153" s="175" t="s">
        <v>1950</v>
      </c>
      <c r="G153" s="175" t="s">
        <v>2073</v>
      </c>
    </row>
    <row r="154" spans="2:7" x14ac:dyDescent="0.4">
      <c r="B154" s="175" t="str">
        <f t="shared" si="2"/>
        <v>662([製]賃借料)</v>
      </c>
      <c r="C154" s="175" t="s">
        <v>742</v>
      </c>
      <c r="D154" s="175">
        <v>662</v>
      </c>
      <c r="E154" s="175" t="s">
        <v>2074</v>
      </c>
      <c r="F154" s="175" t="s">
        <v>1950</v>
      </c>
      <c r="G154" s="175" t="s">
        <v>2074</v>
      </c>
    </row>
    <row r="155" spans="2:7" x14ac:dyDescent="0.4">
      <c r="B155" s="175" t="str">
        <f t="shared" si="2"/>
        <v>663([製]租税公課)</v>
      </c>
      <c r="C155" s="175" t="s">
        <v>742</v>
      </c>
      <c r="D155" s="175">
        <v>663</v>
      </c>
      <c r="E155" s="175" t="s">
        <v>2075</v>
      </c>
      <c r="F155" s="175" t="s">
        <v>1950</v>
      </c>
      <c r="G155" s="175" t="s">
        <v>2075</v>
      </c>
    </row>
    <row r="156" spans="2:7" x14ac:dyDescent="0.4">
      <c r="B156" s="175" t="str">
        <f t="shared" si="2"/>
        <v>670([製]保険料)</v>
      </c>
      <c r="C156" s="175" t="s">
        <v>742</v>
      </c>
      <c r="D156" s="175">
        <v>670</v>
      </c>
      <c r="E156" s="175" t="s">
        <v>2076</v>
      </c>
      <c r="F156" s="175" t="s">
        <v>1950</v>
      </c>
      <c r="G156" s="175" t="s">
        <v>2076</v>
      </c>
    </row>
    <row r="157" spans="2:7" x14ac:dyDescent="0.4">
      <c r="B157" s="175" t="str">
        <f t="shared" si="2"/>
        <v>671([製]支払報酬料)</v>
      </c>
      <c r="C157" s="175" t="s">
        <v>742</v>
      </c>
      <c r="D157" s="175">
        <v>671</v>
      </c>
      <c r="E157" s="175" t="s">
        <v>2077</v>
      </c>
      <c r="F157" s="175" t="s">
        <v>1950</v>
      </c>
      <c r="G157" s="175" t="s">
        <v>2077</v>
      </c>
    </row>
    <row r="158" spans="2:7" x14ac:dyDescent="0.4">
      <c r="B158" s="175" t="str">
        <f t="shared" si="2"/>
        <v>672([製]寄付金)</v>
      </c>
      <c r="C158" s="175" t="s">
        <v>742</v>
      </c>
      <c r="D158" s="175">
        <v>672</v>
      </c>
      <c r="E158" s="175" t="s">
        <v>2078</v>
      </c>
      <c r="F158" s="175" t="s">
        <v>1950</v>
      </c>
      <c r="G158" s="175" t="s">
        <v>2078</v>
      </c>
    </row>
    <row r="159" spans="2:7" x14ac:dyDescent="0.4">
      <c r="B159" s="175" t="str">
        <f t="shared" si="2"/>
        <v>673([製]研究開発費)</v>
      </c>
      <c r="C159" s="175" t="s">
        <v>742</v>
      </c>
      <c r="D159" s="175">
        <v>673</v>
      </c>
      <c r="E159" s="175" t="s">
        <v>2079</v>
      </c>
      <c r="F159" s="175" t="s">
        <v>1950</v>
      </c>
      <c r="G159" s="175" t="s">
        <v>2079</v>
      </c>
    </row>
    <row r="160" spans="2:7" x14ac:dyDescent="0.4">
      <c r="B160" s="175" t="str">
        <f t="shared" si="2"/>
        <v>664([製]燃料費)</v>
      </c>
      <c r="C160" s="175" t="s">
        <v>742</v>
      </c>
      <c r="D160" s="175">
        <v>664</v>
      </c>
      <c r="E160" s="175" t="s">
        <v>2080</v>
      </c>
      <c r="F160" s="175" t="s">
        <v>1950</v>
      </c>
      <c r="G160" s="175" t="s">
        <v>2080</v>
      </c>
    </row>
    <row r="161" spans="2:7" x14ac:dyDescent="0.4">
      <c r="B161" s="175" t="str">
        <f t="shared" si="2"/>
        <v>674([製]保管料)</v>
      </c>
      <c r="C161" s="175" t="s">
        <v>742</v>
      </c>
      <c r="D161" s="175">
        <v>674</v>
      </c>
      <c r="E161" s="175" t="s">
        <v>2081</v>
      </c>
      <c r="F161" s="175" t="s">
        <v>1950</v>
      </c>
      <c r="G161" s="175" t="s">
        <v>2081</v>
      </c>
    </row>
    <row r="162" spans="2:7" x14ac:dyDescent="0.4">
      <c r="B162" s="175" t="str">
        <f t="shared" si="2"/>
        <v>675([製]特許使用料)</v>
      </c>
      <c r="C162" s="175" t="s">
        <v>742</v>
      </c>
      <c r="D162" s="175">
        <v>675</v>
      </c>
      <c r="E162" s="175" t="s">
        <v>2082</v>
      </c>
      <c r="F162" s="175" t="s">
        <v>1950</v>
      </c>
      <c r="G162" s="175" t="s">
        <v>2082</v>
      </c>
    </row>
    <row r="163" spans="2:7" x14ac:dyDescent="0.4">
      <c r="B163" s="175" t="str">
        <f t="shared" si="2"/>
        <v>676([製]棚卸減耗損)</v>
      </c>
      <c r="C163" s="175" t="s">
        <v>742</v>
      </c>
      <c r="D163" s="175">
        <v>676</v>
      </c>
      <c r="E163" s="175" t="s">
        <v>2083</v>
      </c>
      <c r="F163" s="175" t="s">
        <v>1950</v>
      </c>
      <c r="G163" s="175" t="s">
        <v>2083</v>
      </c>
    </row>
    <row r="164" spans="2:7" x14ac:dyDescent="0.4">
      <c r="B164" s="175" t="str">
        <f t="shared" si="2"/>
        <v>677([製]雑費)</v>
      </c>
      <c r="C164" s="175" t="s">
        <v>742</v>
      </c>
      <c r="D164" s="175">
        <v>677</v>
      </c>
      <c r="E164" s="175" t="s">
        <v>2084</v>
      </c>
      <c r="F164" s="175" t="s">
        <v>1950</v>
      </c>
      <c r="G164" s="175" t="s">
        <v>2084</v>
      </c>
    </row>
    <row r="165" spans="2:7" x14ac:dyDescent="0.4">
      <c r="B165" s="175" t="str">
        <f t="shared" si="2"/>
        <v>680([製]期首仕掛品)</v>
      </c>
      <c r="C165" s="175" t="s">
        <v>742</v>
      </c>
      <c r="D165" s="175">
        <v>680</v>
      </c>
      <c r="E165" s="175" t="s">
        <v>2085</v>
      </c>
      <c r="F165" s="175" t="s">
        <v>1950</v>
      </c>
      <c r="G165" s="175" t="s">
        <v>2085</v>
      </c>
    </row>
    <row r="166" spans="2:7" x14ac:dyDescent="0.4">
      <c r="B166" s="175" t="str">
        <f t="shared" si="2"/>
        <v>681([製]期首半製品)</v>
      </c>
      <c r="C166" s="175" t="s">
        <v>742</v>
      </c>
      <c r="D166" s="175">
        <v>681</v>
      </c>
      <c r="E166" s="175" t="s">
        <v>2086</v>
      </c>
      <c r="F166" s="175" t="s">
        <v>1950</v>
      </c>
      <c r="G166" s="175" t="s">
        <v>2086</v>
      </c>
    </row>
    <row r="167" spans="2:7" x14ac:dyDescent="0.4">
      <c r="B167" s="175" t="str">
        <f t="shared" si="2"/>
        <v>690([製]期末仕掛品)</v>
      </c>
      <c r="C167" s="175" t="s">
        <v>742</v>
      </c>
      <c r="D167" s="175">
        <v>690</v>
      </c>
      <c r="E167" s="175" t="s">
        <v>2087</v>
      </c>
      <c r="F167" s="175" t="s">
        <v>1950</v>
      </c>
      <c r="G167" s="175" t="s">
        <v>2087</v>
      </c>
    </row>
    <row r="168" spans="2:7" x14ac:dyDescent="0.4">
      <c r="B168" s="175" t="str">
        <f t="shared" si="2"/>
        <v>691([製]期末半製品)</v>
      </c>
      <c r="C168" s="175" t="s">
        <v>742</v>
      </c>
      <c r="D168" s="175">
        <v>691</v>
      </c>
      <c r="E168" s="175" t="s">
        <v>2088</v>
      </c>
      <c r="F168" s="175" t="s">
        <v>1950</v>
      </c>
      <c r="G168" s="175" t="s">
        <v>2088</v>
      </c>
    </row>
    <row r="169" spans="2:7" x14ac:dyDescent="0.4">
      <c r="B169" s="175" t="str">
        <f t="shared" si="2"/>
        <v>692([製]他勘定振替高)</v>
      </c>
      <c r="C169" s="175" t="s">
        <v>742</v>
      </c>
      <c r="D169" s="175">
        <v>692</v>
      </c>
      <c r="E169" s="175" t="s">
        <v>2089</v>
      </c>
      <c r="F169" s="175" t="s">
        <v>1950</v>
      </c>
      <c r="G169" s="175" t="s">
        <v>2089</v>
      </c>
    </row>
    <row r="170" spans="2:7" x14ac:dyDescent="0.4">
      <c r="B170" s="175" t="str">
        <f t="shared" si="2"/>
        <v>721(期首製品棚卸高)</v>
      </c>
      <c r="C170" s="175" t="s">
        <v>742</v>
      </c>
      <c r="D170" s="175">
        <v>721</v>
      </c>
      <c r="E170" s="175" t="s">
        <v>2090</v>
      </c>
      <c r="F170" s="175" t="s">
        <v>1950</v>
      </c>
      <c r="G170" s="175" t="s">
        <v>2090</v>
      </c>
    </row>
    <row r="171" spans="2:7" x14ac:dyDescent="0.4">
      <c r="B171" s="175" t="str">
        <f t="shared" si="2"/>
        <v>736(他勘定振替高(製))</v>
      </c>
      <c r="C171" s="175" t="s">
        <v>742</v>
      </c>
      <c r="D171" s="175">
        <v>736</v>
      </c>
      <c r="E171" s="175" t="s">
        <v>2091</v>
      </c>
      <c r="F171" s="175" t="s">
        <v>1950</v>
      </c>
      <c r="G171" s="175" t="s">
        <v>2091</v>
      </c>
    </row>
    <row r="172" spans="2:7" x14ac:dyDescent="0.4">
      <c r="B172" s="175" t="str">
        <f t="shared" si="2"/>
        <v>738(期末製品棚卸高)</v>
      </c>
      <c r="C172" s="175" t="s">
        <v>742</v>
      </c>
      <c r="D172" s="175">
        <v>738</v>
      </c>
      <c r="E172" s="175" t="s">
        <v>2092</v>
      </c>
      <c r="F172" s="175" t="s">
        <v>1950</v>
      </c>
      <c r="G172" s="175" t="s">
        <v>2092</v>
      </c>
    </row>
    <row r="173" spans="2:7" x14ac:dyDescent="0.4">
      <c r="B173" s="175" t="str">
        <f t="shared" si="2"/>
        <v>209(減価償却累計額)</v>
      </c>
      <c r="C173" s="175" t="s">
        <v>742</v>
      </c>
      <c r="D173" s="175">
        <v>209</v>
      </c>
      <c r="E173" s="175" t="s">
        <v>2093</v>
      </c>
      <c r="F173" s="175" t="s">
        <v>95</v>
      </c>
      <c r="G173" s="175" t="s">
        <v>2093</v>
      </c>
    </row>
    <row r="174" spans="2:7" x14ac:dyDescent="0.4">
      <c r="B174" s="175" t="str">
        <f t="shared" si="2"/>
        <v>210(土地)</v>
      </c>
      <c r="C174" s="175" t="s">
        <v>742</v>
      </c>
      <c r="D174" s="175">
        <v>210</v>
      </c>
      <c r="E174" s="175" t="s">
        <v>2094</v>
      </c>
      <c r="F174" s="175" t="s">
        <v>95</v>
      </c>
      <c r="G174" s="175" t="s">
        <v>2094</v>
      </c>
    </row>
    <row r="175" spans="2:7" x14ac:dyDescent="0.4">
      <c r="B175" s="175" t="str">
        <f t="shared" si="2"/>
        <v>211(建設仮勘定)</v>
      </c>
      <c r="C175" s="175" t="s">
        <v>742</v>
      </c>
      <c r="D175" s="175">
        <v>211</v>
      </c>
      <c r="E175" s="175" t="s">
        <v>2095</v>
      </c>
      <c r="F175" s="175" t="s">
        <v>95</v>
      </c>
      <c r="G175" s="175" t="s">
        <v>2095</v>
      </c>
    </row>
    <row r="176" spans="2:7" x14ac:dyDescent="0.4">
      <c r="B176" s="175" t="str">
        <f t="shared" si="2"/>
        <v>220(電話加入権)</v>
      </c>
      <c r="C176" s="175" t="s">
        <v>742</v>
      </c>
      <c r="D176" s="175">
        <v>220</v>
      </c>
      <c r="E176" s="175" t="s">
        <v>2096</v>
      </c>
      <c r="F176" s="175" t="s">
        <v>95</v>
      </c>
      <c r="G176" s="175" t="s">
        <v>2096</v>
      </c>
    </row>
    <row r="177" spans="2:7" x14ac:dyDescent="0.4">
      <c r="B177" s="175" t="str">
        <f t="shared" si="2"/>
        <v>221(施設利用権)</v>
      </c>
      <c r="C177" s="175" t="s">
        <v>742</v>
      </c>
      <c r="D177" s="175">
        <v>221</v>
      </c>
      <c r="E177" s="175" t="s">
        <v>2097</v>
      </c>
      <c r="F177" s="175" t="s">
        <v>95</v>
      </c>
      <c r="G177" s="175" t="s">
        <v>2097</v>
      </c>
    </row>
    <row r="178" spans="2:7" x14ac:dyDescent="0.4">
      <c r="B178" s="175" t="str">
        <f t="shared" si="2"/>
        <v>222(工業所有権)</v>
      </c>
      <c r="C178" s="175" t="s">
        <v>742</v>
      </c>
      <c r="D178" s="175">
        <v>222</v>
      </c>
      <c r="E178" s="175" t="s">
        <v>2098</v>
      </c>
      <c r="F178" s="175" t="s">
        <v>95</v>
      </c>
      <c r="G178" s="175" t="s">
        <v>2098</v>
      </c>
    </row>
    <row r="179" spans="2:7" x14ac:dyDescent="0.4">
      <c r="B179" s="175" t="str">
        <f t="shared" si="2"/>
        <v>223(営業権)</v>
      </c>
      <c r="C179" s="175" t="s">
        <v>742</v>
      </c>
      <c r="D179" s="175">
        <v>223</v>
      </c>
      <c r="E179" s="175" t="s">
        <v>2099</v>
      </c>
      <c r="F179" s="175" t="s">
        <v>95</v>
      </c>
      <c r="G179" s="175" t="s">
        <v>2099</v>
      </c>
    </row>
    <row r="180" spans="2:7" x14ac:dyDescent="0.4">
      <c r="B180" s="175" t="str">
        <f t="shared" si="2"/>
        <v>224(借地権)</v>
      </c>
      <c r="C180" s="175" t="s">
        <v>742</v>
      </c>
      <c r="D180" s="175">
        <v>224</v>
      </c>
      <c r="E180" s="175" t="s">
        <v>2100</v>
      </c>
      <c r="F180" s="175" t="s">
        <v>95</v>
      </c>
      <c r="G180" s="175" t="s">
        <v>2100</v>
      </c>
    </row>
    <row r="181" spans="2:7" x14ac:dyDescent="0.4">
      <c r="B181" s="175" t="str">
        <f t="shared" si="2"/>
        <v>225(ソフトウェア)</v>
      </c>
      <c r="C181" s="175" t="s">
        <v>742</v>
      </c>
      <c r="D181" s="175">
        <v>225</v>
      </c>
      <c r="E181" s="175" t="s">
        <v>2101</v>
      </c>
      <c r="F181" s="175" t="s">
        <v>95</v>
      </c>
      <c r="G181" s="175" t="s">
        <v>2101</v>
      </c>
    </row>
    <row r="182" spans="2:7" x14ac:dyDescent="0.4">
      <c r="B182" s="175" t="str">
        <f t="shared" si="2"/>
        <v>240(投資有価証券)</v>
      </c>
      <c r="C182" s="175" t="s">
        <v>742</v>
      </c>
      <c r="D182" s="175">
        <v>240</v>
      </c>
      <c r="E182" s="175" t="s">
        <v>2102</v>
      </c>
      <c r="F182" s="175" t="s">
        <v>95</v>
      </c>
      <c r="G182" s="175" t="s">
        <v>2102</v>
      </c>
    </row>
    <row r="183" spans="2:7" x14ac:dyDescent="0.4">
      <c r="B183" s="175" t="str">
        <f t="shared" si="2"/>
        <v>249(関係会社株式)</v>
      </c>
      <c r="C183" s="175" t="s">
        <v>742</v>
      </c>
      <c r="D183" s="175">
        <v>249</v>
      </c>
      <c r="E183" s="175" t="s">
        <v>2103</v>
      </c>
      <c r="F183" s="175" t="s">
        <v>95</v>
      </c>
      <c r="G183" s="175" t="s">
        <v>2103</v>
      </c>
    </row>
    <row r="184" spans="2:7" x14ac:dyDescent="0.4">
      <c r="B184" s="175" t="str">
        <f t="shared" si="2"/>
        <v>241(出資金)</v>
      </c>
      <c r="C184" s="175" t="s">
        <v>742</v>
      </c>
      <c r="D184" s="175">
        <v>241</v>
      </c>
      <c r="E184" s="175" t="s">
        <v>2104</v>
      </c>
      <c r="F184" s="175" t="s">
        <v>95</v>
      </c>
      <c r="G184" s="175" t="s">
        <v>2104</v>
      </c>
    </row>
    <row r="185" spans="2:7" x14ac:dyDescent="0.4">
      <c r="B185" s="175" t="str">
        <f t="shared" si="2"/>
        <v>250(関係会社出資金)</v>
      </c>
      <c r="C185" s="175" t="s">
        <v>742</v>
      </c>
      <c r="D185" s="175">
        <v>250</v>
      </c>
      <c r="E185" s="175" t="s">
        <v>2105</v>
      </c>
      <c r="F185" s="175" t="s">
        <v>95</v>
      </c>
      <c r="G185" s="175" t="s">
        <v>2105</v>
      </c>
    </row>
    <row r="186" spans="2:7" x14ac:dyDescent="0.4">
      <c r="B186" s="175" t="str">
        <f t="shared" si="2"/>
        <v>242(敷金)</v>
      </c>
      <c r="C186" s="175" t="s">
        <v>742</v>
      </c>
      <c r="D186" s="175">
        <v>242</v>
      </c>
      <c r="E186" s="175" t="s">
        <v>2106</v>
      </c>
      <c r="F186" s="175" t="s">
        <v>95</v>
      </c>
      <c r="G186" s="175" t="s">
        <v>2106</v>
      </c>
    </row>
    <row r="187" spans="2:7" x14ac:dyDescent="0.4">
      <c r="B187" s="175" t="str">
        <f t="shared" si="2"/>
        <v>243(差入保証金)</v>
      </c>
      <c r="C187" s="175" t="s">
        <v>742</v>
      </c>
      <c r="D187" s="175">
        <v>243</v>
      </c>
      <c r="E187" s="175" t="s">
        <v>2107</v>
      </c>
      <c r="F187" s="175" t="s">
        <v>95</v>
      </c>
      <c r="G187" s="175" t="s">
        <v>2107</v>
      </c>
    </row>
    <row r="188" spans="2:7" x14ac:dyDescent="0.4">
      <c r="B188" s="175" t="str">
        <f t="shared" si="2"/>
        <v>244(長期貸付金)</v>
      </c>
      <c r="C188" s="175" t="s">
        <v>742</v>
      </c>
      <c r="D188" s="175">
        <v>244</v>
      </c>
      <c r="E188" s="175" t="s">
        <v>2108</v>
      </c>
      <c r="F188" s="175" t="s">
        <v>95</v>
      </c>
      <c r="G188" s="175" t="s">
        <v>2108</v>
      </c>
    </row>
    <row r="189" spans="2:7" x14ac:dyDescent="0.4">
      <c r="B189" s="175" t="str">
        <f t="shared" si="2"/>
        <v>245(長期固定性預金)</v>
      </c>
      <c r="C189" s="175" t="s">
        <v>742</v>
      </c>
      <c r="D189" s="175">
        <v>245</v>
      </c>
      <c r="E189" s="175" t="s">
        <v>2109</v>
      </c>
      <c r="F189" s="175" t="s">
        <v>95</v>
      </c>
      <c r="G189" s="175" t="s">
        <v>2109</v>
      </c>
    </row>
    <row r="190" spans="2:7" x14ac:dyDescent="0.4">
      <c r="B190" s="175" t="str">
        <f t="shared" si="2"/>
        <v>246(長期滞留債権)</v>
      </c>
      <c r="C190" s="175" t="s">
        <v>742</v>
      </c>
      <c r="D190" s="175">
        <v>246</v>
      </c>
      <c r="E190" s="175" t="s">
        <v>2110</v>
      </c>
      <c r="F190" s="175" t="s">
        <v>95</v>
      </c>
      <c r="G190" s="175" t="s">
        <v>2110</v>
      </c>
    </row>
    <row r="191" spans="2:7" x14ac:dyDescent="0.4">
      <c r="B191" s="175" t="str">
        <f t="shared" si="2"/>
        <v>247(長期前払費用)</v>
      </c>
      <c r="C191" s="175" t="s">
        <v>742</v>
      </c>
      <c r="D191" s="175">
        <v>247</v>
      </c>
      <c r="E191" s="175" t="s">
        <v>2111</v>
      </c>
      <c r="F191" s="175" t="s">
        <v>95</v>
      </c>
      <c r="G191" s="175" t="s">
        <v>2111</v>
      </c>
    </row>
    <row r="192" spans="2:7" x14ac:dyDescent="0.4">
      <c r="B192" s="175" t="str">
        <f t="shared" si="2"/>
        <v>248(繰延税金資産(固))</v>
      </c>
      <c r="C192" s="175" t="s">
        <v>742</v>
      </c>
      <c r="D192" s="175">
        <v>248</v>
      </c>
      <c r="E192" s="175" t="s">
        <v>2112</v>
      </c>
      <c r="F192" s="175" t="s">
        <v>95</v>
      </c>
      <c r="G192" s="175" t="s">
        <v>2112</v>
      </c>
    </row>
    <row r="193" spans="2:7" x14ac:dyDescent="0.4">
      <c r="B193" s="175" t="str">
        <f t="shared" si="2"/>
        <v>251(預託金)</v>
      </c>
      <c r="C193" s="175" t="s">
        <v>742</v>
      </c>
      <c r="D193" s="175">
        <v>251</v>
      </c>
      <c r="E193" s="175" t="s">
        <v>2113</v>
      </c>
      <c r="F193" s="175" t="s">
        <v>95</v>
      </c>
      <c r="G193" s="175" t="s">
        <v>2113</v>
      </c>
    </row>
    <row r="194" spans="2:7" x14ac:dyDescent="0.4">
      <c r="B194" s="175" t="str">
        <f t="shared" si="2"/>
        <v>252(貸倒引当金(投))</v>
      </c>
      <c r="C194" s="175" t="s">
        <v>742</v>
      </c>
      <c r="D194" s="175">
        <v>252</v>
      </c>
      <c r="E194" s="175" t="s">
        <v>2114</v>
      </c>
      <c r="F194" s="175" t="s">
        <v>95</v>
      </c>
      <c r="G194" s="175" t="s">
        <v>2114</v>
      </c>
    </row>
    <row r="195" spans="2:7" x14ac:dyDescent="0.4">
      <c r="B195" s="175" t="str">
        <f t="shared" si="2"/>
        <v>253(保険積立金)</v>
      </c>
      <c r="C195" s="175" t="s">
        <v>742</v>
      </c>
      <c r="D195" s="175">
        <v>253</v>
      </c>
      <c r="E195" s="175" t="s">
        <v>2115</v>
      </c>
      <c r="F195" s="175" t="s">
        <v>95</v>
      </c>
      <c r="G195" s="175" t="s">
        <v>2115</v>
      </c>
    </row>
    <row r="196" spans="2:7" x14ac:dyDescent="0.4">
      <c r="B196" s="175" t="str">
        <f t="shared" si="2"/>
        <v>260(創立費)</v>
      </c>
      <c r="C196" s="175" t="s">
        <v>742</v>
      </c>
      <c r="D196" s="175">
        <v>260</v>
      </c>
      <c r="E196" s="175" t="s">
        <v>2116</v>
      </c>
      <c r="F196" s="175" t="s">
        <v>95</v>
      </c>
      <c r="G196" s="175" t="s">
        <v>2116</v>
      </c>
    </row>
    <row r="197" spans="2:7" x14ac:dyDescent="0.4">
      <c r="B197" s="175" t="str">
        <f t="shared" ref="B197:B260" si="3">CONCATENATE(D197,"(",E197,")")</f>
        <v>264(権利金)</v>
      </c>
      <c r="C197" s="175" t="s">
        <v>742</v>
      </c>
      <c r="D197" s="175">
        <v>264</v>
      </c>
      <c r="E197" s="175" t="s">
        <v>2117</v>
      </c>
      <c r="F197" s="175" t="s">
        <v>95</v>
      </c>
      <c r="G197" s="175" t="s">
        <v>2117</v>
      </c>
    </row>
    <row r="198" spans="2:7" x14ac:dyDescent="0.4">
      <c r="B198" s="175" t="str">
        <f t="shared" si="3"/>
        <v>261(開業費)</v>
      </c>
      <c r="C198" s="175" t="s">
        <v>742</v>
      </c>
      <c r="D198" s="175">
        <v>261</v>
      </c>
      <c r="E198" s="175" t="s">
        <v>2118</v>
      </c>
      <c r="F198" s="175" t="s">
        <v>95</v>
      </c>
      <c r="G198" s="175" t="s">
        <v>2118</v>
      </c>
    </row>
    <row r="199" spans="2:7" x14ac:dyDescent="0.4">
      <c r="B199" s="175" t="str">
        <f t="shared" si="3"/>
        <v>262(開発費)</v>
      </c>
      <c r="C199" s="175" t="s">
        <v>742</v>
      </c>
      <c r="D199" s="175">
        <v>262</v>
      </c>
      <c r="E199" s="175" t="s">
        <v>2119</v>
      </c>
      <c r="F199" s="175" t="s">
        <v>95</v>
      </c>
      <c r="G199" s="175" t="s">
        <v>2119</v>
      </c>
    </row>
    <row r="200" spans="2:7" x14ac:dyDescent="0.4">
      <c r="B200" s="175" t="str">
        <f t="shared" si="3"/>
        <v>400(支払手形)</v>
      </c>
      <c r="C200" s="175" t="s">
        <v>742</v>
      </c>
      <c r="D200" s="175">
        <v>400</v>
      </c>
      <c r="E200" s="175" t="s">
        <v>2120</v>
      </c>
      <c r="F200" s="175" t="s">
        <v>1949</v>
      </c>
      <c r="G200" s="175" t="s">
        <v>2120</v>
      </c>
    </row>
    <row r="201" spans="2:7" x14ac:dyDescent="0.4">
      <c r="B201" s="175" t="str">
        <f t="shared" si="3"/>
        <v>405(買掛金)</v>
      </c>
      <c r="C201" s="175" t="s">
        <v>742</v>
      </c>
      <c r="D201" s="175">
        <v>405</v>
      </c>
      <c r="E201" s="175" t="s">
        <v>2121</v>
      </c>
      <c r="F201" s="175" t="s">
        <v>1949</v>
      </c>
      <c r="G201" s="175" t="s">
        <v>2121</v>
      </c>
    </row>
    <row r="202" spans="2:7" x14ac:dyDescent="0.4">
      <c r="B202" s="175" t="str">
        <f t="shared" si="3"/>
        <v>401(工事未払金)</v>
      </c>
      <c r="C202" s="175" t="s">
        <v>742</v>
      </c>
      <c r="D202" s="175">
        <v>401</v>
      </c>
      <c r="E202" s="175" t="s">
        <v>2122</v>
      </c>
      <c r="F202" s="175" t="s">
        <v>1949</v>
      </c>
      <c r="G202" s="175" t="s">
        <v>2122</v>
      </c>
    </row>
    <row r="203" spans="2:7" x14ac:dyDescent="0.4">
      <c r="B203" s="175" t="str">
        <f t="shared" si="3"/>
        <v>406(設備関係支払手形)</v>
      </c>
      <c r="C203" s="175" t="s">
        <v>742</v>
      </c>
      <c r="D203" s="175">
        <v>406</v>
      </c>
      <c r="E203" s="175" t="s">
        <v>2123</v>
      </c>
      <c r="F203" s="175" t="s">
        <v>1949</v>
      </c>
      <c r="G203" s="175" t="s">
        <v>2124</v>
      </c>
    </row>
    <row r="204" spans="2:7" x14ac:dyDescent="0.4">
      <c r="B204" s="175" t="str">
        <f t="shared" si="3"/>
        <v>410(短期借入金)</v>
      </c>
      <c r="C204" s="175" t="s">
        <v>742</v>
      </c>
      <c r="D204" s="175">
        <v>410</v>
      </c>
      <c r="E204" s="175" t="s">
        <v>2125</v>
      </c>
      <c r="F204" s="175" t="s">
        <v>1949</v>
      </c>
      <c r="G204" s="175" t="s">
        <v>2125</v>
      </c>
    </row>
    <row r="205" spans="2:7" x14ac:dyDescent="0.4">
      <c r="B205" s="175" t="str">
        <f t="shared" si="3"/>
        <v>441(役員借入金)</v>
      </c>
      <c r="C205" s="175" t="s">
        <v>742</v>
      </c>
      <c r="D205" s="175">
        <v>441</v>
      </c>
      <c r="E205" s="175" t="s">
        <v>2126</v>
      </c>
      <c r="F205" s="175" t="s">
        <v>1949</v>
      </c>
      <c r="G205" s="175" t="s">
        <v>2126</v>
      </c>
    </row>
    <row r="206" spans="2:7" x14ac:dyDescent="0.4">
      <c r="B206" s="175" t="str">
        <f t="shared" si="3"/>
        <v>420(未払金)</v>
      </c>
      <c r="C206" s="175" t="s">
        <v>742</v>
      </c>
      <c r="D206" s="175">
        <v>420</v>
      </c>
      <c r="E206" s="175" t="s">
        <v>2127</v>
      </c>
      <c r="F206" s="175" t="s">
        <v>1949</v>
      </c>
      <c r="G206" s="175" t="s">
        <v>2127</v>
      </c>
    </row>
    <row r="207" spans="2:7" x14ac:dyDescent="0.4">
      <c r="B207" s="175" t="str">
        <f t="shared" si="3"/>
        <v>426(未払費用)</v>
      </c>
      <c r="C207" s="175" t="s">
        <v>742</v>
      </c>
      <c r="D207" s="175">
        <v>426</v>
      </c>
      <c r="E207" s="175" t="s">
        <v>2128</v>
      </c>
      <c r="F207" s="175" t="s">
        <v>1949</v>
      </c>
      <c r="G207" s="175" t="s">
        <v>2128</v>
      </c>
    </row>
    <row r="208" spans="2:7" x14ac:dyDescent="0.4">
      <c r="B208" s="175" t="str">
        <f t="shared" si="3"/>
        <v>421(未払配当金)</v>
      </c>
      <c r="C208" s="175" t="s">
        <v>742</v>
      </c>
      <c r="D208" s="175">
        <v>421</v>
      </c>
      <c r="E208" s="175" t="s">
        <v>2129</v>
      </c>
      <c r="F208" s="175" t="s">
        <v>1949</v>
      </c>
      <c r="G208" s="175" t="s">
        <v>2129</v>
      </c>
    </row>
    <row r="209" spans="2:7" x14ac:dyDescent="0.4">
      <c r="B209" s="175" t="str">
        <f t="shared" si="3"/>
        <v>422(未払役員賞与)</v>
      </c>
      <c r="C209" s="175" t="s">
        <v>742</v>
      </c>
      <c r="D209" s="175">
        <v>422</v>
      </c>
      <c r="E209" s="175" t="s">
        <v>2130</v>
      </c>
      <c r="F209" s="175" t="s">
        <v>1949</v>
      </c>
      <c r="G209" s="175" t="s">
        <v>2130</v>
      </c>
    </row>
    <row r="210" spans="2:7" x14ac:dyDescent="0.4">
      <c r="B210" s="175" t="str">
        <f t="shared" si="3"/>
        <v>423(未払法人税等)</v>
      </c>
      <c r="C210" s="175" t="s">
        <v>742</v>
      </c>
      <c r="D210" s="175">
        <v>423</v>
      </c>
      <c r="E210" s="175" t="s">
        <v>2131</v>
      </c>
      <c r="F210" s="175" t="s">
        <v>1949</v>
      </c>
      <c r="G210" s="175" t="s">
        <v>2131</v>
      </c>
    </row>
    <row r="211" spans="2:7" x14ac:dyDescent="0.4">
      <c r="B211" s="175" t="str">
        <f t="shared" si="3"/>
        <v>424(未払法人税等)</v>
      </c>
      <c r="C211" s="175" t="s">
        <v>742</v>
      </c>
      <c r="D211" s="175">
        <v>424</v>
      </c>
      <c r="E211" s="175" t="s">
        <v>2131</v>
      </c>
      <c r="F211" s="175" t="s">
        <v>1949</v>
      </c>
      <c r="G211" s="175" t="s">
        <v>2132</v>
      </c>
    </row>
    <row r="212" spans="2:7" x14ac:dyDescent="0.4">
      <c r="B212" s="175" t="str">
        <f t="shared" si="3"/>
        <v>425(未払消費税等)</v>
      </c>
      <c r="C212" s="175" t="s">
        <v>742</v>
      </c>
      <c r="D212" s="175">
        <v>425</v>
      </c>
      <c r="E212" s="175" t="s">
        <v>2133</v>
      </c>
      <c r="F212" s="175" t="s">
        <v>1949</v>
      </c>
      <c r="G212" s="175" t="s">
        <v>2133</v>
      </c>
    </row>
    <row r="213" spans="2:7" x14ac:dyDescent="0.4">
      <c r="B213" s="175" t="str">
        <f t="shared" si="3"/>
        <v>450(繰延税金負債(流))</v>
      </c>
      <c r="C213" s="175" t="s">
        <v>742</v>
      </c>
      <c r="D213" s="175">
        <v>450</v>
      </c>
      <c r="E213" s="175" t="s">
        <v>2134</v>
      </c>
      <c r="F213" s="175" t="s">
        <v>1949</v>
      </c>
      <c r="G213" s="175" t="s">
        <v>2134</v>
      </c>
    </row>
    <row r="214" spans="2:7" x14ac:dyDescent="0.4">
      <c r="B214" s="175" t="str">
        <f t="shared" si="3"/>
        <v>430(前受金)</v>
      </c>
      <c r="C214" s="175" t="s">
        <v>742</v>
      </c>
      <c r="D214" s="175">
        <v>430</v>
      </c>
      <c r="E214" s="175" t="s">
        <v>2135</v>
      </c>
      <c r="F214" s="175" t="s">
        <v>1949</v>
      </c>
      <c r="G214" s="175" t="s">
        <v>2135</v>
      </c>
    </row>
    <row r="215" spans="2:7" x14ac:dyDescent="0.4">
      <c r="B215" s="175" t="str">
        <f t="shared" si="3"/>
        <v>427(預り金)</v>
      </c>
      <c r="C215" s="175" t="s">
        <v>742</v>
      </c>
      <c r="D215" s="175">
        <v>427</v>
      </c>
      <c r="E215" s="175" t="s">
        <v>2136</v>
      </c>
      <c r="F215" s="175" t="s">
        <v>1949</v>
      </c>
      <c r="G215" s="175" t="s">
        <v>2136</v>
      </c>
    </row>
    <row r="216" spans="2:7" x14ac:dyDescent="0.4">
      <c r="B216" s="175" t="str">
        <f t="shared" si="3"/>
        <v>431(前受収益)</v>
      </c>
      <c r="C216" s="175" t="s">
        <v>742</v>
      </c>
      <c r="D216" s="175">
        <v>431</v>
      </c>
      <c r="E216" s="175" t="s">
        <v>2137</v>
      </c>
      <c r="F216" s="175" t="s">
        <v>1949</v>
      </c>
      <c r="G216" s="175" t="s">
        <v>2137</v>
      </c>
    </row>
    <row r="217" spans="2:7" x14ac:dyDescent="0.4">
      <c r="B217" s="175" t="str">
        <f t="shared" si="3"/>
        <v>428(仮受金)</v>
      </c>
      <c r="C217" s="175" t="s">
        <v>742</v>
      </c>
      <c r="D217" s="175">
        <v>428</v>
      </c>
      <c r="E217" s="175" t="s">
        <v>2138</v>
      </c>
      <c r="F217" s="175" t="s">
        <v>1949</v>
      </c>
      <c r="G217" s="175" t="s">
        <v>2138</v>
      </c>
    </row>
    <row r="218" spans="2:7" x14ac:dyDescent="0.4">
      <c r="B218" s="175" t="str">
        <f t="shared" si="3"/>
        <v>429(預り保証金)</v>
      </c>
      <c r="C218" s="175" t="s">
        <v>742</v>
      </c>
      <c r="D218" s="175">
        <v>429</v>
      </c>
      <c r="E218" s="175" t="s">
        <v>2139</v>
      </c>
      <c r="F218" s="175" t="s">
        <v>1949</v>
      </c>
      <c r="G218" s="175" t="s">
        <v>2139</v>
      </c>
    </row>
    <row r="219" spans="2:7" x14ac:dyDescent="0.4">
      <c r="B219" s="175" t="str">
        <f t="shared" si="3"/>
        <v>432(割引手形)</v>
      </c>
      <c r="C219" s="175" t="s">
        <v>742</v>
      </c>
      <c r="D219" s="175">
        <v>432</v>
      </c>
      <c r="E219" s="175" t="s">
        <v>2140</v>
      </c>
      <c r="F219" s="175" t="s">
        <v>1949</v>
      </c>
      <c r="G219" s="175" t="s">
        <v>2140</v>
      </c>
    </row>
    <row r="220" spans="2:7" x14ac:dyDescent="0.4">
      <c r="B220" s="175" t="str">
        <f t="shared" si="3"/>
        <v>435(裏書手形)</v>
      </c>
      <c r="C220" s="175" t="s">
        <v>742</v>
      </c>
      <c r="D220" s="175">
        <v>435</v>
      </c>
      <c r="E220" s="175" t="s">
        <v>2141</v>
      </c>
      <c r="F220" s="175" t="s">
        <v>1949</v>
      </c>
      <c r="G220" s="175" t="s">
        <v>2141</v>
      </c>
    </row>
    <row r="221" spans="2:7" x14ac:dyDescent="0.4">
      <c r="B221" s="175" t="str">
        <f t="shared" si="3"/>
        <v>440(仮受消費税等)</v>
      </c>
      <c r="C221" s="175" t="s">
        <v>742</v>
      </c>
      <c r="D221" s="175">
        <v>440</v>
      </c>
      <c r="E221" s="175" t="s">
        <v>2142</v>
      </c>
      <c r="F221" s="175" t="s">
        <v>1949</v>
      </c>
      <c r="G221" s="175" t="s">
        <v>2143</v>
      </c>
    </row>
    <row r="222" spans="2:7" x14ac:dyDescent="0.4">
      <c r="B222" s="175" t="str">
        <f t="shared" si="3"/>
        <v>433(賞与引当金)</v>
      </c>
      <c r="C222" s="175" t="s">
        <v>742</v>
      </c>
      <c r="D222" s="175">
        <v>433</v>
      </c>
      <c r="E222" s="175" t="s">
        <v>2144</v>
      </c>
      <c r="F222" s="175" t="s">
        <v>1949</v>
      </c>
      <c r="G222" s="175" t="s">
        <v>2144</v>
      </c>
    </row>
    <row r="223" spans="2:7" x14ac:dyDescent="0.4">
      <c r="B223" s="175" t="str">
        <f t="shared" si="3"/>
        <v>451(未成工事受入金)</v>
      </c>
      <c r="C223" s="175" t="s">
        <v>742</v>
      </c>
      <c r="D223" s="175">
        <v>451</v>
      </c>
      <c r="E223" s="175" t="s">
        <v>2145</v>
      </c>
      <c r="F223" s="175" t="s">
        <v>1949</v>
      </c>
      <c r="G223" s="175" t="s">
        <v>2145</v>
      </c>
    </row>
    <row r="224" spans="2:7" x14ac:dyDescent="0.4">
      <c r="B224" s="175" t="str">
        <f t="shared" si="3"/>
        <v>470(長期借入金)</v>
      </c>
      <c r="C224" s="175" t="s">
        <v>742</v>
      </c>
      <c r="D224" s="175">
        <v>470</v>
      </c>
      <c r="E224" s="175" t="s">
        <v>2146</v>
      </c>
      <c r="F224" s="175" t="s">
        <v>1949</v>
      </c>
      <c r="G224" s="175" t="s">
        <v>2146</v>
      </c>
    </row>
    <row r="225" spans="2:7" x14ac:dyDescent="0.4">
      <c r="B225" s="175" t="str">
        <f t="shared" si="3"/>
        <v>475(長期未払金)</v>
      </c>
      <c r="C225" s="175" t="s">
        <v>742</v>
      </c>
      <c r="D225" s="175">
        <v>475</v>
      </c>
      <c r="E225" s="175" t="s">
        <v>2147</v>
      </c>
      <c r="F225" s="175" t="s">
        <v>1949</v>
      </c>
      <c r="G225" s="175" t="s">
        <v>2147</v>
      </c>
    </row>
    <row r="226" spans="2:7" x14ac:dyDescent="0.4">
      <c r="B226" s="175" t="str">
        <f t="shared" si="3"/>
        <v>476(繰延税金負債(固))</v>
      </c>
      <c r="C226" s="175" t="s">
        <v>742</v>
      </c>
      <c r="D226" s="175">
        <v>476</v>
      </c>
      <c r="E226" s="175" t="s">
        <v>2148</v>
      </c>
      <c r="F226" s="175" t="s">
        <v>1949</v>
      </c>
      <c r="G226" s="175" t="s">
        <v>2148</v>
      </c>
    </row>
    <row r="227" spans="2:7" x14ac:dyDescent="0.4">
      <c r="B227" s="175" t="str">
        <f t="shared" si="3"/>
        <v>490(退職給付引当金)</v>
      </c>
      <c r="C227" s="175" t="s">
        <v>742</v>
      </c>
      <c r="D227" s="175">
        <v>490</v>
      </c>
      <c r="E227" s="175" t="s">
        <v>2149</v>
      </c>
      <c r="F227" s="175" t="s">
        <v>1949</v>
      </c>
      <c r="G227" s="175" t="s">
        <v>2149</v>
      </c>
    </row>
    <row r="228" spans="2:7" x14ac:dyDescent="0.4">
      <c r="B228" s="175" t="str">
        <f t="shared" si="3"/>
        <v>500(資本金)</v>
      </c>
      <c r="C228" s="175" t="s">
        <v>742</v>
      </c>
      <c r="D228" s="175">
        <v>500</v>
      </c>
      <c r="E228" s="175" t="s">
        <v>2150</v>
      </c>
      <c r="F228" s="175" t="s">
        <v>2151</v>
      </c>
      <c r="G228" s="175" t="s">
        <v>2150</v>
      </c>
    </row>
    <row r="229" spans="2:7" x14ac:dyDescent="0.4">
      <c r="B229" s="175" t="str">
        <f t="shared" si="3"/>
        <v>510(新株式申込証拠金)</v>
      </c>
      <c r="C229" s="175" t="s">
        <v>742</v>
      </c>
      <c r="D229" s="175">
        <v>510</v>
      </c>
      <c r="E229" s="175" t="s">
        <v>2152</v>
      </c>
      <c r="F229" s="175" t="s">
        <v>2151</v>
      </c>
      <c r="G229" s="175" t="s">
        <v>2152</v>
      </c>
    </row>
    <row r="230" spans="2:7" x14ac:dyDescent="0.4">
      <c r="B230" s="175" t="str">
        <f t="shared" si="3"/>
        <v>520(資本準備金)</v>
      </c>
      <c r="C230" s="175" t="s">
        <v>742</v>
      </c>
      <c r="D230" s="175">
        <v>520</v>
      </c>
      <c r="E230" s="175" t="s">
        <v>2153</v>
      </c>
      <c r="F230" s="175" t="s">
        <v>2151</v>
      </c>
      <c r="G230" s="175" t="s">
        <v>2153</v>
      </c>
    </row>
    <row r="231" spans="2:7" x14ac:dyDescent="0.4">
      <c r="B231" s="175" t="str">
        <f t="shared" si="3"/>
        <v>525(その他資本剰余金)</v>
      </c>
      <c r="C231" s="175" t="s">
        <v>742</v>
      </c>
      <c r="D231" s="175">
        <v>525</v>
      </c>
      <c r="E231" s="175" t="s">
        <v>2154</v>
      </c>
      <c r="F231" s="175" t="s">
        <v>2151</v>
      </c>
      <c r="G231" s="175" t="s">
        <v>2155</v>
      </c>
    </row>
    <row r="232" spans="2:7" x14ac:dyDescent="0.4">
      <c r="B232" s="175" t="str">
        <f t="shared" si="3"/>
        <v>526(その他資本剰余金)</v>
      </c>
      <c r="C232" s="175" t="s">
        <v>742</v>
      </c>
      <c r="D232" s="175">
        <v>526</v>
      </c>
      <c r="E232" s="175" t="s">
        <v>2154</v>
      </c>
      <c r="F232" s="175" t="s">
        <v>2151</v>
      </c>
      <c r="G232" s="175" t="s">
        <v>2156</v>
      </c>
    </row>
    <row r="233" spans="2:7" x14ac:dyDescent="0.4">
      <c r="B233" s="175" t="str">
        <f t="shared" si="3"/>
        <v>530(利益準備金)</v>
      </c>
      <c r="C233" s="175" t="s">
        <v>742</v>
      </c>
      <c r="D233" s="175">
        <v>530</v>
      </c>
      <c r="E233" s="175" t="s">
        <v>2157</v>
      </c>
      <c r="F233" s="175" t="s">
        <v>2151</v>
      </c>
      <c r="G233" s="175" t="s">
        <v>2157</v>
      </c>
    </row>
    <row r="234" spans="2:7" x14ac:dyDescent="0.4">
      <c r="B234" s="175" t="str">
        <f t="shared" si="3"/>
        <v>535(別途積立金)</v>
      </c>
      <c r="C234" s="175" t="s">
        <v>742</v>
      </c>
      <c r="D234" s="175">
        <v>535</v>
      </c>
      <c r="E234" s="175" t="s">
        <v>2158</v>
      </c>
      <c r="F234" s="175" t="s">
        <v>2151</v>
      </c>
      <c r="G234" s="175" t="s">
        <v>2158</v>
      </c>
    </row>
    <row r="235" spans="2:7" x14ac:dyDescent="0.4">
      <c r="B235" s="175" t="str">
        <f t="shared" si="3"/>
        <v>540(繰越利益剰余金)</v>
      </c>
      <c r="C235" s="175" t="s">
        <v>742</v>
      </c>
      <c r="D235" s="175">
        <v>540</v>
      </c>
      <c r="E235" s="175" t="s">
        <v>2159</v>
      </c>
      <c r="F235" s="175" t="s">
        <v>2151</v>
      </c>
      <c r="G235" s="175" t="s">
        <v>2159</v>
      </c>
    </row>
    <row r="236" spans="2:7" x14ac:dyDescent="0.4">
      <c r="B236" s="175" t="str">
        <f t="shared" si="3"/>
        <v>550(自己株式)</v>
      </c>
      <c r="C236" s="175" t="s">
        <v>742</v>
      </c>
      <c r="D236" s="175">
        <v>550</v>
      </c>
      <c r="E236" s="175" t="s">
        <v>2160</v>
      </c>
      <c r="F236" s="175" t="s">
        <v>2151</v>
      </c>
      <c r="G236" s="175" t="s">
        <v>2160</v>
      </c>
    </row>
    <row r="237" spans="2:7" x14ac:dyDescent="0.4">
      <c r="B237" s="175" t="str">
        <f t="shared" si="3"/>
        <v>560(自己株式申込証拠金)</v>
      </c>
      <c r="C237" s="175" t="s">
        <v>742</v>
      </c>
      <c r="D237" s="175">
        <v>560</v>
      </c>
      <c r="E237" s="175" t="s">
        <v>2161</v>
      </c>
      <c r="F237" s="175" t="s">
        <v>2151</v>
      </c>
      <c r="G237" s="175" t="s">
        <v>2161</v>
      </c>
    </row>
    <row r="238" spans="2:7" x14ac:dyDescent="0.4">
      <c r="B238" s="175" t="str">
        <f t="shared" si="3"/>
        <v>570(その他有価証券評価差額金)</v>
      </c>
      <c r="C238" s="175" t="s">
        <v>742</v>
      </c>
      <c r="D238" s="175">
        <v>570</v>
      </c>
      <c r="E238" s="175" t="s">
        <v>2162</v>
      </c>
      <c r="F238" s="175" t="s">
        <v>2151</v>
      </c>
      <c r="G238" s="175" t="s">
        <v>2162</v>
      </c>
    </row>
    <row r="239" spans="2:7" x14ac:dyDescent="0.4">
      <c r="B239" s="175" t="str">
        <f t="shared" si="3"/>
        <v>575(繰延ヘッジ損益)</v>
      </c>
      <c r="C239" s="175" t="s">
        <v>742</v>
      </c>
      <c r="D239" s="175">
        <v>575</v>
      </c>
      <c r="E239" s="175" t="s">
        <v>2163</v>
      </c>
      <c r="F239" s="175" t="s">
        <v>2151</v>
      </c>
      <c r="G239" s="175" t="s">
        <v>2163</v>
      </c>
    </row>
    <row r="240" spans="2:7" x14ac:dyDescent="0.4">
      <c r="B240" s="175" t="str">
        <f t="shared" si="3"/>
        <v>580(土地再評価差額金)</v>
      </c>
      <c r="C240" s="175" t="s">
        <v>742</v>
      </c>
      <c r="D240" s="175">
        <v>580</v>
      </c>
      <c r="E240" s="175" t="s">
        <v>2164</v>
      </c>
      <c r="F240" s="175" t="s">
        <v>2151</v>
      </c>
      <c r="G240" s="175" t="s">
        <v>2164</v>
      </c>
    </row>
    <row r="241" spans="2:7" x14ac:dyDescent="0.4">
      <c r="B241" s="175" t="str">
        <f t="shared" si="3"/>
        <v>590(新株予約権)</v>
      </c>
      <c r="C241" s="175" t="s">
        <v>742</v>
      </c>
      <c r="D241" s="175">
        <v>590</v>
      </c>
      <c r="E241" s="175" t="s">
        <v>2165</v>
      </c>
      <c r="F241" s="175" t="s">
        <v>2151</v>
      </c>
      <c r="G241" s="175" t="s">
        <v>2165</v>
      </c>
    </row>
    <row r="242" spans="2:7" x14ac:dyDescent="0.4">
      <c r="B242" s="175" t="str">
        <f t="shared" si="3"/>
        <v>700(売上高)</v>
      </c>
      <c r="C242" s="175" t="s">
        <v>742</v>
      </c>
      <c r="D242" s="175">
        <v>700</v>
      </c>
      <c r="E242" s="175" t="s">
        <v>2166</v>
      </c>
      <c r="F242" s="175" t="s">
        <v>109</v>
      </c>
      <c r="G242" s="175" t="s">
        <v>2166</v>
      </c>
    </row>
    <row r="243" spans="2:7" x14ac:dyDescent="0.4">
      <c r="B243" s="175" t="str">
        <f t="shared" si="3"/>
        <v>707(売上値引高)</v>
      </c>
      <c r="C243" s="175" t="s">
        <v>742</v>
      </c>
      <c r="D243" s="175">
        <v>707</v>
      </c>
      <c r="E243" s="175" t="s">
        <v>2167</v>
      </c>
      <c r="F243" s="175" t="s">
        <v>109</v>
      </c>
      <c r="G243" s="175" t="s">
        <v>2167</v>
      </c>
    </row>
    <row r="244" spans="2:7" x14ac:dyDescent="0.4">
      <c r="B244" s="175" t="str">
        <f t="shared" si="3"/>
        <v>708(売上戻り高)</v>
      </c>
      <c r="C244" s="175" t="s">
        <v>742</v>
      </c>
      <c r="D244" s="175">
        <v>708</v>
      </c>
      <c r="E244" s="175" t="s">
        <v>2168</v>
      </c>
      <c r="F244" s="175" t="s">
        <v>109</v>
      </c>
      <c r="G244" s="175" t="s">
        <v>2168</v>
      </c>
    </row>
    <row r="245" spans="2:7" x14ac:dyDescent="0.4">
      <c r="B245" s="175" t="str">
        <f t="shared" si="3"/>
        <v>709(売上割戻し高)</v>
      </c>
      <c r="C245" s="175" t="s">
        <v>742</v>
      </c>
      <c r="D245" s="175">
        <v>709</v>
      </c>
      <c r="E245" s="175" t="s">
        <v>2169</v>
      </c>
      <c r="F245" s="175" t="s">
        <v>109</v>
      </c>
      <c r="G245" s="175" t="s">
        <v>2169</v>
      </c>
    </row>
    <row r="246" spans="2:7" x14ac:dyDescent="0.4">
      <c r="B246" s="175" t="str">
        <f t="shared" si="3"/>
        <v>710(役務収益)</v>
      </c>
      <c r="C246" s="175" t="s">
        <v>742</v>
      </c>
      <c r="D246" s="175">
        <v>710</v>
      </c>
      <c r="E246" s="175" t="s">
        <v>2170</v>
      </c>
      <c r="F246" s="175" t="s">
        <v>109</v>
      </c>
      <c r="G246" s="175" t="s">
        <v>2170</v>
      </c>
    </row>
    <row r="247" spans="2:7" x14ac:dyDescent="0.4">
      <c r="B247" s="175" t="str">
        <f t="shared" si="3"/>
        <v>143(前年度繰越収益)</v>
      </c>
      <c r="C247" s="175" t="s">
        <v>742</v>
      </c>
      <c r="D247" s="175">
        <v>143</v>
      </c>
      <c r="E247" s="175" t="s">
        <v>2171</v>
      </c>
      <c r="F247" s="175" t="s">
        <v>109</v>
      </c>
      <c r="G247" s="175" t="s">
        <v>2171</v>
      </c>
    </row>
    <row r="248" spans="2:7" x14ac:dyDescent="0.4">
      <c r="B248" s="175" t="str">
        <f t="shared" si="3"/>
        <v>701(完成工事高)</v>
      </c>
      <c r="C248" s="175" t="s">
        <v>742</v>
      </c>
      <c r="D248" s="175">
        <v>701</v>
      </c>
      <c r="E248" s="175" t="s">
        <v>2172</v>
      </c>
      <c r="F248" s="175" t="s">
        <v>109</v>
      </c>
      <c r="G248" s="175" t="s">
        <v>2172</v>
      </c>
    </row>
    <row r="249" spans="2:7" x14ac:dyDescent="0.4">
      <c r="B249" s="175" t="str">
        <f t="shared" si="3"/>
        <v>720(期首商品棚卸高)</v>
      </c>
      <c r="C249" s="175" t="s">
        <v>742</v>
      </c>
      <c r="D249" s="175">
        <v>720</v>
      </c>
      <c r="E249" s="175" t="s">
        <v>2173</v>
      </c>
      <c r="F249" s="175" t="s">
        <v>1950</v>
      </c>
      <c r="G249" s="175" t="s">
        <v>2173</v>
      </c>
    </row>
    <row r="250" spans="2:7" x14ac:dyDescent="0.4">
      <c r="B250" s="175" t="str">
        <f t="shared" si="3"/>
        <v>725(当期商品仕入高)</v>
      </c>
      <c r="C250" s="175" t="s">
        <v>742</v>
      </c>
      <c r="D250" s="175">
        <v>725</v>
      </c>
      <c r="E250" s="175" t="s">
        <v>2174</v>
      </c>
      <c r="F250" s="175" t="s">
        <v>1950</v>
      </c>
      <c r="G250" s="175" t="s">
        <v>2175</v>
      </c>
    </row>
    <row r="251" spans="2:7" x14ac:dyDescent="0.4">
      <c r="B251" s="175" t="str">
        <f t="shared" si="3"/>
        <v>729(仕入値引高)</v>
      </c>
      <c r="C251" s="175" t="s">
        <v>742</v>
      </c>
      <c r="D251" s="175">
        <v>729</v>
      </c>
      <c r="E251" s="175" t="s">
        <v>2176</v>
      </c>
      <c r="F251" s="175" t="s">
        <v>1950</v>
      </c>
      <c r="G251" s="175" t="s">
        <v>2176</v>
      </c>
    </row>
    <row r="252" spans="2:7" x14ac:dyDescent="0.4">
      <c r="B252" s="175" t="str">
        <f t="shared" si="3"/>
        <v>730(仕入戻し高)</v>
      </c>
      <c r="C252" s="175" t="s">
        <v>742</v>
      </c>
      <c r="D252" s="175">
        <v>730</v>
      </c>
      <c r="E252" s="175" t="s">
        <v>2177</v>
      </c>
      <c r="F252" s="175" t="s">
        <v>1950</v>
      </c>
      <c r="G252" s="175" t="s">
        <v>2177</v>
      </c>
    </row>
    <row r="253" spans="2:7" x14ac:dyDescent="0.4">
      <c r="B253" s="175" t="str">
        <f t="shared" si="3"/>
        <v>731(仕入割戻し高)</v>
      </c>
      <c r="C253" s="175" t="s">
        <v>742</v>
      </c>
      <c r="D253" s="175">
        <v>731</v>
      </c>
      <c r="E253" s="175" t="s">
        <v>2178</v>
      </c>
      <c r="F253" s="175" t="s">
        <v>1950</v>
      </c>
      <c r="G253" s="175" t="s">
        <v>2178</v>
      </c>
    </row>
    <row r="254" spans="2:7" x14ac:dyDescent="0.4">
      <c r="B254" s="175" t="str">
        <f t="shared" si="3"/>
        <v>407(前年度繰越費用)</v>
      </c>
      <c r="C254" s="175" t="s">
        <v>742</v>
      </c>
      <c r="D254" s="175">
        <v>407</v>
      </c>
      <c r="E254" s="175" t="s">
        <v>2179</v>
      </c>
      <c r="F254" s="175" t="s">
        <v>1950</v>
      </c>
      <c r="G254" s="175" t="s">
        <v>2179</v>
      </c>
    </row>
    <row r="255" spans="2:7" x14ac:dyDescent="0.4">
      <c r="B255" s="175" t="str">
        <f t="shared" si="3"/>
        <v>739(他勘定振替高(商))</v>
      </c>
      <c r="C255" s="175" t="s">
        <v>742</v>
      </c>
      <c r="D255" s="175">
        <v>739</v>
      </c>
      <c r="E255" s="175" t="s">
        <v>2180</v>
      </c>
      <c r="F255" s="175" t="s">
        <v>1950</v>
      </c>
      <c r="G255" s="175" t="s">
        <v>2180</v>
      </c>
    </row>
    <row r="256" spans="2:7" x14ac:dyDescent="0.4">
      <c r="B256" s="175" t="str">
        <f t="shared" si="3"/>
        <v>737(期末商品棚卸高)</v>
      </c>
      <c r="C256" s="175" t="s">
        <v>742</v>
      </c>
      <c r="D256" s="175">
        <v>737</v>
      </c>
      <c r="E256" s="175" t="s">
        <v>2181</v>
      </c>
      <c r="F256" s="175" t="s">
        <v>1950</v>
      </c>
      <c r="G256" s="175" t="s">
        <v>2181</v>
      </c>
    </row>
    <row r="257" spans="2:7" x14ac:dyDescent="0.4">
      <c r="B257" s="175" t="str">
        <f t="shared" si="3"/>
        <v>791(研修費)</v>
      </c>
      <c r="C257" s="175" t="s">
        <v>742</v>
      </c>
      <c r="D257" s="175">
        <v>791</v>
      </c>
      <c r="E257" s="175" t="s">
        <v>2182</v>
      </c>
      <c r="F257" s="175" t="s">
        <v>1950</v>
      </c>
      <c r="G257" s="175" t="s">
        <v>2182</v>
      </c>
    </row>
    <row r="258" spans="2:7" x14ac:dyDescent="0.4">
      <c r="B258" s="175" t="str">
        <f t="shared" si="3"/>
        <v>740(役員報酬)</v>
      </c>
      <c r="C258" s="175" t="s">
        <v>742</v>
      </c>
      <c r="D258" s="175">
        <v>740</v>
      </c>
      <c r="E258" s="175" t="s">
        <v>2183</v>
      </c>
      <c r="F258" s="175" t="s">
        <v>1950</v>
      </c>
      <c r="G258" s="175" t="s">
        <v>2183</v>
      </c>
    </row>
    <row r="259" spans="2:7" x14ac:dyDescent="0.4">
      <c r="B259" s="175" t="str">
        <f t="shared" si="3"/>
        <v>790(役員賞与)</v>
      </c>
      <c r="C259" s="175" t="s">
        <v>742</v>
      </c>
      <c r="D259" s="175">
        <v>790</v>
      </c>
      <c r="E259" s="175" t="s">
        <v>2184</v>
      </c>
      <c r="F259" s="175" t="s">
        <v>1950</v>
      </c>
      <c r="G259" s="175" t="s">
        <v>2184</v>
      </c>
    </row>
    <row r="260" spans="2:7" x14ac:dyDescent="0.4">
      <c r="B260" s="175" t="str">
        <f t="shared" si="3"/>
        <v>741(給料手当)</v>
      </c>
      <c r="C260" s="175" t="s">
        <v>742</v>
      </c>
      <c r="D260" s="175">
        <v>741</v>
      </c>
      <c r="E260" s="175" t="s">
        <v>2185</v>
      </c>
      <c r="F260" s="175" t="s">
        <v>1950</v>
      </c>
      <c r="G260" s="175" t="s">
        <v>2185</v>
      </c>
    </row>
    <row r="261" spans="2:7" x14ac:dyDescent="0.4">
      <c r="B261" s="175" t="str">
        <f t="shared" ref="B261:B292" si="4">CONCATENATE(D261,"(",E261,")")</f>
        <v>744(雑給)</v>
      </c>
      <c r="C261" s="175" t="s">
        <v>742</v>
      </c>
      <c r="D261" s="175">
        <v>744</v>
      </c>
      <c r="E261" s="175" t="s">
        <v>2186</v>
      </c>
      <c r="F261" s="175" t="s">
        <v>1950</v>
      </c>
      <c r="G261" s="175" t="s">
        <v>2186</v>
      </c>
    </row>
    <row r="262" spans="2:7" x14ac:dyDescent="0.4">
      <c r="B262" s="175" t="str">
        <f t="shared" si="4"/>
        <v>742(賞与)</v>
      </c>
      <c r="C262" s="175" t="s">
        <v>742</v>
      </c>
      <c r="D262" s="175">
        <v>742</v>
      </c>
      <c r="E262" s="175" t="s">
        <v>2187</v>
      </c>
      <c r="F262" s="175" t="s">
        <v>1950</v>
      </c>
      <c r="G262" s="175" t="s">
        <v>2187</v>
      </c>
    </row>
    <row r="263" spans="2:7" x14ac:dyDescent="0.4">
      <c r="B263" s="175" t="str">
        <f t="shared" si="4"/>
        <v>743(退職金)</v>
      </c>
      <c r="C263" s="175" t="s">
        <v>742</v>
      </c>
      <c r="D263" s="175">
        <v>743</v>
      </c>
      <c r="E263" s="175" t="s">
        <v>2188</v>
      </c>
      <c r="F263" s="175" t="s">
        <v>1950</v>
      </c>
      <c r="G263" s="175" t="s">
        <v>2188</v>
      </c>
    </row>
    <row r="264" spans="2:7" x14ac:dyDescent="0.4">
      <c r="B264" s="175" t="str">
        <f t="shared" si="4"/>
        <v>745(法定福利費)</v>
      </c>
      <c r="C264" s="175" t="s">
        <v>742</v>
      </c>
      <c r="D264" s="175">
        <v>745</v>
      </c>
      <c r="E264" s="175" t="s">
        <v>2189</v>
      </c>
      <c r="F264" s="175" t="s">
        <v>1950</v>
      </c>
      <c r="G264" s="175" t="s">
        <v>2189</v>
      </c>
    </row>
    <row r="265" spans="2:7" x14ac:dyDescent="0.4">
      <c r="B265" s="175" t="str">
        <f t="shared" si="4"/>
        <v>746(福利厚生費)</v>
      </c>
      <c r="C265" s="175" t="s">
        <v>742</v>
      </c>
      <c r="D265" s="175">
        <v>746</v>
      </c>
      <c r="E265" s="175" t="s">
        <v>2190</v>
      </c>
      <c r="F265" s="175" t="s">
        <v>1950</v>
      </c>
      <c r="G265" s="175" t="s">
        <v>2190</v>
      </c>
    </row>
    <row r="266" spans="2:7" x14ac:dyDescent="0.4">
      <c r="B266" s="175" t="str">
        <f t="shared" si="4"/>
        <v>747(退職給付引当金繰入額)</v>
      </c>
      <c r="C266" s="175" t="s">
        <v>742</v>
      </c>
      <c r="D266" s="175">
        <v>747</v>
      </c>
      <c r="E266" s="175" t="s">
        <v>2191</v>
      </c>
      <c r="F266" s="175" t="s">
        <v>1950</v>
      </c>
      <c r="G266" s="175" t="s">
        <v>2192</v>
      </c>
    </row>
    <row r="267" spans="2:7" x14ac:dyDescent="0.4">
      <c r="B267" s="175" t="str">
        <f t="shared" si="4"/>
        <v>749(採用教育費)</v>
      </c>
      <c r="C267" s="175" t="s">
        <v>742</v>
      </c>
      <c r="D267" s="175">
        <v>749</v>
      </c>
      <c r="E267" s="175" t="s">
        <v>2193</v>
      </c>
      <c r="F267" s="175" t="s">
        <v>1950</v>
      </c>
      <c r="G267" s="175" t="s">
        <v>2193</v>
      </c>
    </row>
    <row r="268" spans="2:7" x14ac:dyDescent="0.4">
      <c r="B268" s="175" t="str">
        <f t="shared" si="4"/>
        <v>750(外注費)</v>
      </c>
      <c r="C268" s="175" t="s">
        <v>742</v>
      </c>
      <c r="D268" s="175">
        <v>750</v>
      </c>
      <c r="E268" s="175" t="s">
        <v>2194</v>
      </c>
      <c r="F268" s="175" t="s">
        <v>1950</v>
      </c>
      <c r="G268" s="175" t="s">
        <v>2194</v>
      </c>
    </row>
    <row r="269" spans="2:7" x14ac:dyDescent="0.4">
      <c r="B269" s="175" t="str">
        <f t="shared" si="4"/>
        <v>751(荷造運賃)</v>
      </c>
      <c r="C269" s="175" t="s">
        <v>742</v>
      </c>
      <c r="D269" s="175">
        <v>751</v>
      </c>
      <c r="E269" s="175" t="s">
        <v>2195</v>
      </c>
      <c r="F269" s="175" t="s">
        <v>1950</v>
      </c>
      <c r="G269" s="175" t="s">
        <v>2195</v>
      </c>
    </row>
    <row r="270" spans="2:7" x14ac:dyDescent="0.4">
      <c r="B270" s="175" t="str">
        <f t="shared" si="4"/>
        <v>752(広告宣伝費)</v>
      </c>
      <c r="C270" s="175" t="s">
        <v>742</v>
      </c>
      <c r="D270" s="175">
        <v>752</v>
      </c>
      <c r="E270" s="175" t="s">
        <v>2196</v>
      </c>
      <c r="F270" s="175" t="s">
        <v>1950</v>
      </c>
      <c r="G270" s="175" t="s">
        <v>2196</v>
      </c>
    </row>
    <row r="271" spans="2:7" x14ac:dyDescent="0.4">
      <c r="B271" s="29" t="str">
        <f t="shared" si="4"/>
        <v>()</v>
      </c>
    </row>
    <row r="272" spans="2:7" x14ac:dyDescent="0.4">
      <c r="B272" s="29" t="str">
        <f t="shared" si="4"/>
        <v>()</v>
      </c>
      <c r="C272" s="29"/>
      <c r="D272" s="29"/>
      <c r="E272" s="29"/>
      <c r="F272" s="29"/>
      <c r="G272" s="29"/>
    </row>
    <row r="273" spans="2:7" x14ac:dyDescent="0.4">
      <c r="B273" s="29" t="str">
        <f t="shared" si="4"/>
        <v>()</v>
      </c>
      <c r="C273" s="29"/>
      <c r="D273" s="29"/>
      <c r="E273" s="29"/>
      <c r="F273" s="29"/>
      <c r="G273" s="29"/>
    </row>
    <row r="274" spans="2:7" x14ac:dyDescent="0.4">
      <c r="B274" s="29" t="str">
        <f t="shared" si="4"/>
        <v>()</v>
      </c>
      <c r="C274" s="29"/>
      <c r="D274" s="29"/>
      <c r="E274" s="29"/>
      <c r="F274" s="29"/>
      <c r="G274" s="29"/>
    </row>
    <row r="275" spans="2:7" x14ac:dyDescent="0.4">
      <c r="B275" s="29" t="str">
        <f t="shared" si="4"/>
        <v>()</v>
      </c>
      <c r="C275" s="29"/>
      <c r="D275" s="29"/>
      <c r="E275" s="29"/>
      <c r="F275" s="29"/>
      <c r="G275" s="29"/>
    </row>
    <row r="276" spans="2:7" x14ac:dyDescent="0.4">
      <c r="B276" s="29" t="str">
        <f t="shared" si="4"/>
        <v>()</v>
      </c>
      <c r="C276" s="29"/>
      <c r="D276" s="29"/>
      <c r="E276" s="29"/>
      <c r="F276" s="29"/>
      <c r="G276" s="29"/>
    </row>
    <row r="277" spans="2:7" x14ac:dyDescent="0.4">
      <c r="B277" s="29" t="str">
        <f t="shared" si="4"/>
        <v>()</v>
      </c>
      <c r="C277" s="29"/>
      <c r="D277" s="29"/>
      <c r="E277" s="29"/>
      <c r="F277" s="29"/>
      <c r="G277" s="29"/>
    </row>
    <row r="278" spans="2:7" x14ac:dyDescent="0.4">
      <c r="B278" s="29" t="str">
        <f t="shared" si="4"/>
        <v>()</v>
      </c>
      <c r="C278" s="29"/>
      <c r="D278" s="29"/>
      <c r="E278" s="29"/>
      <c r="F278" s="29"/>
      <c r="G278" s="29"/>
    </row>
    <row r="279" spans="2:7" x14ac:dyDescent="0.4">
      <c r="B279" s="29" t="str">
        <f t="shared" si="4"/>
        <v>()</v>
      </c>
      <c r="C279" s="29"/>
      <c r="D279" s="29"/>
      <c r="E279" s="29"/>
      <c r="F279" s="29"/>
      <c r="G279" s="29"/>
    </row>
    <row r="280" spans="2:7" x14ac:dyDescent="0.4">
      <c r="B280" s="29" t="str">
        <f t="shared" si="4"/>
        <v>()</v>
      </c>
      <c r="C280" s="29"/>
      <c r="D280" s="29"/>
      <c r="E280" s="29"/>
      <c r="F280" s="29"/>
      <c r="G280" s="29"/>
    </row>
    <row r="281" spans="2:7" x14ac:dyDescent="0.4">
      <c r="B281" s="29" t="str">
        <f t="shared" si="4"/>
        <v>()</v>
      </c>
      <c r="C281" s="29"/>
      <c r="D281" s="29"/>
      <c r="E281" s="29"/>
      <c r="F281" s="29"/>
      <c r="G281" s="29"/>
    </row>
    <row r="282" spans="2:7" x14ac:dyDescent="0.4">
      <c r="B282" s="29" t="str">
        <f t="shared" si="4"/>
        <v>()</v>
      </c>
      <c r="C282" s="29"/>
      <c r="D282" s="29"/>
      <c r="E282" s="29"/>
      <c r="F282" s="29"/>
      <c r="G282" s="29"/>
    </row>
    <row r="283" spans="2:7" x14ac:dyDescent="0.4">
      <c r="B283" s="29" t="str">
        <f t="shared" si="4"/>
        <v>()</v>
      </c>
      <c r="C283" s="29"/>
      <c r="D283" s="29"/>
      <c r="E283" s="29"/>
      <c r="F283" s="29"/>
      <c r="G283" s="29"/>
    </row>
    <row r="284" spans="2:7" x14ac:dyDescent="0.4">
      <c r="B284" s="29" t="str">
        <f t="shared" si="4"/>
        <v>()</v>
      </c>
      <c r="C284" s="29"/>
      <c r="D284" s="29"/>
      <c r="E284" s="29"/>
      <c r="F284" s="29"/>
      <c r="G284" s="29"/>
    </row>
    <row r="285" spans="2:7" x14ac:dyDescent="0.4">
      <c r="B285" s="29" t="str">
        <f t="shared" si="4"/>
        <v>()</v>
      </c>
      <c r="C285" s="29"/>
      <c r="D285" s="29"/>
      <c r="E285" s="29"/>
      <c r="F285" s="29"/>
      <c r="G285" s="29"/>
    </row>
    <row r="286" spans="2:7" x14ac:dyDescent="0.4">
      <c r="B286" s="29" t="str">
        <f t="shared" si="4"/>
        <v>()</v>
      </c>
      <c r="C286" s="29"/>
      <c r="D286" s="29"/>
      <c r="E286" s="29"/>
      <c r="F286" s="29"/>
      <c r="G286" s="29"/>
    </row>
    <row r="287" spans="2:7" x14ac:dyDescent="0.4">
      <c r="B287" s="29" t="str">
        <f t="shared" si="4"/>
        <v>()</v>
      </c>
      <c r="C287" s="29"/>
      <c r="D287" s="29"/>
      <c r="E287" s="29"/>
      <c r="F287" s="29"/>
      <c r="G287" s="29"/>
    </row>
    <row r="288" spans="2:7" x14ac:dyDescent="0.4">
      <c r="B288" s="29" t="str">
        <f t="shared" si="4"/>
        <v>()</v>
      </c>
      <c r="C288" s="29"/>
      <c r="D288" s="29"/>
      <c r="E288" s="29"/>
      <c r="F288" s="29"/>
      <c r="G288" s="29"/>
    </row>
    <row r="289" spans="2:7" x14ac:dyDescent="0.4">
      <c r="B289" s="29" t="str">
        <f t="shared" si="4"/>
        <v>()</v>
      </c>
      <c r="C289" s="29"/>
      <c r="D289" s="29"/>
      <c r="E289" s="29"/>
      <c r="F289" s="29"/>
      <c r="G289" s="29"/>
    </row>
    <row r="290" spans="2:7" x14ac:dyDescent="0.4">
      <c r="B290" s="29" t="str">
        <f t="shared" si="4"/>
        <v>()</v>
      </c>
      <c r="C290" s="29"/>
      <c r="D290" s="29"/>
      <c r="E290" s="29"/>
      <c r="F290" s="29"/>
      <c r="G290" s="29"/>
    </row>
    <row r="291" spans="2:7" x14ac:dyDescent="0.4">
      <c r="B291" s="29" t="str">
        <f t="shared" si="4"/>
        <v>()</v>
      </c>
      <c r="C291" s="29"/>
      <c r="D291" s="29"/>
      <c r="E291" s="29"/>
      <c r="F291" s="29"/>
      <c r="G291" s="29"/>
    </row>
    <row r="292" spans="2:7" x14ac:dyDescent="0.4">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125" defaultRowHeight="15.75" x14ac:dyDescent="0.4"/>
  <cols>
    <col min="1" max="1" width="8.125" style="23"/>
    <col min="2" max="2" width="40.25" style="23" customWidth="1"/>
    <col min="3" max="3" width="17.125" style="23" customWidth="1"/>
    <col min="4" max="4" width="12.125" style="23" bestFit="1" customWidth="1"/>
    <col min="5" max="5" width="32.375" style="23" bestFit="1" customWidth="1"/>
    <col min="6" max="6" width="36.75" style="23" bestFit="1" customWidth="1"/>
    <col min="7" max="7" width="56.25" style="23" bestFit="1" customWidth="1"/>
    <col min="8" max="16384" width="8.125" style="23"/>
  </cols>
  <sheetData>
    <row r="2" spans="1:7" ht="18.75" x14ac:dyDescent="0.4">
      <c r="B2" s="59" t="s">
        <v>365</v>
      </c>
    </row>
    <row r="4" spans="1:7" ht="16.5" thickBot="1" x14ac:dyDescent="0.45">
      <c r="A4" s="31" t="s">
        <v>47</v>
      </c>
      <c r="B4" s="62" t="s">
        <v>52</v>
      </c>
      <c r="C4" s="62" t="s">
        <v>366</v>
      </c>
      <c r="D4" s="36" t="s">
        <v>126</v>
      </c>
      <c r="E4" s="36" t="s">
        <v>94</v>
      </c>
      <c r="F4" s="23" t="s">
        <v>1912</v>
      </c>
      <c r="G4" s="23" t="s">
        <v>367</v>
      </c>
    </row>
    <row r="5" spans="1:7" x14ac:dyDescent="0.4">
      <c r="B5" s="49" t="str">
        <f>CONCATENATE(D5,"(",E5,")")</f>
        <v>1200(Accounts Receivable)</v>
      </c>
      <c r="C5" s="22" t="s">
        <v>691</v>
      </c>
      <c r="D5" s="22">
        <v>1200</v>
      </c>
      <c r="E5" s="22" t="s">
        <v>96</v>
      </c>
      <c r="F5" s="22" t="s">
        <v>1913</v>
      </c>
      <c r="G5" s="22" t="s">
        <v>97</v>
      </c>
    </row>
    <row r="6" spans="1:7" x14ac:dyDescent="0.4">
      <c r="B6" s="29" t="str">
        <f t="shared" ref="B6:B69" si="0">CONCATENATE(D6,"(",E6,")")</f>
        <v>5170(Labor Clearing)</v>
      </c>
      <c r="C6" s="29" t="s">
        <v>691</v>
      </c>
      <c r="D6" s="29">
        <v>5170</v>
      </c>
      <c r="E6" s="29" t="s">
        <v>119</v>
      </c>
      <c r="F6" s="29" t="s">
        <v>1914</v>
      </c>
      <c r="G6" s="29" t="s">
        <v>119</v>
      </c>
    </row>
    <row r="7" spans="1:7" x14ac:dyDescent="0.4">
      <c r="B7" s="29" t="str">
        <f t="shared" si="0"/>
        <v>1420(Inventory, Subcontract PO WIP)</v>
      </c>
      <c r="C7" s="29" t="s">
        <v>691</v>
      </c>
      <c r="D7" s="29">
        <v>1420</v>
      </c>
      <c r="E7" s="29" t="s">
        <v>103</v>
      </c>
      <c r="F7" s="29" t="s">
        <v>129</v>
      </c>
      <c r="G7" s="29" t="s">
        <v>1915</v>
      </c>
    </row>
    <row r="8" spans="1:7" x14ac:dyDescent="0.4">
      <c r="B8" s="29" t="str">
        <f t="shared" si="0"/>
        <v>5125(Negative Variance Acct)</v>
      </c>
      <c r="C8" s="29" t="s">
        <v>691</v>
      </c>
      <c r="D8" s="29">
        <v>5125</v>
      </c>
      <c r="E8" s="29" t="s">
        <v>1916</v>
      </c>
      <c r="F8" s="29" t="s">
        <v>1917</v>
      </c>
      <c r="G8" s="29" t="s">
        <v>114</v>
      </c>
    </row>
    <row r="9" spans="1:7" x14ac:dyDescent="0.4">
      <c r="B9" s="29" t="str">
        <f t="shared" si="0"/>
        <v>2200(Customer Deposits)</v>
      </c>
      <c r="C9" s="29" t="s">
        <v>691</v>
      </c>
      <c r="D9" s="29">
        <v>2200</v>
      </c>
      <c r="E9" s="29" t="s">
        <v>1918</v>
      </c>
      <c r="F9" s="29" t="s">
        <v>1919</v>
      </c>
      <c r="G9" s="29" t="s">
        <v>1918</v>
      </c>
    </row>
    <row r="10" spans="1:7" x14ac:dyDescent="0.4">
      <c r="B10" s="29" t="str">
        <f t="shared" si="0"/>
        <v>2135(Sales Tax Payable)</v>
      </c>
      <c r="C10" s="29" t="s">
        <v>691</v>
      </c>
      <c r="D10" s="29">
        <v>2135</v>
      </c>
      <c r="E10" s="29" t="s">
        <v>107</v>
      </c>
      <c r="F10" s="29" t="s">
        <v>1920</v>
      </c>
      <c r="G10" s="29" t="s">
        <v>107</v>
      </c>
    </row>
    <row r="11" spans="1:7" x14ac:dyDescent="0.4">
      <c r="B11" s="29" t="str">
        <f t="shared" si="0"/>
        <v>5130(PO-Invoice Price Variance)</v>
      </c>
      <c r="C11" s="29" t="s">
        <v>691</v>
      </c>
      <c r="D11" s="29">
        <v>5130</v>
      </c>
      <c r="E11" s="29" t="s">
        <v>1921</v>
      </c>
      <c r="F11" s="29" t="s">
        <v>1922</v>
      </c>
      <c r="G11" s="29" t="s">
        <v>1921</v>
      </c>
    </row>
    <row r="12" spans="1:7" x14ac:dyDescent="0.4">
      <c r="B12" s="29" t="str">
        <f t="shared" si="0"/>
        <v>5185(Fringe Overhead Clearing)</v>
      </c>
      <c r="C12" s="29" t="s">
        <v>691</v>
      </c>
      <c r="D12" s="29">
        <v>5185</v>
      </c>
      <c r="E12" s="29" t="s">
        <v>122</v>
      </c>
      <c r="F12" s="29" t="s">
        <v>1914</v>
      </c>
      <c r="G12" s="29" t="s">
        <v>1923</v>
      </c>
    </row>
    <row r="13" spans="1:7" x14ac:dyDescent="0.4">
      <c r="B13" s="29" t="str">
        <f t="shared" si="0"/>
        <v>5150(Work Order Variance)</v>
      </c>
      <c r="C13" s="29" t="s">
        <v>691</v>
      </c>
      <c r="D13" s="29">
        <v>5150</v>
      </c>
      <c r="E13" s="29" t="s">
        <v>117</v>
      </c>
      <c r="F13" s="29" t="s">
        <v>1924</v>
      </c>
      <c r="G13" s="29" t="s">
        <v>117</v>
      </c>
    </row>
    <row r="14" spans="1:7" x14ac:dyDescent="0.4">
      <c r="B14" s="29" t="str">
        <f t="shared" si="0"/>
        <v>1405(Inventory, Non-Nettable)</v>
      </c>
      <c r="C14" s="29" t="s">
        <v>691</v>
      </c>
      <c r="D14" s="29">
        <v>1405</v>
      </c>
      <c r="E14" s="29" t="s">
        <v>99</v>
      </c>
      <c r="F14" s="29" t="s">
        <v>1925</v>
      </c>
      <c r="G14" s="29" t="s">
        <v>99</v>
      </c>
    </row>
    <row r="15" spans="1:7" x14ac:dyDescent="0.4">
      <c r="B15" s="29" t="str">
        <f t="shared" si="0"/>
        <v>7350(COGS Shipping Clearing)</v>
      </c>
      <c r="C15" s="29" t="s">
        <v>691</v>
      </c>
      <c r="D15" s="29">
        <v>7350</v>
      </c>
      <c r="E15" s="29" t="s">
        <v>1926</v>
      </c>
      <c r="F15" s="29" t="s">
        <v>1927</v>
      </c>
      <c r="G15" s="29" t="s">
        <v>1926</v>
      </c>
    </row>
    <row r="16" spans="1:7" x14ac:dyDescent="0.4">
      <c r="B16" s="29" t="str">
        <f t="shared" si="0"/>
        <v>4392(Prepayment Invoice Sales Acct)</v>
      </c>
      <c r="C16" s="29" t="s">
        <v>691</v>
      </c>
      <c r="D16" s="29">
        <v>4392</v>
      </c>
      <c r="E16" s="29" t="s">
        <v>110</v>
      </c>
      <c r="F16" s="29" t="s">
        <v>1928</v>
      </c>
      <c r="G16" s="29" t="s">
        <v>110</v>
      </c>
    </row>
    <row r="17" spans="2:7" x14ac:dyDescent="0.4">
      <c r="B17" s="29" t="str">
        <f t="shared" si="0"/>
        <v>4550(Defered COSG)</v>
      </c>
      <c r="C17" s="29" t="s">
        <v>691</v>
      </c>
      <c r="D17" s="29">
        <v>4550</v>
      </c>
      <c r="E17" s="29" t="s">
        <v>1929</v>
      </c>
      <c r="F17" s="29" t="s">
        <v>1930</v>
      </c>
      <c r="G17" s="29" t="s">
        <v>1929</v>
      </c>
    </row>
    <row r="18" spans="2:7" x14ac:dyDescent="0.4">
      <c r="B18" s="29" t="str">
        <f t="shared" si="0"/>
        <v>5180(Machine Overhead Clearing)</v>
      </c>
      <c r="C18" s="29" t="s">
        <v>691</v>
      </c>
      <c r="D18" s="29">
        <v>5180</v>
      </c>
      <c r="E18" s="29" t="s">
        <v>121</v>
      </c>
      <c r="F18" s="29" t="s">
        <v>1914</v>
      </c>
      <c r="G18" s="29" t="s">
        <v>121</v>
      </c>
    </row>
    <row r="19" spans="2:7" x14ac:dyDescent="0.4">
      <c r="B19" s="29" t="str">
        <f t="shared" si="0"/>
        <v>5120(Material OHD Variance)</v>
      </c>
      <c r="C19" s="29" t="s">
        <v>691</v>
      </c>
      <c r="D19" s="29">
        <v>5120</v>
      </c>
      <c r="E19" s="29" t="s">
        <v>1931</v>
      </c>
      <c r="F19" s="29" t="s">
        <v>1922</v>
      </c>
      <c r="G19" s="29" t="s">
        <v>1932</v>
      </c>
    </row>
    <row r="20" spans="2:7" x14ac:dyDescent="0.4">
      <c r="B20" s="29" t="str">
        <f t="shared" si="0"/>
        <v>5110(Purchase Price Variance)</v>
      </c>
      <c r="C20" s="29" t="s">
        <v>691</v>
      </c>
      <c r="D20" s="29">
        <v>5110</v>
      </c>
      <c r="E20" s="29" t="s">
        <v>123</v>
      </c>
      <c r="F20" s="29" t="s">
        <v>130</v>
      </c>
      <c r="G20" s="29" t="s">
        <v>123</v>
      </c>
    </row>
    <row r="21" spans="2:7" x14ac:dyDescent="0.4">
      <c r="B21" s="29" t="str">
        <f t="shared" si="0"/>
        <v>2005(Accrued Accounts Payable)</v>
      </c>
      <c r="C21" s="29" t="s">
        <v>691</v>
      </c>
      <c r="D21" s="29">
        <v>2005</v>
      </c>
      <c r="E21" s="29" t="s">
        <v>106</v>
      </c>
      <c r="F21" s="29" t="s">
        <v>1933</v>
      </c>
      <c r="G21" s="29" t="s">
        <v>106</v>
      </c>
    </row>
    <row r="22" spans="2:7" x14ac:dyDescent="0.4">
      <c r="B22" s="29" t="str">
        <f t="shared" si="0"/>
        <v>5135(PO Receipt-Invoice Quantity Variance)</v>
      </c>
      <c r="C22" s="29" t="s">
        <v>691</v>
      </c>
      <c r="D22" s="29">
        <v>5135</v>
      </c>
      <c r="E22" s="29" t="s">
        <v>115</v>
      </c>
      <c r="F22" s="29" t="s">
        <v>1922</v>
      </c>
      <c r="G22" s="29" t="s">
        <v>115</v>
      </c>
    </row>
    <row r="23" spans="2:7" x14ac:dyDescent="0.4">
      <c r="B23" s="29" t="str">
        <f t="shared" si="0"/>
        <v>5165(Material Overhead Clearing)</v>
      </c>
      <c r="C23" s="29" t="s">
        <v>691</v>
      </c>
      <c r="D23" s="29">
        <v>5165</v>
      </c>
      <c r="E23" s="29" t="s">
        <v>118</v>
      </c>
      <c r="F23" s="29" t="s">
        <v>1934</v>
      </c>
      <c r="G23" s="29" t="s">
        <v>1935</v>
      </c>
    </row>
    <row r="24" spans="2:7" x14ac:dyDescent="0.4">
      <c r="B24" s="29" t="str">
        <f t="shared" si="0"/>
        <v>5175(Labor Overhead Clearing)</v>
      </c>
      <c r="C24" s="29" t="s">
        <v>691</v>
      </c>
      <c r="D24" s="29">
        <v>5175</v>
      </c>
      <c r="E24" s="29" t="s">
        <v>120</v>
      </c>
      <c r="F24" s="29" t="s">
        <v>1914</v>
      </c>
      <c r="G24" s="29" t="s">
        <v>120</v>
      </c>
    </row>
    <row r="25" spans="2:7" x14ac:dyDescent="0.4">
      <c r="B25" s="29" t="str">
        <f t="shared" si="0"/>
        <v>5105(Inventory Adjustment)</v>
      </c>
      <c r="C25" s="29" t="s">
        <v>691</v>
      </c>
      <c r="D25" s="29">
        <v>5105</v>
      </c>
      <c r="E25" s="29" t="s">
        <v>113</v>
      </c>
      <c r="F25" s="29" t="s">
        <v>113</v>
      </c>
      <c r="G25" s="29" t="s">
        <v>113</v>
      </c>
    </row>
    <row r="26" spans="2:7" x14ac:dyDescent="0.4">
      <c r="B26" s="29" t="str">
        <f t="shared" si="0"/>
        <v>1425(Inventory, Finished Goods)</v>
      </c>
      <c r="C26" s="29" t="s">
        <v>691</v>
      </c>
      <c r="D26" s="29">
        <v>1425</v>
      </c>
      <c r="E26" s="29" t="s">
        <v>105</v>
      </c>
      <c r="F26" s="29" t="s">
        <v>1936</v>
      </c>
      <c r="G26" s="29" t="s">
        <v>105</v>
      </c>
    </row>
    <row r="27" spans="2:7" x14ac:dyDescent="0.4">
      <c r="B27" s="29" t="str">
        <f t="shared" si="0"/>
        <v>4000(Product Revenue)</v>
      </c>
      <c r="C27" s="29" t="s">
        <v>691</v>
      </c>
      <c r="D27" s="29">
        <v>4000</v>
      </c>
      <c r="E27" s="29" t="s">
        <v>1937</v>
      </c>
      <c r="F27" s="29" t="s">
        <v>1938</v>
      </c>
      <c r="G27" s="29" t="s">
        <v>1937</v>
      </c>
    </row>
    <row r="28" spans="2:7" x14ac:dyDescent="0.4">
      <c r="B28" s="29" t="str">
        <f t="shared" si="0"/>
        <v>5190(MFG General Expense)</v>
      </c>
      <c r="C28" s="29" t="s">
        <v>691</v>
      </c>
      <c r="D28" s="29">
        <v>5190</v>
      </c>
      <c r="E28" s="29" t="s">
        <v>1939</v>
      </c>
      <c r="F28" s="29" t="s">
        <v>1940</v>
      </c>
      <c r="G28" s="29" t="s">
        <v>1939</v>
      </c>
    </row>
    <row r="29" spans="2:7" x14ac:dyDescent="0.4">
      <c r="B29" s="29" t="str">
        <f t="shared" si="0"/>
        <v>5140(Standards Variance)</v>
      </c>
      <c r="C29" s="29" t="s">
        <v>691</v>
      </c>
      <c r="D29" s="29">
        <v>5140</v>
      </c>
      <c r="E29" s="29" t="s">
        <v>131</v>
      </c>
      <c r="F29" s="29" t="s">
        <v>1941</v>
      </c>
      <c r="G29" s="29" t="s">
        <v>131</v>
      </c>
    </row>
    <row r="30" spans="2:7" x14ac:dyDescent="0.4">
      <c r="B30" s="29" t="str">
        <f t="shared" si="0"/>
        <v>9690(Miscellaneous Income/Expense)</v>
      </c>
      <c r="C30" s="29" t="s">
        <v>691</v>
      </c>
      <c r="D30" s="29">
        <v>9690</v>
      </c>
      <c r="E30" s="29" t="s">
        <v>125</v>
      </c>
      <c r="F30" s="29" t="s">
        <v>1940</v>
      </c>
      <c r="G30" s="29" t="s">
        <v>125</v>
      </c>
    </row>
    <row r="31" spans="2:7" x14ac:dyDescent="0.4">
      <c r="B31" s="29" t="str">
        <f t="shared" si="0"/>
        <v>1415(Inventory, WO WIP)</v>
      </c>
      <c r="C31" s="29" t="s">
        <v>691</v>
      </c>
      <c r="D31" s="29">
        <v>1415</v>
      </c>
      <c r="E31" s="29" t="s">
        <v>101</v>
      </c>
      <c r="F31" s="29" t="s">
        <v>1942</v>
      </c>
      <c r="G31" s="29" t="s">
        <v>101</v>
      </c>
    </row>
    <row r="32" spans="2:7" x14ac:dyDescent="0.4">
      <c r="B32" s="29" t="str">
        <f t="shared" si="0"/>
        <v>5000(Product Cost of Sales)</v>
      </c>
      <c r="C32" s="29" t="s">
        <v>691</v>
      </c>
      <c r="D32" s="29">
        <v>5000</v>
      </c>
      <c r="E32" s="29" t="s">
        <v>1943</v>
      </c>
      <c r="F32" s="29" t="s">
        <v>111</v>
      </c>
      <c r="G32" s="29" t="s">
        <v>1943</v>
      </c>
    </row>
    <row r="33" spans="2:7" x14ac:dyDescent="0.4">
      <c r="B33" s="29" t="str">
        <f t="shared" si="0"/>
        <v>2202(Customer Deposits - Credit Card)</v>
      </c>
      <c r="C33" s="29" t="s">
        <v>691</v>
      </c>
      <c r="D33" s="29">
        <v>2202</v>
      </c>
      <c r="E33" s="29" t="s">
        <v>1944</v>
      </c>
      <c r="F33" s="29" t="s">
        <v>1928</v>
      </c>
      <c r="G33" s="29" t="s">
        <v>1918</v>
      </c>
    </row>
    <row r="34" spans="2:7" x14ac:dyDescent="0.4">
      <c r="B34" s="29" t="str">
        <f t="shared" si="0"/>
        <v>()</v>
      </c>
      <c r="C34" s="29"/>
      <c r="D34" s="29"/>
      <c r="E34" s="29"/>
      <c r="F34" s="29"/>
      <c r="G34" s="29"/>
    </row>
    <row r="35" spans="2:7" x14ac:dyDescent="0.4">
      <c r="B35" s="29" t="str">
        <f t="shared" si="0"/>
        <v>()</v>
      </c>
      <c r="C35" s="29"/>
      <c r="D35" s="29"/>
      <c r="E35" s="29"/>
      <c r="F35" s="29"/>
      <c r="G35" s="29"/>
    </row>
    <row r="36" spans="2:7" x14ac:dyDescent="0.4">
      <c r="B36" s="29" t="str">
        <f t="shared" si="0"/>
        <v>()</v>
      </c>
      <c r="C36" s="29"/>
      <c r="D36" s="29"/>
      <c r="E36" s="29"/>
      <c r="F36" s="29"/>
      <c r="G36" s="29"/>
    </row>
    <row r="37" spans="2:7" x14ac:dyDescent="0.4">
      <c r="B37" s="29" t="str">
        <f t="shared" si="0"/>
        <v>()</v>
      </c>
      <c r="C37" s="29"/>
      <c r="D37" s="29"/>
      <c r="E37" s="29"/>
      <c r="F37" s="29"/>
      <c r="G37" s="29"/>
    </row>
    <row r="38" spans="2:7" x14ac:dyDescent="0.4">
      <c r="B38" s="29" t="str">
        <f t="shared" si="0"/>
        <v>()</v>
      </c>
      <c r="C38" s="29"/>
      <c r="D38" s="29"/>
      <c r="E38" s="29"/>
      <c r="F38" s="29"/>
      <c r="G38" s="29"/>
    </row>
    <row r="39" spans="2:7" x14ac:dyDescent="0.4">
      <c r="B39" s="29" t="str">
        <f t="shared" si="0"/>
        <v>()</v>
      </c>
      <c r="C39" s="29"/>
      <c r="D39" s="29"/>
      <c r="E39" s="29"/>
      <c r="F39" s="29"/>
      <c r="G39" s="29"/>
    </row>
    <row r="40" spans="2:7" x14ac:dyDescent="0.4">
      <c r="B40" s="29" t="str">
        <f t="shared" si="0"/>
        <v>()</v>
      </c>
      <c r="C40" s="29"/>
      <c r="D40" s="29"/>
      <c r="E40" s="29"/>
      <c r="F40" s="29"/>
      <c r="G40" s="29"/>
    </row>
    <row r="41" spans="2:7" x14ac:dyDescent="0.4">
      <c r="B41" s="29" t="str">
        <f t="shared" si="0"/>
        <v>()</v>
      </c>
      <c r="C41" s="29"/>
      <c r="D41" s="29"/>
      <c r="E41" s="29"/>
      <c r="F41" s="29"/>
      <c r="G41" s="29"/>
    </row>
    <row r="42" spans="2:7" x14ac:dyDescent="0.4">
      <c r="B42" s="29" t="str">
        <f t="shared" si="0"/>
        <v>()</v>
      </c>
      <c r="C42" s="29"/>
      <c r="D42" s="29"/>
      <c r="E42" s="29"/>
      <c r="F42" s="29"/>
      <c r="G42" s="29"/>
    </row>
    <row r="43" spans="2:7" x14ac:dyDescent="0.4">
      <c r="B43" s="29" t="str">
        <f t="shared" si="0"/>
        <v>()</v>
      </c>
      <c r="C43" s="29"/>
      <c r="D43" s="29"/>
      <c r="E43" s="29"/>
      <c r="F43" s="29"/>
      <c r="G43" s="29"/>
    </row>
    <row r="44" spans="2:7" x14ac:dyDescent="0.4">
      <c r="B44" s="29" t="str">
        <f t="shared" si="0"/>
        <v>()</v>
      </c>
      <c r="C44" s="29"/>
      <c r="D44" s="29"/>
      <c r="E44" s="29"/>
      <c r="F44" s="29"/>
      <c r="G44" s="29"/>
    </row>
    <row r="45" spans="2:7" x14ac:dyDescent="0.4">
      <c r="B45" s="29" t="str">
        <f t="shared" si="0"/>
        <v>()</v>
      </c>
      <c r="C45" s="29"/>
      <c r="D45" s="29"/>
      <c r="E45" s="29"/>
      <c r="F45" s="29"/>
      <c r="G45" s="29"/>
    </row>
    <row r="46" spans="2:7" x14ac:dyDescent="0.4">
      <c r="B46" s="29" t="str">
        <f t="shared" si="0"/>
        <v>()</v>
      </c>
      <c r="C46" s="29"/>
      <c r="D46" s="29"/>
      <c r="E46" s="29"/>
      <c r="F46" s="29"/>
      <c r="G46" s="29"/>
    </row>
    <row r="47" spans="2:7" x14ac:dyDescent="0.4">
      <c r="B47" s="29" t="str">
        <f t="shared" si="0"/>
        <v>()</v>
      </c>
      <c r="C47" s="29"/>
      <c r="D47" s="29"/>
      <c r="E47" s="29"/>
      <c r="F47" s="29"/>
      <c r="G47" s="29"/>
    </row>
    <row r="48" spans="2:7" x14ac:dyDescent="0.4">
      <c r="B48" s="29" t="str">
        <f t="shared" si="0"/>
        <v>()</v>
      </c>
      <c r="C48" s="29"/>
      <c r="D48" s="29"/>
      <c r="E48" s="29"/>
      <c r="F48" s="29"/>
      <c r="G48" s="29"/>
    </row>
    <row r="49" spans="2:7" x14ac:dyDescent="0.4">
      <c r="B49" s="29" t="str">
        <f t="shared" si="0"/>
        <v>()</v>
      </c>
      <c r="C49" s="29"/>
      <c r="D49" s="29"/>
      <c r="E49" s="29"/>
      <c r="F49" s="29"/>
      <c r="G49" s="29"/>
    </row>
    <row r="50" spans="2:7" x14ac:dyDescent="0.4">
      <c r="B50" s="29" t="str">
        <f t="shared" si="0"/>
        <v>()</v>
      </c>
      <c r="C50" s="29"/>
      <c r="D50" s="29"/>
      <c r="E50" s="29"/>
      <c r="F50" s="29"/>
      <c r="G50" s="29"/>
    </row>
    <row r="51" spans="2:7" x14ac:dyDescent="0.4">
      <c r="B51" s="29" t="str">
        <f t="shared" si="0"/>
        <v>()</v>
      </c>
      <c r="C51" s="29"/>
      <c r="D51" s="29"/>
      <c r="E51" s="29"/>
      <c r="F51" s="29"/>
      <c r="G51" s="29"/>
    </row>
    <row r="52" spans="2:7" x14ac:dyDescent="0.4">
      <c r="B52" s="29" t="str">
        <f t="shared" si="0"/>
        <v>()</v>
      </c>
      <c r="C52" s="29"/>
      <c r="D52" s="29"/>
      <c r="E52" s="29"/>
      <c r="F52" s="29"/>
      <c r="G52" s="29"/>
    </row>
    <row r="53" spans="2:7" x14ac:dyDescent="0.4">
      <c r="B53" s="29" t="str">
        <f t="shared" si="0"/>
        <v>()</v>
      </c>
      <c r="C53" s="29"/>
      <c r="D53" s="29"/>
      <c r="E53" s="29"/>
      <c r="F53" s="29"/>
      <c r="G53" s="29"/>
    </row>
    <row r="54" spans="2:7" x14ac:dyDescent="0.4">
      <c r="B54" s="29" t="str">
        <f t="shared" si="0"/>
        <v>()</v>
      </c>
      <c r="C54" s="29"/>
      <c r="D54" s="29"/>
      <c r="E54" s="29"/>
      <c r="F54" s="29"/>
      <c r="G54" s="29"/>
    </row>
    <row r="55" spans="2:7" x14ac:dyDescent="0.4">
      <c r="B55" s="29" t="str">
        <f t="shared" si="0"/>
        <v>()</v>
      </c>
      <c r="C55" s="29"/>
      <c r="D55" s="29"/>
      <c r="E55" s="29"/>
      <c r="F55" s="29"/>
      <c r="G55" s="29"/>
    </row>
    <row r="56" spans="2:7" x14ac:dyDescent="0.4">
      <c r="B56" s="29" t="str">
        <f t="shared" si="0"/>
        <v>()</v>
      </c>
      <c r="C56" s="29"/>
      <c r="D56" s="29"/>
      <c r="E56" s="29"/>
      <c r="F56" s="29"/>
      <c r="G56" s="29"/>
    </row>
    <row r="57" spans="2:7" x14ac:dyDescent="0.4">
      <c r="B57" s="29" t="str">
        <f t="shared" si="0"/>
        <v>()</v>
      </c>
      <c r="C57" s="29"/>
      <c r="D57" s="29"/>
      <c r="E57" s="29"/>
      <c r="F57" s="29"/>
      <c r="G57" s="29"/>
    </row>
    <row r="58" spans="2:7" x14ac:dyDescent="0.4">
      <c r="B58" s="29" t="str">
        <f t="shared" si="0"/>
        <v>()</v>
      </c>
      <c r="C58" s="29"/>
      <c r="D58" s="29"/>
      <c r="E58" s="29"/>
      <c r="F58" s="29"/>
      <c r="G58" s="29"/>
    </row>
    <row r="59" spans="2:7" x14ac:dyDescent="0.4">
      <c r="B59" s="29" t="str">
        <f t="shared" si="0"/>
        <v>()</v>
      </c>
      <c r="C59" s="29"/>
      <c r="D59" s="29"/>
      <c r="E59" s="29"/>
      <c r="F59" s="29"/>
      <c r="G59" s="29"/>
    </row>
    <row r="60" spans="2:7" x14ac:dyDescent="0.4">
      <c r="B60" s="29" t="str">
        <f t="shared" si="0"/>
        <v>()</v>
      </c>
      <c r="C60" s="29"/>
      <c r="D60" s="29"/>
      <c r="E60" s="29"/>
      <c r="F60" s="29"/>
      <c r="G60" s="29"/>
    </row>
    <row r="61" spans="2:7" x14ac:dyDescent="0.4">
      <c r="B61" s="29" t="str">
        <f t="shared" si="0"/>
        <v>()</v>
      </c>
      <c r="C61" s="29"/>
      <c r="D61" s="29"/>
      <c r="E61" s="29"/>
      <c r="F61" s="29"/>
      <c r="G61" s="29"/>
    </row>
    <row r="62" spans="2:7" x14ac:dyDescent="0.4">
      <c r="B62" s="29" t="str">
        <f t="shared" si="0"/>
        <v>()</v>
      </c>
      <c r="C62" s="29"/>
      <c r="D62" s="29"/>
      <c r="E62" s="29"/>
      <c r="F62" s="29"/>
      <c r="G62" s="29"/>
    </row>
    <row r="63" spans="2:7" x14ac:dyDescent="0.4">
      <c r="B63" s="29" t="str">
        <f t="shared" si="0"/>
        <v>()</v>
      </c>
      <c r="C63" s="29"/>
      <c r="D63" s="29"/>
      <c r="E63" s="29"/>
      <c r="F63" s="29"/>
      <c r="G63" s="29"/>
    </row>
    <row r="64" spans="2:7" x14ac:dyDescent="0.4">
      <c r="B64" s="29" t="str">
        <f t="shared" si="0"/>
        <v>()</v>
      </c>
      <c r="C64" s="29"/>
      <c r="D64" s="29"/>
      <c r="E64" s="29"/>
      <c r="F64" s="29"/>
      <c r="G64" s="29"/>
    </row>
    <row r="65" spans="2:7" x14ac:dyDescent="0.4">
      <c r="B65" s="29" t="str">
        <f t="shared" si="0"/>
        <v>()</v>
      </c>
      <c r="C65" s="29"/>
      <c r="D65" s="29"/>
      <c r="E65" s="29"/>
      <c r="F65" s="29"/>
      <c r="G65" s="29"/>
    </row>
    <row r="66" spans="2:7" x14ac:dyDescent="0.4">
      <c r="B66" s="29" t="str">
        <f t="shared" si="0"/>
        <v>()</v>
      </c>
      <c r="C66" s="29"/>
      <c r="D66" s="29"/>
      <c r="E66" s="29"/>
      <c r="F66" s="29"/>
      <c r="G66" s="29"/>
    </row>
    <row r="67" spans="2:7" x14ac:dyDescent="0.4">
      <c r="B67" s="29" t="str">
        <f t="shared" si="0"/>
        <v>()</v>
      </c>
      <c r="C67" s="29"/>
      <c r="D67" s="29"/>
      <c r="E67" s="29"/>
      <c r="F67" s="29"/>
      <c r="G67" s="29"/>
    </row>
    <row r="68" spans="2:7" x14ac:dyDescent="0.4">
      <c r="B68" s="29" t="str">
        <f t="shared" si="0"/>
        <v>()</v>
      </c>
      <c r="C68" s="29"/>
      <c r="D68" s="29"/>
      <c r="E68" s="29"/>
      <c r="F68" s="29"/>
      <c r="G68" s="29"/>
    </row>
    <row r="69" spans="2:7" x14ac:dyDescent="0.4">
      <c r="B69" s="29" t="str">
        <f t="shared" si="0"/>
        <v>()</v>
      </c>
      <c r="C69" s="29"/>
      <c r="D69" s="29"/>
      <c r="E69" s="29"/>
      <c r="F69" s="29"/>
      <c r="G69" s="29"/>
    </row>
    <row r="70" spans="2:7" x14ac:dyDescent="0.4">
      <c r="B70" s="29" t="str">
        <f t="shared" ref="B70:B77" si="1">CONCATENATE(D70,"(",E70,")")</f>
        <v>()</v>
      </c>
      <c r="C70" s="29"/>
      <c r="D70" s="29"/>
      <c r="E70" s="29"/>
      <c r="F70" s="29"/>
      <c r="G70" s="29"/>
    </row>
    <row r="71" spans="2:7" x14ac:dyDescent="0.4">
      <c r="B71" s="29" t="str">
        <f t="shared" si="1"/>
        <v>()</v>
      </c>
      <c r="C71" s="29"/>
      <c r="D71" s="29"/>
      <c r="E71" s="29"/>
      <c r="F71" s="29"/>
      <c r="G71" s="29"/>
    </row>
    <row r="72" spans="2:7" x14ac:dyDescent="0.4">
      <c r="B72" s="29" t="str">
        <f t="shared" si="1"/>
        <v>()</v>
      </c>
      <c r="C72" s="29"/>
      <c r="D72" s="29"/>
      <c r="E72" s="29"/>
      <c r="F72" s="29"/>
      <c r="G72" s="29"/>
    </row>
    <row r="73" spans="2:7" x14ac:dyDescent="0.4">
      <c r="B73" s="29" t="str">
        <f t="shared" si="1"/>
        <v>()</v>
      </c>
      <c r="C73" s="29"/>
      <c r="D73" s="29"/>
      <c r="E73" s="29"/>
      <c r="F73" s="29"/>
      <c r="G73" s="29"/>
    </row>
    <row r="74" spans="2:7" x14ac:dyDescent="0.4">
      <c r="B74" s="29" t="str">
        <f t="shared" si="1"/>
        <v>()</v>
      </c>
      <c r="C74" s="29"/>
      <c r="D74" s="29"/>
      <c r="E74" s="29"/>
      <c r="F74" s="29"/>
      <c r="G74" s="29"/>
    </row>
    <row r="75" spans="2:7" x14ac:dyDescent="0.4">
      <c r="B75" s="29" t="str">
        <f t="shared" si="1"/>
        <v>()</v>
      </c>
      <c r="C75" s="29"/>
      <c r="D75" s="29"/>
      <c r="E75" s="29"/>
      <c r="F75" s="29"/>
      <c r="G75" s="29"/>
    </row>
    <row r="76" spans="2:7" x14ac:dyDescent="0.4">
      <c r="B76" s="29" t="str">
        <f t="shared" si="1"/>
        <v>()</v>
      </c>
      <c r="C76" s="29"/>
      <c r="D76" s="29"/>
      <c r="E76" s="29"/>
      <c r="F76" s="29"/>
      <c r="G76" s="29"/>
    </row>
    <row r="77" spans="2:7" x14ac:dyDescent="0.4">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J31" sqref="J31"/>
    </sheetView>
  </sheetViews>
  <sheetFormatPr defaultColWidth="8.125" defaultRowHeight="15.75" x14ac:dyDescent="0.4"/>
  <cols>
    <col min="1" max="1" width="8.125" style="23"/>
    <col min="2" max="2" width="26.875" style="23" bestFit="1" customWidth="1"/>
    <col min="3" max="3" width="13.75" style="23" bestFit="1" customWidth="1"/>
    <col min="4" max="4" width="21.25" style="23" bestFit="1" customWidth="1"/>
    <col min="5" max="5" width="12" style="23" customWidth="1"/>
    <col min="6" max="6" width="26.375" style="23" customWidth="1"/>
    <col min="7" max="7" width="24.5" style="23" bestFit="1" customWidth="1"/>
    <col min="8" max="16384" width="8.125" style="23"/>
  </cols>
  <sheetData>
    <row r="2" spans="1:7" ht="18.75" x14ac:dyDescent="0.4">
      <c r="B2" s="59" t="s">
        <v>368</v>
      </c>
    </row>
    <row r="3" spans="1:7" x14ac:dyDescent="0.4">
      <c r="G3" s="23" t="s">
        <v>2238</v>
      </c>
    </row>
    <row r="4" spans="1:7" ht="16.5" thickBot="1" x14ac:dyDescent="0.45">
      <c r="A4" s="31" t="s">
        <v>47</v>
      </c>
      <c r="B4" s="23" t="s">
        <v>369</v>
      </c>
      <c r="C4" s="36" t="s">
        <v>801</v>
      </c>
      <c r="D4" s="36" t="s">
        <v>53</v>
      </c>
      <c r="E4" s="23" t="s">
        <v>133</v>
      </c>
      <c r="F4" s="23" t="s">
        <v>134</v>
      </c>
      <c r="G4" s="177" t="s">
        <v>135</v>
      </c>
    </row>
    <row r="5" spans="1:7" x14ac:dyDescent="0.4">
      <c r="B5" s="22" t="s">
        <v>962</v>
      </c>
      <c r="C5" s="22" t="s">
        <v>964</v>
      </c>
      <c r="D5" s="22" t="s">
        <v>799</v>
      </c>
      <c r="E5" s="22" t="s">
        <v>798</v>
      </c>
      <c r="F5" s="22" t="s">
        <v>137</v>
      </c>
      <c r="G5" s="178" t="s">
        <v>138</v>
      </c>
    </row>
    <row r="6" spans="1:7" x14ac:dyDescent="0.4">
      <c r="B6" s="29" t="s">
        <v>963</v>
      </c>
      <c r="C6" s="29" t="s">
        <v>965</v>
      </c>
      <c r="D6" s="29" t="s">
        <v>136</v>
      </c>
      <c r="E6" s="29" t="s">
        <v>798</v>
      </c>
      <c r="F6" s="29" t="s">
        <v>137</v>
      </c>
      <c r="G6" s="179" t="s">
        <v>138</v>
      </c>
    </row>
    <row r="10" spans="1:7" x14ac:dyDescent="0.4">
      <c r="B10" s="41" t="s">
        <v>800</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H20" sqref="H20"/>
    </sheetView>
  </sheetViews>
  <sheetFormatPr defaultColWidth="8.125" defaultRowHeight="15.75" x14ac:dyDescent="0.4"/>
  <cols>
    <col min="1" max="1" width="8.125" style="23"/>
    <col min="2" max="2" width="22" style="23" customWidth="1"/>
    <col min="3" max="3" width="11.625" style="23" bestFit="1" customWidth="1"/>
    <col min="4" max="4" width="17.625" style="23" bestFit="1" customWidth="1"/>
    <col min="5" max="5" width="17.25" style="23" customWidth="1"/>
    <col min="6" max="6" width="39.875" style="23" bestFit="1" customWidth="1"/>
    <col min="7" max="7" width="16" style="23" bestFit="1" customWidth="1"/>
    <col min="8" max="8" width="13.25" style="23" bestFit="1" customWidth="1"/>
    <col min="9" max="9" width="19.75" style="23" bestFit="1" customWidth="1"/>
    <col min="10" max="11" width="21" style="23" bestFit="1" customWidth="1"/>
    <col min="12" max="16384" width="8.125" style="23"/>
  </cols>
  <sheetData>
    <row r="2" spans="1:11" ht="18.75" x14ac:dyDescent="0.4">
      <c r="B2" s="59" t="s">
        <v>370</v>
      </c>
    </row>
    <row r="4" spans="1:11" ht="16.5" thickBot="1" x14ac:dyDescent="0.45">
      <c r="A4" s="31" t="s">
        <v>47</v>
      </c>
      <c r="B4" s="44" t="s">
        <v>376</v>
      </c>
      <c r="C4" s="44" t="s">
        <v>139</v>
      </c>
      <c r="D4" s="47" t="s">
        <v>802</v>
      </c>
      <c r="E4" s="44" t="s">
        <v>53</v>
      </c>
      <c r="F4" s="44" t="s">
        <v>372</v>
      </c>
      <c r="G4" s="44" t="s">
        <v>371</v>
      </c>
      <c r="H4" s="44" t="s">
        <v>373</v>
      </c>
      <c r="I4" s="44" t="s">
        <v>374</v>
      </c>
      <c r="J4" s="44" t="s">
        <v>140</v>
      </c>
      <c r="K4" s="44" t="s">
        <v>375</v>
      </c>
    </row>
    <row r="5" spans="1:11" x14ac:dyDescent="0.4">
      <c r="B5" s="22" t="s">
        <v>803</v>
      </c>
      <c r="C5" s="22" t="s">
        <v>691</v>
      </c>
      <c r="D5" s="22" t="s">
        <v>804</v>
      </c>
      <c r="E5" s="22" t="s">
        <v>805</v>
      </c>
      <c r="F5" s="25" t="s">
        <v>2197</v>
      </c>
      <c r="G5" s="22"/>
      <c r="H5" s="22" t="s">
        <v>512</v>
      </c>
      <c r="I5" s="22" t="s">
        <v>146</v>
      </c>
      <c r="J5" s="22"/>
      <c r="K5" s="22"/>
    </row>
    <row r="6" spans="1:11" x14ac:dyDescent="0.4">
      <c r="B6" s="29" t="s">
        <v>806</v>
      </c>
      <c r="C6" s="29" t="s">
        <v>691</v>
      </c>
      <c r="D6" s="29" t="s">
        <v>807</v>
      </c>
      <c r="E6" s="29" t="s">
        <v>808</v>
      </c>
      <c r="F6" s="43" t="s">
        <v>2219</v>
      </c>
      <c r="G6" s="29"/>
      <c r="H6" s="29" t="s">
        <v>146</v>
      </c>
      <c r="I6" s="29" t="s">
        <v>146</v>
      </c>
      <c r="J6" s="29"/>
      <c r="K6" s="29"/>
    </row>
    <row r="7" spans="1:11" x14ac:dyDescent="0.4">
      <c r="B7" s="29" t="s">
        <v>809</v>
      </c>
      <c r="C7" s="29" t="s">
        <v>691</v>
      </c>
      <c r="D7" s="29" t="s">
        <v>753</v>
      </c>
      <c r="E7" s="29" t="s">
        <v>810</v>
      </c>
      <c r="F7" s="43" t="s">
        <v>2219</v>
      </c>
      <c r="G7" s="29"/>
      <c r="H7" s="29" t="s">
        <v>76</v>
      </c>
      <c r="I7" s="29" t="s">
        <v>146</v>
      </c>
      <c r="J7" s="29"/>
      <c r="K7" s="29"/>
    </row>
    <row r="8" spans="1:11" x14ac:dyDescent="0.4">
      <c r="B8" s="29" t="s">
        <v>811</v>
      </c>
      <c r="C8" s="29" t="s">
        <v>691</v>
      </c>
      <c r="D8" s="29" t="s">
        <v>812</v>
      </c>
      <c r="E8" s="29" t="s">
        <v>813</v>
      </c>
      <c r="F8" s="43" t="s">
        <v>2219</v>
      </c>
      <c r="G8" s="29"/>
      <c r="H8" s="29" t="s">
        <v>146</v>
      </c>
      <c r="I8" s="29" t="s">
        <v>146</v>
      </c>
      <c r="J8" s="29"/>
      <c r="K8" s="29"/>
    </row>
    <row r="9" spans="1:11" x14ac:dyDescent="0.4">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B4" sqref="B4"/>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H21" sqref="H21"/>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2" t="s">
        <v>385</v>
      </c>
    </row>
    <row r="4" spans="1:7" ht="16.5" thickBot="1" x14ac:dyDescent="0.45">
      <c r="A4" s="31" t="s">
        <v>47</v>
      </c>
      <c r="B4" s="90" t="s">
        <v>52</v>
      </c>
      <c r="C4" s="32" t="s">
        <v>814</v>
      </c>
      <c r="D4" s="2" t="s">
        <v>139</v>
      </c>
      <c r="E4" s="32" t="s">
        <v>53</v>
      </c>
      <c r="F4" s="2" t="s">
        <v>141</v>
      </c>
      <c r="G4" s="2" t="s">
        <v>371</v>
      </c>
    </row>
    <row r="5" spans="1:7" ht="16.5" thickTop="1" x14ac:dyDescent="0.4">
      <c r="B5" s="48" t="str">
        <f t="shared" ref="B5:B6" si="0">CONCATENATE(C5,"(",E5,")")</f>
        <v>01(社外倉庫)</v>
      </c>
      <c r="C5" s="30" t="s">
        <v>945</v>
      </c>
      <c r="D5" s="30" t="s">
        <v>691</v>
      </c>
      <c r="E5" s="30" t="s">
        <v>966</v>
      </c>
      <c r="F5" s="170" t="s">
        <v>74</v>
      </c>
      <c r="G5" s="30"/>
    </row>
    <row r="6" spans="1:7" x14ac:dyDescent="0.4">
      <c r="B6" s="48" t="str">
        <f t="shared" si="0"/>
        <v>03(社内倉庫)</v>
      </c>
      <c r="C6" s="28" t="s">
        <v>946</v>
      </c>
      <c r="D6" s="28" t="s">
        <v>691</v>
      </c>
      <c r="E6" s="28" t="s">
        <v>967</v>
      </c>
      <c r="F6" s="28" t="s">
        <v>74</v>
      </c>
      <c r="G6" s="28"/>
    </row>
    <row r="7" spans="1:7" x14ac:dyDescent="0.4">
      <c r="B7" s="28"/>
      <c r="C7" s="28"/>
      <c r="D7" s="28"/>
      <c r="E7" s="28"/>
      <c r="F7" s="28"/>
      <c r="G7" s="28"/>
    </row>
    <row r="10" spans="1:7" x14ac:dyDescent="0.4">
      <c r="B10" s="41" t="s">
        <v>754</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9"/>
  <sheetViews>
    <sheetView zoomScale="85" zoomScaleNormal="85" workbookViewId="0">
      <selection activeCell="H13" sqref="H13"/>
    </sheetView>
  </sheetViews>
  <sheetFormatPr defaultColWidth="8.125" defaultRowHeight="15.75" x14ac:dyDescent="0.4"/>
  <cols>
    <col min="1" max="1" width="8.125" style="23"/>
    <col min="2" max="2" width="24.25" style="23" customWidth="1"/>
    <col min="3" max="3" width="11.625" style="23" bestFit="1" customWidth="1"/>
    <col min="4" max="4" width="19.375" style="23" bestFit="1" customWidth="1"/>
    <col min="5" max="5" width="21" style="23" customWidth="1"/>
    <col min="6" max="6" width="24.25" style="23" customWidth="1"/>
    <col min="7" max="7" width="10.87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125" style="23"/>
  </cols>
  <sheetData>
    <row r="2" spans="1:12" ht="18.75" x14ac:dyDescent="0.4">
      <c r="B2" s="59" t="s">
        <v>386</v>
      </c>
    </row>
    <row r="4" spans="1:12" ht="16.5" thickBot="1" x14ac:dyDescent="0.45">
      <c r="A4" s="31" t="s">
        <v>47</v>
      </c>
      <c r="B4" s="23" t="s">
        <v>387</v>
      </c>
      <c r="C4" s="23" t="s">
        <v>127</v>
      </c>
      <c r="D4" s="36" t="s">
        <v>143</v>
      </c>
      <c r="E4" s="36" t="s">
        <v>815</v>
      </c>
      <c r="F4" s="36" t="s">
        <v>816</v>
      </c>
      <c r="G4" s="23" t="s">
        <v>94</v>
      </c>
      <c r="H4" s="23" t="s">
        <v>388</v>
      </c>
      <c r="I4" s="23" t="s">
        <v>391</v>
      </c>
      <c r="J4" s="23" t="s">
        <v>389</v>
      </c>
      <c r="K4" s="23" t="s">
        <v>390</v>
      </c>
      <c r="L4" s="23" t="s">
        <v>392</v>
      </c>
    </row>
    <row r="5" spans="1:12" x14ac:dyDescent="0.4">
      <c r="B5" s="22" t="str">
        <f t="shared" ref="B5:B14" si="0">E5&amp;"("&amp;G5&amp;")"</f>
        <v>1101(鴻池運輸)</v>
      </c>
      <c r="C5" s="22" t="s">
        <v>691</v>
      </c>
      <c r="D5" s="22" t="s">
        <v>1230</v>
      </c>
      <c r="E5" s="25" t="s">
        <v>1221</v>
      </c>
      <c r="F5" s="25" t="s">
        <v>144</v>
      </c>
      <c r="G5" s="25" t="s">
        <v>1232</v>
      </c>
      <c r="H5" s="22" t="s">
        <v>76</v>
      </c>
      <c r="I5" s="22" t="s">
        <v>76</v>
      </c>
      <c r="J5" s="22" t="s">
        <v>76</v>
      </c>
      <c r="K5" s="22" t="s">
        <v>76</v>
      </c>
      <c r="L5" s="22" t="s">
        <v>76</v>
      </c>
    </row>
    <row r="6" spans="1:12" x14ac:dyDescent="0.4">
      <c r="B6" s="29" t="str">
        <f t="shared" si="0"/>
        <v>1102(山本運輸)</v>
      </c>
      <c r="C6" s="29" t="s">
        <v>691</v>
      </c>
      <c r="D6" s="29" t="s">
        <v>1230</v>
      </c>
      <c r="E6" s="43" t="s">
        <v>1222</v>
      </c>
      <c r="F6" s="43" t="s">
        <v>144</v>
      </c>
      <c r="G6" s="43" t="s">
        <v>1233</v>
      </c>
      <c r="H6" s="29" t="s">
        <v>76</v>
      </c>
      <c r="I6" s="29" t="s">
        <v>146</v>
      </c>
      <c r="J6" s="29" t="s">
        <v>76</v>
      </c>
      <c r="K6" s="29" t="s">
        <v>76</v>
      </c>
      <c r="L6" s="29" t="s">
        <v>76</v>
      </c>
    </row>
    <row r="7" spans="1:12" x14ac:dyDescent="0.4">
      <c r="B7" s="29" t="str">
        <f t="shared" si="0"/>
        <v>1103(入江運輸)</v>
      </c>
      <c r="C7" s="29" t="s">
        <v>691</v>
      </c>
      <c r="D7" s="29" t="s">
        <v>1230</v>
      </c>
      <c r="E7" s="43" t="s">
        <v>1223</v>
      </c>
      <c r="F7" s="43" t="s">
        <v>144</v>
      </c>
      <c r="G7" s="43" t="s">
        <v>1234</v>
      </c>
      <c r="H7" s="29" t="s">
        <v>76</v>
      </c>
      <c r="I7" s="29" t="s">
        <v>146</v>
      </c>
      <c r="J7" s="29" t="s">
        <v>76</v>
      </c>
      <c r="K7" s="29" t="s">
        <v>76</v>
      </c>
      <c r="L7" s="29" t="s">
        <v>76</v>
      </c>
    </row>
    <row r="8" spans="1:12" x14ac:dyDescent="0.4">
      <c r="B8" s="29" t="str">
        <f t="shared" si="0"/>
        <v>1201(デコラティブ)</v>
      </c>
      <c r="C8" s="29" t="s">
        <v>691</v>
      </c>
      <c r="D8" s="29" t="s">
        <v>1230</v>
      </c>
      <c r="E8" s="43" t="s">
        <v>1224</v>
      </c>
      <c r="F8" s="43" t="s">
        <v>144</v>
      </c>
      <c r="G8" s="182" t="s">
        <v>1217</v>
      </c>
      <c r="H8" s="29" t="s">
        <v>76</v>
      </c>
      <c r="I8" s="29" t="s">
        <v>146</v>
      </c>
      <c r="J8" s="29" t="s">
        <v>76</v>
      </c>
      <c r="K8" s="29" t="s">
        <v>76</v>
      </c>
      <c r="L8" s="29" t="s">
        <v>76</v>
      </c>
    </row>
    <row r="9" spans="1:12" x14ac:dyDescent="0.4">
      <c r="B9" s="29" t="str">
        <f t="shared" si="0"/>
        <v>1202(セイリツ工業)</v>
      </c>
      <c r="C9" s="29" t="s">
        <v>691</v>
      </c>
      <c r="D9" s="29" t="s">
        <v>1230</v>
      </c>
      <c r="E9" s="43" t="s">
        <v>1225</v>
      </c>
      <c r="F9" s="43" t="s">
        <v>144</v>
      </c>
      <c r="G9" s="43" t="s">
        <v>1219</v>
      </c>
      <c r="H9" s="29" t="s">
        <v>76</v>
      </c>
      <c r="I9" s="29" t="s">
        <v>146</v>
      </c>
      <c r="J9" s="29" t="s">
        <v>76</v>
      </c>
      <c r="K9" s="29" t="s">
        <v>76</v>
      </c>
      <c r="L9" s="29" t="s">
        <v>76</v>
      </c>
    </row>
    <row r="10" spans="1:12" x14ac:dyDescent="0.4">
      <c r="B10" s="29" t="str">
        <f t="shared" si="0"/>
        <v>1203(ジェイトリム)</v>
      </c>
      <c r="C10" s="29" t="s">
        <v>691</v>
      </c>
      <c r="D10" s="29" t="s">
        <v>1230</v>
      </c>
      <c r="E10" s="43" t="s">
        <v>1226</v>
      </c>
      <c r="F10" s="43" t="s">
        <v>144</v>
      </c>
      <c r="G10" s="43" t="s">
        <v>1218</v>
      </c>
      <c r="H10" s="29" t="s">
        <v>76</v>
      </c>
      <c r="I10" s="29" t="s">
        <v>146</v>
      </c>
      <c r="J10" s="29" t="s">
        <v>76</v>
      </c>
      <c r="K10" s="29" t="s">
        <v>76</v>
      </c>
      <c r="L10" s="29" t="s">
        <v>76</v>
      </c>
    </row>
    <row r="11" spans="1:12" x14ac:dyDescent="0.4">
      <c r="B11" s="29" t="str">
        <f t="shared" si="0"/>
        <v>1204(エクシング)</v>
      </c>
      <c r="C11" s="29" t="s">
        <v>691</v>
      </c>
      <c r="D11" s="29" t="s">
        <v>1230</v>
      </c>
      <c r="E11" s="43" t="s">
        <v>1227</v>
      </c>
      <c r="F11" s="43" t="s">
        <v>144</v>
      </c>
      <c r="G11" s="43" t="s">
        <v>1220</v>
      </c>
      <c r="H11" s="29" t="s">
        <v>76</v>
      </c>
      <c r="I11" s="29" t="s">
        <v>146</v>
      </c>
      <c r="J11" s="29" t="s">
        <v>76</v>
      </c>
      <c r="K11" s="29" t="s">
        <v>76</v>
      </c>
      <c r="L11" s="29" t="s">
        <v>76</v>
      </c>
    </row>
    <row r="12" spans="1:12" x14ac:dyDescent="0.4">
      <c r="B12" s="102" t="str">
        <f t="shared" ref="B12" si="1">E12&amp;"("&amp;G12&amp;")"</f>
        <v>1205(BCロジ)</v>
      </c>
      <c r="C12" s="29" t="s">
        <v>691</v>
      </c>
      <c r="D12" s="29" t="s">
        <v>1230</v>
      </c>
      <c r="E12" s="183" t="s">
        <v>2242</v>
      </c>
      <c r="F12" s="183" t="s">
        <v>144</v>
      </c>
      <c r="G12" s="183" t="s">
        <v>2243</v>
      </c>
      <c r="H12" s="29" t="s">
        <v>74</v>
      </c>
      <c r="I12" s="29" t="s">
        <v>146</v>
      </c>
      <c r="J12" s="29" t="s">
        <v>74</v>
      </c>
      <c r="K12" s="29" t="s">
        <v>76</v>
      </c>
      <c r="L12" s="29" t="s">
        <v>76</v>
      </c>
    </row>
    <row r="13" spans="1:12" x14ac:dyDescent="0.4">
      <c r="B13" s="29" t="str">
        <f t="shared" si="0"/>
        <v>3101(研究所)</v>
      </c>
      <c r="C13" s="29" t="s">
        <v>691</v>
      </c>
      <c r="D13" s="29" t="s">
        <v>1231</v>
      </c>
      <c r="E13" s="43" t="s">
        <v>1228</v>
      </c>
      <c r="F13" s="43" t="s">
        <v>144</v>
      </c>
      <c r="G13" s="43" t="s">
        <v>1236</v>
      </c>
      <c r="H13" s="29" t="s">
        <v>76</v>
      </c>
      <c r="I13" s="29" t="s">
        <v>146</v>
      </c>
      <c r="J13" s="29" t="s">
        <v>76</v>
      </c>
      <c r="K13" s="29" t="s">
        <v>76</v>
      </c>
      <c r="L13" s="29" t="s">
        <v>76</v>
      </c>
    </row>
    <row r="14" spans="1:12" x14ac:dyDescent="0.4">
      <c r="B14" s="29" t="str">
        <f t="shared" si="0"/>
        <v>3102(使用済)</v>
      </c>
      <c r="C14" s="29" t="s">
        <v>691</v>
      </c>
      <c r="D14" s="29" t="s">
        <v>1231</v>
      </c>
      <c r="E14" s="43" t="s">
        <v>1229</v>
      </c>
      <c r="F14" s="43" t="s">
        <v>144</v>
      </c>
      <c r="G14" s="43" t="s">
        <v>1235</v>
      </c>
      <c r="H14" s="29" t="s">
        <v>76</v>
      </c>
      <c r="I14" s="29" t="s">
        <v>146</v>
      </c>
      <c r="J14" s="29" t="s">
        <v>76</v>
      </c>
      <c r="K14" s="29" t="s">
        <v>76</v>
      </c>
      <c r="L14" s="29" t="s">
        <v>76</v>
      </c>
    </row>
    <row r="15" spans="1:12" x14ac:dyDescent="0.4">
      <c r="B15" s="29"/>
      <c r="C15" s="29"/>
      <c r="D15" s="29"/>
      <c r="E15" s="29"/>
      <c r="F15" s="29"/>
      <c r="G15" s="29"/>
      <c r="H15" s="29"/>
      <c r="I15" s="29"/>
      <c r="J15" s="29"/>
      <c r="K15" s="29"/>
      <c r="L15" s="29"/>
    </row>
    <row r="16" spans="1:12" x14ac:dyDescent="0.4">
      <c r="B16" s="29"/>
      <c r="C16" s="29"/>
      <c r="D16" s="29"/>
      <c r="E16" s="29"/>
      <c r="F16" s="29"/>
      <c r="G16" s="29"/>
      <c r="H16" s="29"/>
      <c r="I16" s="29"/>
      <c r="J16" s="29"/>
      <c r="K16" s="29"/>
      <c r="L16" s="29"/>
    </row>
    <row r="17" spans="2:12" x14ac:dyDescent="0.4">
      <c r="B17" s="29"/>
      <c r="C17" s="29"/>
      <c r="D17" s="29"/>
      <c r="E17" s="29"/>
      <c r="F17" s="29"/>
      <c r="G17" s="29"/>
      <c r="H17" s="29"/>
      <c r="I17" s="29"/>
      <c r="J17" s="29"/>
      <c r="K17" s="29"/>
      <c r="L17" s="29"/>
    </row>
    <row r="18" spans="2:12" x14ac:dyDescent="0.4">
      <c r="B18" s="29"/>
      <c r="C18" s="29"/>
      <c r="D18" s="29"/>
      <c r="E18" s="29"/>
      <c r="F18" s="29"/>
      <c r="G18" s="29"/>
      <c r="H18" s="29"/>
      <c r="I18" s="29"/>
      <c r="J18" s="29"/>
      <c r="K18" s="29"/>
      <c r="L18" s="29"/>
    </row>
    <row r="19" spans="2:12" x14ac:dyDescent="0.4">
      <c r="B19" s="29"/>
      <c r="C19" s="29"/>
      <c r="D19" s="29"/>
      <c r="E19" s="29"/>
      <c r="F19" s="29"/>
      <c r="G19" s="29"/>
      <c r="H19" s="29"/>
      <c r="I19" s="29"/>
      <c r="J19" s="29"/>
      <c r="K19" s="29"/>
      <c r="L19"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6"/>
  <sheetViews>
    <sheetView zoomScale="90" zoomScaleNormal="90" workbookViewId="0">
      <selection activeCell="J22" sqref="J22"/>
    </sheetView>
  </sheetViews>
  <sheetFormatPr defaultColWidth="8.125" defaultRowHeight="15.75" x14ac:dyDescent="0.4"/>
  <cols>
    <col min="1" max="1" width="8.125" style="23"/>
    <col min="2" max="2" width="13.625" style="23" customWidth="1"/>
    <col min="3" max="3" width="11.625" style="23" bestFit="1" customWidth="1"/>
    <col min="4" max="4" width="22.625" style="23" bestFit="1" customWidth="1"/>
    <col min="5" max="5" width="23.125" style="23" customWidth="1"/>
    <col min="6" max="6" width="14.625" style="23" customWidth="1"/>
    <col min="7" max="16384" width="8.125" style="23"/>
  </cols>
  <sheetData>
    <row r="2" spans="1:6" ht="18.75" x14ac:dyDescent="0.4">
      <c r="B2" s="59" t="s">
        <v>396</v>
      </c>
    </row>
    <row r="4" spans="1:6" ht="16.5" thickBot="1" x14ac:dyDescent="0.45">
      <c r="A4" s="31" t="s">
        <v>47</v>
      </c>
      <c r="B4" s="62" t="s">
        <v>52</v>
      </c>
      <c r="C4" s="23" t="s">
        <v>127</v>
      </c>
      <c r="D4" s="36" t="s">
        <v>142</v>
      </c>
      <c r="E4" s="36" t="s">
        <v>819</v>
      </c>
      <c r="F4" s="36" t="s">
        <v>94</v>
      </c>
    </row>
    <row r="5" spans="1:6" x14ac:dyDescent="0.4">
      <c r="B5" s="21" t="str">
        <f>E5&amp;"("&amp;F5&amp;")"</f>
        <v>0(鴻池運輸)</v>
      </c>
      <c r="C5" s="22" t="s">
        <v>691</v>
      </c>
      <c r="D5" s="22" t="s">
        <v>969</v>
      </c>
      <c r="E5" s="22" t="s">
        <v>820</v>
      </c>
      <c r="F5" s="22" t="s">
        <v>1232</v>
      </c>
    </row>
    <row r="6" spans="1:6" x14ac:dyDescent="0.4">
      <c r="B6" s="34" t="str">
        <f t="shared" ref="B6:B19" si="0">E6&amp;"("&amp;F6&amp;")"</f>
        <v>0(山本運輸)</v>
      </c>
      <c r="C6" s="29" t="s">
        <v>691</v>
      </c>
      <c r="D6" s="29" t="s">
        <v>2226</v>
      </c>
      <c r="E6" s="29" t="s">
        <v>820</v>
      </c>
      <c r="F6" s="29" t="s">
        <v>1233</v>
      </c>
    </row>
    <row r="7" spans="1:6" x14ac:dyDescent="0.4">
      <c r="B7" s="34" t="str">
        <f t="shared" si="0"/>
        <v>0(入江運輸)</v>
      </c>
      <c r="C7" s="29" t="s">
        <v>691</v>
      </c>
      <c r="D7" s="29" t="s">
        <v>2227</v>
      </c>
      <c r="E7" s="29" t="s">
        <v>820</v>
      </c>
      <c r="F7" s="29" t="s">
        <v>1234</v>
      </c>
    </row>
    <row r="8" spans="1:6" x14ac:dyDescent="0.4">
      <c r="B8" s="34" t="str">
        <f t="shared" si="0"/>
        <v>0(デコラティブ)</v>
      </c>
      <c r="C8" s="29" t="s">
        <v>691</v>
      </c>
      <c r="D8" s="29" t="s">
        <v>1215</v>
      </c>
      <c r="E8" s="29" t="s">
        <v>820</v>
      </c>
      <c r="F8" s="29" t="s">
        <v>1217</v>
      </c>
    </row>
    <row r="9" spans="1:6" x14ac:dyDescent="0.4">
      <c r="B9" s="34" t="str">
        <f t="shared" si="0"/>
        <v>0(セイリツ工業)</v>
      </c>
      <c r="C9" s="29" t="s">
        <v>691</v>
      </c>
      <c r="D9" s="29" t="s">
        <v>2228</v>
      </c>
      <c r="E9" s="29" t="s">
        <v>820</v>
      </c>
      <c r="F9" s="29" t="s">
        <v>1219</v>
      </c>
    </row>
    <row r="10" spans="1:6" x14ac:dyDescent="0.4">
      <c r="B10" s="34" t="str">
        <f t="shared" si="0"/>
        <v>0(ジェイトリム)</v>
      </c>
      <c r="C10" s="29" t="s">
        <v>691</v>
      </c>
      <c r="D10" s="29" t="s">
        <v>2229</v>
      </c>
      <c r="E10" s="29" t="s">
        <v>820</v>
      </c>
      <c r="F10" s="29" t="s">
        <v>1218</v>
      </c>
    </row>
    <row r="11" spans="1:6" x14ac:dyDescent="0.4">
      <c r="B11" s="34" t="str">
        <f t="shared" ref="B11" si="1">E11&amp;"("&amp;F11&amp;")"</f>
        <v>0(エクシング)</v>
      </c>
      <c r="C11" s="29" t="s">
        <v>691</v>
      </c>
      <c r="D11" s="29" t="s">
        <v>2230</v>
      </c>
      <c r="E11" s="29" t="s">
        <v>820</v>
      </c>
      <c r="F11" s="29" t="s">
        <v>1220</v>
      </c>
    </row>
    <row r="12" spans="1:6" x14ac:dyDescent="0.4">
      <c r="B12" s="34" t="str">
        <f t="shared" si="0"/>
        <v>0(BCロジ)</v>
      </c>
      <c r="C12" s="29" t="s">
        <v>691</v>
      </c>
      <c r="D12" s="102" t="s">
        <v>2244</v>
      </c>
      <c r="E12" s="102" t="s">
        <v>820</v>
      </c>
      <c r="F12" s="102" t="s">
        <v>2243</v>
      </c>
    </row>
    <row r="13" spans="1:6" x14ac:dyDescent="0.4">
      <c r="B13" s="34" t="str">
        <f t="shared" si="0"/>
        <v>0(研究所)</v>
      </c>
      <c r="C13" s="29" t="s">
        <v>691</v>
      </c>
      <c r="D13" s="29" t="s">
        <v>2231</v>
      </c>
      <c r="E13" s="29" t="s">
        <v>820</v>
      </c>
      <c r="F13" s="29" t="s">
        <v>2232</v>
      </c>
    </row>
    <row r="14" spans="1:6" x14ac:dyDescent="0.4">
      <c r="B14" s="34" t="str">
        <f t="shared" si="0"/>
        <v>0(使用済)</v>
      </c>
      <c r="C14" s="29" t="s">
        <v>691</v>
      </c>
      <c r="D14" s="29" t="s">
        <v>2233</v>
      </c>
      <c r="E14" s="29" t="s">
        <v>820</v>
      </c>
      <c r="F14" s="29" t="s">
        <v>2234</v>
      </c>
    </row>
    <row r="15" spans="1:6" x14ac:dyDescent="0.4">
      <c r="B15" s="34" t="str">
        <f t="shared" si="0"/>
        <v>()</v>
      </c>
      <c r="C15" s="29"/>
      <c r="D15" s="29"/>
      <c r="E15" s="29"/>
      <c r="F15" s="29"/>
    </row>
    <row r="16" spans="1:6" x14ac:dyDescent="0.4">
      <c r="B16" s="34" t="str">
        <f t="shared" si="0"/>
        <v>()</v>
      </c>
      <c r="C16" s="29"/>
      <c r="D16" s="29"/>
      <c r="E16" s="29"/>
      <c r="F16" s="29"/>
    </row>
    <row r="17" spans="2:6" x14ac:dyDescent="0.4">
      <c r="B17" s="34" t="str">
        <f t="shared" si="0"/>
        <v>()</v>
      </c>
      <c r="C17" s="29"/>
      <c r="D17" s="29"/>
      <c r="E17" s="29"/>
      <c r="F17" s="29"/>
    </row>
    <row r="18" spans="2:6" x14ac:dyDescent="0.4">
      <c r="B18" s="34" t="str">
        <f t="shared" si="0"/>
        <v>()</v>
      </c>
      <c r="C18" s="29"/>
      <c r="D18" s="29"/>
      <c r="E18" s="29"/>
      <c r="F18" s="29"/>
    </row>
    <row r="19" spans="2:6" x14ac:dyDescent="0.4">
      <c r="B19" s="34" t="str">
        <f t="shared" si="0"/>
        <v>()</v>
      </c>
      <c r="C19" s="29"/>
      <c r="D19" s="29"/>
      <c r="E19" s="29"/>
      <c r="F19" s="29"/>
    </row>
    <row r="26" spans="2:6" x14ac:dyDescent="0.4">
      <c r="B26" s="41" t="s">
        <v>818</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1" sqref="I21"/>
    </sheetView>
  </sheetViews>
  <sheetFormatPr defaultColWidth="8.125" defaultRowHeight="15.75" x14ac:dyDescent="0.4"/>
  <cols>
    <col min="1" max="1" width="8.125" style="23"/>
    <col min="2" max="2" width="26.25" style="23" customWidth="1"/>
    <col min="3" max="3" width="11.625" style="23" bestFit="1" customWidth="1"/>
    <col min="4" max="4" width="18" style="23" bestFit="1" customWidth="1"/>
    <col min="5" max="5" width="19.25" style="23" customWidth="1"/>
    <col min="6" max="6" width="15.125" style="23" customWidth="1"/>
    <col min="7" max="7" width="12.875" style="23" bestFit="1" customWidth="1"/>
    <col min="8" max="8" width="13.625" style="23" bestFit="1" customWidth="1"/>
    <col min="9" max="9" width="8.875" style="23" bestFit="1" customWidth="1"/>
    <col min="10" max="10" width="19.875" style="23" customWidth="1"/>
    <col min="11" max="11" width="16.875" style="23" bestFit="1" customWidth="1"/>
    <col min="12" max="12" width="11.5" style="23" customWidth="1"/>
    <col min="13" max="13" width="13.75" style="23" bestFit="1" customWidth="1"/>
    <col min="14" max="14" width="16.5" style="23" bestFit="1" customWidth="1"/>
    <col min="15" max="15" width="10.75" style="23" bestFit="1" customWidth="1"/>
    <col min="16" max="16" width="8.875" style="23" bestFit="1" customWidth="1"/>
    <col min="17" max="17" width="13" style="23" bestFit="1" customWidth="1"/>
    <col min="18" max="18" width="16.5" style="23" customWidth="1"/>
    <col min="19" max="20" width="9.625" style="23" bestFit="1" customWidth="1"/>
    <col min="21" max="21" width="8.5" style="23" customWidth="1"/>
    <col min="22" max="22" width="9.625" style="23" bestFit="1" customWidth="1"/>
    <col min="23" max="23" width="18.25" style="23" bestFit="1" customWidth="1"/>
    <col min="24" max="24" width="15" style="23" bestFit="1" customWidth="1"/>
    <col min="25" max="25" width="26.75" style="23" customWidth="1"/>
    <col min="26" max="26" width="30" style="23" bestFit="1" customWidth="1"/>
    <col min="27" max="27" width="31.875" style="23" bestFit="1" customWidth="1"/>
    <col min="28" max="28" width="40.25" style="23" bestFit="1" customWidth="1"/>
    <col min="29" max="29" width="23.875" style="23" bestFit="1" customWidth="1"/>
    <col min="30" max="30" width="27.5" style="23" bestFit="1" customWidth="1"/>
    <col min="31" max="31" width="32.125" style="23" bestFit="1" customWidth="1"/>
    <col min="32" max="32" width="33.5" style="23" bestFit="1" customWidth="1"/>
    <col min="33" max="33" width="28" style="23" bestFit="1" customWidth="1"/>
    <col min="34" max="34" width="24.875" style="23" bestFit="1" customWidth="1"/>
    <col min="35" max="35" width="20.375" style="23" bestFit="1" customWidth="1"/>
    <col min="36" max="36" width="32.75" style="23" bestFit="1" customWidth="1"/>
    <col min="37" max="37" width="34.75" style="23" bestFit="1" customWidth="1"/>
    <col min="38" max="38" width="24.5" style="23" bestFit="1" customWidth="1"/>
    <col min="39" max="39" width="12.875" style="23" bestFit="1" customWidth="1"/>
    <col min="40" max="40" width="14.5" style="23" bestFit="1" customWidth="1"/>
    <col min="41" max="41" width="12.75" style="23" bestFit="1" customWidth="1"/>
    <col min="42" max="42" width="11.625" style="23" customWidth="1"/>
    <col min="43" max="43" width="23.125" style="23" bestFit="1" customWidth="1"/>
    <col min="44" max="44" width="23.125" style="23" customWidth="1"/>
    <col min="45" max="45" width="26.75" style="23" bestFit="1" customWidth="1"/>
    <col min="46" max="46" width="16" style="23" bestFit="1" customWidth="1"/>
    <col min="47" max="47" width="14.25" style="23" bestFit="1" customWidth="1"/>
    <col min="48" max="49" width="8.625" style="23" bestFit="1" customWidth="1"/>
    <col min="50" max="16384" width="8.125" style="23"/>
  </cols>
  <sheetData>
    <row r="2" spans="1:49" ht="18.75" x14ac:dyDescent="0.4">
      <c r="B2" s="59" t="s">
        <v>397</v>
      </c>
    </row>
    <row r="3" spans="1:49" x14ac:dyDescent="0.4">
      <c r="J3" s="277" t="s">
        <v>431</v>
      </c>
      <c r="K3" s="277"/>
      <c r="L3" s="277"/>
      <c r="M3" s="277"/>
      <c r="N3" s="277"/>
      <c r="O3" s="277"/>
      <c r="P3" s="277"/>
      <c r="Q3" s="276" t="s">
        <v>426</v>
      </c>
      <c r="R3" s="276"/>
      <c r="S3" s="276"/>
      <c r="T3" s="276"/>
      <c r="U3" s="276"/>
      <c r="V3" s="276"/>
      <c r="W3" s="276"/>
      <c r="X3" s="64" t="s">
        <v>424</v>
      </c>
      <c r="Y3" s="278" t="s">
        <v>430</v>
      </c>
      <c r="Z3" s="278"/>
      <c r="AA3" s="278"/>
      <c r="AB3" s="278"/>
      <c r="AC3" s="278"/>
      <c r="AD3" s="278"/>
      <c r="AE3" s="278"/>
      <c r="AF3" s="278"/>
      <c r="AG3" s="278"/>
      <c r="AH3" s="278"/>
      <c r="AI3" s="278"/>
      <c r="AJ3" s="278"/>
      <c r="AK3" s="278"/>
      <c r="AL3" s="278"/>
      <c r="AM3" s="277" t="s">
        <v>620</v>
      </c>
      <c r="AN3" s="277"/>
      <c r="AO3" s="277"/>
      <c r="AP3" s="277"/>
      <c r="AQ3" s="276" t="s">
        <v>427</v>
      </c>
      <c r="AR3" s="276"/>
      <c r="AS3" s="277" t="s">
        <v>428</v>
      </c>
      <c r="AT3" s="277"/>
      <c r="AU3" s="277"/>
      <c r="AV3" s="277"/>
      <c r="AW3" s="277"/>
    </row>
    <row r="4" spans="1:49" ht="16.5" thickBot="1" x14ac:dyDescent="0.45">
      <c r="A4" s="31" t="s">
        <v>47</v>
      </c>
      <c r="B4" s="62" t="s">
        <v>398</v>
      </c>
      <c r="C4" s="23" t="s">
        <v>127</v>
      </c>
      <c r="D4" s="36" t="s">
        <v>399</v>
      </c>
      <c r="E4" s="36" t="s">
        <v>94</v>
      </c>
      <c r="F4" s="36" t="s">
        <v>400</v>
      </c>
      <c r="G4" s="36" t="s">
        <v>148</v>
      </c>
      <c r="H4" s="23" t="s">
        <v>147</v>
      </c>
      <c r="I4" s="36" t="s">
        <v>149</v>
      </c>
      <c r="J4" s="36" t="s">
        <v>403</v>
      </c>
      <c r="K4" s="36" t="s">
        <v>405</v>
      </c>
      <c r="L4" s="36" t="s">
        <v>150</v>
      </c>
      <c r="M4" s="36" t="s">
        <v>407</v>
      </c>
      <c r="N4" s="36" t="s">
        <v>408</v>
      </c>
      <c r="O4" s="36" t="s">
        <v>409</v>
      </c>
      <c r="P4" s="36" t="s">
        <v>411</v>
      </c>
      <c r="Q4" s="36" t="s">
        <v>151</v>
      </c>
      <c r="R4" s="23" t="s">
        <v>418</v>
      </c>
      <c r="S4" s="36" t="s">
        <v>412</v>
      </c>
      <c r="T4" s="36" t="s">
        <v>414</v>
      </c>
      <c r="U4" s="23" t="s">
        <v>416</v>
      </c>
      <c r="V4" s="36" t="s">
        <v>415</v>
      </c>
      <c r="W4" s="23" t="s">
        <v>417</v>
      </c>
      <c r="X4" s="63" t="s">
        <v>429</v>
      </c>
      <c r="Y4" s="65" t="s">
        <v>605</v>
      </c>
      <c r="Z4" s="65" t="s">
        <v>606</v>
      </c>
      <c r="AA4" s="65" t="s">
        <v>607</v>
      </c>
      <c r="AB4" s="65" t="s">
        <v>608</v>
      </c>
      <c r="AC4" s="65" t="s">
        <v>609</v>
      </c>
      <c r="AD4" s="65" t="s">
        <v>610</v>
      </c>
      <c r="AE4" s="65" t="s">
        <v>611</v>
      </c>
      <c r="AF4" s="65" t="s">
        <v>612</v>
      </c>
      <c r="AG4" s="65" t="s">
        <v>613</v>
      </c>
      <c r="AH4" s="65" t="s">
        <v>614</v>
      </c>
      <c r="AI4" s="65" t="s">
        <v>615</v>
      </c>
      <c r="AJ4" s="74" t="s">
        <v>616</v>
      </c>
      <c r="AK4" s="65" t="s">
        <v>617</v>
      </c>
      <c r="AL4" s="74" t="s">
        <v>618</v>
      </c>
      <c r="AM4" s="23" t="s">
        <v>152</v>
      </c>
      <c r="AN4" s="23" t="s">
        <v>153</v>
      </c>
      <c r="AO4" s="23" t="s">
        <v>154</v>
      </c>
      <c r="AP4" s="36" t="s">
        <v>155</v>
      </c>
      <c r="AQ4" s="23" t="s">
        <v>422</v>
      </c>
      <c r="AR4" s="23" t="s">
        <v>423</v>
      </c>
      <c r="AS4" s="23" t="s">
        <v>156</v>
      </c>
      <c r="AT4" s="36" t="s">
        <v>157</v>
      </c>
      <c r="AU4" s="23" t="s">
        <v>492</v>
      </c>
      <c r="AV4" s="23" t="s">
        <v>158</v>
      </c>
      <c r="AW4" s="36" t="s">
        <v>159</v>
      </c>
    </row>
    <row r="5" spans="1:49" x14ac:dyDescent="0.4">
      <c r="B5" s="21" t="str">
        <f>D5&amp;"("&amp;E5&amp;")"</f>
        <v>RM(M)LOT(原材料/M/LOT)</v>
      </c>
      <c r="C5" s="22" t="s">
        <v>691</v>
      </c>
      <c r="D5" s="22" t="s">
        <v>821</v>
      </c>
      <c r="E5" s="22" t="s">
        <v>822</v>
      </c>
      <c r="F5" s="22" t="s">
        <v>736</v>
      </c>
      <c r="G5" s="22" t="s">
        <v>823</v>
      </c>
      <c r="H5" s="22" t="s">
        <v>691</v>
      </c>
      <c r="I5" s="22" t="s">
        <v>160</v>
      </c>
      <c r="J5" s="22" t="s">
        <v>404</v>
      </c>
      <c r="K5" s="22" t="s">
        <v>406</v>
      </c>
      <c r="L5" s="22" t="s">
        <v>161</v>
      </c>
      <c r="M5" s="22" t="s">
        <v>736</v>
      </c>
      <c r="N5" s="22" t="s">
        <v>823</v>
      </c>
      <c r="O5" s="22" t="s">
        <v>410</v>
      </c>
      <c r="P5" s="22" t="s">
        <v>229</v>
      </c>
      <c r="Q5" s="22" t="s">
        <v>162</v>
      </c>
      <c r="R5" s="22" t="s">
        <v>163</v>
      </c>
      <c r="S5" s="22" t="s">
        <v>413</v>
      </c>
      <c r="T5" s="22" t="s">
        <v>413</v>
      </c>
      <c r="U5" s="22"/>
      <c r="V5" s="22" t="s">
        <v>413</v>
      </c>
      <c r="W5" s="25" t="s">
        <v>421</v>
      </c>
      <c r="X5" s="25"/>
      <c r="Y5" s="22" t="s">
        <v>472</v>
      </c>
      <c r="Z5" s="88" t="s">
        <v>112</v>
      </c>
      <c r="AA5" s="88" t="s">
        <v>2198</v>
      </c>
      <c r="AB5" s="88" t="s">
        <v>102</v>
      </c>
      <c r="AC5" s="88" t="s">
        <v>2199</v>
      </c>
      <c r="AD5" s="88" t="s">
        <v>2199</v>
      </c>
      <c r="AE5" s="88" t="s">
        <v>2200</v>
      </c>
      <c r="AF5" s="88" t="s">
        <v>104</v>
      </c>
      <c r="AG5" s="88" t="s">
        <v>100</v>
      </c>
      <c r="AH5" s="88" t="s">
        <v>116</v>
      </c>
      <c r="AI5" s="88"/>
      <c r="AJ5" s="88" t="s">
        <v>98</v>
      </c>
      <c r="AK5" s="88" t="s">
        <v>2201</v>
      </c>
      <c r="AL5" s="88" t="s">
        <v>100</v>
      </c>
      <c r="AM5" s="22" t="s">
        <v>823</v>
      </c>
      <c r="AN5" s="22" t="s">
        <v>164</v>
      </c>
      <c r="AO5" s="22" t="s">
        <v>76</v>
      </c>
      <c r="AP5" s="22" t="s">
        <v>165</v>
      </c>
      <c r="AQ5" s="25" t="s">
        <v>968</v>
      </c>
      <c r="AR5" s="22" t="s">
        <v>829</v>
      </c>
      <c r="AS5" s="22" t="s">
        <v>830</v>
      </c>
      <c r="AT5" s="22" t="s">
        <v>166</v>
      </c>
      <c r="AU5" s="22" t="s">
        <v>803</v>
      </c>
      <c r="AV5" s="22" t="s">
        <v>76</v>
      </c>
      <c r="AW5" s="22" t="s">
        <v>167</v>
      </c>
    </row>
    <row r="6" spans="1:49" x14ac:dyDescent="0.4">
      <c r="B6" s="29" t="str">
        <f t="shared" ref="B6:B11" si="0">D6&amp;"("&amp;E6&amp;")"</f>
        <v>FG(M)LOT(製品/M/LOT)</v>
      </c>
      <c r="C6" s="29" t="s">
        <v>691</v>
      </c>
      <c r="D6" s="29" t="s">
        <v>825</v>
      </c>
      <c r="E6" s="29" t="s">
        <v>826</v>
      </c>
      <c r="F6" s="29" t="s">
        <v>736</v>
      </c>
      <c r="G6" s="29" t="s">
        <v>823</v>
      </c>
      <c r="H6" s="29" t="s">
        <v>691</v>
      </c>
      <c r="I6" s="29" t="s">
        <v>160</v>
      </c>
      <c r="J6" s="29" t="s">
        <v>404</v>
      </c>
      <c r="K6" s="29" t="s">
        <v>406</v>
      </c>
      <c r="L6" s="29" t="s">
        <v>828</v>
      </c>
      <c r="M6" s="29" t="s">
        <v>736</v>
      </c>
      <c r="N6" s="29" t="s">
        <v>823</v>
      </c>
      <c r="O6" s="29" t="s">
        <v>228</v>
      </c>
      <c r="P6" s="29" t="s">
        <v>229</v>
      </c>
      <c r="Q6" s="29" t="s">
        <v>162</v>
      </c>
      <c r="R6" s="29" t="s">
        <v>163</v>
      </c>
      <c r="S6" s="29" t="s">
        <v>168</v>
      </c>
      <c r="T6" s="29" t="s">
        <v>168</v>
      </c>
      <c r="U6" s="29"/>
      <c r="V6" s="29" t="s">
        <v>168</v>
      </c>
      <c r="W6" s="43" t="s">
        <v>420</v>
      </c>
      <c r="X6" s="43"/>
      <c r="Y6" s="29" t="s">
        <v>168</v>
      </c>
      <c r="Z6" s="89" t="s">
        <v>112</v>
      </c>
      <c r="AA6" s="89" t="s">
        <v>2198</v>
      </c>
      <c r="AB6" s="89" t="s">
        <v>102</v>
      </c>
      <c r="AC6" s="89" t="s">
        <v>2199</v>
      </c>
      <c r="AD6" s="89" t="s">
        <v>2199</v>
      </c>
      <c r="AE6" s="89" t="s">
        <v>2200</v>
      </c>
      <c r="AF6" s="89" t="s">
        <v>104</v>
      </c>
      <c r="AG6" s="89" t="s">
        <v>100</v>
      </c>
      <c r="AH6" s="89" t="s">
        <v>116</v>
      </c>
      <c r="AI6" s="89"/>
      <c r="AJ6" s="89" t="s">
        <v>98</v>
      </c>
      <c r="AK6" s="89" t="s">
        <v>2201</v>
      </c>
      <c r="AL6" s="89" t="s">
        <v>100</v>
      </c>
      <c r="AM6" s="29" t="s">
        <v>823</v>
      </c>
      <c r="AN6" s="29" t="s">
        <v>164</v>
      </c>
      <c r="AO6" s="29" t="s">
        <v>76</v>
      </c>
      <c r="AP6" s="29" t="s">
        <v>165</v>
      </c>
      <c r="AQ6" s="43" t="s">
        <v>969</v>
      </c>
      <c r="AR6" s="29" t="s">
        <v>829</v>
      </c>
      <c r="AS6" s="29" t="s">
        <v>830</v>
      </c>
      <c r="AT6" s="29" t="s">
        <v>166</v>
      </c>
      <c r="AU6" s="29" t="s">
        <v>803</v>
      </c>
      <c r="AV6" s="29" t="s">
        <v>76</v>
      </c>
      <c r="AW6" s="29" t="s">
        <v>167</v>
      </c>
    </row>
    <row r="7" spans="1:49" x14ac:dyDescent="0.4">
      <c r="B7" s="29" t="str">
        <f t="shared" si="0"/>
        <v>FG(PC)LOT(製品/PC/LOT)</v>
      </c>
      <c r="C7" s="29" t="s">
        <v>691</v>
      </c>
      <c r="D7" s="29" t="s">
        <v>827</v>
      </c>
      <c r="E7" s="29" t="s">
        <v>169</v>
      </c>
      <c r="F7" s="29" t="s">
        <v>736</v>
      </c>
      <c r="G7" s="29" t="s">
        <v>824</v>
      </c>
      <c r="H7" s="29" t="s">
        <v>691</v>
      </c>
      <c r="I7" s="29" t="s">
        <v>160</v>
      </c>
      <c r="J7" s="29" t="s">
        <v>404</v>
      </c>
      <c r="K7" s="29" t="s">
        <v>406</v>
      </c>
      <c r="L7" s="29" t="s">
        <v>828</v>
      </c>
      <c r="M7" s="29" t="s">
        <v>736</v>
      </c>
      <c r="N7" s="29" t="s">
        <v>824</v>
      </c>
      <c r="O7" s="29" t="s">
        <v>228</v>
      </c>
      <c r="P7" s="29" t="s">
        <v>229</v>
      </c>
      <c r="Q7" s="29" t="s">
        <v>162</v>
      </c>
      <c r="R7" s="29" t="s">
        <v>163</v>
      </c>
      <c r="S7" s="29" t="s">
        <v>168</v>
      </c>
      <c r="T7" s="29" t="s">
        <v>168</v>
      </c>
      <c r="U7" s="29"/>
      <c r="V7" s="29" t="s">
        <v>168</v>
      </c>
      <c r="W7" s="43" t="s">
        <v>420</v>
      </c>
      <c r="X7" s="43"/>
      <c r="Y7" s="29" t="s">
        <v>168</v>
      </c>
      <c r="Z7" s="89" t="s">
        <v>112</v>
      </c>
      <c r="AA7" s="89" t="s">
        <v>2198</v>
      </c>
      <c r="AB7" s="89" t="s">
        <v>102</v>
      </c>
      <c r="AC7" s="89" t="s">
        <v>2199</v>
      </c>
      <c r="AD7" s="89" t="s">
        <v>2199</v>
      </c>
      <c r="AE7" s="89" t="s">
        <v>2200</v>
      </c>
      <c r="AF7" s="89" t="s">
        <v>104</v>
      </c>
      <c r="AG7" s="89" t="s">
        <v>100</v>
      </c>
      <c r="AH7" s="89" t="s">
        <v>116</v>
      </c>
      <c r="AI7" s="89"/>
      <c r="AJ7" s="89" t="s">
        <v>98</v>
      </c>
      <c r="AK7" s="89" t="s">
        <v>2201</v>
      </c>
      <c r="AL7" s="89" t="s">
        <v>100</v>
      </c>
      <c r="AM7" s="29" t="s">
        <v>824</v>
      </c>
      <c r="AN7" s="29" t="s">
        <v>164</v>
      </c>
      <c r="AO7" s="29" t="s">
        <v>76</v>
      </c>
      <c r="AP7" s="29" t="s">
        <v>165</v>
      </c>
      <c r="AQ7" s="43" t="s">
        <v>969</v>
      </c>
      <c r="AR7" s="29" t="s">
        <v>829</v>
      </c>
      <c r="AS7" s="29" t="s">
        <v>830</v>
      </c>
      <c r="AT7" s="29" t="s">
        <v>166</v>
      </c>
      <c r="AU7" s="29" t="s">
        <v>803</v>
      </c>
      <c r="AV7" s="29" t="s">
        <v>76</v>
      </c>
      <c r="AW7" s="29" t="s">
        <v>167</v>
      </c>
    </row>
    <row r="8" spans="1:49" x14ac:dyDescent="0.4">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x14ac:dyDescent="0.4">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x14ac:dyDescent="0.4">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x14ac:dyDescent="0.4">
      <c r="B13" s="23" t="s">
        <v>419</v>
      </c>
    </row>
    <row r="14" spans="1:49" x14ac:dyDescent="0.4">
      <c r="B14" s="23" t="s">
        <v>425</v>
      </c>
    </row>
    <row r="15" spans="1:49" x14ac:dyDescent="0.4">
      <c r="B15" s="23" t="s">
        <v>619</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0" sqref="I20"/>
    </sheetView>
  </sheetViews>
  <sheetFormatPr defaultColWidth="8.125" defaultRowHeight="15.75" x14ac:dyDescent="0.4"/>
  <cols>
    <col min="1" max="1" width="8.125" style="23"/>
    <col min="2" max="2" width="21.375" style="23" customWidth="1"/>
    <col min="3" max="3" width="13.75" style="23" customWidth="1"/>
    <col min="4" max="4" width="9" style="23" customWidth="1"/>
    <col min="5" max="5" width="16.375" style="23" customWidth="1"/>
    <col min="6" max="6" width="12.75" style="23" customWidth="1"/>
    <col min="7" max="7" width="15.625" style="23" customWidth="1"/>
    <col min="8" max="8" width="28.25" style="23" customWidth="1"/>
    <col min="9" max="9" width="15.875" style="23" customWidth="1"/>
    <col min="10" max="10" width="14.5" style="23" customWidth="1"/>
    <col min="11" max="11" width="13.625" style="23" customWidth="1"/>
    <col min="12" max="12" width="13.75" style="23" customWidth="1"/>
    <col min="13" max="13" width="16" style="23" bestFit="1" customWidth="1"/>
    <col min="14" max="14" width="20.125" style="23" bestFit="1" customWidth="1"/>
    <col min="15" max="15" width="32" style="23" bestFit="1" customWidth="1"/>
    <col min="16" max="16" width="30.375" style="23" bestFit="1" customWidth="1"/>
    <col min="17" max="17" width="22.125" style="23" customWidth="1"/>
    <col min="18" max="18" width="37.375" style="23" customWidth="1"/>
    <col min="19" max="19" width="19.875" style="23" customWidth="1"/>
    <col min="20" max="20" width="8.5" style="23" bestFit="1" customWidth="1"/>
    <col min="21" max="16384" width="8.125" style="23"/>
  </cols>
  <sheetData>
    <row r="2" spans="1:20" ht="18.75" x14ac:dyDescent="0.4">
      <c r="B2" s="59" t="s">
        <v>432</v>
      </c>
      <c r="C2" s="59"/>
    </row>
    <row r="4" spans="1:20" x14ac:dyDescent="0.4">
      <c r="A4" s="31" t="s">
        <v>47</v>
      </c>
      <c r="B4" s="70" t="s">
        <v>457</v>
      </c>
      <c r="C4" s="69" t="s">
        <v>170</v>
      </c>
      <c r="D4" s="26" t="s">
        <v>458</v>
      </c>
      <c r="E4" s="26" t="s">
        <v>461</v>
      </c>
      <c r="F4" s="26" t="s">
        <v>171</v>
      </c>
      <c r="G4" s="69" t="s">
        <v>172</v>
      </c>
      <c r="H4" s="69" t="s">
        <v>173</v>
      </c>
      <c r="I4" s="69" t="s">
        <v>462</v>
      </c>
      <c r="J4" s="26" t="s">
        <v>174</v>
      </c>
      <c r="K4" s="26" t="s">
        <v>175</v>
      </c>
      <c r="L4" s="26" t="s">
        <v>465</v>
      </c>
      <c r="M4" s="26" t="s">
        <v>470</v>
      </c>
      <c r="N4" s="26" t="s">
        <v>471</v>
      </c>
      <c r="O4" s="26" t="s">
        <v>463</v>
      </c>
      <c r="P4" s="69" t="s">
        <v>176</v>
      </c>
      <c r="Q4" s="100" t="s">
        <v>177</v>
      </c>
      <c r="R4" s="91" t="s">
        <v>178</v>
      </c>
      <c r="S4" s="91" t="s">
        <v>179</v>
      </c>
      <c r="T4" s="91" t="s">
        <v>180</v>
      </c>
    </row>
    <row r="5" spans="1:20" x14ac:dyDescent="0.4">
      <c r="B5" s="29" t="s">
        <v>181</v>
      </c>
      <c r="C5" s="29" t="s">
        <v>456</v>
      </c>
      <c r="D5" s="29" t="s">
        <v>459</v>
      </c>
      <c r="E5" s="29"/>
      <c r="F5" s="29" t="s">
        <v>76</v>
      </c>
      <c r="G5" s="29" t="s">
        <v>460</v>
      </c>
      <c r="H5" s="149" t="s">
        <v>970</v>
      </c>
      <c r="I5" s="28" t="s">
        <v>736</v>
      </c>
      <c r="J5" s="29" t="s">
        <v>76</v>
      </c>
      <c r="K5" s="29" t="s">
        <v>76</v>
      </c>
      <c r="L5" s="29" t="s">
        <v>76</v>
      </c>
      <c r="M5" s="43" t="s">
        <v>472</v>
      </c>
      <c r="N5" s="43" t="s">
        <v>472</v>
      </c>
      <c r="O5" s="29" t="s">
        <v>831</v>
      </c>
      <c r="P5" s="29" t="s">
        <v>691</v>
      </c>
      <c r="Q5" s="43" t="s">
        <v>736</v>
      </c>
      <c r="R5" s="92"/>
      <c r="S5" s="92"/>
      <c r="T5" s="92"/>
    </row>
    <row r="6" spans="1:20" x14ac:dyDescent="0.4">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L31" sqref="L31"/>
    </sheetView>
  </sheetViews>
  <sheetFormatPr defaultColWidth="8.125" defaultRowHeight="15.75" x14ac:dyDescent="0.4"/>
  <cols>
    <col min="1" max="1" width="8.125" style="23"/>
    <col min="2" max="2" width="31" style="23" customWidth="1"/>
    <col min="3" max="4" width="16.25" style="23" customWidth="1"/>
    <col min="5" max="5" width="18.125" style="23" customWidth="1"/>
    <col min="6" max="6" width="13.375" style="23" customWidth="1"/>
    <col min="7" max="7" width="15.25" style="23" customWidth="1"/>
    <col min="8" max="8" width="12.5" style="23" bestFit="1" customWidth="1"/>
    <col min="9" max="9" width="13.75" style="23" customWidth="1"/>
    <col min="10" max="10" width="12.5" style="23" bestFit="1" customWidth="1"/>
    <col min="11" max="11" width="28.625" style="23" customWidth="1"/>
    <col min="12" max="12" width="18.75" style="23" customWidth="1"/>
    <col min="13" max="13" width="25.875" style="23" bestFit="1" customWidth="1"/>
    <col min="14" max="14" width="19.5" style="23" customWidth="1"/>
    <col min="15" max="16" width="18.75" style="23" customWidth="1"/>
    <col min="17" max="16384" width="8.125" style="23"/>
  </cols>
  <sheetData>
    <row r="2" spans="1:16" ht="18.75" x14ac:dyDescent="0.4">
      <c r="B2" s="59" t="s">
        <v>433</v>
      </c>
      <c r="C2" s="59"/>
      <c r="D2" s="59"/>
    </row>
    <row r="3" spans="1:16" x14ac:dyDescent="0.4">
      <c r="H3" s="277" t="s">
        <v>467</v>
      </c>
      <c r="I3" s="277"/>
      <c r="J3" s="277"/>
      <c r="K3" s="276" t="s">
        <v>466</v>
      </c>
      <c r="L3" s="276"/>
      <c r="M3" s="277" t="s">
        <v>468</v>
      </c>
      <c r="N3" s="277"/>
      <c r="O3" s="276" t="s">
        <v>469</v>
      </c>
      <c r="P3" s="276"/>
    </row>
    <row r="4" spans="1:16" ht="16.5" thickBot="1" x14ac:dyDescent="0.45">
      <c r="A4" s="31" t="s">
        <v>47</v>
      </c>
      <c r="B4" s="23" t="s">
        <v>475</v>
      </c>
      <c r="C4" s="36" t="s">
        <v>464</v>
      </c>
      <c r="D4" s="36" t="s">
        <v>832</v>
      </c>
      <c r="E4" s="36" t="s">
        <v>182</v>
      </c>
      <c r="F4" s="23" t="s">
        <v>184</v>
      </c>
      <c r="G4" s="23" t="s">
        <v>172</v>
      </c>
      <c r="H4" s="23" t="s">
        <v>174</v>
      </c>
      <c r="I4" s="26" t="s">
        <v>465</v>
      </c>
      <c r="J4" s="23" t="s">
        <v>175</v>
      </c>
      <c r="K4" s="36" t="s">
        <v>173</v>
      </c>
      <c r="L4" s="23" t="s">
        <v>461</v>
      </c>
      <c r="M4" s="23" t="s">
        <v>473</v>
      </c>
      <c r="N4" s="23" t="s">
        <v>183</v>
      </c>
      <c r="O4" s="23" t="s">
        <v>470</v>
      </c>
      <c r="P4" s="23" t="s">
        <v>471</v>
      </c>
    </row>
    <row r="5" spans="1:16" x14ac:dyDescent="0.4">
      <c r="B5" s="22" t="str">
        <f t="shared" ref="B5:B12" si="0">CONCATENATE(D5,"(",C5,")")</f>
        <v>尾池工業(1001)</v>
      </c>
      <c r="C5" s="147" t="s">
        <v>839</v>
      </c>
      <c r="D5" s="147" t="s">
        <v>833</v>
      </c>
      <c r="E5" s="22" t="s">
        <v>185</v>
      </c>
      <c r="F5" s="22" t="s">
        <v>76</v>
      </c>
      <c r="G5" s="22" t="s">
        <v>460</v>
      </c>
      <c r="H5" s="22" t="s">
        <v>76</v>
      </c>
      <c r="I5" s="29" t="s">
        <v>76</v>
      </c>
      <c r="J5" s="22" t="s">
        <v>76</v>
      </c>
      <c r="K5" s="147" t="s">
        <v>962</v>
      </c>
      <c r="L5" s="22"/>
      <c r="M5" s="22" t="s">
        <v>474</v>
      </c>
      <c r="N5" s="22" t="s">
        <v>186</v>
      </c>
      <c r="O5" s="22" t="s">
        <v>472</v>
      </c>
      <c r="P5" s="22" t="s">
        <v>472</v>
      </c>
    </row>
    <row r="6" spans="1:16" x14ac:dyDescent="0.4">
      <c r="B6" s="29" t="str">
        <f t="shared" si="0"/>
        <v>中井工業(1002)</v>
      </c>
      <c r="C6" s="148" t="s">
        <v>971</v>
      </c>
      <c r="D6" s="148" t="s">
        <v>834</v>
      </c>
      <c r="E6" s="29" t="s">
        <v>185</v>
      </c>
      <c r="F6" s="29" t="s">
        <v>76</v>
      </c>
      <c r="G6" s="29" t="s">
        <v>460</v>
      </c>
      <c r="H6" s="29" t="s">
        <v>76</v>
      </c>
      <c r="I6" s="29" t="s">
        <v>76</v>
      </c>
      <c r="J6" s="29" t="s">
        <v>76</v>
      </c>
      <c r="K6" s="148" t="s">
        <v>962</v>
      </c>
      <c r="L6" s="29"/>
      <c r="M6" s="29" t="s">
        <v>270</v>
      </c>
      <c r="N6" s="29" t="s">
        <v>186</v>
      </c>
      <c r="O6" s="29" t="s">
        <v>168</v>
      </c>
      <c r="P6" s="29" t="s">
        <v>168</v>
      </c>
    </row>
    <row r="7" spans="1:16" s="2" customFormat="1" x14ac:dyDescent="0.4">
      <c r="B7" s="28" t="str">
        <f t="shared" si="0"/>
        <v>イノベックス(1003)</v>
      </c>
      <c r="C7" s="180" t="s">
        <v>974</v>
      </c>
      <c r="D7" s="180" t="s">
        <v>1838</v>
      </c>
      <c r="E7" s="28" t="s">
        <v>185</v>
      </c>
      <c r="F7" s="28" t="s">
        <v>76</v>
      </c>
      <c r="G7" s="28" t="s">
        <v>460</v>
      </c>
      <c r="H7" s="28" t="s">
        <v>76</v>
      </c>
      <c r="I7" s="28" t="s">
        <v>76</v>
      </c>
      <c r="J7" s="28" t="s">
        <v>76</v>
      </c>
      <c r="K7" s="180" t="s">
        <v>962</v>
      </c>
      <c r="L7" s="28"/>
      <c r="M7" s="28" t="s">
        <v>270</v>
      </c>
      <c r="N7" s="28" t="s">
        <v>186</v>
      </c>
      <c r="O7" s="28" t="s">
        <v>168</v>
      </c>
      <c r="P7" s="28" t="s">
        <v>168</v>
      </c>
    </row>
    <row r="8" spans="1:16" x14ac:dyDescent="0.4">
      <c r="B8" s="29" t="str">
        <f t="shared" si="0"/>
        <v>オカモト(1004)</v>
      </c>
      <c r="C8" s="149" t="s">
        <v>975</v>
      </c>
      <c r="D8" s="148" t="s">
        <v>972</v>
      </c>
      <c r="E8" s="29" t="s">
        <v>185</v>
      </c>
      <c r="F8" s="29" t="s">
        <v>76</v>
      </c>
      <c r="G8" s="29" t="s">
        <v>460</v>
      </c>
      <c r="H8" s="29" t="s">
        <v>76</v>
      </c>
      <c r="I8" s="29" t="s">
        <v>76</v>
      </c>
      <c r="J8" s="29" t="s">
        <v>76</v>
      </c>
      <c r="K8" s="148" t="s">
        <v>962</v>
      </c>
      <c r="L8" s="29"/>
      <c r="M8" s="29" t="s">
        <v>270</v>
      </c>
      <c r="N8" s="29" t="s">
        <v>186</v>
      </c>
      <c r="O8" s="29" t="s">
        <v>168</v>
      </c>
      <c r="P8" s="29" t="s">
        <v>168</v>
      </c>
    </row>
    <row r="9" spans="1:16" x14ac:dyDescent="0.4">
      <c r="B9" s="29" t="str">
        <f t="shared" si="0"/>
        <v>ニチモウ(JC)(1005)</v>
      </c>
      <c r="C9" s="149" t="s">
        <v>976</v>
      </c>
      <c r="D9" s="148" t="s">
        <v>1890</v>
      </c>
      <c r="E9" s="29" t="s">
        <v>185</v>
      </c>
      <c r="F9" s="29" t="s">
        <v>76</v>
      </c>
      <c r="G9" s="29" t="s">
        <v>460</v>
      </c>
      <c r="H9" s="29" t="s">
        <v>76</v>
      </c>
      <c r="I9" s="29" t="s">
        <v>76</v>
      </c>
      <c r="J9" s="29" t="s">
        <v>76</v>
      </c>
      <c r="K9" s="148" t="s">
        <v>962</v>
      </c>
      <c r="L9" s="29"/>
      <c r="M9" s="29" t="s">
        <v>270</v>
      </c>
      <c r="N9" s="29" t="s">
        <v>186</v>
      </c>
      <c r="O9" s="29" t="s">
        <v>168</v>
      </c>
      <c r="P9" s="29" t="s">
        <v>168</v>
      </c>
    </row>
    <row r="10" spans="1:16" x14ac:dyDescent="0.4">
      <c r="B10" s="29" t="str">
        <f t="shared" ref="B10:B11" si="1">CONCATENATE(D10,"(",C10,")")</f>
        <v>カンボウプラス(1006)</v>
      </c>
      <c r="C10" s="149" t="s">
        <v>1864</v>
      </c>
      <c r="D10" s="148" t="s">
        <v>837</v>
      </c>
      <c r="E10" s="29" t="s">
        <v>185</v>
      </c>
      <c r="F10" s="29" t="s">
        <v>76</v>
      </c>
      <c r="G10" s="29" t="s">
        <v>460</v>
      </c>
      <c r="H10" s="29" t="s">
        <v>76</v>
      </c>
      <c r="I10" s="29" t="s">
        <v>76</v>
      </c>
      <c r="J10" s="29" t="s">
        <v>76</v>
      </c>
      <c r="K10" s="148" t="s">
        <v>962</v>
      </c>
      <c r="L10" s="29"/>
      <c r="M10" s="29" t="s">
        <v>270</v>
      </c>
      <c r="N10" s="29" t="s">
        <v>186</v>
      </c>
      <c r="O10" s="29" t="s">
        <v>168</v>
      </c>
      <c r="P10" s="29" t="s">
        <v>168</v>
      </c>
    </row>
    <row r="11" spans="1:16" x14ac:dyDescent="0.4">
      <c r="B11" s="29" t="str">
        <f t="shared" si="1"/>
        <v>マグエックス(1007)</v>
      </c>
      <c r="C11" s="149" t="s">
        <v>1865</v>
      </c>
      <c r="D11" s="148" t="s">
        <v>973</v>
      </c>
      <c r="E11" s="29" t="s">
        <v>185</v>
      </c>
      <c r="F11" s="29" t="s">
        <v>76</v>
      </c>
      <c r="G11" s="29" t="s">
        <v>460</v>
      </c>
      <c r="H11" s="29" t="s">
        <v>76</v>
      </c>
      <c r="I11" s="29" t="s">
        <v>76</v>
      </c>
      <c r="J11" s="29" t="s">
        <v>76</v>
      </c>
      <c r="K11" s="148" t="s">
        <v>962</v>
      </c>
      <c r="L11" s="29"/>
      <c r="M11" s="29" t="s">
        <v>270</v>
      </c>
      <c r="N11" s="29" t="s">
        <v>186</v>
      </c>
      <c r="O11" s="29" t="s">
        <v>168</v>
      </c>
      <c r="P11" s="29" t="s">
        <v>168</v>
      </c>
    </row>
    <row r="12" spans="1:16" x14ac:dyDescent="0.4">
      <c r="B12" s="29" t="str">
        <f t="shared" si="0"/>
        <v>小松マテーレ(1008)</v>
      </c>
      <c r="C12" s="149" t="s">
        <v>1889</v>
      </c>
      <c r="D12" s="148" t="s">
        <v>838</v>
      </c>
      <c r="E12" s="29" t="s">
        <v>185</v>
      </c>
      <c r="F12" s="29" t="s">
        <v>76</v>
      </c>
      <c r="G12" s="29" t="s">
        <v>460</v>
      </c>
      <c r="H12" s="29" t="s">
        <v>76</v>
      </c>
      <c r="I12" s="29" t="s">
        <v>76</v>
      </c>
      <c r="J12" s="29" t="s">
        <v>76</v>
      </c>
      <c r="K12" s="148" t="s">
        <v>962</v>
      </c>
      <c r="L12" s="29"/>
      <c r="M12" s="29" t="s">
        <v>270</v>
      </c>
      <c r="N12" s="29" t="s">
        <v>186</v>
      </c>
      <c r="O12" s="29" t="s">
        <v>168</v>
      </c>
      <c r="P12" s="29" t="s">
        <v>168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115" zoomScaleNormal="115" workbookViewId="0">
      <pane xSplit="2" ySplit="4" topLeftCell="C5" activePane="bottomRight" state="frozen"/>
      <selection activeCell="H16" sqref="H16"/>
      <selection pane="topRight" activeCell="H16" sqref="H16"/>
      <selection pane="bottomLeft" activeCell="H16" sqref="H16"/>
      <selection pane="bottomRight" activeCell="H21" sqref="H21"/>
    </sheetView>
  </sheetViews>
  <sheetFormatPr defaultColWidth="8.125" defaultRowHeight="15.75" x14ac:dyDescent="0.4"/>
  <cols>
    <col min="1" max="1" width="8.125" style="23"/>
    <col min="2" max="2" width="44.875" style="23" customWidth="1"/>
    <col min="3" max="3" width="12.25" style="23" bestFit="1" customWidth="1"/>
    <col min="4" max="4" width="24.625" style="23" hidden="1" customWidth="1"/>
    <col min="5" max="5" width="8.125" style="23"/>
    <col min="6" max="6" width="10.5" style="23" bestFit="1" customWidth="1"/>
    <col min="7" max="7" width="19.5" style="23" bestFit="1" customWidth="1"/>
    <col min="8" max="8" width="13.375" style="23" customWidth="1"/>
    <col min="9" max="9" width="44.25" style="23" bestFit="1" customWidth="1"/>
    <col min="10" max="10" width="17.375" style="23" customWidth="1"/>
    <col min="11" max="16384" width="8.125" style="23"/>
  </cols>
  <sheetData>
    <row r="2" spans="1:10" ht="18.75" x14ac:dyDescent="0.4">
      <c r="B2" s="59"/>
    </row>
    <row r="3" spans="1:10" x14ac:dyDescent="0.4">
      <c r="B3" s="93" t="s">
        <v>840</v>
      </c>
      <c r="D3" s="93"/>
    </row>
    <row r="4" spans="1:10" ht="16.5" thickBot="1" x14ac:dyDescent="0.45">
      <c r="A4" s="31" t="s">
        <v>47</v>
      </c>
      <c r="B4" s="36" t="s">
        <v>841</v>
      </c>
      <c r="C4" s="36" t="s">
        <v>296</v>
      </c>
      <c r="D4" s="36" t="s">
        <v>842</v>
      </c>
      <c r="E4" s="36" t="s">
        <v>79</v>
      </c>
      <c r="F4" s="36" t="s">
        <v>80</v>
      </c>
      <c r="G4" s="36" t="s">
        <v>81</v>
      </c>
      <c r="H4" s="36" t="s">
        <v>82</v>
      </c>
      <c r="I4" s="36" t="s">
        <v>843</v>
      </c>
      <c r="J4" s="23" t="s">
        <v>844</v>
      </c>
    </row>
    <row r="5" spans="1:10" ht="16.5" thickBot="1" x14ac:dyDescent="0.45">
      <c r="B5" s="22" t="s">
        <v>833</v>
      </c>
      <c r="C5" s="22" t="s">
        <v>535</v>
      </c>
      <c r="D5" s="88" t="s">
        <v>845</v>
      </c>
      <c r="E5" s="22" t="s">
        <v>86</v>
      </c>
      <c r="F5" s="22" t="s">
        <v>846</v>
      </c>
      <c r="G5" s="22" t="s">
        <v>1907</v>
      </c>
      <c r="H5" s="22" t="s">
        <v>847</v>
      </c>
      <c r="I5" s="22" t="s">
        <v>848</v>
      </c>
      <c r="J5" s="88"/>
    </row>
    <row r="6" spans="1:10" x14ac:dyDescent="0.4">
      <c r="B6" s="29" t="s">
        <v>834</v>
      </c>
      <c r="C6" s="29" t="s">
        <v>535</v>
      </c>
      <c r="D6" s="89"/>
      <c r="E6" s="29" t="s">
        <v>86</v>
      </c>
      <c r="F6" s="29" t="s">
        <v>849</v>
      </c>
      <c r="G6" s="22" t="s">
        <v>1907</v>
      </c>
      <c r="H6" s="29" t="s">
        <v>847</v>
      </c>
      <c r="I6" s="29" t="s">
        <v>850</v>
      </c>
      <c r="J6" s="180" t="s">
        <v>1891</v>
      </c>
    </row>
    <row r="7" spans="1:10" s="2" customFormat="1" x14ac:dyDescent="0.4">
      <c r="B7" s="28" t="s">
        <v>835</v>
      </c>
      <c r="C7" s="28" t="s">
        <v>535</v>
      </c>
      <c r="D7" s="28"/>
      <c r="E7" s="28" t="s">
        <v>86</v>
      </c>
      <c r="F7" s="28" t="s">
        <v>851</v>
      </c>
      <c r="G7" s="28" t="s">
        <v>1904</v>
      </c>
      <c r="H7" s="28" t="s">
        <v>852</v>
      </c>
      <c r="I7" s="28" t="s">
        <v>853</v>
      </c>
      <c r="J7" s="180" t="s">
        <v>1892</v>
      </c>
    </row>
    <row r="8" spans="1:10" x14ac:dyDescent="0.4">
      <c r="B8" s="89" t="s">
        <v>972</v>
      </c>
      <c r="C8" s="89" t="s">
        <v>535</v>
      </c>
      <c r="D8" s="89"/>
      <c r="E8" s="89" t="s">
        <v>86</v>
      </c>
      <c r="F8" s="89"/>
      <c r="G8" s="89"/>
      <c r="H8" s="89"/>
      <c r="I8" s="89"/>
      <c r="J8" s="150"/>
    </row>
    <row r="9" spans="1:10" x14ac:dyDescent="0.4">
      <c r="B9" s="102" t="s">
        <v>1890</v>
      </c>
      <c r="C9" s="29" t="s">
        <v>535</v>
      </c>
      <c r="D9" s="89"/>
      <c r="E9" s="29" t="s">
        <v>86</v>
      </c>
      <c r="F9" s="29" t="s">
        <v>854</v>
      </c>
      <c r="G9" s="29" t="s">
        <v>1904</v>
      </c>
      <c r="H9" s="29" t="s">
        <v>1905</v>
      </c>
      <c r="I9" s="29" t="s">
        <v>855</v>
      </c>
      <c r="J9" s="180" t="s">
        <v>1893</v>
      </c>
    </row>
    <row r="10" spans="1:10" x14ac:dyDescent="0.4">
      <c r="B10" s="29" t="s">
        <v>837</v>
      </c>
      <c r="C10" s="29" t="s">
        <v>535</v>
      </c>
      <c r="D10" s="89"/>
      <c r="E10" s="29" t="s">
        <v>86</v>
      </c>
      <c r="F10" s="29" t="s">
        <v>856</v>
      </c>
      <c r="G10" s="29" t="s">
        <v>1903</v>
      </c>
      <c r="H10" s="29" t="s">
        <v>1906</v>
      </c>
      <c r="I10" s="38" t="s">
        <v>857</v>
      </c>
      <c r="J10" s="180" t="s">
        <v>1894</v>
      </c>
    </row>
    <row r="11" spans="1:10" x14ac:dyDescent="0.4">
      <c r="B11" s="29" t="s">
        <v>973</v>
      </c>
      <c r="C11" s="29" t="s">
        <v>535</v>
      </c>
      <c r="D11" s="89"/>
      <c r="E11" s="29" t="s">
        <v>86</v>
      </c>
      <c r="F11" s="29" t="s">
        <v>1897</v>
      </c>
      <c r="G11" s="29" t="s">
        <v>1898</v>
      </c>
      <c r="H11" s="29" t="s">
        <v>1899</v>
      </c>
      <c r="I11" s="38" t="s">
        <v>1900</v>
      </c>
      <c r="J11" s="180" t="s">
        <v>1895</v>
      </c>
    </row>
    <row r="12" spans="1:10" x14ac:dyDescent="0.4">
      <c r="B12" s="29" t="s">
        <v>838</v>
      </c>
      <c r="C12" s="29" t="s">
        <v>535</v>
      </c>
      <c r="D12" s="89"/>
      <c r="E12" s="29" t="s">
        <v>86</v>
      </c>
      <c r="F12" s="29" t="s">
        <v>858</v>
      </c>
      <c r="G12" s="29" t="s">
        <v>1902</v>
      </c>
      <c r="H12" s="29" t="s">
        <v>1901</v>
      </c>
      <c r="I12" s="29" t="s">
        <v>859</v>
      </c>
      <c r="J12" s="180" t="s">
        <v>1896</v>
      </c>
    </row>
    <row r="13" spans="1:10" x14ac:dyDescent="0.4">
      <c r="B13" s="29"/>
      <c r="C13" s="29"/>
      <c r="D13" s="29"/>
      <c r="E13" s="29"/>
      <c r="F13" s="29"/>
      <c r="G13" s="29"/>
      <c r="H13" s="29"/>
      <c r="I13" s="29"/>
      <c r="J13" s="29"/>
    </row>
    <row r="14" spans="1:10" x14ac:dyDescent="0.4">
      <c r="B14" s="29"/>
      <c r="C14" s="29"/>
      <c r="D14" s="29"/>
      <c r="E14" s="29"/>
      <c r="F14" s="29"/>
      <c r="G14" s="29"/>
      <c r="H14" s="29"/>
      <c r="I14" s="29"/>
      <c r="J14" s="29"/>
    </row>
    <row r="15" spans="1:10" x14ac:dyDescent="0.4">
      <c r="B15" s="29"/>
      <c r="C15" s="29"/>
      <c r="D15" s="29"/>
      <c r="E15" s="29"/>
      <c r="F15" s="29"/>
      <c r="G15" s="29"/>
      <c r="H15" s="29"/>
      <c r="I15" s="38"/>
      <c r="J15" s="29"/>
    </row>
    <row r="16" spans="1:10" x14ac:dyDescent="0.4">
      <c r="B16" s="29"/>
      <c r="C16" s="29"/>
      <c r="D16" s="29"/>
      <c r="E16" s="29"/>
      <c r="F16" s="29"/>
      <c r="G16" s="29"/>
      <c r="H16" s="29"/>
      <c r="I16" s="29"/>
      <c r="J16" s="29"/>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1"/>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1" sqref="L21"/>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3" t="s">
        <v>840</v>
      </c>
      <c r="G2" s="93" t="s">
        <v>860</v>
      </c>
    </row>
    <row r="3" spans="1:8" s="23" customFormat="1" ht="16.5" thickBot="1" x14ac:dyDescent="0.45">
      <c r="A3" s="31" t="s">
        <v>47</v>
      </c>
      <c r="B3" s="36" t="s">
        <v>861</v>
      </c>
      <c r="C3" s="36" t="s">
        <v>862</v>
      </c>
      <c r="D3" s="36" t="s">
        <v>863</v>
      </c>
      <c r="E3" s="36" t="s">
        <v>864</v>
      </c>
      <c r="F3" s="94" t="s">
        <v>865</v>
      </c>
      <c r="G3" s="23" t="s">
        <v>866</v>
      </c>
    </row>
    <row r="4" spans="1:8" s="23" customFormat="1" ht="15.75" x14ac:dyDescent="0.4">
      <c r="B4" s="88" t="s">
        <v>833</v>
      </c>
      <c r="C4" s="88"/>
      <c r="D4" s="88"/>
      <c r="E4" s="88"/>
      <c r="F4" s="88"/>
      <c r="G4" s="88"/>
      <c r="H4" s="88"/>
    </row>
    <row r="5" spans="1:8" s="23" customFormat="1" x14ac:dyDescent="0.4">
      <c r="B5" s="29" t="s">
        <v>834</v>
      </c>
      <c r="D5" s="29" t="s">
        <v>867</v>
      </c>
      <c r="E5" s="181" t="s">
        <v>868</v>
      </c>
      <c r="F5" s="29"/>
      <c r="G5" s="29" t="s">
        <v>869</v>
      </c>
      <c r="H5" s="29"/>
    </row>
    <row r="6" spans="1:8" s="23" customFormat="1" ht="15.75" x14ac:dyDescent="0.4">
      <c r="B6" s="29" t="s">
        <v>835</v>
      </c>
      <c r="C6" s="29"/>
      <c r="D6" s="29" t="s">
        <v>870</v>
      </c>
      <c r="E6" s="29" t="s">
        <v>871</v>
      </c>
      <c r="F6" s="29"/>
      <c r="G6" s="29" t="s">
        <v>872</v>
      </c>
      <c r="H6" s="29"/>
    </row>
    <row r="7" spans="1:8" s="23" customFormat="1" ht="15.75" x14ac:dyDescent="0.4">
      <c r="B7" s="89" t="s">
        <v>972</v>
      </c>
      <c r="C7" s="89"/>
      <c r="D7" s="89"/>
      <c r="E7" s="89"/>
      <c r="F7" s="89"/>
      <c r="G7" s="89"/>
      <c r="H7" s="89"/>
    </row>
    <row r="8" spans="1:8" s="23" customFormat="1" ht="15.75" x14ac:dyDescent="0.4">
      <c r="B8" s="29" t="s">
        <v>836</v>
      </c>
      <c r="C8" s="29"/>
      <c r="D8" s="29" t="s">
        <v>873</v>
      </c>
      <c r="E8" s="29" t="s">
        <v>874</v>
      </c>
      <c r="F8" s="29"/>
      <c r="G8" s="29" t="s">
        <v>875</v>
      </c>
      <c r="H8" s="29"/>
    </row>
    <row r="9" spans="1:8" x14ac:dyDescent="0.4">
      <c r="B9" s="29" t="s">
        <v>837</v>
      </c>
      <c r="C9" s="29"/>
      <c r="D9" s="29" t="s">
        <v>876</v>
      </c>
      <c r="E9" s="29" t="s">
        <v>877</v>
      </c>
      <c r="F9" s="29"/>
      <c r="G9" s="29" t="s">
        <v>878</v>
      </c>
      <c r="H9" s="29"/>
    </row>
    <row r="10" spans="1:8" x14ac:dyDescent="0.4">
      <c r="B10" s="29" t="s">
        <v>973</v>
      </c>
      <c r="C10" s="29"/>
      <c r="D10" s="180" t="s">
        <v>1908</v>
      </c>
      <c r="E10" s="180" t="s">
        <v>1895</v>
      </c>
      <c r="F10" s="180"/>
      <c r="G10" s="180" t="s">
        <v>1909</v>
      </c>
      <c r="H10" s="180"/>
    </row>
    <row r="11" spans="1:8" x14ac:dyDescent="0.4">
      <c r="B11" s="29" t="s">
        <v>838</v>
      </c>
      <c r="C11" s="29"/>
      <c r="D11" s="29" t="s">
        <v>879</v>
      </c>
      <c r="E11" s="29" t="s">
        <v>880</v>
      </c>
      <c r="F11" s="29"/>
      <c r="G11" s="29" t="s">
        <v>881</v>
      </c>
      <c r="H11" s="29"/>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D5" activePane="bottomRight" state="frozen"/>
      <selection activeCell="A2" sqref="A2"/>
      <selection pane="topRight" activeCell="A2" sqref="A2"/>
      <selection pane="bottomLeft" activeCell="A2" sqref="A2"/>
      <selection pane="bottomRight" activeCell="M27" sqref="M27"/>
    </sheetView>
  </sheetViews>
  <sheetFormatPr defaultColWidth="8.125" defaultRowHeight="15.75" x14ac:dyDescent="0.4"/>
  <cols>
    <col min="1" max="1" width="8.125" style="23"/>
    <col min="2" max="2" width="9.75" style="23" customWidth="1"/>
    <col min="3" max="3" width="11.625" style="23" bestFit="1" customWidth="1"/>
    <col min="4" max="4" width="12.75" style="23" bestFit="1" customWidth="1"/>
    <col min="5" max="5" width="18.25" style="23" bestFit="1" customWidth="1"/>
    <col min="6" max="6" width="15.25" style="23" bestFit="1" customWidth="1"/>
    <col min="7" max="8" width="14.375" style="23" bestFit="1" customWidth="1"/>
    <col min="9" max="9" width="9.25" style="23" bestFit="1" customWidth="1"/>
    <col min="10" max="10" width="17" style="23" bestFit="1" customWidth="1"/>
    <col min="11" max="11" width="21" style="23" bestFit="1" customWidth="1"/>
    <col min="12" max="12" width="29.125" style="23" bestFit="1" customWidth="1"/>
    <col min="13" max="13" width="22.375" style="23" bestFit="1" customWidth="1"/>
    <col min="14" max="14" width="21" style="23" bestFit="1" customWidth="1"/>
    <col min="15" max="15" width="34.375" style="23" bestFit="1" customWidth="1"/>
    <col min="16" max="16" width="22.375" style="23" bestFit="1" customWidth="1"/>
    <col min="17" max="16384" width="8.125" style="23"/>
  </cols>
  <sheetData>
    <row r="2" spans="1:16" ht="18.75" x14ac:dyDescent="0.4">
      <c r="B2" s="59" t="s">
        <v>434</v>
      </c>
    </row>
    <row r="3" spans="1:16" x14ac:dyDescent="0.4">
      <c r="G3" s="36"/>
      <c r="H3" s="36"/>
      <c r="K3" s="277" t="s">
        <v>481</v>
      </c>
      <c r="L3" s="277"/>
      <c r="M3" s="277"/>
      <c r="N3" s="277"/>
      <c r="O3" s="277"/>
      <c r="P3" s="277"/>
    </row>
    <row r="4" spans="1:16" ht="16.5" thickBot="1" x14ac:dyDescent="0.45">
      <c r="A4" s="31" t="s">
        <v>47</v>
      </c>
      <c r="B4" s="23" t="s">
        <v>52</v>
      </c>
      <c r="C4" s="23" t="s">
        <v>127</v>
      </c>
      <c r="D4" s="36" t="s">
        <v>188</v>
      </c>
      <c r="E4" s="36" t="s">
        <v>94</v>
      </c>
      <c r="F4" s="36" t="s">
        <v>189</v>
      </c>
      <c r="G4" s="36" t="s">
        <v>190</v>
      </c>
      <c r="H4" s="36" t="s">
        <v>191</v>
      </c>
      <c r="I4" s="23" t="s">
        <v>16</v>
      </c>
      <c r="J4" s="23" t="s">
        <v>480</v>
      </c>
      <c r="K4" s="36" t="s">
        <v>192</v>
      </c>
      <c r="L4" s="23" t="s">
        <v>193</v>
      </c>
      <c r="M4" s="23" t="s">
        <v>194</v>
      </c>
      <c r="N4" s="36" t="s">
        <v>477</v>
      </c>
      <c r="O4" s="23" t="s">
        <v>478</v>
      </c>
      <c r="P4" s="23" t="s">
        <v>479</v>
      </c>
    </row>
    <row r="5" spans="1:16" x14ac:dyDescent="0.4">
      <c r="B5" s="22" t="s">
        <v>476</v>
      </c>
      <c r="C5" s="22" t="s">
        <v>691</v>
      </c>
      <c r="D5" s="22" t="s">
        <v>476</v>
      </c>
      <c r="E5" s="25" t="s">
        <v>1911</v>
      </c>
      <c r="F5" s="25" t="s">
        <v>1910</v>
      </c>
      <c r="G5" s="22" t="s">
        <v>736</v>
      </c>
      <c r="H5" s="22" t="s">
        <v>736</v>
      </c>
      <c r="I5" s="22"/>
      <c r="J5" s="22"/>
      <c r="K5" s="22" t="s">
        <v>195</v>
      </c>
      <c r="L5" s="49" t="s">
        <v>196</v>
      </c>
      <c r="M5" s="49" t="s">
        <v>196</v>
      </c>
      <c r="N5" s="22" t="s">
        <v>195</v>
      </c>
      <c r="O5" s="49" t="s">
        <v>196</v>
      </c>
      <c r="P5" s="49" t="s">
        <v>196</v>
      </c>
    </row>
    <row r="6" spans="1:16" x14ac:dyDescent="0.4">
      <c r="B6" s="29"/>
      <c r="C6" s="29"/>
      <c r="D6" s="29"/>
      <c r="E6" s="29"/>
      <c r="F6" s="29"/>
      <c r="G6" s="28"/>
      <c r="H6" s="28"/>
      <c r="I6" s="29"/>
      <c r="J6" s="29"/>
      <c r="K6" s="29"/>
      <c r="L6" s="50"/>
      <c r="M6" s="50"/>
      <c r="N6" s="29"/>
      <c r="O6" s="50"/>
      <c r="P6" s="50"/>
    </row>
    <row r="7" spans="1:16" x14ac:dyDescent="0.4">
      <c r="B7" s="29"/>
      <c r="C7" s="29"/>
      <c r="D7" s="29"/>
      <c r="E7" s="29"/>
      <c r="F7" s="29"/>
      <c r="G7" s="28"/>
      <c r="H7" s="28"/>
      <c r="I7" s="29"/>
      <c r="J7" s="29"/>
      <c r="K7" s="29"/>
      <c r="L7" s="50"/>
      <c r="M7" s="50"/>
      <c r="N7" s="29"/>
      <c r="O7" s="50"/>
      <c r="P7" s="50"/>
    </row>
    <row r="8" spans="1:16" x14ac:dyDescent="0.4">
      <c r="B8" s="26"/>
      <c r="C8" s="29"/>
      <c r="D8" s="26"/>
      <c r="E8" s="29"/>
      <c r="F8" s="29"/>
      <c r="G8" s="28"/>
      <c r="H8" s="28"/>
      <c r="I8" s="29"/>
      <c r="J8" s="29"/>
      <c r="K8" s="29"/>
      <c r="L8" s="50"/>
      <c r="M8" s="50"/>
      <c r="N8" s="29"/>
      <c r="O8" s="50"/>
      <c r="P8" s="50"/>
    </row>
    <row r="9" spans="1:16" x14ac:dyDescent="0.4">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26" sqref="M26"/>
    </sheetView>
  </sheetViews>
  <sheetFormatPr defaultColWidth="8.125" defaultRowHeight="15.75" x14ac:dyDescent="0.4"/>
  <cols>
    <col min="1" max="1" width="8.125" style="23"/>
    <col min="2" max="2" width="43.125" style="23" customWidth="1"/>
    <col min="3" max="3" width="11.625" style="23" bestFit="1" customWidth="1"/>
    <col min="4" max="4" width="14.625" style="23" bestFit="1" customWidth="1"/>
    <col min="5" max="5" width="29.125" style="23" bestFit="1" customWidth="1"/>
    <col min="6" max="16384" width="8.125" style="23"/>
  </cols>
  <sheetData>
    <row r="2" spans="1:5" ht="18.75" x14ac:dyDescent="0.4">
      <c r="B2" s="59" t="s">
        <v>436</v>
      </c>
    </row>
    <row r="4" spans="1:5" ht="16.5" thickBot="1" x14ac:dyDescent="0.45">
      <c r="A4" s="31" t="s">
        <v>47</v>
      </c>
      <c r="B4" s="23" t="s">
        <v>482</v>
      </c>
      <c r="C4" s="23" t="s">
        <v>127</v>
      </c>
      <c r="D4" s="36" t="s">
        <v>204</v>
      </c>
      <c r="E4" s="36" t="s">
        <v>94</v>
      </c>
    </row>
    <row r="5" spans="1:5" x14ac:dyDescent="0.4">
      <c r="B5" s="22" t="s">
        <v>205</v>
      </c>
      <c r="C5" s="22" t="s">
        <v>691</v>
      </c>
      <c r="D5" s="22" t="s">
        <v>206</v>
      </c>
      <c r="E5" s="22" t="s">
        <v>207</v>
      </c>
    </row>
    <row r="6" spans="1:5" x14ac:dyDescent="0.4">
      <c r="B6" s="29"/>
      <c r="C6" s="29"/>
      <c r="D6" s="29"/>
      <c r="E6" s="29"/>
    </row>
    <row r="7" spans="1:5" x14ac:dyDescent="0.4">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L60"/>
  <sheetViews>
    <sheetView showGridLines="0" zoomScale="80" zoomScaleNormal="80" workbookViewId="0">
      <pane xSplit="1" ySplit="1" topLeftCell="B2" activePane="bottomRight" state="frozen"/>
      <selection pane="topRight"/>
      <selection pane="bottomLeft"/>
      <selection pane="bottomRight" activeCell="F24" sqref="F24"/>
    </sheetView>
  </sheetViews>
  <sheetFormatPr defaultColWidth="8.625" defaultRowHeight="15.75" outlineLevelCol="1" x14ac:dyDescent="0.4"/>
  <cols>
    <col min="1" max="1" width="62.5" style="103" customWidth="1"/>
    <col min="2" max="2" width="17" style="103" customWidth="1" outlineLevel="1"/>
    <col min="3" max="3" width="8.625" style="103" customWidth="1" outlineLevel="1"/>
    <col min="4" max="4" width="9.625" style="103" customWidth="1"/>
    <col min="5" max="5" width="18.875" style="103" customWidth="1"/>
    <col min="6" max="6" width="68.25" style="104" customWidth="1"/>
    <col min="7" max="7" width="45.75" style="103" customWidth="1"/>
    <col min="8" max="8" width="10.125" style="103" bestFit="1" customWidth="1"/>
    <col min="9" max="10" width="13.875" style="103" customWidth="1"/>
    <col min="11" max="11" width="11.875" style="104" hidden="1" customWidth="1" outlineLevel="1"/>
    <col min="12" max="12" width="8.625" style="103" collapsed="1"/>
    <col min="13" max="16384" width="8.625" style="103"/>
  </cols>
  <sheetData>
    <row r="1" spans="1:12" ht="35.1" customHeight="1" thickBot="1" x14ac:dyDescent="0.45">
      <c r="A1" s="135" t="s">
        <v>1072</v>
      </c>
      <c r="B1" s="135" t="s">
        <v>1071</v>
      </c>
      <c r="C1" s="135" t="s">
        <v>1070</v>
      </c>
      <c r="D1" s="135" t="s">
        <v>1069</v>
      </c>
      <c r="E1" s="135" t="s">
        <v>1068</v>
      </c>
      <c r="F1" s="134" t="s">
        <v>1067</v>
      </c>
      <c r="G1" s="135" t="s">
        <v>1066</v>
      </c>
      <c r="H1" s="135" t="s">
        <v>315</v>
      </c>
      <c r="I1" s="135" t="s">
        <v>1883</v>
      </c>
      <c r="J1" s="135" t="s">
        <v>1882</v>
      </c>
      <c r="K1" s="134" t="s">
        <v>1065</v>
      </c>
    </row>
    <row r="2" spans="1:12" ht="16.5" thickBot="1" x14ac:dyDescent="0.45">
      <c r="A2" s="108" t="str">
        <f t="shared" ref="A2:A44" si="0">E2&amp;"("&amp;G2&amp;")"</f>
        <v>SCF-A25M-XNW(SPACECOOLフィルム_白 1,250mmx25m)</v>
      </c>
      <c r="B2" s="131" t="s">
        <v>935</v>
      </c>
      <c r="C2" s="131" t="s">
        <v>128</v>
      </c>
      <c r="D2" s="131" t="s">
        <v>1045</v>
      </c>
      <c r="E2" s="132" t="s">
        <v>977</v>
      </c>
      <c r="F2" s="132" t="str">
        <f>A35</f>
        <v>SCH-XVPX-XXW(SPACECOOLシート_白)</v>
      </c>
      <c r="G2" s="131" t="s">
        <v>1144</v>
      </c>
      <c r="H2" s="131" t="s">
        <v>823</v>
      </c>
      <c r="I2" s="133">
        <f>170000/25</f>
        <v>6800</v>
      </c>
      <c r="J2" s="157">
        <v>572</v>
      </c>
      <c r="K2" s="111">
        <v>170000</v>
      </c>
      <c r="L2" s="103" t="s">
        <v>1884</v>
      </c>
    </row>
    <row r="3" spans="1:12" ht="16.5" thickBot="1" x14ac:dyDescent="0.45">
      <c r="A3" s="108" t="str">
        <f t="shared" si="0"/>
        <v>SCF-A25M-XNW-1(SPACECOOLフィルム_白 カットサンプル x1m)</v>
      </c>
      <c r="B3" s="131" t="s">
        <v>936</v>
      </c>
      <c r="C3" s="131" t="s">
        <v>128</v>
      </c>
      <c r="D3" s="131" t="s">
        <v>1045</v>
      </c>
      <c r="E3" s="132" t="s">
        <v>978</v>
      </c>
      <c r="F3" s="132" t="s">
        <v>977</v>
      </c>
      <c r="G3" s="131" t="s">
        <v>1145</v>
      </c>
      <c r="H3" s="131" t="s">
        <v>401</v>
      </c>
      <c r="I3" s="130">
        <f>10000*1</f>
        <v>10000</v>
      </c>
      <c r="J3" s="157">
        <v>500</v>
      </c>
      <c r="K3" s="111">
        <v>10000</v>
      </c>
      <c r="L3" s="103" t="s">
        <v>1884</v>
      </c>
    </row>
    <row r="4" spans="1:12" ht="16.5" thickBot="1" x14ac:dyDescent="0.45">
      <c r="A4" s="108" t="str">
        <f t="shared" si="0"/>
        <v>SCF-A25M-XNW-5(SPACECOOLフィルム_白 カットサンプル x5m)</v>
      </c>
      <c r="B4" s="131" t="s">
        <v>936</v>
      </c>
      <c r="C4" s="131" t="s">
        <v>128</v>
      </c>
      <c r="D4" s="131" t="s">
        <v>1045</v>
      </c>
      <c r="E4" s="132" t="s">
        <v>2245</v>
      </c>
      <c r="F4" s="132" t="s">
        <v>977</v>
      </c>
      <c r="G4" s="131" t="s">
        <v>1146</v>
      </c>
      <c r="H4" s="131" t="s">
        <v>401</v>
      </c>
      <c r="I4" s="130">
        <f>10000*5</f>
        <v>50000</v>
      </c>
      <c r="J4" s="157">
        <v>500</v>
      </c>
      <c r="K4" s="111">
        <v>10000</v>
      </c>
      <c r="L4" s="103" t="s">
        <v>1884</v>
      </c>
    </row>
    <row r="5" spans="1:12" ht="16.5" thickBot="1" x14ac:dyDescent="0.45">
      <c r="A5" s="108" t="str">
        <f t="shared" si="0"/>
        <v>SCF-A25M-XNS(SPACECOOLフィルム_銀 1,250mmx25m)</v>
      </c>
      <c r="B5" s="131" t="s">
        <v>935</v>
      </c>
      <c r="C5" s="131" t="s">
        <v>128</v>
      </c>
      <c r="D5" s="131" t="s">
        <v>1045</v>
      </c>
      <c r="E5" s="132" t="s">
        <v>980</v>
      </c>
      <c r="F5" s="132" t="str">
        <f>A37</f>
        <v>SCH-XVPX-XXS(SPACECOOLシート_銀)</v>
      </c>
      <c r="G5" s="131" t="s">
        <v>1147</v>
      </c>
      <c r="H5" s="131" t="s">
        <v>823</v>
      </c>
      <c r="I5" s="133">
        <f>170000/25</f>
        <v>6800</v>
      </c>
      <c r="J5" s="157">
        <v>572</v>
      </c>
      <c r="K5" s="111">
        <v>170000</v>
      </c>
      <c r="L5" s="103" t="s">
        <v>1884</v>
      </c>
    </row>
    <row r="6" spans="1:12" ht="16.5" thickBot="1" x14ac:dyDescent="0.45">
      <c r="A6" s="108" t="str">
        <f t="shared" si="0"/>
        <v>SCF-A25M-XNS-1(SPACECOOLフィルム_銀 カットサンプル x1m)</v>
      </c>
      <c r="B6" s="131" t="s">
        <v>936</v>
      </c>
      <c r="C6" s="131" t="s">
        <v>128</v>
      </c>
      <c r="D6" s="131" t="s">
        <v>1045</v>
      </c>
      <c r="E6" s="132" t="s">
        <v>981</v>
      </c>
      <c r="F6" s="132" t="s">
        <v>980</v>
      </c>
      <c r="G6" s="131" t="s">
        <v>1148</v>
      </c>
      <c r="H6" s="131" t="s">
        <v>401</v>
      </c>
      <c r="I6" s="130">
        <f>10000*1</f>
        <v>10000</v>
      </c>
      <c r="J6" s="157">
        <v>500</v>
      </c>
      <c r="K6" s="111">
        <v>10000</v>
      </c>
      <c r="L6" s="103" t="s">
        <v>1884</v>
      </c>
    </row>
    <row r="7" spans="1:12" ht="16.5" thickBot="1" x14ac:dyDescent="0.45">
      <c r="A7" s="108" t="str">
        <f t="shared" si="0"/>
        <v>SCF-A25M-XNS-5(SPACECOOLフィルム_銀 カットサンプル x5m)</v>
      </c>
      <c r="B7" s="131" t="s">
        <v>936</v>
      </c>
      <c r="C7" s="131" t="s">
        <v>128</v>
      </c>
      <c r="D7" s="131" t="s">
        <v>1045</v>
      </c>
      <c r="E7" s="132" t="s">
        <v>982</v>
      </c>
      <c r="F7" s="132" t="s">
        <v>980</v>
      </c>
      <c r="G7" s="131" t="s">
        <v>1149</v>
      </c>
      <c r="H7" s="131" t="s">
        <v>401</v>
      </c>
      <c r="I7" s="130">
        <f>10000*5</f>
        <v>50000</v>
      </c>
      <c r="J7" s="157">
        <v>500</v>
      </c>
      <c r="K7" s="111">
        <v>10000</v>
      </c>
      <c r="L7" s="103" t="s">
        <v>1884</v>
      </c>
    </row>
    <row r="8" spans="1:12" ht="16.5" thickBot="1" x14ac:dyDescent="0.45">
      <c r="A8" s="108" t="str">
        <f t="shared" si="0"/>
        <v>SCM-100E-XFW(SPACECOOLキャンバス-100E_白 103cmx50m)</v>
      </c>
      <c r="B8" s="127" t="s">
        <v>935</v>
      </c>
      <c r="C8" s="127" t="s">
        <v>128</v>
      </c>
      <c r="D8" s="127" t="s">
        <v>1045</v>
      </c>
      <c r="E8" s="128" t="s">
        <v>983</v>
      </c>
      <c r="F8" s="128" t="s">
        <v>1064</v>
      </c>
      <c r="G8" s="127" t="s">
        <v>1150</v>
      </c>
      <c r="H8" s="127" t="s">
        <v>823</v>
      </c>
      <c r="I8" s="129">
        <f>440000/50</f>
        <v>8800</v>
      </c>
      <c r="J8" s="158">
        <v>1170</v>
      </c>
      <c r="K8" s="111">
        <v>440000</v>
      </c>
      <c r="L8" s="103" t="s">
        <v>1884</v>
      </c>
    </row>
    <row r="9" spans="1:12" ht="16.5" thickBot="1" x14ac:dyDescent="0.45">
      <c r="A9" s="108" t="str">
        <f t="shared" si="0"/>
        <v>SCM-100E-XFW-1(SPACECOOLキャンバス-100E_白 カットサンプル x1m)</v>
      </c>
      <c r="B9" s="127" t="s">
        <v>936</v>
      </c>
      <c r="C9" s="127" t="s">
        <v>128</v>
      </c>
      <c r="D9" s="127" t="s">
        <v>1045</v>
      </c>
      <c r="E9" s="128" t="s">
        <v>984</v>
      </c>
      <c r="F9" s="128" t="s">
        <v>983</v>
      </c>
      <c r="G9" s="127" t="s">
        <v>1151</v>
      </c>
      <c r="H9" s="127" t="s">
        <v>401</v>
      </c>
      <c r="I9" s="126">
        <f>13000*1</f>
        <v>13000</v>
      </c>
      <c r="J9" s="158">
        <v>500</v>
      </c>
      <c r="K9" s="111">
        <v>13000</v>
      </c>
      <c r="L9" s="103" t="s">
        <v>1884</v>
      </c>
    </row>
    <row r="10" spans="1:12" ht="16.5" thickBot="1" x14ac:dyDescent="0.45">
      <c r="A10" s="108" t="str">
        <f t="shared" si="0"/>
        <v>SCM-100E-XFW-5(SPACECOOLキャンバス-100E_白 カットサンプル x5m)</v>
      </c>
      <c r="B10" s="127" t="s">
        <v>936</v>
      </c>
      <c r="C10" s="127" t="s">
        <v>128</v>
      </c>
      <c r="D10" s="127" t="s">
        <v>1045</v>
      </c>
      <c r="E10" s="128" t="s">
        <v>985</v>
      </c>
      <c r="F10" s="128" t="s">
        <v>983</v>
      </c>
      <c r="G10" s="127" t="s">
        <v>1152</v>
      </c>
      <c r="H10" s="127" t="s">
        <v>401</v>
      </c>
      <c r="I10" s="126">
        <f>13000*5</f>
        <v>65000</v>
      </c>
      <c r="J10" s="158">
        <v>500</v>
      </c>
      <c r="K10" s="111">
        <v>13000</v>
      </c>
      <c r="L10" s="103" t="s">
        <v>1884</v>
      </c>
    </row>
    <row r="11" spans="1:12" ht="16.5" thickBot="1" x14ac:dyDescent="0.45">
      <c r="A11" s="108" t="str">
        <f t="shared" si="0"/>
        <v>SCM-100E-XFS(SPACECOOLキャンバス-100E_銀 103cmx50m)</v>
      </c>
      <c r="B11" s="127" t="s">
        <v>935</v>
      </c>
      <c r="C11" s="127" t="s">
        <v>128</v>
      </c>
      <c r="D11" s="127" t="s">
        <v>1045</v>
      </c>
      <c r="E11" s="128" t="s">
        <v>986</v>
      </c>
      <c r="F11" s="128" t="s">
        <v>1063</v>
      </c>
      <c r="G11" s="127" t="s">
        <v>1153</v>
      </c>
      <c r="H11" s="127" t="s">
        <v>823</v>
      </c>
      <c r="I11" s="129">
        <f>440000/50</f>
        <v>8800</v>
      </c>
      <c r="J11" s="158">
        <v>1170</v>
      </c>
      <c r="K11" s="111">
        <v>440000</v>
      </c>
      <c r="L11" s="103" t="s">
        <v>1884</v>
      </c>
    </row>
    <row r="12" spans="1:12" ht="16.5" thickBot="1" x14ac:dyDescent="0.45">
      <c r="A12" s="108" t="str">
        <f t="shared" si="0"/>
        <v>SCM-100E-XFS-1(SPACECOOLキャンバス-100E_銀 カットサンプル x1m)</v>
      </c>
      <c r="B12" s="127" t="s">
        <v>936</v>
      </c>
      <c r="C12" s="127" t="s">
        <v>128</v>
      </c>
      <c r="D12" s="127" t="s">
        <v>1045</v>
      </c>
      <c r="E12" s="128" t="s">
        <v>987</v>
      </c>
      <c r="F12" s="128" t="s">
        <v>986</v>
      </c>
      <c r="G12" s="127" t="s">
        <v>1154</v>
      </c>
      <c r="H12" s="127" t="s">
        <v>401</v>
      </c>
      <c r="I12" s="126">
        <f>13000*1</f>
        <v>13000</v>
      </c>
      <c r="J12" s="158">
        <v>500</v>
      </c>
      <c r="K12" s="111">
        <v>13000</v>
      </c>
      <c r="L12" s="103" t="s">
        <v>1884</v>
      </c>
    </row>
    <row r="13" spans="1:12" ht="16.5" thickBot="1" x14ac:dyDescent="0.45">
      <c r="A13" s="108" t="str">
        <f t="shared" si="0"/>
        <v>SCM-100E-XFS-5(SPACECOOLキャンバス-100E_銀 カットサンプル x5m)</v>
      </c>
      <c r="B13" s="127" t="s">
        <v>936</v>
      </c>
      <c r="C13" s="127" t="s">
        <v>128</v>
      </c>
      <c r="D13" s="127" t="s">
        <v>1045</v>
      </c>
      <c r="E13" s="128" t="s">
        <v>988</v>
      </c>
      <c r="F13" s="128" t="s">
        <v>986</v>
      </c>
      <c r="G13" s="127" t="s">
        <v>1155</v>
      </c>
      <c r="H13" s="127" t="s">
        <v>401</v>
      </c>
      <c r="I13" s="126">
        <f>13000*5</f>
        <v>65000</v>
      </c>
      <c r="J13" s="158">
        <v>500</v>
      </c>
      <c r="K13" s="111">
        <v>13000</v>
      </c>
      <c r="L13" s="103" t="s">
        <v>1884</v>
      </c>
    </row>
    <row r="14" spans="1:12" ht="16.5" thickBot="1" x14ac:dyDescent="0.45">
      <c r="A14" s="108" t="str">
        <f t="shared" si="0"/>
        <v>SCM-050E-XFW(SPACECOOLターポリン-TP50F(軽量・防炎)_白 120cmx50m)</v>
      </c>
      <c r="B14" s="123" t="s">
        <v>935</v>
      </c>
      <c r="C14" s="123" t="s">
        <v>128</v>
      </c>
      <c r="D14" s="123" t="s">
        <v>1045</v>
      </c>
      <c r="E14" s="124" t="s">
        <v>989</v>
      </c>
      <c r="F14" s="124" t="s">
        <v>1060</v>
      </c>
      <c r="G14" s="123" t="s">
        <v>1156</v>
      </c>
      <c r="H14" s="123" t="s">
        <v>823</v>
      </c>
      <c r="I14" s="125">
        <f>470000/50</f>
        <v>9400</v>
      </c>
      <c r="J14" s="159">
        <v>1400</v>
      </c>
      <c r="K14" s="111">
        <v>470000</v>
      </c>
      <c r="L14" s="103" t="s">
        <v>1884</v>
      </c>
    </row>
    <row r="15" spans="1:12" ht="16.5" thickBot="1" x14ac:dyDescent="0.45">
      <c r="A15" s="108" t="str">
        <f t="shared" si="0"/>
        <v>SCM-050E-XFW-1(SPACECOOLターポリン-TP50F(軽量・防炎)_白 カットサンプル x1m)</v>
      </c>
      <c r="B15" s="123" t="s">
        <v>936</v>
      </c>
      <c r="C15" s="123" t="s">
        <v>128</v>
      </c>
      <c r="D15" s="123" t="s">
        <v>1045</v>
      </c>
      <c r="E15" s="124" t="s">
        <v>990</v>
      </c>
      <c r="F15" s="124" t="s">
        <v>989</v>
      </c>
      <c r="G15" s="123" t="s">
        <v>1157</v>
      </c>
      <c r="H15" s="123" t="s">
        <v>401</v>
      </c>
      <c r="I15" s="122">
        <f>13000*1</f>
        <v>13000</v>
      </c>
      <c r="J15" s="159">
        <v>500</v>
      </c>
      <c r="K15" s="111">
        <v>13000</v>
      </c>
      <c r="L15" s="103" t="s">
        <v>1884</v>
      </c>
    </row>
    <row r="16" spans="1:12" ht="16.5" thickBot="1" x14ac:dyDescent="0.45">
      <c r="A16" s="108" t="str">
        <f t="shared" si="0"/>
        <v>SCM-050E-XFW-5(SPACECOOLターポリン-TP50F(軽量・防炎)_白 カットサンプル x5m)</v>
      </c>
      <c r="B16" s="123" t="s">
        <v>936</v>
      </c>
      <c r="C16" s="123" t="s">
        <v>128</v>
      </c>
      <c r="D16" s="123" t="s">
        <v>1045</v>
      </c>
      <c r="E16" s="124" t="s">
        <v>991</v>
      </c>
      <c r="F16" s="124" t="s">
        <v>989</v>
      </c>
      <c r="G16" s="123" t="s">
        <v>1158</v>
      </c>
      <c r="H16" s="123" t="s">
        <v>401</v>
      </c>
      <c r="I16" s="122">
        <f>13000*5</f>
        <v>65000</v>
      </c>
      <c r="J16" s="159">
        <v>500</v>
      </c>
      <c r="K16" s="111">
        <v>13000</v>
      </c>
      <c r="L16" s="103" t="s">
        <v>1884</v>
      </c>
    </row>
    <row r="17" spans="1:12" ht="16.5" thickBot="1" x14ac:dyDescent="0.45">
      <c r="A17" s="108" t="str">
        <f t="shared" si="0"/>
        <v>SCM-200E-XFW(SPACECOOLターポリン-200E(高強度・防炎)_白 104cmx50m)</v>
      </c>
      <c r="B17" s="119" t="s">
        <v>935</v>
      </c>
      <c r="C17" s="119" t="s">
        <v>128</v>
      </c>
      <c r="D17" s="119" t="s">
        <v>1045</v>
      </c>
      <c r="E17" s="120" t="s">
        <v>992</v>
      </c>
      <c r="F17" s="120" t="s">
        <v>1063</v>
      </c>
      <c r="G17" s="119" t="s">
        <v>1159</v>
      </c>
      <c r="H17" s="119" t="s">
        <v>823</v>
      </c>
      <c r="I17" s="121">
        <f>490000/50</f>
        <v>9800</v>
      </c>
      <c r="J17" s="160">
        <v>2000</v>
      </c>
      <c r="K17" s="111">
        <v>490000</v>
      </c>
      <c r="L17" s="103" t="s">
        <v>1884</v>
      </c>
    </row>
    <row r="18" spans="1:12" ht="16.5" thickBot="1" x14ac:dyDescent="0.45">
      <c r="A18" s="108" t="str">
        <f t="shared" si="0"/>
        <v>SCM-200E-XFW-1(SPACECOOLターポリン-200E(高強度・防炎)_白 カットサンプル x1m)</v>
      </c>
      <c r="B18" s="119" t="s">
        <v>936</v>
      </c>
      <c r="C18" s="119" t="s">
        <v>128</v>
      </c>
      <c r="D18" s="119" t="s">
        <v>1045</v>
      </c>
      <c r="E18" s="120" t="s">
        <v>993</v>
      </c>
      <c r="F18" s="120" t="s">
        <v>992</v>
      </c>
      <c r="G18" s="119" t="s">
        <v>1160</v>
      </c>
      <c r="H18" s="119" t="s">
        <v>401</v>
      </c>
      <c r="I18" s="118">
        <f t="shared" ref="I18" si="1">13000*1</f>
        <v>13000</v>
      </c>
      <c r="J18" s="160">
        <v>500</v>
      </c>
      <c r="K18" s="111">
        <v>13000</v>
      </c>
      <c r="L18" s="103" t="s">
        <v>1884</v>
      </c>
    </row>
    <row r="19" spans="1:12" ht="16.5" thickBot="1" x14ac:dyDescent="0.45">
      <c r="A19" s="108" t="str">
        <f t="shared" si="0"/>
        <v>SCM-200E-XFW-5(SPACECOOLターポリン-200E(高強度・防炎)_白 カットサンプル x5m)</v>
      </c>
      <c r="B19" s="119" t="s">
        <v>936</v>
      </c>
      <c r="C19" s="119" t="s">
        <v>128</v>
      </c>
      <c r="D19" s="119" t="s">
        <v>1045</v>
      </c>
      <c r="E19" s="120" t="s">
        <v>994</v>
      </c>
      <c r="F19" s="120" t="s">
        <v>992</v>
      </c>
      <c r="G19" s="119" t="s">
        <v>1161</v>
      </c>
      <c r="H19" s="119" t="s">
        <v>401</v>
      </c>
      <c r="I19" s="118">
        <f t="shared" ref="I19" si="2">13000*5</f>
        <v>65000</v>
      </c>
      <c r="J19" s="160">
        <v>500</v>
      </c>
      <c r="K19" s="111">
        <v>13000</v>
      </c>
      <c r="L19" s="103" t="s">
        <v>1884</v>
      </c>
    </row>
    <row r="20" spans="1:12" ht="16.5" thickBot="1" x14ac:dyDescent="0.45">
      <c r="A20" s="108" t="str">
        <f t="shared" si="0"/>
        <v>SCM-200E-XFS(SPACECOOLターポリン-200E(高強度・防炎)_銀 104cmx50m)</v>
      </c>
      <c r="B20" s="119" t="s">
        <v>935</v>
      </c>
      <c r="C20" s="119" t="s">
        <v>128</v>
      </c>
      <c r="D20" s="119" t="s">
        <v>1045</v>
      </c>
      <c r="E20" s="120" t="s">
        <v>995</v>
      </c>
      <c r="F20" s="120" t="s">
        <v>1062</v>
      </c>
      <c r="G20" s="119" t="s">
        <v>1162</v>
      </c>
      <c r="H20" s="119" t="s">
        <v>823</v>
      </c>
      <c r="I20" s="121">
        <f>490000/50</f>
        <v>9800</v>
      </c>
      <c r="J20" s="160">
        <v>2000</v>
      </c>
      <c r="K20" s="111">
        <v>490000</v>
      </c>
      <c r="L20" s="103" t="s">
        <v>1884</v>
      </c>
    </row>
    <row r="21" spans="1:12" ht="16.5" thickBot="1" x14ac:dyDescent="0.45">
      <c r="A21" s="108" t="str">
        <f t="shared" si="0"/>
        <v>SCM-200E-XFS-1(SPACECOOLターポリン-200E(高強度・防炎)_銀 カットサンプル x1m)</v>
      </c>
      <c r="B21" s="119" t="s">
        <v>936</v>
      </c>
      <c r="C21" s="119" t="s">
        <v>128</v>
      </c>
      <c r="D21" s="119" t="s">
        <v>1045</v>
      </c>
      <c r="E21" s="120" t="s">
        <v>996</v>
      </c>
      <c r="F21" s="120" t="s">
        <v>995</v>
      </c>
      <c r="G21" s="119" t="s">
        <v>1163</v>
      </c>
      <c r="H21" s="119" t="s">
        <v>401</v>
      </c>
      <c r="I21" s="118">
        <f t="shared" ref="I21" si="3">13000*1</f>
        <v>13000</v>
      </c>
      <c r="J21" s="160">
        <v>500</v>
      </c>
      <c r="K21" s="111">
        <v>13000</v>
      </c>
      <c r="L21" s="103" t="s">
        <v>1884</v>
      </c>
    </row>
    <row r="22" spans="1:12" ht="16.5" thickBot="1" x14ac:dyDescent="0.45">
      <c r="A22" s="108" t="str">
        <f t="shared" si="0"/>
        <v>SCM-200E-XFS-5(SPACECOOLターポリン-200E(高強度・防炎)_銀 カットサンプル x5m)</v>
      </c>
      <c r="B22" s="119" t="s">
        <v>936</v>
      </c>
      <c r="C22" s="119" t="s">
        <v>128</v>
      </c>
      <c r="D22" s="119" t="s">
        <v>1045</v>
      </c>
      <c r="E22" s="120" t="s">
        <v>997</v>
      </c>
      <c r="F22" s="120" t="s">
        <v>995</v>
      </c>
      <c r="G22" s="119" t="s">
        <v>1164</v>
      </c>
      <c r="H22" s="119" t="s">
        <v>401</v>
      </c>
      <c r="I22" s="118">
        <f t="shared" ref="I22" si="4">13000*5</f>
        <v>65000</v>
      </c>
      <c r="J22" s="160">
        <v>500</v>
      </c>
      <c r="K22" s="111">
        <v>13000</v>
      </c>
      <c r="L22" s="103" t="s">
        <v>1884</v>
      </c>
    </row>
    <row r="23" spans="1:12" ht="16.5" thickBot="1" x14ac:dyDescent="0.45">
      <c r="A23" s="108" t="str">
        <f t="shared" si="0"/>
        <v>SCM-300G-XNW(SPACECOOL膜材料-300G(不燃・B種)_白 103cmx50m)</v>
      </c>
      <c r="B23" s="115" t="s">
        <v>935</v>
      </c>
      <c r="C23" s="115" t="s">
        <v>128</v>
      </c>
      <c r="D23" s="115" t="s">
        <v>1045</v>
      </c>
      <c r="E23" s="116" t="s">
        <v>998</v>
      </c>
      <c r="F23" s="116" t="s">
        <v>1063</v>
      </c>
      <c r="G23" s="115" t="s">
        <v>1165</v>
      </c>
      <c r="H23" s="115" t="s">
        <v>823</v>
      </c>
      <c r="I23" s="117">
        <f>550000/50</f>
        <v>11000</v>
      </c>
      <c r="J23" s="161">
        <v>2800</v>
      </c>
      <c r="K23" s="111">
        <v>550000</v>
      </c>
      <c r="L23" s="103" t="s">
        <v>1884</v>
      </c>
    </row>
    <row r="24" spans="1:12" ht="16.5" thickBot="1" x14ac:dyDescent="0.45">
      <c r="A24" s="108" t="str">
        <f t="shared" si="0"/>
        <v>SCM-300G-XNW-1(SPACECOOL膜材料-300G(不燃・B種)_白 カットサンプル x1m)</v>
      </c>
      <c r="B24" s="115" t="s">
        <v>936</v>
      </c>
      <c r="C24" s="115" t="s">
        <v>128</v>
      </c>
      <c r="D24" s="115" t="s">
        <v>1045</v>
      </c>
      <c r="E24" s="116" t="s">
        <v>999</v>
      </c>
      <c r="F24" s="116" t="s">
        <v>998</v>
      </c>
      <c r="G24" s="115" t="s">
        <v>1166</v>
      </c>
      <c r="H24" s="115" t="s">
        <v>401</v>
      </c>
      <c r="I24" s="114">
        <f>13000*1</f>
        <v>13000</v>
      </c>
      <c r="J24" s="161">
        <v>500</v>
      </c>
      <c r="K24" s="111">
        <v>13000</v>
      </c>
      <c r="L24" s="103" t="s">
        <v>1884</v>
      </c>
    </row>
    <row r="25" spans="1:12" ht="16.5" thickBot="1" x14ac:dyDescent="0.45">
      <c r="A25" s="108" t="str">
        <f t="shared" si="0"/>
        <v>SCM-300G-XNW-5(SPACECOOL膜材料-300G(不燃・B種)_白 カットサンプル x5m)</v>
      </c>
      <c r="B25" s="115" t="s">
        <v>936</v>
      </c>
      <c r="C25" s="115" t="s">
        <v>128</v>
      </c>
      <c r="D25" s="115" t="s">
        <v>1045</v>
      </c>
      <c r="E25" s="116" t="s">
        <v>1000</v>
      </c>
      <c r="F25" s="116" t="s">
        <v>998</v>
      </c>
      <c r="G25" s="115" t="s">
        <v>1167</v>
      </c>
      <c r="H25" s="115" t="s">
        <v>401</v>
      </c>
      <c r="I25" s="114">
        <f t="shared" ref="I25:I28" si="5">13000*5</f>
        <v>65000</v>
      </c>
      <c r="J25" s="161">
        <v>500</v>
      </c>
      <c r="K25" s="111">
        <v>13000</v>
      </c>
      <c r="L25" s="103" t="s">
        <v>1884</v>
      </c>
    </row>
    <row r="26" spans="1:12" ht="16.5" thickBot="1" x14ac:dyDescent="0.45">
      <c r="A26" s="108" t="str">
        <f t="shared" si="0"/>
        <v>SCM-300G-XNS(SPACECOOL膜材料-300G(不燃・B種)_銀 103cmx50m)</v>
      </c>
      <c r="B26" s="115" t="s">
        <v>935</v>
      </c>
      <c r="C26" s="115" t="s">
        <v>128</v>
      </c>
      <c r="D26" s="115" t="s">
        <v>1045</v>
      </c>
      <c r="E26" s="116" t="s">
        <v>1001</v>
      </c>
      <c r="F26" s="116" t="s">
        <v>1062</v>
      </c>
      <c r="G26" s="115" t="s">
        <v>1168</v>
      </c>
      <c r="H26" s="115" t="s">
        <v>823</v>
      </c>
      <c r="I26" s="117">
        <f>550000/50</f>
        <v>11000</v>
      </c>
      <c r="J26" s="161">
        <v>2800</v>
      </c>
      <c r="K26" s="111">
        <v>550000</v>
      </c>
      <c r="L26" s="103" t="s">
        <v>1884</v>
      </c>
    </row>
    <row r="27" spans="1:12" ht="16.5" thickBot="1" x14ac:dyDescent="0.45">
      <c r="A27" s="108" t="str">
        <f t="shared" si="0"/>
        <v>SCM-300G-XNS-1(SPACECOOL膜材料-300G(不燃・B種)_銀 カットサンプル x1m)</v>
      </c>
      <c r="B27" s="115" t="s">
        <v>936</v>
      </c>
      <c r="C27" s="115" t="s">
        <v>128</v>
      </c>
      <c r="D27" s="115" t="s">
        <v>1045</v>
      </c>
      <c r="E27" s="116" t="s">
        <v>1002</v>
      </c>
      <c r="F27" s="116" t="s">
        <v>1001</v>
      </c>
      <c r="G27" s="115" t="s">
        <v>1169</v>
      </c>
      <c r="H27" s="115" t="s">
        <v>401</v>
      </c>
      <c r="I27" s="114">
        <f>13000*1</f>
        <v>13000</v>
      </c>
      <c r="J27" s="161">
        <v>500</v>
      </c>
      <c r="K27" s="111">
        <v>13000</v>
      </c>
      <c r="L27" s="103" t="s">
        <v>1884</v>
      </c>
    </row>
    <row r="28" spans="1:12" ht="16.5" thickBot="1" x14ac:dyDescent="0.45">
      <c r="A28" s="108" t="str">
        <f t="shared" si="0"/>
        <v>SCM-300G-XNS-5(SPACECOOL膜材料-300G(不燃・B種)_銀 カットサンプル x5m)</v>
      </c>
      <c r="B28" s="115" t="s">
        <v>936</v>
      </c>
      <c r="C28" s="115" t="s">
        <v>128</v>
      </c>
      <c r="D28" s="115" t="s">
        <v>1045</v>
      </c>
      <c r="E28" s="116" t="s">
        <v>1003</v>
      </c>
      <c r="F28" s="116" t="s">
        <v>1001</v>
      </c>
      <c r="G28" s="115" t="s">
        <v>1170</v>
      </c>
      <c r="H28" s="115" t="s">
        <v>401</v>
      </c>
      <c r="I28" s="114">
        <f t="shared" si="5"/>
        <v>65000</v>
      </c>
      <c r="J28" s="161">
        <v>500</v>
      </c>
      <c r="K28" s="111">
        <v>13000</v>
      </c>
      <c r="L28" s="103" t="s">
        <v>1884</v>
      </c>
    </row>
    <row r="29" spans="1:12" ht="16.5" thickBot="1" x14ac:dyDescent="0.45">
      <c r="A29" s="108" t="str">
        <f t="shared" si="0"/>
        <v>SCG-040I-XXW(SPACECOOLマグネットシート_白)</v>
      </c>
      <c r="B29" s="108" t="s">
        <v>935</v>
      </c>
      <c r="C29" s="108" t="s">
        <v>128</v>
      </c>
      <c r="D29" s="108" t="s">
        <v>1045</v>
      </c>
      <c r="E29" s="108" t="s">
        <v>1061</v>
      </c>
      <c r="F29" s="113" t="s">
        <v>1060</v>
      </c>
      <c r="G29" s="108" t="s">
        <v>937</v>
      </c>
      <c r="H29" s="113" t="s">
        <v>1056</v>
      </c>
      <c r="I29" s="112">
        <v>12000</v>
      </c>
      <c r="J29" s="162">
        <v>3675</v>
      </c>
      <c r="K29" s="111">
        <v>12000</v>
      </c>
      <c r="L29" s="103" t="s">
        <v>1884</v>
      </c>
    </row>
    <row r="30" spans="1:12" ht="16.5" thickBot="1" x14ac:dyDescent="0.45">
      <c r="A30" s="108" t="str">
        <f t="shared" si="0"/>
        <v>SCG-040I-XXS(SPACECOOLマグネットシート_銀)</v>
      </c>
      <c r="B30" s="108" t="s">
        <v>935</v>
      </c>
      <c r="C30" s="108" t="s">
        <v>128</v>
      </c>
      <c r="D30" s="108" t="s">
        <v>1045</v>
      </c>
      <c r="E30" s="108" t="s">
        <v>1059</v>
      </c>
      <c r="F30" s="113" t="s">
        <v>1058</v>
      </c>
      <c r="G30" s="108" t="s">
        <v>1057</v>
      </c>
      <c r="H30" s="113" t="s">
        <v>1056</v>
      </c>
      <c r="I30" s="112">
        <v>12000</v>
      </c>
      <c r="J30" s="162">
        <v>3675</v>
      </c>
      <c r="K30" s="111">
        <v>12000</v>
      </c>
      <c r="L30" s="103" t="s">
        <v>1884</v>
      </c>
    </row>
    <row r="31" spans="1:12" ht="16.5" thickBot="1" x14ac:dyDescent="0.45">
      <c r="A31" s="108" t="str">
        <f t="shared" si="0"/>
        <v>SCF-3MJ-SC9-P(3M スコッチカルフィルム Jシリーズ SC900 透明 25mmx20m)</v>
      </c>
      <c r="B31" s="108" t="s">
        <v>935</v>
      </c>
      <c r="C31" s="108" t="s">
        <v>128</v>
      </c>
      <c r="D31" s="108" t="s">
        <v>1045</v>
      </c>
      <c r="E31" s="113" t="s">
        <v>939</v>
      </c>
      <c r="F31" s="113" t="s">
        <v>1055</v>
      </c>
      <c r="G31" s="108" t="s">
        <v>940</v>
      </c>
      <c r="H31" s="113" t="s">
        <v>1056</v>
      </c>
      <c r="I31" s="112">
        <v>2000</v>
      </c>
      <c r="J31" s="162">
        <v>1650</v>
      </c>
      <c r="K31" s="111">
        <v>2000</v>
      </c>
      <c r="L31" s="103" t="s">
        <v>1885</v>
      </c>
    </row>
    <row r="32" spans="1:12" ht="16.5" thickBot="1" x14ac:dyDescent="0.45">
      <c r="A32" s="108" t="str">
        <f t="shared" si="0"/>
        <v>SVC-001(配送手数料)</v>
      </c>
      <c r="B32" s="108" t="s">
        <v>927</v>
      </c>
      <c r="C32" s="108" t="s">
        <v>316</v>
      </c>
      <c r="D32" s="108" t="s">
        <v>1045</v>
      </c>
      <c r="E32" s="113" t="s">
        <v>924</v>
      </c>
      <c r="F32" s="113" t="s">
        <v>1027</v>
      </c>
      <c r="G32" s="108" t="s">
        <v>921</v>
      </c>
      <c r="H32" s="108" t="s">
        <v>917</v>
      </c>
      <c r="I32" s="112">
        <v>2000</v>
      </c>
      <c r="J32" s="162" t="s">
        <v>1886</v>
      </c>
      <c r="K32" s="111">
        <v>2000</v>
      </c>
    </row>
    <row r="33" spans="1:12" ht="16.5" thickBot="1" x14ac:dyDescent="0.45">
      <c r="A33" s="108" t="str">
        <f t="shared" si="0"/>
        <v>SVC-002(フィルム施工費)</v>
      </c>
      <c r="B33" s="108" t="s">
        <v>927</v>
      </c>
      <c r="C33" s="108" t="s">
        <v>316</v>
      </c>
      <c r="D33" s="108" t="s">
        <v>1045</v>
      </c>
      <c r="E33" s="113" t="s">
        <v>1054</v>
      </c>
      <c r="F33" s="113" t="s">
        <v>1027</v>
      </c>
      <c r="G33" s="108" t="s">
        <v>922</v>
      </c>
      <c r="H33" s="108" t="s">
        <v>917</v>
      </c>
      <c r="I33" s="112">
        <v>50000</v>
      </c>
      <c r="J33" s="162" t="s">
        <v>1886</v>
      </c>
      <c r="K33" s="111">
        <v>50000</v>
      </c>
    </row>
    <row r="34" spans="1:12" ht="16.5" thickBot="1" x14ac:dyDescent="0.45">
      <c r="A34" s="108" t="str">
        <f t="shared" si="0"/>
        <v>SVC-003(膜材料加工費)</v>
      </c>
      <c r="B34" s="108" t="s">
        <v>927</v>
      </c>
      <c r="C34" s="108" t="s">
        <v>316</v>
      </c>
      <c r="D34" s="108" t="s">
        <v>1045</v>
      </c>
      <c r="E34" s="113" t="s">
        <v>926</v>
      </c>
      <c r="F34" s="113" t="s">
        <v>1027</v>
      </c>
      <c r="G34" s="108" t="s">
        <v>923</v>
      </c>
      <c r="H34" s="108" t="s">
        <v>917</v>
      </c>
      <c r="I34" s="112">
        <v>50000</v>
      </c>
      <c r="J34" s="162" t="s">
        <v>1886</v>
      </c>
      <c r="K34" s="111">
        <v>50000</v>
      </c>
    </row>
    <row r="35" spans="1:12" ht="16.5" thickBot="1" x14ac:dyDescent="0.45">
      <c r="A35" s="108" t="str">
        <f t="shared" si="0"/>
        <v>SCH-XVPX-XXW(SPACECOOLシート_白)</v>
      </c>
      <c r="B35" s="108" t="s">
        <v>935</v>
      </c>
      <c r="C35" s="108" t="s">
        <v>128</v>
      </c>
      <c r="D35" s="109" t="s">
        <v>1045</v>
      </c>
      <c r="E35" s="110" t="s">
        <v>1053</v>
      </c>
      <c r="F35" s="110" t="s">
        <v>1050</v>
      </c>
      <c r="G35" s="109" t="s">
        <v>1052</v>
      </c>
      <c r="H35" s="109" t="s">
        <v>823</v>
      </c>
      <c r="I35" s="163">
        <v>5000</v>
      </c>
      <c r="J35" s="163">
        <v>230</v>
      </c>
      <c r="L35" s="103" t="s">
        <v>1884</v>
      </c>
    </row>
    <row r="36" spans="1:12" ht="16.5" thickBot="1" x14ac:dyDescent="0.45">
      <c r="A36" s="108" t="str">
        <f t="shared" si="0"/>
        <v>SCH-XVPV-XXW(SPACECOOLシート(裏塩ビ有り)_白)</v>
      </c>
      <c r="B36" s="108" t="s">
        <v>935</v>
      </c>
      <c r="C36" s="108" t="s">
        <v>128</v>
      </c>
      <c r="D36" s="109" t="s">
        <v>1045</v>
      </c>
      <c r="E36" s="110" t="s">
        <v>1051</v>
      </c>
      <c r="F36" s="110" t="s">
        <v>1050</v>
      </c>
      <c r="G36" s="109" t="s">
        <v>1049</v>
      </c>
      <c r="H36" s="109" t="s">
        <v>823</v>
      </c>
      <c r="I36" s="163">
        <v>5000</v>
      </c>
      <c r="J36" s="163">
        <v>230</v>
      </c>
      <c r="L36" s="103" t="s">
        <v>1884</v>
      </c>
    </row>
    <row r="37" spans="1:12" ht="16.5" thickBot="1" x14ac:dyDescent="0.45">
      <c r="A37" s="108" t="str">
        <f t="shared" si="0"/>
        <v>SCH-XVPX-XXS(SPACECOOLシート_銀)</v>
      </c>
      <c r="B37" s="108" t="s">
        <v>935</v>
      </c>
      <c r="C37" s="108" t="s">
        <v>128</v>
      </c>
      <c r="D37" s="109" t="s">
        <v>1045</v>
      </c>
      <c r="E37" s="110" t="s">
        <v>1048</v>
      </c>
      <c r="F37" s="110" t="s">
        <v>1047</v>
      </c>
      <c r="G37" s="109" t="s">
        <v>1046</v>
      </c>
      <c r="H37" s="109" t="s">
        <v>823</v>
      </c>
      <c r="I37" s="163">
        <v>5000</v>
      </c>
      <c r="J37" s="163">
        <v>230</v>
      </c>
      <c r="L37" s="103" t="s">
        <v>1884</v>
      </c>
    </row>
    <row r="38" spans="1:12" ht="16.5" thickBot="1" x14ac:dyDescent="0.45">
      <c r="A38" s="108" t="str">
        <f t="shared" si="0"/>
        <v>SCH-XVPV-XXS(SPACECOOLシート(裏塩ビ有り)_銀)</v>
      </c>
      <c r="B38" s="108" t="s">
        <v>935</v>
      </c>
      <c r="C38" s="108" t="s">
        <v>128</v>
      </c>
      <c r="D38" s="109" t="s">
        <v>1045</v>
      </c>
      <c r="E38" s="110" t="s">
        <v>1044</v>
      </c>
      <c r="F38" s="110" t="s">
        <v>1043</v>
      </c>
      <c r="G38" s="109" t="s">
        <v>1042</v>
      </c>
      <c r="H38" s="109" t="s">
        <v>823</v>
      </c>
      <c r="I38" s="163">
        <v>5000</v>
      </c>
      <c r="J38" s="163">
        <v>230</v>
      </c>
      <c r="L38" s="103" t="s">
        <v>1884</v>
      </c>
    </row>
    <row r="39" spans="1:12" ht="16.5" thickBot="1" x14ac:dyDescent="0.45">
      <c r="A39" s="108" t="str">
        <f t="shared" si="0"/>
        <v>IPVCW(塩ビ白イノベックス)</v>
      </c>
      <c r="B39" s="108" t="s">
        <v>935</v>
      </c>
      <c r="C39" s="108" t="s">
        <v>1031</v>
      </c>
      <c r="D39" s="106" t="s">
        <v>1030</v>
      </c>
      <c r="E39" s="107" t="s">
        <v>1041</v>
      </c>
      <c r="F39" s="107" t="s">
        <v>14</v>
      </c>
      <c r="G39" s="106" t="s">
        <v>1040</v>
      </c>
      <c r="H39" s="106" t="s">
        <v>1027</v>
      </c>
      <c r="I39" s="164" t="s">
        <v>1027</v>
      </c>
      <c r="J39" s="165">
        <v>188.55</v>
      </c>
      <c r="L39" s="103" t="s">
        <v>1885</v>
      </c>
    </row>
    <row r="40" spans="1:12" ht="16.5" thickBot="1" x14ac:dyDescent="0.45">
      <c r="A40" s="108" t="str">
        <f t="shared" si="0"/>
        <v>IPVCS(塩ビ透明イノベックス)</v>
      </c>
      <c r="B40" s="108" t="s">
        <v>935</v>
      </c>
      <c r="C40" s="108" t="s">
        <v>1031</v>
      </c>
      <c r="D40" s="106" t="s">
        <v>1030</v>
      </c>
      <c r="E40" s="107" t="s">
        <v>1039</v>
      </c>
      <c r="F40" s="107" t="s">
        <v>14</v>
      </c>
      <c r="G40" s="106" t="s">
        <v>1038</v>
      </c>
      <c r="H40" s="106" t="s">
        <v>1027</v>
      </c>
      <c r="I40" s="164" t="s">
        <v>1027</v>
      </c>
      <c r="J40" s="165">
        <v>179.33</v>
      </c>
      <c r="L40" s="103" t="s">
        <v>1885</v>
      </c>
    </row>
    <row r="41" spans="1:12" ht="16.5" thickBot="1" x14ac:dyDescent="0.45">
      <c r="A41" s="108" t="str">
        <f t="shared" si="0"/>
        <v>OPVCW(塩ビ白オカモト)</v>
      </c>
      <c r="B41" s="108" t="s">
        <v>935</v>
      </c>
      <c r="C41" s="108" t="s">
        <v>1031</v>
      </c>
      <c r="D41" s="106" t="s">
        <v>1030</v>
      </c>
      <c r="E41" s="107" t="s">
        <v>1037</v>
      </c>
      <c r="F41" s="107" t="s">
        <v>14</v>
      </c>
      <c r="G41" s="106" t="s">
        <v>1036</v>
      </c>
      <c r="H41" s="106" t="s">
        <v>1027</v>
      </c>
      <c r="I41" s="164" t="s">
        <v>1027</v>
      </c>
      <c r="J41" s="165" t="s">
        <v>1887</v>
      </c>
      <c r="L41" s="103" t="s">
        <v>1888</v>
      </c>
    </row>
    <row r="42" spans="1:12" ht="16.5" thickBot="1" x14ac:dyDescent="0.45">
      <c r="A42" s="108" t="str">
        <f t="shared" si="0"/>
        <v>OPVCS(塩ビ透明オカモト)</v>
      </c>
      <c r="B42" s="108" t="s">
        <v>935</v>
      </c>
      <c r="C42" s="108" t="s">
        <v>1031</v>
      </c>
      <c r="D42" s="106" t="s">
        <v>1030</v>
      </c>
      <c r="E42" s="107" t="s">
        <v>1035</v>
      </c>
      <c r="F42" s="107" t="s">
        <v>14</v>
      </c>
      <c r="G42" s="106" t="s">
        <v>1034</v>
      </c>
      <c r="H42" s="106" t="s">
        <v>1027</v>
      </c>
      <c r="I42" s="164" t="s">
        <v>1027</v>
      </c>
      <c r="J42" s="165" t="s">
        <v>1887</v>
      </c>
      <c r="L42" s="103" t="s">
        <v>1888</v>
      </c>
    </row>
    <row r="43" spans="1:12" ht="16.5" thickBot="1" x14ac:dyDescent="0.45">
      <c r="A43" s="108" t="str">
        <f t="shared" si="0"/>
        <v>OIP(銀PET尾池)</v>
      </c>
      <c r="B43" s="108" t="s">
        <v>935</v>
      </c>
      <c r="C43" s="108" t="s">
        <v>1031</v>
      </c>
      <c r="D43" s="106" t="s">
        <v>1030</v>
      </c>
      <c r="E43" s="107" t="s">
        <v>1033</v>
      </c>
      <c r="F43" s="107" t="s">
        <v>14</v>
      </c>
      <c r="G43" s="106" t="s">
        <v>1032</v>
      </c>
      <c r="H43" s="106" t="s">
        <v>1027</v>
      </c>
      <c r="I43" s="164" t="s">
        <v>1027</v>
      </c>
      <c r="J43" s="165">
        <v>437.5</v>
      </c>
      <c r="L43" s="103" t="s">
        <v>1885</v>
      </c>
    </row>
    <row r="44" spans="1:12" ht="16.5" thickBot="1" x14ac:dyDescent="0.45">
      <c r="A44" s="108" t="str">
        <f t="shared" si="0"/>
        <v>NAP(銀PET中井)</v>
      </c>
      <c r="B44" s="108" t="s">
        <v>935</v>
      </c>
      <c r="C44" s="108" t="s">
        <v>1031</v>
      </c>
      <c r="D44" s="106" t="s">
        <v>1030</v>
      </c>
      <c r="E44" s="107" t="s">
        <v>1029</v>
      </c>
      <c r="F44" s="107" t="s">
        <v>14</v>
      </c>
      <c r="G44" s="106" t="s">
        <v>1028</v>
      </c>
      <c r="H44" s="106" t="s">
        <v>1027</v>
      </c>
      <c r="I44" s="164" t="s">
        <v>1027</v>
      </c>
      <c r="J44" s="165">
        <v>614.4</v>
      </c>
      <c r="L44" s="103" t="s">
        <v>1885</v>
      </c>
    </row>
    <row r="46" spans="1:12" x14ac:dyDescent="0.4">
      <c r="E46" s="105"/>
    </row>
    <row r="47" spans="1:12" x14ac:dyDescent="0.4">
      <c r="E47" s="105"/>
    </row>
    <row r="48" spans="1:12" x14ac:dyDescent="0.4">
      <c r="E48" s="105"/>
    </row>
    <row r="49" spans="5:5" x14ac:dyDescent="0.4">
      <c r="E49" s="105"/>
    </row>
    <row r="50" spans="5:5" x14ac:dyDescent="0.4">
      <c r="E50" s="105"/>
    </row>
    <row r="51" spans="5:5" x14ac:dyDescent="0.4">
      <c r="E51" s="105"/>
    </row>
    <row r="52" spans="5:5" x14ac:dyDescent="0.4">
      <c r="E52" s="105"/>
    </row>
    <row r="53" spans="5:5" x14ac:dyDescent="0.4">
      <c r="E53" s="105"/>
    </row>
    <row r="54" spans="5:5" x14ac:dyDescent="0.4">
      <c r="E54" s="105"/>
    </row>
    <row r="55" spans="5:5" x14ac:dyDescent="0.4">
      <c r="E55" s="105"/>
    </row>
    <row r="56" spans="5:5" x14ac:dyDescent="0.4">
      <c r="E56" s="105"/>
    </row>
    <row r="57" spans="5:5" x14ac:dyDescent="0.4">
      <c r="E57" s="105"/>
    </row>
    <row r="59" spans="5:5" x14ac:dyDescent="0.4">
      <c r="E59" s="105"/>
    </row>
    <row r="60" spans="5:5" x14ac:dyDescent="0.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P32" sqref="P32"/>
    </sheetView>
  </sheetViews>
  <sheetFormatPr defaultColWidth="8.125" defaultRowHeight="15.75" x14ac:dyDescent="0.4"/>
  <cols>
    <col min="1" max="1" width="8.125" style="23"/>
    <col min="2" max="2" width="25.125" style="23" customWidth="1"/>
    <col min="3" max="3" width="11.625" style="23" bestFit="1" customWidth="1"/>
    <col min="4" max="4" width="16.25" style="23" customWidth="1"/>
    <col min="5" max="5" width="16.875" style="23" customWidth="1"/>
    <col min="6" max="6" width="10.125" style="23" customWidth="1"/>
    <col min="7" max="7" width="13.75" style="23" bestFit="1" customWidth="1"/>
    <col min="8" max="9" width="15.625" style="23" bestFit="1" customWidth="1"/>
    <col min="10" max="10" width="13.5" style="23" bestFit="1" customWidth="1"/>
    <col min="11" max="11" width="13.5" style="23" customWidth="1"/>
    <col min="12" max="16384" width="8.125" style="23"/>
  </cols>
  <sheetData>
    <row r="2" spans="1:11" ht="18.75" x14ac:dyDescent="0.4">
      <c r="B2" s="59" t="s">
        <v>437</v>
      </c>
    </row>
    <row r="4" spans="1:11" ht="16.5" thickBot="1" x14ac:dyDescent="0.45">
      <c r="A4" s="31" t="s">
        <v>47</v>
      </c>
      <c r="B4" s="23" t="s">
        <v>483</v>
      </c>
      <c r="C4" s="23" t="s">
        <v>127</v>
      </c>
      <c r="D4" s="36" t="s">
        <v>208</v>
      </c>
      <c r="E4" s="36" t="s">
        <v>94</v>
      </c>
      <c r="F4" s="36" t="s">
        <v>23</v>
      </c>
      <c r="G4" s="47" t="s">
        <v>191</v>
      </c>
      <c r="H4" s="23" t="s">
        <v>209</v>
      </c>
      <c r="I4" s="23" t="s">
        <v>210</v>
      </c>
      <c r="J4" s="23" t="s">
        <v>211</v>
      </c>
      <c r="K4" s="23" t="s">
        <v>212</v>
      </c>
    </row>
    <row r="5" spans="1:11" x14ac:dyDescent="0.4">
      <c r="B5" s="22" t="s">
        <v>883</v>
      </c>
      <c r="C5" s="22" t="s">
        <v>691</v>
      </c>
      <c r="D5" s="22" t="s">
        <v>213</v>
      </c>
      <c r="E5" s="22" t="s">
        <v>882</v>
      </c>
      <c r="F5" s="22" t="s">
        <v>197</v>
      </c>
      <c r="G5" s="48" t="s">
        <v>736</v>
      </c>
      <c r="H5" s="49">
        <v>8</v>
      </c>
      <c r="I5" s="49">
        <v>8</v>
      </c>
      <c r="J5" s="49">
        <v>8</v>
      </c>
      <c r="K5" s="49">
        <v>8</v>
      </c>
    </row>
    <row r="6" spans="1:11" x14ac:dyDescent="0.4">
      <c r="B6" s="29"/>
      <c r="C6" s="29"/>
      <c r="D6" s="29"/>
      <c r="E6" s="29"/>
      <c r="F6" s="29"/>
      <c r="G6" s="28"/>
      <c r="H6" s="50"/>
      <c r="I6" s="50"/>
      <c r="J6" s="50"/>
      <c r="K6" s="50"/>
    </row>
    <row r="7" spans="1:11" x14ac:dyDescent="0.4">
      <c r="B7" s="29"/>
      <c r="C7" s="29"/>
      <c r="D7" s="29"/>
      <c r="E7" s="29"/>
      <c r="F7" s="29"/>
      <c r="G7" s="28"/>
      <c r="H7" s="50"/>
      <c r="I7" s="50"/>
      <c r="J7" s="50"/>
      <c r="K7" s="50"/>
    </row>
    <row r="8" spans="1:11" x14ac:dyDescent="0.4">
      <c r="B8" s="29"/>
      <c r="C8" s="29"/>
      <c r="D8" s="29"/>
      <c r="E8" s="29"/>
      <c r="F8" s="29"/>
      <c r="G8" s="29"/>
      <c r="H8" s="29"/>
      <c r="I8" s="29"/>
      <c r="J8" s="29"/>
      <c r="K8" s="29"/>
    </row>
    <row r="11" spans="1:11" x14ac:dyDescent="0.4">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30" sqref="K30"/>
    </sheetView>
  </sheetViews>
  <sheetFormatPr defaultColWidth="8.125" defaultRowHeight="15.75" x14ac:dyDescent="0.4"/>
  <cols>
    <col min="1" max="1" width="8.125" style="23"/>
    <col min="2" max="2" width="16.5" style="23" bestFit="1" customWidth="1"/>
    <col min="3" max="3" width="11.625" style="23" bestFit="1" customWidth="1"/>
    <col min="4" max="4" width="18.375" style="23" bestFit="1" customWidth="1"/>
    <col min="5" max="5" width="28.375" style="23" bestFit="1" customWidth="1"/>
    <col min="6" max="6" width="12.375" style="23" bestFit="1" customWidth="1"/>
    <col min="7" max="7" width="18.125" style="23" bestFit="1" customWidth="1"/>
    <col min="8" max="8" width="13.625" style="23" customWidth="1"/>
    <col min="9" max="16384" width="8.125" style="23"/>
  </cols>
  <sheetData>
    <row r="2" spans="1:8" ht="18.75" x14ac:dyDescent="0.4">
      <c r="B2" s="59" t="s">
        <v>435</v>
      </c>
    </row>
    <row r="4" spans="1:8" ht="16.5" thickBot="1" x14ac:dyDescent="0.45">
      <c r="A4" s="31" t="s">
        <v>47</v>
      </c>
      <c r="B4" s="33" t="s">
        <v>198</v>
      </c>
      <c r="C4" s="33" t="s">
        <v>127</v>
      </c>
      <c r="D4" s="71" t="s">
        <v>199</v>
      </c>
      <c r="E4" s="71" t="s">
        <v>94</v>
      </c>
      <c r="F4" s="71" t="s">
        <v>200</v>
      </c>
      <c r="G4" s="33" t="s">
        <v>201</v>
      </c>
      <c r="H4" s="33" t="s">
        <v>202</v>
      </c>
    </row>
    <row r="5" spans="1:8" x14ac:dyDescent="0.4">
      <c r="B5" s="21" t="s">
        <v>886</v>
      </c>
      <c r="C5" s="22" t="s">
        <v>691</v>
      </c>
      <c r="D5" s="21" t="s">
        <v>884</v>
      </c>
      <c r="E5" s="21" t="s">
        <v>885</v>
      </c>
      <c r="F5" s="21" t="s">
        <v>203</v>
      </c>
      <c r="G5" s="72">
        <v>1500</v>
      </c>
      <c r="H5" s="72">
        <v>1500</v>
      </c>
    </row>
    <row r="6" spans="1:8" x14ac:dyDescent="0.4">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E24" sqref="E24"/>
    </sheetView>
  </sheetViews>
  <sheetFormatPr defaultColWidth="8.125" defaultRowHeight="15.75" x14ac:dyDescent="0.4"/>
  <cols>
    <col min="1" max="1" width="8.125" style="23"/>
    <col min="2" max="2" width="27.875" style="23" customWidth="1"/>
    <col min="3" max="3" width="11.625" style="23" bestFit="1" customWidth="1"/>
    <col min="4" max="4" width="15.25" style="23" bestFit="1" customWidth="1"/>
    <col min="5" max="5" width="13.75" style="23" bestFit="1" customWidth="1"/>
    <col min="6" max="6" width="25.75" style="23" bestFit="1" customWidth="1"/>
    <col min="7" max="7" width="13.75" style="23" bestFit="1" customWidth="1"/>
    <col min="8" max="16384" width="8.125" style="23"/>
  </cols>
  <sheetData>
    <row r="2" spans="1:7" ht="18.75" x14ac:dyDescent="0.4">
      <c r="B2" s="59" t="s">
        <v>438</v>
      </c>
    </row>
    <row r="4" spans="1:7" ht="16.5" thickBot="1" x14ac:dyDescent="0.45">
      <c r="A4" s="31" t="s">
        <v>47</v>
      </c>
      <c r="B4" s="23" t="s">
        <v>484</v>
      </c>
      <c r="C4" s="23" t="s">
        <v>127</v>
      </c>
      <c r="D4" s="36" t="s">
        <v>143</v>
      </c>
      <c r="E4" s="36" t="s">
        <v>214</v>
      </c>
      <c r="F4" s="36" t="s">
        <v>215</v>
      </c>
      <c r="G4" s="36" t="s">
        <v>191</v>
      </c>
    </row>
    <row r="5" spans="1:7" x14ac:dyDescent="0.4">
      <c r="B5" s="22" t="s">
        <v>947</v>
      </c>
      <c r="C5" s="22" t="s">
        <v>691</v>
      </c>
      <c r="D5" s="25" t="s">
        <v>1230</v>
      </c>
      <c r="E5" s="22" t="s">
        <v>736</v>
      </c>
      <c r="F5" s="22" t="s">
        <v>216</v>
      </c>
      <c r="G5" s="28" t="s">
        <v>736</v>
      </c>
    </row>
    <row r="6" spans="1:7" x14ac:dyDescent="0.4">
      <c r="B6" s="29"/>
      <c r="C6" s="29"/>
      <c r="D6" s="29"/>
      <c r="E6" s="28"/>
      <c r="F6" s="29"/>
      <c r="G6" s="28"/>
    </row>
    <row r="7" spans="1:7" x14ac:dyDescent="0.4">
      <c r="B7" s="29"/>
      <c r="C7" s="29"/>
      <c r="D7" s="29"/>
      <c r="E7" s="28"/>
      <c r="F7" s="29"/>
      <c r="G7" s="28"/>
    </row>
    <row r="8" spans="1:7" x14ac:dyDescent="0.4">
      <c r="B8" s="29"/>
      <c r="C8" s="29"/>
      <c r="D8" s="29"/>
      <c r="E8" s="28"/>
      <c r="F8" s="29"/>
      <c r="G8" s="28"/>
    </row>
    <row r="9" spans="1:7" x14ac:dyDescent="0.4">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1"/>
  <sheetViews>
    <sheetView showGridLines="0" zoomScaleNormal="100" workbookViewId="0">
      <pane xSplit="2" ySplit="4" topLeftCell="C5" activePane="bottomRight" state="frozen"/>
      <selection pane="topRight" activeCell="C1" sqref="C1"/>
      <selection pane="bottomLeft" activeCell="A5" sqref="A5"/>
      <selection pane="bottomRight" activeCell="F53" sqref="F53"/>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6" t="s">
        <v>439</v>
      </c>
    </row>
    <row r="4" spans="1:12" ht="16.5" thickBot="1" x14ac:dyDescent="0.45">
      <c r="A4" s="31" t="s">
        <v>47</v>
      </c>
      <c r="B4" s="12" t="s">
        <v>485</v>
      </c>
      <c r="C4" s="45" t="s">
        <v>217</v>
      </c>
      <c r="D4" s="45" t="s">
        <v>218</v>
      </c>
      <c r="E4" s="45" t="s">
        <v>219</v>
      </c>
      <c r="F4" s="45" t="s">
        <v>220</v>
      </c>
      <c r="G4" s="45" t="s">
        <v>221</v>
      </c>
      <c r="H4" s="45" t="s">
        <v>150</v>
      </c>
      <c r="I4" s="45" t="s">
        <v>222</v>
      </c>
      <c r="J4" s="45" t="s">
        <v>223</v>
      </c>
      <c r="K4" s="45" t="s">
        <v>224</v>
      </c>
      <c r="L4" s="45" t="s">
        <v>225</v>
      </c>
    </row>
    <row r="5" spans="1:12" x14ac:dyDescent="0.4">
      <c r="B5" s="27" t="str">
        <f t="shared" ref="B5" si="0">CONCATENATE(C5,"(",D5,")")</f>
        <v>DEFAULT(デフォルトエンジニアリング品目)</v>
      </c>
      <c r="C5" s="27" t="s">
        <v>948</v>
      </c>
      <c r="D5" s="27" t="s">
        <v>2235</v>
      </c>
      <c r="E5" s="22" t="s">
        <v>691</v>
      </c>
      <c r="F5" s="27" t="s">
        <v>949</v>
      </c>
      <c r="G5" s="27" t="s">
        <v>823</v>
      </c>
      <c r="H5" s="27" t="s">
        <v>248</v>
      </c>
      <c r="I5" s="27" t="s">
        <v>226</v>
      </c>
      <c r="J5" s="27" t="s">
        <v>227</v>
      </c>
      <c r="K5" s="27" t="s">
        <v>229</v>
      </c>
      <c r="L5" s="27" t="s">
        <v>228</v>
      </c>
    </row>
    <row r="6" spans="1:12" x14ac:dyDescent="0.4">
      <c r="B6" s="46" t="str">
        <f t="shared" ref="B6:B35" si="1">CONCATENATE(C6,"(",D6,")")</f>
        <v>()</v>
      </c>
      <c r="C6" s="46"/>
      <c r="D6" s="46"/>
      <c r="E6" s="46"/>
      <c r="F6" s="46"/>
      <c r="G6" s="101"/>
      <c r="H6" s="46"/>
      <c r="I6" s="46"/>
      <c r="J6" s="46"/>
      <c r="K6" s="46"/>
      <c r="L6" s="46"/>
    </row>
    <row r="7" spans="1:12" x14ac:dyDescent="0.4">
      <c r="B7" s="46" t="str">
        <f t="shared" si="1"/>
        <v>SCF-A25M-XNW(SPACECOOLフィルム_白 1,250mmx25m)</v>
      </c>
      <c r="C7" s="152" t="s">
        <v>977</v>
      </c>
      <c r="D7" s="152" t="s">
        <v>1144</v>
      </c>
      <c r="E7" s="46" t="s">
        <v>691</v>
      </c>
      <c r="F7" s="101" t="s">
        <v>890</v>
      </c>
      <c r="G7" s="101" t="s">
        <v>823</v>
      </c>
      <c r="H7" s="101" t="s">
        <v>887</v>
      </c>
      <c r="I7" s="101" t="s">
        <v>226</v>
      </c>
      <c r="J7" s="101" t="s">
        <v>227</v>
      </c>
      <c r="K7" s="101" t="s">
        <v>229</v>
      </c>
      <c r="L7" s="101" t="s">
        <v>228</v>
      </c>
    </row>
    <row r="8" spans="1:12" x14ac:dyDescent="0.4">
      <c r="B8" s="46" t="str">
        <f t="shared" si="1"/>
        <v>SCF-A25M-XNW-1(SPACECOOLフィルム_白 カットサンプル x1m)</v>
      </c>
      <c r="C8" s="152" t="s">
        <v>978</v>
      </c>
      <c r="D8" s="152" t="s">
        <v>1145</v>
      </c>
      <c r="E8" s="46" t="s">
        <v>691</v>
      </c>
      <c r="F8" s="46" t="s">
        <v>891</v>
      </c>
      <c r="G8" s="46" t="s">
        <v>824</v>
      </c>
      <c r="H8" s="46" t="s">
        <v>887</v>
      </c>
      <c r="I8" s="46" t="s">
        <v>226</v>
      </c>
      <c r="J8" s="46" t="s">
        <v>227</v>
      </c>
      <c r="K8" s="46" t="s">
        <v>229</v>
      </c>
      <c r="L8" s="46" t="s">
        <v>228</v>
      </c>
    </row>
    <row r="9" spans="1:12" x14ac:dyDescent="0.4">
      <c r="B9" s="46" t="str">
        <f t="shared" si="1"/>
        <v>SCF-A25M-XNW-5(SPACECOOLフィルム_白 カットサンプル x5m)</v>
      </c>
      <c r="C9" s="152" t="s">
        <v>979</v>
      </c>
      <c r="D9" s="152" t="s">
        <v>1146</v>
      </c>
      <c r="E9" s="46" t="s">
        <v>691</v>
      </c>
      <c r="F9" s="46" t="s">
        <v>891</v>
      </c>
      <c r="G9" s="46" t="s">
        <v>824</v>
      </c>
      <c r="H9" s="46" t="s">
        <v>887</v>
      </c>
      <c r="I9" s="46" t="s">
        <v>226</v>
      </c>
      <c r="J9" s="46" t="s">
        <v>227</v>
      </c>
      <c r="K9" s="46" t="s">
        <v>229</v>
      </c>
      <c r="L9" s="46" t="s">
        <v>228</v>
      </c>
    </row>
    <row r="10" spans="1:12" x14ac:dyDescent="0.4">
      <c r="B10" s="46" t="str">
        <f t="shared" si="1"/>
        <v>SCF-A25M-XNS(SPACECOOLフィルム_銀 1,250mmx25m)</v>
      </c>
      <c r="C10" s="152" t="s">
        <v>980</v>
      </c>
      <c r="D10" s="152" t="s">
        <v>1147</v>
      </c>
      <c r="E10" s="46" t="s">
        <v>691</v>
      </c>
      <c r="F10" s="101" t="s">
        <v>890</v>
      </c>
      <c r="G10" s="101" t="s">
        <v>823</v>
      </c>
      <c r="H10" s="101" t="s">
        <v>887</v>
      </c>
      <c r="I10" s="101" t="s">
        <v>226</v>
      </c>
      <c r="J10" s="101" t="s">
        <v>227</v>
      </c>
      <c r="K10" s="101" t="s">
        <v>229</v>
      </c>
      <c r="L10" s="101" t="s">
        <v>228</v>
      </c>
    </row>
    <row r="11" spans="1:12" x14ac:dyDescent="0.4">
      <c r="B11" s="46" t="str">
        <f t="shared" si="1"/>
        <v>SCF-A25M-XNS-1(SPACECOOLフィルム_銀 カットサンプル x1m)</v>
      </c>
      <c r="C11" s="152" t="s">
        <v>981</v>
      </c>
      <c r="D11" s="152" t="s">
        <v>1148</v>
      </c>
      <c r="E11" s="46" t="s">
        <v>691</v>
      </c>
      <c r="F11" s="46" t="s">
        <v>891</v>
      </c>
      <c r="G11" s="46" t="s">
        <v>824</v>
      </c>
      <c r="H11" s="46" t="s">
        <v>887</v>
      </c>
      <c r="I11" s="46" t="s">
        <v>226</v>
      </c>
      <c r="J11" s="46" t="s">
        <v>227</v>
      </c>
      <c r="K11" s="46" t="s">
        <v>229</v>
      </c>
      <c r="L11" s="46" t="s">
        <v>228</v>
      </c>
    </row>
    <row r="12" spans="1:12" x14ac:dyDescent="0.4">
      <c r="B12" s="46" t="str">
        <f t="shared" si="1"/>
        <v>SCF-A25M-XNS-5(SPACECOOLフィルム_銀 カットサンプル x5m)</v>
      </c>
      <c r="C12" s="152" t="s">
        <v>982</v>
      </c>
      <c r="D12" s="152" t="s">
        <v>1149</v>
      </c>
      <c r="E12" s="46" t="s">
        <v>691</v>
      </c>
      <c r="F12" s="46" t="s">
        <v>891</v>
      </c>
      <c r="G12" s="46" t="s">
        <v>824</v>
      </c>
      <c r="H12" s="46" t="s">
        <v>887</v>
      </c>
      <c r="I12" s="46" t="s">
        <v>226</v>
      </c>
      <c r="J12" s="46" t="s">
        <v>227</v>
      </c>
      <c r="K12" s="46" t="s">
        <v>229</v>
      </c>
      <c r="L12" s="46" t="s">
        <v>228</v>
      </c>
    </row>
    <row r="13" spans="1:12" x14ac:dyDescent="0.4">
      <c r="B13" s="46" t="str">
        <f t="shared" si="1"/>
        <v>SCM-100E-XFW(SPACECOOLキャンバス-100E_白 103cmx50m)</v>
      </c>
      <c r="C13" s="152" t="s">
        <v>983</v>
      </c>
      <c r="D13" s="152" t="s">
        <v>1150</v>
      </c>
      <c r="E13" s="46" t="s">
        <v>691</v>
      </c>
      <c r="F13" s="101" t="s">
        <v>890</v>
      </c>
      <c r="G13" s="101" t="s">
        <v>823</v>
      </c>
      <c r="H13" s="101" t="s">
        <v>887</v>
      </c>
      <c r="I13" s="101" t="s">
        <v>226</v>
      </c>
      <c r="J13" s="101" t="s">
        <v>227</v>
      </c>
      <c r="K13" s="101" t="s">
        <v>229</v>
      </c>
      <c r="L13" s="101" t="s">
        <v>228</v>
      </c>
    </row>
    <row r="14" spans="1:12" x14ac:dyDescent="0.4">
      <c r="B14" s="46" t="str">
        <f t="shared" si="1"/>
        <v>SCM-100E-XFW-1(SPACECOOLキャンバス-100E_白 カットサンプル x1m)</v>
      </c>
      <c r="C14" s="152" t="s">
        <v>984</v>
      </c>
      <c r="D14" s="152" t="s">
        <v>1151</v>
      </c>
      <c r="E14" s="46" t="s">
        <v>691</v>
      </c>
      <c r="F14" s="46" t="s">
        <v>891</v>
      </c>
      <c r="G14" s="46" t="s">
        <v>824</v>
      </c>
      <c r="H14" s="46" t="s">
        <v>887</v>
      </c>
      <c r="I14" s="46" t="s">
        <v>226</v>
      </c>
      <c r="J14" s="46" t="s">
        <v>227</v>
      </c>
      <c r="K14" s="46" t="s">
        <v>229</v>
      </c>
      <c r="L14" s="46" t="s">
        <v>228</v>
      </c>
    </row>
    <row r="15" spans="1:12" x14ac:dyDescent="0.4">
      <c r="B15" s="46" t="str">
        <f t="shared" si="1"/>
        <v>SCM-100E-XFW-5(SPACECOOLキャンバス-100E_白 カットサンプル x5m)</v>
      </c>
      <c r="C15" s="152" t="s">
        <v>985</v>
      </c>
      <c r="D15" s="152" t="s">
        <v>1152</v>
      </c>
      <c r="E15" s="46" t="s">
        <v>691</v>
      </c>
      <c r="F15" s="46" t="s">
        <v>891</v>
      </c>
      <c r="G15" s="46" t="s">
        <v>824</v>
      </c>
      <c r="H15" s="46" t="s">
        <v>887</v>
      </c>
      <c r="I15" s="46" t="s">
        <v>226</v>
      </c>
      <c r="J15" s="46" t="s">
        <v>227</v>
      </c>
      <c r="K15" s="46" t="s">
        <v>229</v>
      </c>
      <c r="L15" s="46" t="s">
        <v>228</v>
      </c>
    </row>
    <row r="16" spans="1:12" x14ac:dyDescent="0.4">
      <c r="B16" s="46" t="str">
        <f t="shared" si="1"/>
        <v>SCM-100E-XFS(SPACECOOLキャンバス-100E_銀 103cmx50m)</v>
      </c>
      <c r="C16" s="152" t="s">
        <v>986</v>
      </c>
      <c r="D16" s="152" t="s">
        <v>1153</v>
      </c>
      <c r="E16" s="46" t="s">
        <v>691</v>
      </c>
      <c r="F16" s="101" t="s">
        <v>890</v>
      </c>
      <c r="G16" s="101" t="s">
        <v>823</v>
      </c>
      <c r="H16" s="101" t="s">
        <v>887</v>
      </c>
      <c r="I16" s="101" t="s">
        <v>226</v>
      </c>
      <c r="J16" s="101" t="s">
        <v>227</v>
      </c>
      <c r="K16" s="101" t="s">
        <v>229</v>
      </c>
      <c r="L16" s="101" t="s">
        <v>228</v>
      </c>
    </row>
    <row r="17" spans="2:12" x14ac:dyDescent="0.4">
      <c r="B17" s="46" t="str">
        <f t="shared" si="1"/>
        <v>SCM-100E-XFS-1(SPACECOOLキャンバス-100E_銀 カットサンプル x1m)</v>
      </c>
      <c r="C17" s="152" t="s">
        <v>987</v>
      </c>
      <c r="D17" s="152" t="s">
        <v>1154</v>
      </c>
      <c r="E17" s="46" t="s">
        <v>691</v>
      </c>
      <c r="F17" s="46" t="s">
        <v>891</v>
      </c>
      <c r="G17" s="46" t="s">
        <v>824</v>
      </c>
      <c r="H17" s="46" t="s">
        <v>887</v>
      </c>
      <c r="I17" s="46" t="s">
        <v>226</v>
      </c>
      <c r="J17" s="46" t="s">
        <v>227</v>
      </c>
      <c r="K17" s="46" t="s">
        <v>229</v>
      </c>
      <c r="L17" s="46" t="s">
        <v>228</v>
      </c>
    </row>
    <row r="18" spans="2:12" x14ac:dyDescent="0.4">
      <c r="B18" s="46" t="str">
        <f t="shared" si="1"/>
        <v>SCM-100E-XFS-5(SPACECOOLキャンバス-100E_銀 カットサンプル x5m)</v>
      </c>
      <c r="C18" s="152" t="s">
        <v>988</v>
      </c>
      <c r="D18" s="152" t="s">
        <v>1155</v>
      </c>
      <c r="E18" s="46" t="s">
        <v>691</v>
      </c>
      <c r="F18" s="46" t="s">
        <v>891</v>
      </c>
      <c r="G18" s="46" t="s">
        <v>824</v>
      </c>
      <c r="H18" s="46" t="s">
        <v>887</v>
      </c>
      <c r="I18" s="46" t="s">
        <v>226</v>
      </c>
      <c r="J18" s="46" t="s">
        <v>227</v>
      </c>
      <c r="K18" s="46" t="s">
        <v>229</v>
      </c>
      <c r="L18" s="46" t="s">
        <v>228</v>
      </c>
    </row>
    <row r="19" spans="2:12" x14ac:dyDescent="0.4">
      <c r="B19" s="46" t="str">
        <f t="shared" si="1"/>
        <v>SCM-050E-XFW(SPACECOOLターポリン-TP50F(軽量・防炎)_白 120cmx50m)</v>
      </c>
      <c r="C19" s="152" t="s">
        <v>989</v>
      </c>
      <c r="D19" s="152" t="s">
        <v>1156</v>
      </c>
      <c r="E19" s="46" t="s">
        <v>691</v>
      </c>
      <c r="F19" s="101" t="s">
        <v>890</v>
      </c>
      <c r="G19" s="101" t="s">
        <v>823</v>
      </c>
      <c r="H19" s="101" t="s">
        <v>887</v>
      </c>
      <c r="I19" s="101" t="s">
        <v>226</v>
      </c>
      <c r="J19" s="101" t="s">
        <v>227</v>
      </c>
      <c r="K19" s="101" t="s">
        <v>229</v>
      </c>
      <c r="L19" s="101" t="s">
        <v>228</v>
      </c>
    </row>
    <row r="20" spans="2:12" x14ac:dyDescent="0.4">
      <c r="B20" s="46" t="str">
        <f t="shared" si="1"/>
        <v>SCM-050E-XFW-1(SPACECOOLターポリン-TP50F(軽量・防炎)_白 カットサンプル x1m)</v>
      </c>
      <c r="C20" s="152" t="s">
        <v>990</v>
      </c>
      <c r="D20" s="152" t="s">
        <v>1157</v>
      </c>
      <c r="E20" s="46" t="s">
        <v>691</v>
      </c>
      <c r="F20" s="46" t="s">
        <v>891</v>
      </c>
      <c r="G20" s="46" t="s">
        <v>824</v>
      </c>
      <c r="H20" s="46" t="s">
        <v>887</v>
      </c>
      <c r="I20" s="46" t="s">
        <v>226</v>
      </c>
      <c r="J20" s="46" t="s">
        <v>227</v>
      </c>
      <c r="K20" s="46" t="s">
        <v>229</v>
      </c>
      <c r="L20" s="46" t="s">
        <v>228</v>
      </c>
    </row>
    <row r="21" spans="2:12" x14ac:dyDescent="0.4">
      <c r="B21" s="46" t="str">
        <f t="shared" si="1"/>
        <v>SCM-050E-XFW-5(SPACECOOLターポリン-TP50F(軽量・防炎)_白 カットサンプル x5m)</v>
      </c>
      <c r="C21" s="152" t="s">
        <v>991</v>
      </c>
      <c r="D21" s="152" t="s">
        <v>1158</v>
      </c>
      <c r="E21" s="46" t="s">
        <v>691</v>
      </c>
      <c r="F21" s="46" t="s">
        <v>891</v>
      </c>
      <c r="G21" s="46" t="s">
        <v>824</v>
      </c>
      <c r="H21" s="46" t="s">
        <v>887</v>
      </c>
      <c r="I21" s="46" t="s">
        <v>226</v>
      </c>
      <c r="J21" s="46" t="s">
        <v>227</v>
      </c>
      <c r="K21" s="46" t="s">
        <v>229</v>
      </c>
      <c r="L21" s="46" t="s">
        <v>228</v>
      </c>
    </row>
    <row r="22" spans="2:12" x14ac:dyDescent="0.4">
      <c r="B22" s="46" t="str">
        <f t="shared" si="1"/>
        <v>SCM-200E-XFW(SPACECOOLターポリン-200E(高強度・防炎)_白 104cmx50m)</v>
      </c>
      <c r="C22" s="152" t="s">
        <v>992</v>
      </c>
      <c r="D22" s="152" t="s">
        <v>1159</v>
      </c>
      <c r="E22" s="46" t="s">
        <v>691</v>
      </c>
      <c r="F22" s="101" t="s">
        <v>890</v>
      </c>
      <c r="G22" s="101" t="s">
        <v>823</v>
      </c>
      <c r="H22" s="101" t="s">
        <v>887</v>
      </c>
      <c r="I22" s="101" t="s">
        <v>226</v>
      </c>
      <c r="J22" s="101" t="s">
        <v>227</v>
      </c>
      <c r="K22" s="101" t="s">
        <v>229</v>
      </c>
      <c r="L22" s="101" t="s">
        <v>228</v>
      </c>
    </row>
    <row r="23" spans="2:12" x14ac:dyDescent="0.4">
      <c r="B23" s="46" t="str">
        <f t="shared" si="1"/>
        <v>SCM-200E-XFW-1(SPACECOOLターポリン-200E(高強度・防炎)_白 カットサンプル x1m)</v>
      </c>
      <c r="C23" s="152" t="s">
        <v>993</v>
      </c>
      <c r="D23" s="152" t="s">
        <v>1160</v>
      </c>
      <c r="E23" s="46" t="s">
        <v>691</v>
      </c>
      <c r="F23" s="46" t="s">
        <v>891</v>
      </c>
      <c r="G23" s="46" t="s">
        <v>824</v>
      </c>
      <c r="H23" s="46" t="s">
        <v>887</v>
      </c>
      <c r="I23" s="46" t="s">
        <v>226</v>
      </c>
      <c r="J23" s="46" t="s">
        <v>227</v>
      </c>
      <c r="K23" s="46" t="s">
        <v>229</v>
      </c>
      <c r="L23" s="46" t="s">
        <v>228</v>
      </c>
    </row>
    <row r="24" spans="2:12" x14ac:dyDescent="0.4">
      <c r="B24" s="46" t="str">
        <f t="shared" si="1"/>
        <v>SCM-200E-XFW-5(SPACECOOLターポリン-200E(高強度・防炎)_白 カットサンプル x5m)</v>
      </c>
      <c r="C24" s="152" t="s">
        <v>994</v>
      </c>
      <c r="D24" s="152" t="s">
        <v>1161</v>
      </c>
      <c r="E24" s="46" t="s">
        <v>691</v>
      </c>
      <c r="F24" s="46" t="s">
        <v>891</v>
      </c>
      <c r="G24" s="46" t="s">
        <v>824</v>
      </c>
      <c r="H24" s="46" t="s">
        <v>887</v>
      </c>
      <c r="I24" s="46" t="s">
        <v>226</v>
      </c>
      <c r="J24" s="46" t="s">
        <v>227</v>
      </c>
      <c r="K24" s="46" t="s">
        <v>229</v>
      </c>
      <c r="L24" s="46" t="s">
        <v>228</v>
      </c>
    </row>
    <row r="25" spans="2:12" x14ac:dyDescent="0.4">
      <c r="B25" s="46" t="str">
        <f t="shared" si="1"/>
        <v>SCM-200E-XFS(SPACECOOLターポリン-200E(高強度・防炎)_銀 104cmx50m)</v>
      </c>
      <c r="C25" s="152" t="s">
        <v>995</v>
      </c>
      <c r="D25" s="152" t="s">
        <v>1162</v>
      </c>
      <c r="E25" s="46" t="s">
        <v>691</v>
      </c>
      <c r="F25" s="101" t="s">
        <v>890</v>
      </c>
      <c r="G25" s="101" t="s">
        <v>823</v>
      </c>
      <c r="H25" s="101" t="s">
        <v>887</v>
      </c>
      <c r="I25" s="101" t="s">
        <v>226</v>
      </c>
      <c r="J25" s="101" t="s">
        <v>227</v>
      </c>
      <c r="K25" s="101" t="s">
        <v>229</v>
      </c>
      <c r="L25" s="101" t="s">
        <v>228</v>
      </c>
    </row>
    <row r="26" spans="2:12" x14ac:dyDescent="0.4">
      <c r="B26" s="46" t="str">
        <f t="shared" si="1"/>
        <v>SCM-200E-XFS-1(SPACECOOLターポリン-200E(高強度・防炎)_銀 カットサンプル x1m)</v>
      </c>
      <c r="C26" s="152" t="s">
        <v>996</v>
      </c>
      <c r="D26" s="152" t="s">
        <v>1163</v>
      </c>
      <c r="E26" s="46" t="s">
        <v>691</v>
      </c>
      <c r="F26" s="46" t="s">
        <v>891</v>
      </c>
      <c r="G26" s="46" t="s">
        <v>824</v>
      </c>
      <c r="H26" s="46" t="s">
        <v>887</v>
      </c>
      <c r="I26" s="46" t="s">
        <v>226</v>
      </c>
      <c r="J26" s="46" t="s">
        <v>227</v>
      </c>
      <c r="K26" s="46" t="s">
        <v>229</v>
      </c>
      <c r="L26" s="46" t="s">
        <v>228</v>
      </c>
    </row>
    <row r="27" spans="2:12" x14ac:dyDescent="0.4">
      <c r="B27" s="46" t="str">
        <f t="shared" si="1"/>
        <v>SCM-200E-XFS-5(SPACECOOLターポリン-200E(高強度・防炎)_銀 カットサンプル x5m)</v>
      </c>
      <c r="C27" s="152" t="s">
        <v>997</v>
      </c>
      <c r="D27" s="152" t="s">
        <v>1164</v>
      </c>
      <c r="E27" s="46" t="s">
        <v>691</v>
      </c>
      <c r="F27" s="46" t="s">
        <v>891</v>
      </c>
      <c r="G27" s="46" t="s">
        <v>824</v>
      </c>
      <c r="H27" s="46" t="s">
        <v>887</v>
      </c>
      <c r="I27" s="46" t="s">
        <v>226</v>
      </c>
      <c r="J27" s="46" t="s">
        <v>227</v>
      </c>
      <c r="K27" s="46" t="s">
        <v>229</v>
      </c>
      <c r="L27" s="46" t="s">
        <v>228</v>
      </c>
    </row>
    <row r="28" spans="2:12" x14ac:dyDescent="0.4">
      <c r="B28" s="46" t="str">
        <f t="shared" si="1"/>
        <v>SCM-300G-XNW(SPACECOOL膜材料-300G(不燃・B種)_白 103cmx50m)</v>
      </c>
      <c r="C28" s="152" t="s">
        <v>998</v>
      </c>
      <c r="D28" s="152" t="s">
        <v>1165</v>
      </c>
      <c r="E28" s="46" t="s">
        <v>691</v>
      </c>
      <c r="F28" s="101" t="s">
        <v>890</v>
      </c>
      <c r="G28" s="101" t="s">
        <v>823</v>
      </c>
      <c r="H28" s="101" t="s">
        <v>887</v>
      </c>
      <c r="I28" s="101" t="s">
        <v>226</v>
      </c>
      <c r="J28" s="101" t="s">
        <v>227</v>
      </c>
      <c r="K28" s="101" t="s">
        <v>229</v>
      </c>
      <c r="L28" s="101" t="s">
        <v>228</v>
      </c>
    </row>
    <row r="29" spans="2:12" x14ac:dyDescent="0.4">
      <c r="B29" s="46" t="str">
        <f t="shared" si="1"/>
        <v>SCM-300G-XNW-1(SPACECOOL膜材料-300G(不燃・B種)_白 カットサンプル x1m)</v>
      </c>
      <c r="C29" s="152" t="s">
        <v>999</v>
      </c>
      <c r="D29" s="152" t="s">
        <v>1166</v>
      </c>
      <c r="E29" s="46" t="s">
        <v>691</v>
      </c>
      <c r="F29" s="46" t="s">
        <v>891</v>
      </c>
      <c r="G29" s="46" t="s">
        <v>824</v>
      </c>
      <c r="H29" s="46" t="s">
        <v>887</v>
      </c>
      <c r="I29" s="46" t="s">
        <v>226</v>
      </c>
      <c r="J29" s="46" t="s">
        <v>227</v>
      </c>
      <c r="K29" s="46" t="s">
        <v>229</v>
      </c>
      <c r="L29" s="46" t="s">
        <v>228</v>
      </c>
    </row>
    <row r="30" spans="2:12" x14ac:dyDescent="0.4">
      <c r="B30" s="46" t="str">
        <f t="shared" si="1"/>
        <v>SCM-300G-XNW-5(SPACECOOL膜材料-300G(不燃・B種)_白 カットサンプル x5m)</v>
      </c>
      <c r="C30" s="152" t="s">
        <v>1000</v>
      </c>
      <c r="D30" s="152" t="s">
        <v>1167</v>
      </c>
      <c r="E30" s="46" t="s">
        <v>691</v>
      </c>
      <c r="F30" s="46" t="s">
        <v>891</v>
      </c>
      <c r="G30" s="46" t="s">
        <v>824</v>
      </c>
      <c r="H30" s="46" t="s">
        <v>887</v>
      </c>
      <c r="I30" s="46" t="s">
        <v>226</v>
      </c>
      <c r="J30" s="46" t="s">
        <v>227</v>
      </c>
      <c r="K30" s="46" t="s">
        <v>229</v>
      </c>
      <c r="L30" s="46" t="s">
        <v>228</v>
      </c>
    </row>
    <row r="31" spans="2:12" x14ac:dyDescent="0.4">
      <c r="B31" s="46" t="str">
        <f t="shared" si="1"/>
        <v>SCM-300G-XNS(SPACECOOL膜材料-300G(不燃・B種)_銀 103cmx50m)</v>
      </c>
      <c r="C31" s="152" t="s">
        <v>1001</v>
      </c>
      <c r="D31" s="152" t="s">
        <v>1168</v>
      </c>
      <c r="E31" s="46" t="s">
        <v>691</v>
      </c>
      <c r="F31" s="101" t="s">
        <v>890</v>
      </c>
      <c r="G31" s="101" t="s">
        <v>823</v>
      </c>
      <c r="H31" s="101" t="s">
        <v>887</v>
      </c>
      <c r="I31" s="101" t="s">
        <v>226</v>
      </c>
      <c r="J31" s="101" t="s">
        <v>227</v>
      </c>
      <c r="K31" s="101" t="s">
        <v>229</v>
      </c>
      <c r="L31" s="101" t="s">
        <v>228</v>
      </c>
    </row>
    <row r="32" spans="2:12" x14ac:dyDescent="0.4">
      <c r="B32" s="46" t="str">
        <f t="shared" si="1"/>
        <v>SCM-300G-XNS-1(SPACECOOL膜材料-300G(不燃・B種)_銀 カットサンプル x1m)</v>
      </c>
      <c r="C32" s="152" t="s">
        <v>1002</v>
      </c>
      <c r="D32" s="152" t="s">
        <v>1169</v>
      </c>
      <c r="E32" s="46" t="s">
        <v>691</v>
      </c>
      <c r="F32" s="46" t="s">
        <v>891</v>
      </c>
      <c r="G32" s="46" t="s">
        <v>824</v>
      </c>
      <c r="H32" s="46" t="s">
        <v>887</v>
      </c>
      <c r="I32" s="46" t="s">
        <v>226</v>
      </c>
      <c r="J32" s="46" t="s">
        <v>227</v>
      </c>
      <c r="K32" s="46" t="s">
        <v>229</v>
      </c>
      <c r="L32" s="46" t="s">
        <v>228</v>
      </c>
    </row>
    <row r="33" spans="2:12" x14ac:dyDescent="0.4">
      <c r="B33" s="46" t="str">
        <f t="shared" si="1"/>
        <v>SCM-300G-XNS-5(SPACECOOL膜材料-300G(不燃・B種)_銀 カットサンプル x5m)</v>
      </c>
      <c r="C33" s="152" t="s">
        <v>1003</v>
      </c>
      <c r="D33" s="152" t="s">
        <v>1170</v>
      </c>
      <c r="E33" s="46" t="s">
        <v>691</v>
      </c>
      <c r="F33" s="46" t="s">
        <v>891</v>
      </c>
      <c r="G33" s="46" t="s">
        <v>824</v>
      </c>
      <c r="H33" s="46" t="s">
        <v>887</v>
      </c>
      <c r="I33" s="46" t="s">
        <v>226</v>
      </c>
      <c r="J33" s="46" t="s">
        <v>227</v>
      </c>
      <c r="K33" s="46" t="s">
        <v>229</v>
      </c>
      <c r="L33" s="46" t="s">
        <v>228</v>
      </c>
    </row>
    <row r="34" spans="2:12" x14ac:dyDescent="0.4">
      <c r="B34" s="46" t="str">
        <f t="shared" si="1"/>
        <v>SCG-040I-XXW(SPACECOOLマグネットシート_白)</v>
      </c>
      <c r="C34" s="152" t="s">
        <v>1004</v>
      </c>
      <c r="D34" s="152" t="s">
        <v>937</v>
      </c>
      <c r="E34" s="46" t="s">
        <v>691</v>
      </c>
      <c r="F34" s="101" t="s">
        <v>890</v>
      </c>
      <c r="G34" s="101" t="s">
        <v>823</v>
      </c>
      <c r="H34" s="101" t="s">
        <v>887</v>
      </c>
      <c r="I34" s="101" t="s">
        <v>226</v>
      </c>
      <c r="J34" s="101" t="s">
        <v>227</v>
      </c>
      <c r="K34" s="101" t="s">
        <v>229</v>
      </c>
      <c r="L34" s="101" t="s">
        <v>228</v>
      </c>
    </row>
    <row r="35" spans="2:12" x14ac:dyDescent="0.4">
      <c r="B35" s="46" t="str">
        <f t="shared" si="1"/>
        <v>SCG-040I-XXS(SPACECOOLマグネットシート_銀)</v>
      </c>
      <c r="C35" s="152" t="s">
        <v>1005</v>
      </c>
      <c r="D35" s="152" t="s">
        <v>1016</v>
      </c>
      <c r="E35" s="46" t="s">
        <v>691</v>
      </c>
      <c r="F35" s="101" t="s">
        <v>890</v>
      </c>
      <c r="G35" s="101" t="s">
        <v>823</v>
      </c>
      <c r="H35" s="101" t="s">
        <v>887</v>
      </c>
      <c r="I35" s="101" t="s">
        <v>226</v>
      </c>
      <c r="J35" s="101" t="s">
        <v>227</v>
      </c>
      <c r="K35" s="101" t="s">
        <v>229</v>
      </c>
      <c r="L35" s="101" t="s">
        <v>228</v>
      </c>
    </row>
    <row r="36" spans="2:12" x14ac:dyDescent="0.4">
      <c r="B36" s="46" t="str">
        <f t="shared" ref="B36:B46" si="2">CONCATENATE(C36,"(",D36,")")</f>
        <v>SCF-3MJ-SC9-P(3M スコッチカルフィルム Jシリーズ SC900 透明 25mmx20m)</v>
      </c>
      <c r="C36" s="152" t="s">
        <v>939</v>
      </c>
      <c r="D36" s="152" t="s">
        <v>940</v>
      </c>
      <c r="E36" s="46" t="s">
        <v>691</v>
      </c>
      <c r="F36" s="101" t="s">
        <v>890</v>
      </c>
      <c r="G36" s="101" t="s">
        <v>823</v>
      </c>
      <c r="H36" s="101" t="s">
        <v>887</v>
      </c>
      <c r="I36" s="101" t="s">
        <v>226</v>
      </c>
      <c r="J36" s="101" t="s">
        <v>227</v>
      </c>
      <c r="K36" s="101" t="s">
        <v>229</v>
      </c>
      <c r="L36" s="101" t="s">
        <v>228</v>
      </c>
    </row>
    <row r="37" spans="2:12" x14ac:dyDescent="0.4">
      <c r="B37" s="46" t="str">
        <f t="shared" ref="B37" si="3">CONCATENATE(C37,"(",D37,")")</f>
        <v>SCH-XVPX-XXW(SPACECOOLシート_白)</v>
      </c>
      <c r="C37" s="152" t="s">
        <v>1006</v>
      </c>
      <c r="D37" s="152" t="s">
        <v>1017</v>
      </c>
      <c r="E37" s="46" t="s">
        <v>691</v>
      </c>
      <c r="F37" s="101" t="s">
        <v>890</v>
      </c>
      <c r="G37" s="101" t="s">
        <v>823</v>
      </c>
      <c r="H37" s="101" t="s">
        <v>887</v>
      </c>
      <c r="I37" s="101" t="s">
        <v>226</v>
      </c>
      <c r="J37" s="101" t="s">
        <v>227</v>
      </c>
      <c r="K37" s="101" t="s">
        <v>229</v>
      </c>
      <c r="L37" s="101" t="s">
        <v>228</v>
      </c>
    </row>
    <row r="38" spans="2:12" x14ac:dyDescent="0.4">
      <c r="B38" s="46" t="str">
        <f t="shared" si="2"/>
        <v>SCH-XVPV-XXW(SPACECOOLシート(裏塩ビ有り)_白)</v>
      </c>
      <c r="C38" s="152" t="s">
        <v>1007</v>
      </c>
      <c r="D38" s="152" t="s">
        <v>1018</v>
      </c>
      <c r="E38" s="46" t="s">
        <v>691</v>
      </c>
      <c r="F38" s="101" t="s">
        <v>890</v>
      </c>
      <c r="G38" s="101" t="s">
        <v>823</v>
      </c>
      <c r="H38" s="101" t="s">
        <v>887</v>
      </c>
      <c r="I38" s="101" t="s">
        <v>226</v>
      </c>
      <c r="J38" s="101" t="s">
        <v>227</v>
      </c>
      <c r="K38" s="101" t="s">
        <v>229</v>
      </c>
      <c r="L38" s="101" t="s">
        <v>228</v>
      </c>
    </row>
    <row r="39" spans="2:12" x14ac:dyDescent="0.4">
      <c r="B39" s="46" t="str">
        <f t="shared" si="2"/>
        <v>SCH-XVPX-XXS(SPACECOOLシート_銀)</v>
      </c>
      <c r="C39" s="152" t="s">
        <v>1008</v>
      </c>
      <c r="D39" s="152" t="s">
        <v>1019</v>
      </c>
      <c r="E39" s="46" t="s">
        <v>691</v>
      </c>
      <c r="F39" s="101" t="s">
        <v>890</v>
      </c>
      <c r="G39" s="101" t="s">
        <v>823</v>
      </c>
      <c r="H39" s="101" t="s">
        <v>887</v>
      </c>
      <c r="I39" s="101" t="s">
        <v>226</v>
      </c>
      <c r="J39" s="101" t="s">
        <v>227</v>
      </c>
      <c r="K39" s="101" t="s">
        <v>229</v>
      </c>
      <c r="L39" s="101" t="s">
        <v>228</v>
      </c>
    </row>
    <row r="40" spans="2:12" x14ac:dyDescent="0.4">
      <c r="B40" s="46" t="str">
        <f t="shared" ref="B40:B41" si="4">CONCATENATE(C40,"(",D40,")")</f>
        <v>SCH-XVPV-XXS(SPACECOOLシート(裏塩ビ有り)_銀)</v>
      </c>
      <c r="C40" s="152" t="s">
        <v>1009</v>
      </c>
      <c r="D40" s="152" t="s">
        <v>1020</v>
      </c>
      <c r="E40" s="46" t="s">
        <v>691</v>
      </c>
      <c r="F40" s="101" t="s">
        <v>890</v>
      </c>
      <c r="G40" s="101" t="s">
        <v>823</v>
      </c>
      <c r="H40" s="101" t="s">
        <v>887</v>
      </c>
      <c r="I40" s="101" t="s">
        <v>226</v>
      </c>
      <c r="J40" s="101" t="s">
        <v>227</v>
      </c>
      <c r="K40" s="101" t="s">
        <v>229</v>
      </c>
      <c r="L40" s="101" t="s">
        <v>228</v>
      </c>
    </row>
    <row r="41" spans="2:12" x14ac:dyDescent="0.4">
      <c r="B41" s="46" t="str">
        <f t="shared" si="4"/>
        <v>IPVCW(塩ビ白イノベックス)</v>
      </c>
      <c r="C41" s="152" t="s">
        <v>1010</v>
      </c>
      <c r="D41" s="152" t="s">
        <v>1021</v>
      </c>
      <c r="E41" s="46" t="s">
        <v>691</v>
      </c>
      <c r="F41" s="46" t="s">
        <v>892</v>
      </c>
      <c r="G41" s="46" t="s">
        <v>823</v>
      </c>
      <c r="H41" s="46" t="s">
        <v>248</v>
      </c>
      <c r="I41" s="46" t="s">
        <v>226</v>
      </c>
      <c r="J41" s="46" t="s">
        <v>227</v>
      </c>
      <c r="K41" s="46" t="s">
        <v>229</v>
      </c>
      <c r="L41" s="46" t="s">
        <v>228</v>
      </c>
    </row>
    <row r="42" spans="2:12" x14ac:dyDescent="0.4">
      <c r="B42" s="46" t="str">
        <f t="shared" ref="B42:B43" si="5">CONCATENATE(C42,"(",D42,")")</f>
        <v>IPVCS(塩ビ透明イノベックス)</v>
      </c>
      <c r="C42" s="152" t="s">
        <v>1011</v>
      </c>
      <c r="D42" s="152" t="s">
        <v>1022</v>
      </c>
      <c r="E42" s="46" t="s">
        <v>691</v>
      </c>
      <c r="F42" s="46" t="s">
        <v>892</v>
      </c>
      <c r="G42" s="46" t="s">
        <v>823</v>
      </c>
      <c r="H42" s="46" t="s">
        <v>248</v>
      </c>
      <c r="I42" s="46" t="s">
        <v>226</v>
      </c>
      <c r="J42" s="46" t="s">
        <v>227</v>
      </c>
      <c r="K42" s="46" t="s">
        <v>229</v>
      </c>
      <c r="L42" s="46" t="s">
        <v>228</v>
      </c>
    </row>
    <row r="43" spans="2:12" x14ac:dyDescent="0.4">
      <c r="B43" s="46" t="str">
        <f t="shared" si="5"/>
        <v>OPVCW(塩ビ白オカモト)</v>
      </c>
      <c r="C43" s="152" t="s">
        <v>1012</v>
      </c>
      <c r="D43" s="152" t="s">
        <v>1023</v>
      </c>
      <c r="E43" s="46" t="s">
        <v>691</v>
      </c>
      <c r="F43" s="46" t="s">
        <v>892</v>
      </c>
      <c r="G43" s="46" t="s">
        <v>823</v>
      </c>
      <c r="H43" s="46" t="s">
        <v>248</v>
      </c>
      <c r="I43" s="46" t="s">
        <v>226</v>
      </c>
      <c r="J43" s="46" t="s">
        <v>227</v>
      </c>
      <c r="K43" s="46" t="s">
        <v>229</v>
      </c>
      <c r="L43" s="46" t="s">
        <v>228</v>
      </c>
    </row>
    <row r="44" spans="2:12" x14ac:dyDescent="0.4">
      <c r="B44" s="46" t="str">
        <f t="shared" si="2"/>
        <v>OPVCS(塩ビ透明オカモト)</v>
      </c>
      <c r="C44" s="152" t="s">
        <v>1013</v>
      </c>
      <c r="D44" s="152" t="s">
        <v>1024</v>
      </c>
      <c r="E44" s="46" t="s">
        <v>691</v>
      </c>
      <c r="F44" s="46" t="s">
        <v>892</v>
      </c>
      <c r="G44" s="46" t="s">
        <v>823</v>
      </c>
      <c r="H44" s="46" t="s">
        <v>248</v>
      </c>
      <c r="I44" s="46" t="s">
        <v>226</v>
      </c>
      <c r="J44" s="46" t="s">
        <v>227</v>
      </c>
      <c r="K44" s="46" t="s">
        <v>229</v>
      </c>
      <c r="L44" s="46" t="s">
        <v>228</v>
      </c>
    </row>
    <row r="45" spans="2:12" x14ac:dyDescent="0.4">
      <c r="B45" s="46" t="str">
        <f t="shared" si="2"/>
        <v>OIP(銀PET尾池)</v>
      </c>
      <c r="C45" s="152" t="s">
        <v>1014</v>
      </c>
      <c r="D45" s="152" t="s">
        <v>1025</v>
      </c>
      <c r="E45" s="46" t="s">
        <v>691</v>
      </c>
      <c r="F45" s="46" t="s">
        <v>892</v>
      </c>
      <c r="G45" s="46" t="s">
        <v>823</v>
      </c>
      <c r="H45" s="46" t="s">
        <v>248</v>
      </c>
      <c r="I45" s="46" t="s">
        <v>226</v>
      </c>
      <c r="J45" s="46" t="s">
        <v>227</v>
      </c>
      <c r="K45" s="46" t="s">
        <v>229</v>
      </c>
      <c r="L45" s="46" t="s">
        <v>228</v>
      </c>
    </row>
    <row r="46" spans="2:12" x14ac:dyDescent="0.4">
      <c r="B46" s="46" t="str">
        <f t="shared" si="2"/>
        <v>NAP(銀PET中井)</v>
      </c>
      <c r="C46" s="152" t="s">
        <v>1015</v>
      </c>
      <c r="D46" s="152" t="s">
        <v>1026</v>
      </c>
      <c r="E46" s="46" t="s">
        <v>691</v>
      </c>
      <c r="F46" s="46" t="s">
        <v>892</v>
      </c>
      <c r="G46" s="46" t="s">
        <v>823</v>
      </c>
      <c r="H46" s="46" t="s">
        <v>248</v>
      </c>
      <c r="I46" s="46" t="s">
        <v>226</v>
      </c>
      <c r="J46" s="46" t="s">
        <v>227</v>
      </c>
      <c r="K46" s="46" t="s">
        <v>229</v>
      </c>
      <c r="L46" s="46" t="s">
        <v>228</v>
      </c>
    </row>
    <row r="50" spans="2:3" x14ac:dyDescent="0.4">
      <c r="B50" s="12" t="s">
        <v>888</v>
      </c>
      <c r="C50" s="45"/>
    </row>
    <row r="51" spans="2:3" x14ac:dyDescent="0.4">
      <c r="B51" s="12" t="s">
        <v>889</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x14ac:dyDescent="0.4"/>
  <cols>
    <col min="1" max="1" width="8.125" style="23"/>
    <col min="2" max="2" width="18.5" style="23" customWidth="1"/>
    <col min="3" max="3" width="11.625" style="23" bestFit="1" customWidth="1"/>
    <col min="4" max="4" width="16.75" style="23" customWidth="1"/>
    <col min="5" max="5" width="18.875" style="23" customWidth="1"/>
    <col min="6" max="6" width="14.375" style="23" customWidth="1"/>
    <col min="7" max="8" width="12.875" style="23" bestFit="1" customWidth="1"/>
    <col min="9" max="9" width="14.375" style="23" bestFit="1" customWidth="1"/>
    <col min="10" max="10" width="19" style="23" bestFit="1" customWidth="1"/>
    <col min="11" max="11" width="12.5" style="23" customWidth="1"/>
    <col min="12" max="12" width="15.625" style="23" bestFit="1" customWidth="1"/>
    <col min="13" max="13" width="12.75" style="23" bestFit="1" customWidth="1"/>
    <col min="14" max="14" width="15" style="23" bestFit="1" customWidth="1"/>
    <col min="15" max="15" width="14.25" style="23" bestFit="1" customWidth="1"/>
    <col min="16" max="16384" width="8.125" style="23"/>
  </cols>
  <sheetData>
    <row r="2" spans="1:15" ht="18.75" x14ac:dyDescent="0.4">
      <c r="B2" s="59" t="s">
        <v>440</v>
      </c>
    </row>
    <row r="4" spans="1:15" ht="16.5" thickBot="1" x14ac:dyDescent="0.45">
      <c r="A4" s="31" t="s">
        <v>47</v>
      </c>
      <c r="B4" s="44" t="s">
        <v>230</v>
      </c>
      <c r="C4" s="44" t="s">
        <v>139</v>
      </c>
      <c r="D4" s="44" t="s">
        <v>231</v>
      </c>
      <c r="E4" s="44" t="s">
        <v>53</v>
      </c>
      <c r="F4" s="44" t="s">
        <v>486</v>
      </c>
      <c r="G4" s="44" t="s">
        <v>232</v>
      </c>
      <c r="H4" s="44" t="s">
        <v>499</v>
      </c>
      <c r="I4" s="44" t="s">
        <v>500</v>
      </c>
      <c r="J4" s="44" t="s">
        <v>487</v>
      </c>
      <c r="K4" s="44" t="s">
        <v>490</v>
      </c>
      <c r="L4" s="44" t="s">
        <v>233</v>
      </c>
      <c r="M4" s="23" t="s">
        <v>154</v>
      </c>
      <c r="N4" s="23" t="s">
        <v>493</v>
      </c>
      <c r="O4" s="23" t="s">
        <v>492</v>
      </c>
    </row>
    <row r="5" spans="1:15" x14ac:dyDescent="0.4">
      <c r="B5" s="26" t="str">
        <f>D5</f>
        <v>RM(M)LOT</v>
      </c>
      <c r="C5" s="26" t="s">
        <v>691</v>
      </c>
      <c r="D5" s="26" t="s">
        <v>821</v>
      </c>
      <c r="E5" s="26" t="s">
        <v>822</v>
      </c>
      <c r="F5" s="26" t="s">
        <v>736</v>
      </c>
      <c r="G5" s="26" t="s">
        <v>823</v>
      </c>
      <c r="H5" s="26" t="s">
        <v>823</v>
      </c>
      <c r="I5" s="26" t="s">
        <v>502</v>
      </c>
      <c r="J5" s="26" t="s">
        <v>489</v>
      </c>
      <c r="K5" s="26" t="s">
        <v>491</v>
      </c>
      <c r="L5" s="26" t="s">
        <v>234</v>
      </c>
      <c r="M5" s="22" t="s">
        <v>76</v>
      </c>
      <c r="N5" s="22"/>
      <c r="O5" s="22" t="s">
        <v>1171</v>
      </c>
    </row>
    <row r="6" spans="1:15" x14ac:dyDescent="0.4">
      <c r="B6" s="29" t="str">
        <f t="shared" ref="B6:B11" si="0">D6</f>
        <v>FG(M)LOT</v>
      </c>
      <c r="C6" s="29" t="s">
        <v>691</v>
      </c>
      <c r="D6" s="29" t="s">
        <v>825</v>
      </c>
      <c r="E6" s="29" t="s">
        <v>826</v>
      </c>
      <c r="F6" s="29" t="s">
        <v>736</v>
      </c>
      <c r="G6" s="29" t="s">
        <v>823</v>
      </c>
      <c r="H6" s="29" t="s">
        <v>823</v>
      </c>
      <c r="I6" s="29" t="s">
        <v>501</v>
      </c>
      <c r="J6" s="29" t="s">
        <v>488</v>
      </c>
      <c r="K6" s="29" t="s">
        <v>165</v>
      </c>
      <c r="L6" s="29" t="s">
        <v>234</v>
      </c>
      <c r="M6" s="29" t="s">
        <v>76</v>
      </c>
      <c r="N6" s="29"/>
      <c r="O6" s="29" t="s">
        <v>1171</v>
      </c>
    </row>
    <row r="7" spans="1:15" x14ac:dyDescent="0.4">
      <c r="B7" s="29" t="str">
        <f t="shared" si="0"/>
        <v>FG(PC)LOT</v>
      </c>
      <c r="C7" s="29" t="s">
        <v>691</v>
      </c>
      <c r="D7" s="29" t="s">
        <v>827</v>
      </c>
      <c r="E7" s="29" t="s">
        <v>169</v>
      </c>
      <c r="F7" s="29" t="s">
        <v>736</v>
      </c>
      <c r="G7" s="29" t="s">
        <v>824</v>
      </c>
      <c r="H7" s="29" t="s">
        <v>824</v>
      </c>
      <c r="I7" s="29" t="s">
        <v>501</v>
      </c>
      <c r="J7" s="29" t="s">
        <v>488</v>
      </c>
      <c r="K7" s="29" t="s">
        <v>165</v>
      </c>
      <c r="L7" s="29" t="s">
        <v>234</v>
      </c>
      <c r="M7" s="29" t="s">
        <v>76</v>
      </c>
      <c r="N7" s="29"/>
      <c r="O7" s="29" t="s">
        <v>1171</v>
      </c>
    </row>
    <row r="8" spans="1:15" x14ac:dyDescent="0.4">
      <c r="B8" s="29">
        <f t="shared" si="0"/>
        <v>0</v>
      </c>
      <c r="C8" s="29"/>
      <c r="D8" s="29"/>
      <c r="E8" s="29"/>
      <c r="F8" s="29"/>
      <c r="G8" s="29"/>
      <c r="H8" s="29"/>
      <c r="I8" s="29"/>
      <c r="J8" s="29"/>
      <c r="K8" s="29"/>
      <c r="L8" s="29"/>
      <c r="M8" s="29"/>
      <c r="N8" s="29"/>
      <c r="O8" s="29"/>
    </row>
    <row r="9" spans="1:15" x14ac:dyDescent="0.4">
      <c r="B9" s="29">
        <f t="shared" si="0"/>
        <v>0</v>
      </c>
      <c r="C9" s="29"/>
      <c r="D9" s="29"/>
      <c r="E9" s="29"/>
      <c r="F9" s="29"/>
      <c r="G9" s="29"/>
      <c r="H9" s="29"/>
      <c r="I9" s="29"/>
      <c r="J9" s="29"/>
      <c r="K9" s="29"/>
      <c r="L9" s="29"/>
      <c r="M9" s="29"/>
      <c r="N9" s="29"/>
      <c r="O9" s="29"/>
    </row>
    <row r="10" spans="1:15" x14ac:dyDescent="0.4">
      <c r="B10" s="29">
        <f t="shared" si="0"/>
        <v>0</v>
      </c>
      <c r="C10" s="29"/>
      <c r="D10" s="29"/>
      <c r="E10" s="29"/>
      <c r="F10" s="29"/>
      <c r="G10" s="29"/>
      <c r="H10" s="29"/>
      <c r="I10" s="29"/>
      <c r="J10" s="29"/>
      <c r="K10" s="29"/>
      <c r="L10" s="29"/>
      <c r="M10" s="29"/>
      <c r="N10" s="29"/>
      <c r="O10" s="29"/>
    </row>
    <row r="11" spans="1:15" x14ac:dyDescent="0.4">
      <c r="B11" s="29">
        <f t="shared" si="0"/>
        <v>0</v>
      </c>
      <c r="C11" s="29"/>
      <c r="D11" s="29"/>
      <c r="E11" s="29"/>
      <c r="F11" s="29"/>
      <c r="G11" s="29"/>
      <c r="H11" s="29"/>
      <c r="I11" s="29"/>
      <c r="J11" s="29"/>
      <c r="K11" s="29"/>
      <c r="L11" s="29"/>
      <c r="M11" s="29"/>
      <c r="N11" s="29"/>
      <c r="O11" s="29"/>
    </row>
    <row r="13" spans="1:15" x14ac:dyDescent="0.4">
      <c r="B13" s="1" t="s">
        <v>507</v>
      </c>
    </row>
    <row r="14" spans="1:15" x14ac:dyDescent="0.4">
      <c r="B14" s="1" t="s">
        <v>527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0"/>
  <sheetViews>
    <sheetView zoomScale="85" zoomScaleNormal="85" workbookViewId="0">
      <pane xSplit="1" ySplit="4" topLeftCell="B5" activePane="bottomRight" state="frozen"/>
      <selection pane="topRight" activeCell="B1" sqref="B1"/>
      <selection pane="bottomLeft" activeCell="A5" sqref="A5"/>
      <selection pane="bottomRight" activeCell="F21" sqref="F21"/>
    </sheetView>
  </sheetViews>
  <sheetFormatPr defaultColWidth="7.875" defaultRowHeight="15.75" x14ac:dyDescent="0.4"/>
  <cols>
    <col min="1" max="1" width="7.875" style="1"/>
    <col min="2" max="2" width="33.125" style="1" customWidth="1"/>
    <col min="3" max="3" width="11.625" style="1" bestFit="1" customWidth="1"/>
    <col min="4" max="4" width="14.125" style="1" customWidth="1"/>
    <col min="5" max="5" width="19.625" style="1" bestFit="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7" t="s">
        <v>441</v>
      </c>
    </row>
    <row r="4" spans="1:11" x14ac:dyDescent="0.4">
      <c r="A4" s="31" t="s">
        <v>47</v>
      </c>
      <c r="B4" s="1" t="s">
        <v>235</v>
      </c>
      <c r="C4" s="1" t="s">
        <v>139</v>
      </c>
      <c r="D4" s="39" t="s">
        <v>490</v>
      </c>
      <c r="E4" s="39" t="s">
        <v>494</v>
      </c>
      <c r="F4" s="39" t="s">
        <v>495</v>
      </c>
      <c r="G4" s="39" t="s">
        <v>230</v>
      </c>
      <c r="H4" s="1" t="s">
        <v>497</v>
      </c>
      <c r="I4" s="39" t="s">
        <v>498</v>
      </c>
      <c r="J4" s="1" t="s">
        <v>496</v>
      </c>
      <c r="K4" s="39" t="s">
        <v>503</v>
      </c>
    </row>
    <row r="5" spans="1:11" x14ac:dyDescent="0.4">
      <c r="B5" s="40">
        <f t="shared" ref="B5:B46" si="0">E5</f>
        <v>0</v>
      </c>
      <c r="C5" s="40"/>
      <c r="D5" s="40"/>
      <c r="E5" s="40"/>
      <c r="F5" s="40"/>
      <c r="G5" s="40"/>
      <c r="H5" s="40"/>
      <c r="I5" s="40"/>
      <c r="J5" s="40"/>
      <c r="K5" s="40"/>
    </row>
    <row r="6" spans="1:11" x14ac:dyDescent="0.4">
      <c r="B6" s="40" t="str">
        <f t="shared" ref="B6:B35" si="1">E6</f>
        <v>SCF-A25M-XNW</v>
      </c>
      <c r="C6" s="46" t="s">
        <v>691</v>
      </c>
      <c r="D6" s="101" t="s">
        <v>887</v>
      </c>
      <c r="E6" s="46" t="s">
        <v>977</v>
      </c>
      <c r="F6" s="46" t="s">
        <v>1144</v>
      </c>
      <c r="G6" s="101" t="s">
        <v>890</v>
      </c>
      <c r="H6" s="95">
        <v>0</v>
      </c>
      <c r="I6" s="101" t="s">
        <v>823</v>
      </c>
      <c r="J6" s="46" t="s">
        <v>76</v>
      </c>
      <c r="K6" s="40"/>
    </row>
    <row r="7" spans="1:11" x14ac:dyDescent="0.4">
      <c r="B7" s="40" t="str">
        <f t="shared" si="1"/>
        <v>SCF-A25M-XNW-1</v>
      </c>
      <c r="C7" s="46" t="s">
        <v>691</v>
      </c>
      <c r="D7" s="46" t="s">
        <v>887</v>
      </c>
      <c r="E7" s="46" t="s">
        <v>978</v>
      </c>
      <c r="F7" s="46" t="s">
        <v>1145</v>
      </c>
      <c r="G7" s="46" t="s">
        <v>891</v>
      </c>
      <c r="H7" s="95">
        <v>0</v>
      </c>
      <c r="I7" s="46" t="s">
        <v>824</v>
      </c>
      <c r="J7" s="46" t="s">
        <v>76</v>
      </c>
      <c r="K7" s="40"/>
    </row>
    <row r="8" spans="1:11" x14ac:dyDescent="0.4">
      <c r="B8" s="40" t="str">
        <f t="shared" si="1"/>
        <v>SCF-A25M-XNW-5</v>
      </c>
      <c r="C8" s="46" t="s">
        <v>691</v>
      </c>
      <c r="D8" s="46" t="s">
        <v>887</v>
      </c>
      <c r="E8" s="46" t="s">
        <v>979</v>
      </c>
      <c r="F8" s="46" t="s">
        <v>1146</v>
      </c>
      <c r="G8" s="46" t="s">
        <v>891</v>
      </c>
      <c r="H8" s="95">
        <v>0</v>
      </c>
      <c r="I8" s="46" t="s">
        <v>824</v>
      </c>
      <c r="J8" s="46" t="s">
        <v>76</v>
      </c>
      <c r="K8" s="40"/>
    </row>
    <row r="9" spans="1:11" x14ac:dyDescent="0.4">
      <c r="B9" s="40" t="str">
        <f t="shared" ref="B9:B29" si="2">E9</f>
        <v>SCF-A25M-XNS</v>
      </c>
      <c r="C9" s="46" t="s">
        <v>691</v>
      </c>
      <c r="D9" s="101" t="s">
        <v>887</v>
      </c>
      <c r="E9" s="46" t="s">
        <v>980</v>
      </c>
      <c r="F9" s="46" t="s">
        <v>1147</v>
      </c>
      <c r="G9" s="101" t="s">
        <v>890</v>
      </c>
      <c r="H9" s="95">
        <v>0</v>
      </c>
      <c r="I9" s="101" t="s">
        <v>823</v>
      </c>
      <c r="J9" s="46" t="s">
        <v>76</v>
      </c>
      <c r="K9" s="40"/>
    </row>
    <row r="10" spans="1:11" x14ac:dyDescent="0.4">
      <c r="B10" s="40" t="str">
        <f t="shared" si="2"/>
        <v>SCF-A25M-XNS-1</v>
      </c>
      <c r="C10" s="46" t="s">
        <v>691</v>
      </c>
      <c r="D10" s="46" t="s">
        <v>887</v>
      </c>
      <c r="E10" s="46" t="s">
        <v>981</v>
      </c>
      <c r="F10" s="46" t="s">
        <v>1148</v>
      </c>
      <c r="G10" s="46" t="s">
        <v>891</v>
      </c>
      <c r="H10" s="95">
        <v>0</v>
      </c>
      <c r="I10" s="46" t="s">
        <v>824</v>
      </c>
      <c r="J10" s="46" t="s">
        <v>76</v>
      </c>
      <c r="K10" s="40"/>
    </row>
    <row r="11" spans="1:11" x14ac:dyDescent="0.4">
      <c r="B11" s="40" t="str">
        <f t="shared" si="2"/>
        <v>SCF-A25M-XNS-5</v>
      </c>
      <c r="C11" s="46" t="s">
        <v>691</v>
      </c>
      <c r="D11" s="46" t="s">
        <v>887</v>
      </c>
      <c r="E11" s="46" t="s">
        <v>982</v>
      </c>
      <c r="F11" s="46" t="s">
        <v>1149</v>
      </c>
      <c r="G11" s="46" t="s">
        <v>891</v>
      </c>
      <c r="H11" s="95">
        <v>0</v>
      </c>
      <c r="I11" s="46" t="s">
        <v>824</v>
      </c>
      <c r="J11" s="46" t="s">
        <v>76</v>
      </c>
      <c r="K11" s="40"/>
    </row>
    <row r="12" spans="1:11" x14ac:dyDescent="0.4">
      <c r="B12" s="40" t="str">
        <f t="shared" si="2"/>
        <v>SCM-100E-XFW</v>
      </c>
      <c r="C12" s="46" t="s">
        <v>691</v>
      </c>
      <c r="D12" s="101" t="s">
        <v>887</v>
      </c>
      <c r="E12" s="46" t="s">
        <v>983</v>
      </c>
      <c r="F12" s="46" t="s">
        <v>1150</v>
      </c>
      <c r="G12" s="101" t="s">
        <v>890</v>
      </c>
      <c r="H12" s="95">
        <v>0</v>
      </c>
      <c r="I12" s="101" t="s">
        <v>823</v>
      </c>
      <c r="J12" s="46" t="s">
        <v>76</v>
      </c>
      <c r="K12" s="40"/>
    </row>
    <row r="13" spans="1:11" x14ac:dyDescent="0.4">
      <c r="B13" s="40" t="str">
        <f t="shared" si="2"/>
        <v>SCM-100E-XFW-1</v>
      </c>
      <c r="C13" s="46" t="s">
        <v>691</v>
      </c>
      <c r="D13" s="46" t="s">
        <v>887</v>
      </c>
      <c r="E13" s="46" t="s">
        <v>984</v>
      </c>
      <c r="F13" s="46" t="s">
        <v>1151</v>
      </c>
      <c r="G13" s="46" t="s">
        <v>891</v>
      </c>
      <c r="H13" s="95">
        <v>0</v>
      </c>
      <c r="I13" s="46" t="s">
        <v>824</v>
      </c>
      <c r="J13" s="46" t="s">
        <v>76</v>
      </c>
      <c r="K13" s="40"/>
    </row>
    <row r="14" spans="1:11" x14ac:dyDescent="0.4">
      <c r="B14" s="40" t="str">
        <f t="shared" si="2"/>
        <v>SCM-100E-XFW-5</v>
      </c>
      <c r="C14" s="46" t="s">
        <v>691</v>
      </c>
      <c r="D14" s="46" t="s">
        <v>887</v>
      </c>
      <c r="E14" s="46" t="s">
        <v>985</v>
      </c>
      <c r="F14" s="46" t="s">
        <v>1152</v>
      </c>
      <c r="G14" s="46" t="s">
        <v>891</v>
      </c>
      <c r="H14" s="95">
        <v>0</v>
      </c>
      <c r="I14" s="46" t="s">
        <v>824</v>
      </c>
      <c r="J14" s="46" t="s">
        <v>76</v>
      </c>
      <c r="K14" s="40"/>
    </row>
    <row r="15" spans="1:11" x14ac:dyDescent="0.4">
      <c r="B15" s="40" t="str">
        <f t="shared" si="2"/>
        <v>SCM-100E-XFS</v>
      </c>
      <c r="C15" s="46" t="s">
        <v>691</v>
      </c>
      <c r="D15" s="101" t="s">
        <v>887</v>
      </c>
      <c r="E15" s="46" t="s">
        <v>986</v>
      </c>
      <c r="F15" s="46" t="s">
        <v>1153</v>
      </c>
      <c r="G15" s="101" t="s">
        <v>890</v>
      </c>
      <c r="H15" s="95">
        <v>0</v>
      </c>
      <c r="I15" s="101" t="s">
        <v>823</v>
      </c>
      <c r="J15" s="46" t="s">
        <v>76</v>
      </c>
      <c r="K15" s="40"/>
    </row>
    <row r="16" spans="1:11" x14ac:dyDescent="0.4">
      <c r="B16" s="40" t="str">
        <f t="shared" si="2"/>
        <v>SCM-100E-XFS-1</v>
      </c>
      <c r="C16" s="46" t="s">
        <v>691</v>
      </c>
      <c r="D16" s="46" t="s">
        <v>887</v>
      </c>
      <c r="E16" s="46" t="s">
        <v>987</v>
      </c>
      <c r="F16" s="46" t="s">
        <v>1154</v>
      </c>
      <c r="G16" s="46" t="s">
        <v>891</v>
      </c>
      <c r="H16" s="95">
        <v>0</v>
      </c>
      <c r="I16" s="46" t="s">
        <v>824</v>
      </c>
      <c r="J16" s="46" t="s">
        <v>76</v>
      </c>
      <c r="K16" s="40"/>
    </row>
    <row r="17" spans="2:11" x14ac:dyDescent="0.4">
      <c r="B17" s="40" t="str">
        <f t="shared" si="2"/>
        <v>SCM-100E-XFS-5</v>
      </c>
      <c r="C17" s="46" t="s">
        <v>691</v>
      </c>
      <c r="D17" s="46" t="s">
        <v>887</v>
      </c>
      <c r="E17" s="46" t="s">
        <v>988</v>
      </c>
      <c r="F17" s="46" t="s">
        <v>1155</v>
      </c>
      <c r="G17" s="46" t="s">
        <v>891</v>
      </c>
      <c r="H17" s="95">
        <v>0</v>
      </c>
      <c r="I17" s="46" t="s">
        <v>824</v>
      </c>
      <c r="J17" s="46" t="s">
        <v>76</v>
      </c>
      <c r="K17" s="40"/>
    </row>
    <row r="18" spans="2:11" x14ac:dyDescent="0.4">
      <c r="B18" s="40" t="str">
        <f t="shared" si="2"/>
        <v>SCM-050E-XFW</v>
      </c>
      <c r="C18" s="46" t="s">
        <v>691</v>
      </c>
      <c r="D18" s="101" t="s">
        <v>887</v>
      </c>
      <c r="E18" s="46" t="s">
        <v>989</v>
      </c>
      <c r="F18" s="46" t="s">
        <v>1156</v>
      </c>
      <c r="G18" s="101" t="s">
        <v>890</v>
      </c>
      <c r="H18" s="95">
        <v>0</v>
      </c>
      <c r="I18" s="101" t="s">
        <v>823</v>
      </c>
      <c r="J18" s="46" t="s">
        <v>76</v>
      </c>
      <c r="K18" s="40"/>
    </row>
    <row r="19" spans="2:11" x14ac:dyDescent="0.4">
      <c r="B19" s="40" t="str">
        <f t="shared" si="2"/>
        <v>SCM-050E-XFW-1</v>
      </c>
      <c r="C19" s="46" t="s">
        <v>691</v>
      </c>
      <c r="D19" s="46" t="s">
        <v>887</v>
      </c>
      <c r="E19" s="46" t="s">
        <v>990</v>
      </c>
      <c r="F19" s="46" t="s">
        <v>1157</v>
      </c>
      <c r="G19" s="46" t="s">
        <v>891</v>
      </c>
      <c r="H19" s="95">
        <v>0</v>
      </c>
      <c r="I19" s="46" t="s">
        <v>824</v>
      </c>
      <c r="J19" s="46" t="s">
        <v>76</v>
      </c>
      <c r="K19" s="40"/>
    </row>
    <row r="20" spans="2:11" x14ac:dyDescent="0.4">
      <c r="B20" s="40" t="str">
        <f t="shared" si="2"/>
        <v>SCM-050E-XFW-5</v>
      </c>
      <c r="C20" s="46" t="s">
        <v>691</v>
      </c>
      <c r="D20" s="46" t="s">
        <v>887</v>
      </c>
      <c r="E20" s="46" t="s">
        <v>991</v>
      </c>
      <c r="F20" s="46" t="s">
        <v>1158</v>
      </c>
      <c r="G20" s="46" t="s">
        <v>891</v>
      </c>
      <c r="H20" s="95">
        <v>0</v>
      </c>
      <c r="I20" s="46" t="s">
        <v>824</v>
      </c>
      <c r="J20" s="46" t="s">
        <v>76</v>
      </c>
      <c r="K20" s="40"/>
    </row>
    <row r="21" spans="2:11" x14ac:dyDescent="0.4">
      <c r="B21" s="40" t="str">
        <f t="shared" si="2"/>
        <v>SCM-200E-XFW</v>
      </c>
      <c r="C21" s="46" t="s">
        <v>691</v>
      </c>
      <c r="D21" s="101" t="s">
        <v>887</v>
      </c>
      <c r="E21" s="46" t="s">
        <v>992</v>
      </c>
      <c r="F21" s="46" t="s">
        <v>1159</v>
      </c>
      <c r="G21" s="101" t="s">
        <v>890</v>
      </c>
      <c r="H21" s="95">
        <v>0</v>
      </c>
      <c r="I21" s="101" t="s">
        <v>823</v>
      </c>
      <c r="J21" s="46" t="s">
        <v>76</v>
      </c>
      <c r="K21" s="40"/>
    </row>
    <row r="22" spans="2:11" x14ac:dyDescent="0.4">
      <c r="B22" s="40" t="str">
        <f t="shared" si="2"/>
        <v>SCM-200E-XFW-1</v>
      </c>
      <c r="C22" s="46" t="s">
        <v>691</v>
      </c>
      <c r="D22" s="46" t="s">
        <v>887</v>
      </c>
      <c r="E22" s="46" t="s">
        <v>993</v>
      </c>
      <c r="F22" s="46" t="s">
        <v>1160</v>
      </c>
      <c r="G22" s="46" t="s">
        <v>891</v>
      </c>
      <c r="H22" s="95">
        <v>0</v>
      </c>
      <c r="I22" s="46" t="s">
        <v>824</v>
      </c>
      <c r="J22" s="46" t="s">
        <v>76</v>
      </c>
      <c r="K22" s="40"/>
    </row>
    <row r="23" spans="2:11" x14ac:dyDescent="0.4">
      <c r="B23" s="40" t="str">
        <f t="shared" si="2"/>
        <v>SCM-200E-XFW-5</v>
      </c>
      <c r="C23" s="46" t="s">
        <v>691</v>
      </c>
      <c r="D23" s="46" t="s">
        <v>887</v>
      </c>
      <c r="E23" s="46" t="s">
        <v>994</v>
      </c>
      <c r="F23" s="46" t="s">
        <v>1161</v>
      </c>
      <c r="G23" s="46" t="s">
        <v>891</v>
      </c>
      <c r="H23" s="95">
        <v>0</v>
      </c>
      <c r="I23" s="46" t="s">
        <v>824</v>
      </c>
      <c r="J23" s="46" t="s">
        <v>76</v>
      </c>
      <c r="K23" s="40"/>
    </row>
    <row r="24" spans="2:11" x14ac:dyDescent="0.4">
      <c r="B24" s="40" t="str">
        <f t="shared" si="2"/>
        <v>SCM-200E-XFS</v>
      </c>
      <c r="C24" s="46" t="s">
        <v>691</v>
      </c>
      <c r="D24" s="101" t="s">
        <v>887</v>
      </c>
      <c r="E24" s="46" t="s">
        <v>995</v>
      </c>
      <c r="F24" s="46" t="s">
        <v>1162</v>
      </c>
      <c r="G24" s="101" t="s">
        <v>890</v>
      </c>
      <c r="H24" s="95">
        <v>0</v>
      </c>
      <c r="I24" s="101" t="s">
        <v>823</v>
      </c>
      <c r="J24" s="46" t="s">
        <v>76</v>
      </c>
      <c r="K24" s="40"/>
    </row>
    <row r="25" spans="2:11" x14ac:dyDescent="0.4">
      <c r="B25" s="40" t="str">
        <f t="shared" si="2"/>
        <v>SCM-200E-XFS-1</v>
      </c>
      <c r="C25" s="46" t="s">
        <v>691</v>
      </c>
      <c r="D25" s="46" t="s">
        <v>887</v>
      </c>
      <c r="E25" s="46" t="s">
        <v>996</v>
      </c>
      <c r="F25" s="46" t="s">
        <v>1163</v>
      </c>
      <c r="G25" s="46" t="s">
        <v>891</v>
      </c>
      <c r="H25" s="95">
        <v>0</v>
      </c>
      <c r="I25" s="46" t="s">
        <v>824</v>
      </c>
      <c r="J25" s="46" t="s">
        <v>76</v>
      </c>
      <c r="K25" s="40"/>
    </row>
    <row r="26" spans="2:11" x14ac:dyDescent="0.4">
      <c r="B26" s="40" t="str">
        <f t="shared" si="2"/>
        <v>SCM-200E-XFS-5</v>
      </c>
      <c r="C26" s="46" t="s">
        <v>691</v>
      </c>
      <c r="D26" s="46" t="s">
        <v>887</v>
      </c>
      <c r="E26" s="46" t="s">
        <v>997</v>
      </c>
      <c r="F26" s="46" t="s">
        <v>1164</v>
      </c>
      <c r="G26" s="46" t="s">
        <v>891</v>
      </c>
      <c r="H26" s="95">
        <v>0</v>
      </c>
      <c r="I26" s="46" t="s">
        <v>824</v>
      </c>
      <c r="J26" s="46" t="s">
        <v>76</v>
      </c>
      <c r="K26" s="40"/>
    </row>
    <row r="27" spans="2:11" x14ac:dyDescent="0.4">
      <c r="B27" s="40" t="str">
        <f t="shared" si="2"/>
        <v>SCM-300G-XNW</v>
      </c>
      <c r="C27" s="46" t="s">
        <v>691</v>
      </c>
      <c r="D27" s="101" t="s">
        <v>887</v>
      </c>
      <c r="E27" s="46" t="s">
        <v>998</v>
      </c>
      <c r="F27" s="46" t="s">
        <v>1165</v>
      </c>
      <c r="G27" s="101" t="s">
        <v>890</v>
      </c>
      <c r="H27" s="95">
        <v>0</v>
      </c>
      <c r="I27" s="101" t="s">
        <v>823</v>
      </c>
      <c r="J27" s="46" t="s">
        <v>76</v>
      </c>
      <c r="K27" s="40"/>
    </row>
    <row r="28" spans="2:11" x14ac:dyDescent="0.4">
      <c r="B28" s="40" t="str">
        <f t="shared" si="2"/>
        <v>SCM-300G-XNW-1</v>
      </c>
      <c r="C28" s="46" t="s">
        <v>691</v>
      </c>
      <c r="D28" s="46" t="s">
        <v>887</v>
      </c>
      <c r="E28" s="46" t="s">
        <v>999</v>
      </c>
      <c r="F28" s="46" t="s">
        <v>1166</v>
      </c>
      <c r="G28" s="46" t="s">
        <v>891</v>
      </c>
      <c r="H28" s="95">
        <v>0</v>
      </c>
      <c r="I28" s="46" t="s">
        <v>824</v>
      </c>
      <c r="J28" s="46" t="s">
        <v>76</v>
      </c>
      <c r="K28" s="40"/>
    </row>
    <row r="29" spans="2:11" x14ac:dyDescent="0.4">
      <c r="B29" s="40" t="str">
        <f t="shared" si="2"/>
        <v>SCM-300G-XNW-5</v>
      </c>
      <c r="C29" s="46" t="s">
        <v>691</v>
      </c>
      <c r="D29" s="46" t="s">
        <v>887</v>
      </c>
      <c r="E29" s="46" t="s">
        <v>1000</v>
      </c>
      <c r="F29" s="46" t="s">
        <v>1167</v>
      </c>
      <c r="G29" s="46" t="s">
        <v>891</v>
      </c>
      <c r="H29" s="95">
        <v>0</v>
      </c>
      <c r="I29" s="46" t="s">
        <v>824</v>
      </c>
      <c r="J29" s="46" t="s">
        <v>76</v>
      </c>
      <c r="K29" s="40"/>
    </row>
    <row r="30" spans="2:11" x14ac:dyDescent="0.4">
      <c r="B30" s="40" t="str">
        <f t="shared" si="1"/>
        <v>SCM-300G-XNS</v>
      </c>
      <c r="C30" s="46" t="s">
        <v>691</v>
      </c>
      <c r="D30" s="101" t="s">
        <v>887</v>
      </c>
      <c r="E30" s="46" t="s">
        <v>1001</v>
      </c>
      <c r="F30" s="46" t="s">
        <v>1168</v>
      </c>
      <c r="G30" s="101" t="s">
        <v>890</v>
      </c>
      <c r="H30" s="95">
        <v>0</v>
      </c>
      <c r="I30" s="101" t="s">
        <v>823</v>
      </c>
      <c r="J30" s="46" t="s">
        <v>76</v>
      </c>
      <c r="K30" s="40"/>
    </row>
    <row r="31" spans="2:11" x14ac:dyDescent="0.4">
      <c r="B31" s="40" t="str">
        <f t="shared" si="1"/>
        <v>SCM-300G-XNS-1</v>
      </c>
      <c r="C31" s="46" t="s">
        <v>691</v>
      </c>
      <c r="D31" s="46" t="s">
        <v>887</v>
      </c>
      <c r="E31" s="46" t="s">
        <v>1002</v>
      </c>
      <c r="F31" s="46" t="s">
        <v>1169</v>
      </c>
      <c r="G31" s="46" t="s">
        <v>891</v>
      </c>
      <c r="H31" s="95">
        <v>0</v>
      </c>
      <c r="I31" s="46" t="s">
        <v>824</v>
      </c>
      <c r="J31" s="46" t="s">
        <v>76</v>
      </c>
      <c r="K31" s="40"/>
    </row>
    <row r="32" spans="2:11" x14ac:dyDescent="0.4">
      <c r="B32" s="40" t="str">
        <f t="shared" si="1"/>
        <v>SCM-300G-XNS-5</v>
      </c>
      <c r="C32" s="46" t="s">
        <v>691</v>
      </c>
      <c r="D32" s="46" t="s">
        <v>887</v>
      </c>
      <c r="E32" s="46" t="s">
        <v>1003</v>
      </c>
      <c r="F32" s="46" t="s">
        <v>1170</v>
      </c>
      <c r="G32" s="46" t="s">
        <v>891</v>
      </c>
      <c r="H32" s="95">
        <v>0</v>
      </c>
      <c r="I32" s="46" t="s">
        <v>824</v>
      </c>
      <c r="J32" s="46" t="s">
        <v>76</v>
      </c>
      <c r="K32" s="40"/>
    </row>
    <row r="33" spans="2:11" x14ac:dyDescent="0.4">
      <c r="B33" s="40" t="str">
        <f t="shared" si="1"/>
        <v>SCG-040I-XXW</v>
      </c>
      <c r="C33" s="46" t="s">
        <v>691</v>
      </c>
      <c r="D33" s="101" t="s">
        <v>887</v>
      </c>
      <c r="E33" s="46" t="s">
        <v>1004</v>
      </c>
      <c r="F33" s="46" t="s">
        <v>937</v>
      </c>
      <c r="G33" s="101" t="s">
        <v>890</v>
      </c>
      <c r="H33" s="95">
        <v>0</v>
      </c>
      <c r="I33" s="101" t="s">
        <v>823</v>
      </c>
      <c r="J33" s="46" t="s">
        <v>76</v>
      </c>
      <c r="K33" s="40"/>
    </row>
    <row r="34" spans="2:11" x14ac:dyDescent="0.4">
      <c r="B34" s="40" t="str">
        <f t="shared" si="1"/>
        <v>SCG-040I-XXS</v>
      </c>
      <c r="C34" s="46" t="s">
        <v>691</v>
      </c>
      <c r="D34" s="101" t="s">
        <v>887</v>
      </c>
      <c r="E34" s="46" t="s">
        <v>1005</v>
      </c>
      <c r="F34" s="46" t="s">
        <v>1016</v>
      </c>
      <c r="G34" s="101" t="s">
        <v>890</v>
      </c>
      <c r="H34" s="95">
        <v>0</v>
      </c>
      <c r="I34" s="101" t="s">
        <v>823</v>
      </c>
      <c r="J34" s="46" t="s">
        <v>76</v>
      </c>
      <c r="K34" s="40"/>
    </row>
    <row r="35" spans="2:11" x14ac:dyDescent="0.4">
      <c r="B35" s="40" t="str">
        <f t="shared" si="1"/>
        <v>SCF-3MJ-SC9-P</v>
      </c>
      <c r="C35" s="46" t="s">
        <v>691</v>
      </c>
      <c r="D35" s="101" t="s">
        <v>887</v>
      </c>
      <c r="E35" s="46" t="s">
        <v>939</v>
      </c>
      <c r="F35" s="46" t="s">
        <v>940</v>
      </c>
      <c r="G35" s="101" t="s">
        <v>890</v>
      </c>
      <c r="H35" s="95">
        <v>0</v>
      </c>
      <c r="I35" s="101" t="s">
        <v>823</v>
      </c>
      <c r="J35" s="46" t="s">
        <v>76</v>
      </c>
      <c r="K35" s="40"/>
    </row>
    <row r="36" spans="2:11" x14ac:dyDescent="0.4">
      <c r="B36" s="40" t="str">
        <f t="shared" si="0"/>
        <v>SCH-XVPX-XXW</v>
      </c>
      <c r="C36" s="46" t="s">
        <v>691</v>
      </c>
      <c r="D36" s="101" t="s">
        <v>887</v>
      </c>
      <c r="E36" s="46" t="s">
        <v>1006</v>
      </c>
      <c r="F36" s="46" t="s">
        <v>1017</v>
      </c>
      <c r="G36" s="101" t="s">
        <v>890</v>
      </c>
      <c r="H36" s="95">
        <v>0</v>
      </c>
      <c r="I36" s="101" t="s">
        <v>823</v>
      </c>
      <c r="J36" s="46" t="s">
        <v>76</v>
      </c>
      <c r="K36" s="40"/>
    </row>
    <row r="37" spans="2:11" x14ac:dyDescent="0.4">
      <c r="B37" s="40" t="str">
        <f t="shared" si="0"/>
        <v>SCH-XVPV-XXW</v>
      </c>
      <c r="C37" s="46" t="s">
        <v>691</v>
      </c>
      <c r="D37" s="101" t="s">
        <v>887</v>
      </c>
      <c r="E37" s="46" t="s">
        <v>1007</v>
      </c>
      <c r="F37" s="46" t="s">
        <v>1018</v>
      </c>
      <c r="G37" s="101" t="s">
        <v>890</v>
      </c>
      <c r="H37" s="95">
        <v>0</v>
      </c>
      <c r="I37" s="101" t="s">
        <v>823</v>
      </c>
      <c r="J37" s="46" t="s">
        <v>76</v>
      </c>
      <c r="K37" s="40"/>
    </row>
    <row r="38" spans="2:11" x14ac:dyDescent="0.4">
      <c r="B38" s="40" t="str">
        <f t="shared" ref="B38:B41" si="3">E38</f>
        <v>SCH-XVPX-XXS</v>
      </c>
      <c r="C38" s="46" t="s">
        <v>691</v>
      </c>
      <c r="D38" s="101" t="s">
        <v>887</v>
      </c>
      <c r="E38" s="46" t="s">
        <v>1008</v>
      </c>
      <c r="F38" s="46" t="s">
        <v>1019</v>
      </c>
      <c r="G38" s="101" t="s">
        <v>890</v>
      </c>
      <c r="H38" s="95">
        <v>0</v>
      </c>
      <c r="I38" s="101" t="s">
        <v>823</v>
      </c>
      <c r="J38" s="46" t="s">
        <v>76</v>
      </c>
      <c r="K38" s="40"/>
    </row>
    <row r="39" spans="2:11" x14ac:dyDescent="0.4">
      <c r="B39" s="40" t="str">
        <f t="shared" si="3"/>
        <v>SCH-XVPV-XXS</v>
      </c>
      <c r="C39" s="46" t="s">
        <v>691</v>
      </c>
      <c r="D39" s="101" t="s">
        <v>887</v>
      </c>
      <c r="E39" s="46" t="s">
        <v>1009</v>
      </c>
      <c r="F39" s="46" t="s">
        <v>1020</v>
      </c>
      <c r="G39" s="101" t="s">
        <v>890</v>
      </c>
      <c r="H39" s="95">
        <v>0</v>
      </c>
      <c r="I39" s="101" t="s">
        <v>823</v>
      </c>
      <c r="J39" s="46" t="s">
        <v>76</v>
      </c>
      <c r="K39" s="40"/>
    </row>
    <row r="40" spans="2:11" x14ac:dyDescent="0.4">
      <c r="B40" s="40" t="str">
        <f t="shared" si="3"/>
        <v>IPVCW</v>
      </c>
      <c r="C40" s="46" t="s">
        <v>691</v>
      </c>
      <c r="D40" s="46" t="s">
        <v>248</v>
      </c>
      <c r="E40" s="46" t="s">
        <v>1010</v>
      </c>
      <c r="F40" s="46" t="s">
        <v>1021</v>
      </c>
      <c r="G40" s="46" t="s">
        <v>892</v>
      </c>
      <c r="H40" s="95">
        <v>0</v>
      </c>
      <c r="I40" s="46" t="s">
        <v>823</v>
      </c>
      <c r="J40" s="46" t="s">
        <v>76</v>
      </c>
      <c r="K40" s="40"/>
    </row>
    <row r="41" spans="2:11" x14ac:dyDescent="0.4">
      <c r="B41" s="40" t="str">
        <f t="shared" si="3"/>
        <v>IPVCS</v>
      </c>
      <c r="C41" s="46" t="s">
        <v>691</v>
      </c>
      <c r="D41" s="46" t="s">
        <v>248</v>
      </c>
      <c r="E41" s="46" t="s">
        <v>1011</v>
      </c>
      <c r="F41" s="46" t="s">
        <v>1022</v>
      </c>
      <c r="G41" s="46" t="s">
        <v>892</v>
      </c>
      <c r="H41" s="95">
        <v>0</v>
      </c>
      <c r="I41" s="46" t="s">
        <v>823</v>
      </c>
      <c r="J41" s="46" t="s">
        <v>76</v>
      </c>
      <c r="K41" s="40"/>
    </row>
    <row r="42" spans="2:11" x14ac:dyDescent="0.4">
      <c r="B42" s="40" t="str">
        <f t="shared" ref="B42:B45" si="4">E42</f>
        <v>OPVCW</v>
      </c>
      <c r="C42" s="46" t="s">
        <v>691</v>
      </c>
      <c r="D42" s="46" t="s">
        <v>248</v>
      </c>
      <c r="E42" s="46" t="s">
        <v>1012</v>
      </c>
      <c r="F42" s="46" t="s">
        <v>1023</v>
      </c>
      <c r="G42" s="46" t="s">
        <v>892</v>
      </c>
      <c r="H42" s="95">
        <v>0</v>
      </c>
      <c r="I42" s="46" t="s">
        <v>823</v>
      </c>
      <c r="J42" s="46" t="s">
        <v>76</v>
      </c>
      <c r="K42" s="40"/>
    </row>
    <row r="43" spans="2:11" x14ac:dyDescent="0.4">
      <c r="B43" s="40" t="str">
        <f t="shared" si="4"/>
        <v>OPVCS</v>
      </c>
      <c r="C43" s="46" t="s">
        <v>691</v>
      </c>
      <c r="D43" s="46" t="s">
        <v>248</v>
      </c>
      <c r="E43" s="46" t="s">
        <v>1013</v>
      </c>
      <c r="F43" s="46" t="s">
        <v>1024</v>
      </c>
      <c r="G43" s="46" t="s">
        <v>892</v>
      </c>
      <c r="H43" s="95">
        <v>0</v>
      </c>
      <c r="I43" s="46" t="s">
        <v>823</v>
      </c>
      <c r="J43" s="46" t="s">
        <v>76</v>
      </c>
      <c r="K43" s="40"/>
    </row>
    <row r="44" spans="2:11" x14ac:dyDescent="0.4">
      <c r="B44" s="40" t="str">
        <f t="shared" si="4"/>
        <v>OIP</v>
      </c>
      <c r="C44" s="46" t="s">
        <v>691</v>
      </c>
      <c r="D44" s="46" t="s">
        <v>248</v>
      </c>
      <c r="E44" s="46" t="s">
        <v>1014</v>
      </c>
      <c r="F44" s="46" t="s">
        <v>1025</v>
      </c>
      <c r="G44" s="46" t="s">
        <v>892</v>
      </c>
      <c r="H44" s="95">
        <v>0</v>
      </c>
      <c r="I44" s="46" t="s">
        <v>823</v>
      </c>
      <c r="J44" s="46" t="s">
        <v>76</v>
      </c>
      <c r="K44" s="40"/>
    </row>
    <row r="45" spans="2:11" x14ac:dyDescent="0.4">
      <c r="B45" s="40" t="str">
        <f t="shared" si="4"/>
        <v>NAP</v>
      </c>
      <c r="C45" s="46" t="s">
        <v>691</v>
      </c>
      <c r="D45" s="46" t="s">
        <v>248</v>
      </c>
      <c r="E45" s="46" t="s">
        <v>1015</v>
      </c>
      <c r="F45" s="46" t="s">
        <v>1026</v>
      </c>
      <c r="G45" s="46" t="s">
        <v>892</v>
      </c>
      <c r="H45" s="95">
        <v>0</v>
      </c>
      <c r="I45" s="46" t="s">
        <v>823</v>
      </c>
      <c r="J45" s="46" t="s">
        <v>76</v>
      </c>
      <c r="K45" s="40"/>
    </row>
    <row r="46" spans="2:11" x14ac:dyDescent="0.4">
      <c r="B46" s="40">
        <f t="shared" si="0"/>
        <v>0</v>
      </c>
      <c r="C46" s="40"/>
      <c r="D46" s="40"/>
      <c r="E46" s="40"/>
      <c r="F46" s="40"/>
      <c r="G46" s="40"/>
      <c r="H46" s="40"/>
      <c r="I46" s="40"/>
      <c r="J46" s="40"/>
      <c r="K46" s="40"/>
    </row>
    <row r="48" spans="2:11" x14ac:dyDescent="0.4">
      <c r="B48" s="1" t="s">
        <v>505</v>
      </c>
    </row>
    <row r="49" spans="2:2" x14ac:dyDescent="0.4">
      <c r="B49" s="1" t="s">
        <v>506</v>
      </c>
    </row>
    <row r="50" spans="2:2" x14ac:dyDescent="0.4">
      <c r="B50" s="1" t="s">
        <v>504</v>
      </c>
    </row>
  </sheetData>
  <phoneticPr fontId="2"/>
  <hyperlinks>
    <hyperlink ref="A4" location="目次!A1" display="戻る" xr:uid="{A28A07DF-C452-443A-BC0C-12DB9D278512}"/>
    <hyperlink ref="B2" r:id="rId1" xr:uid="{0BB7694B-38E8-40ED-B837-A634E9CD724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75" defaultRowHeight="15.75" x14ac:dyDescent="0.4"/>
  <cols>
    <col min="1" max="1" width="7.875" style="41"/>
    <col min="2" max="2" width="16.25" style="41" customWidth="1"/>
    <col min="3" max="3" width="11.625" style="41" bestFit="1" customWidth="1"/>
    <col min="4" max="4" width="18.25" style="41" bestFit="1" customWidth="1"/>
    <col min="5" max="5" width="19.75" style="41" bestFit="1" customWidth="1"/>
    <col min="6" max="6" width="19.375" style="41" bestFit="1" customWidth="1"/>
    <col min="7" max="7" width="24.625" style="41" bestFit="1" customWidth="1"/>
    <col min="8" max="8" width="22.375" style="41" bestFit="1" customWidth="1"/>
    <col min="9" max="9" width="22.75" style="41" bestFit="1" customWidth="1"/>
    <col min="10" max="10" width="37.625" style="41" bestFit="1" customWidth="1"/>
    <col min="11" max="11" width="22.375" style="41" customWidth="1"/>
    <col min="12" max="12" width="18.25" style="41" bestFit="1" customWidth="1"/>
    <col min="13" max="13" width="29.75" style="41" bestFit="1" customWidth="1"/>
    <col min="14" max="14" width="24.125" style="41" bestFit="1" customWidth="1"/>
    <col min="15" max="15" width="30.25" style="41" customWidth="1"/>
    <col min="16" max="16" width="23.625" style="41" bestFit="1" customWidth="1"/>
    <col min="17" max="17" width="19.625" style="41" bestFit="1" customWidth="1"/>
    <col min="18" max="19" width="21.625" style="41" bestFit="1" customWidth="1"/>
    <col min="20" max="20" width="35.125" style="41" customWidth="1"/>
    <col min="21" max="16384" width="7.875" style="41"/>
  </cols>
  <sheetData>
    <row r="2" spans="1:20" ht="18.75" x14ac:dyDescent="0.4">
      <c r="B2" s="53" t="s">
        <v>442</v>
      </c>
    </row>
    <row r="4" spans="1:20" ht="16.5" thickBot="1" x14ac:dyDescent="0.45">
      <c r="A4" s="31" t="s">
        <v>47</v>
      </c>
      <c r="B4" s="41" t="s">
        <v>236</v>
      </c>
      <c r="C4" s="41" t="s">
        <v>127</v>
      </c>
      <c r="D4" s="42" t="s">
        <v>508</v>
      </c>
      <c r="E4" s="41" t="s">
        <v>510</v>
      </c>
      <c r="F4" s="42" t="s">
        <v>523</v>
      </c>
      <c r="G4" s="41" t="s">
        <v>511</v>
      </c>
      <c r="H4" s="41" t="s">
        <v>513</v>
      </c>
      <c r="I4" s="41" t="s">
        <v>514</v>
      </c>
      <c r="J4" s="41" t="s">
        <v>515</v>
      </c>
      <c r="K4" s="41" t="s">
        <v>517</v>
      </c>
      <c r="L4" s="41" t="s">
        <v>518</v>
      </c>
      <c r="M4" s="41" t="s">
        <v>519</v>
      </c>
      <c r="N4" s="41" t="s">
        <v>520</v>
      </c>
      <c r="O4" s="41" t="s">
        <v>521</v>
      </c>
      <c r="P4" s="41" t="s">
        <v>522</v>
      </c>
      <c r="Q4" s="41" t="s">
        <v>524</v>
      </c>
      <c r="R4" s="41" t="s">
        <v>525</v>
      </c>
      <c r="S4" s="41" t="s">
        <v>528</v>
      </c>
      <c r="T4" s="41" t="s">
        <v>237</v>
      </c>
    </row>
    <row r="5" spans="1:20" x14ac:dyDescent="0.4">
      <c r="B5" s="25" t="s">
        <v>691</v>
      </c>
      <c r="C5" s="25" t="s">
        <v>691</v>
      </c>
      <c r="D5" s="25" t="s">
        <v>509</v>
      </c>
      <c r="E5" s="25" t="s">
        <v>163</v>
      </c>
      <c r="F5" s="25" t="s">
        <v>1171</v>
      </c>
      <c r="G5" s="25" t="s">
        <v>512</v>
      </c>
      <c r="H5" s="25" t="s">
        <v>238</v>
      </c>
      <c r="I5" s="25" t="s">
        <v>1172</v>
      </c>
      <c r="J5" s="25" t="s">
        <v>516</v>
      </c>
      <c r="K5" s="25" t="s">
        <v>76</v>
      </c>
      <c r="L5" s="25" t="s">
        <v>76</v>
      </c>
      <c r="M5" s="25" t="s">
        <v>831</v>
      </c>
      <c r="N5" s="25" t="s">
        <v>76</v>
      </c>
      <c r="O5" s="25" t="s">
        <v>76</v>
      </c>
      <c r="P5" s="25" t="s">
        <v>76</v>
      </c>
      <c r="Q5" s="25" t="s">
        <v>806</v>
      </c>
      <c r="R5" s="25" t="s">
        <v>806</v>
      </c>
      <c r="S5" s="25" t="s">
        <v>529</v>
      </c>
      <c r="T5" s="25" t="s">
        <v>526</v>
      </c>
    </row>
    <row r="6" spans="1:20" x14ac:dyDescent="0.4">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125" defaultRowHeight="15.75" x14ac:dyDescent="0.4"/>
  <cols>
    <col min="1" max="1" width="8.125" style="23"/>
    <col min="2" max="2" width="18.75" style="23" customWidth="1"/>
    <col min="3" max="3" width="21.75" style="23" customWidth="1"/>
    <col min="4" max="4" width="20.25" style="23" bestFit="1" customWidth="1"/>
    <col min="5" max="8" width="12.5" style="23" bestFit="1" customWidth="1"/>
    <col min="9" max="9" width="22.625" style="23" bestFit="1" customWidth="1"/>
    <col min="10" max="10" width="24.875" style="23" bestFit="1" customWidth="1"/>
    <col min="11" max="11" width="31.25" style="23" bestFit="1" customWidth="1"/>
    <col min="12" max="16384" width="8.125" style="23"/>
  </cols>
  <sheetData>
    <row r="2" spans="1:11" ht="18.75" x14ac:dyDescent="0.4">
      <c r="B2" s="59" t="s">
        <v>443</v>
      </c>
    </row>
    <row r="4" spans="1:11" ht="16.5" thickBot="1" x14ac:dyDescent="0.45">
      <c r="A4" s="31" t="s">
        <v>47</v>
      </c>
      <c r="B4" s="73" t="s">
        <v>621</v>
      </c>
      <c r="C4" s="36" t="s">
        <v>533</v>
      </c>
      <c r="D4" s="36" t="s">
        <v>534</v>
      </c>
      <c r="E4" s="23" t="s">
        <v>530</v>
      </c>
      <c r="F4" s="23" t="s">
        <v>239</v>
      </c>
      <c r="G4" s="23" t="s">
        <v>537</v>
      </c>
      <c r="H4" s="23" t="s">
        <v>538</v>
      </c>
      <c r="I4" s="73" t="s">
        <v>540</v>
      </c>
      <c r="J4" s="23" t="s">
        <v>541</v>
      </c>
      <c r="K4" s="23" t="s">
        <v>542</v>
      </c>
    </row>
    <row r="5" spans="1:11" x14ac:dyDescent="0.4">
      <c r="B5" s="22" t="s">
        <v>893</v>
      </c>
      <c r="C5" s="22" t="s">
        <v>893</v>
      </c>
      <c r="D5" s="22" t="s">
        <v>536</v>
      </c>
      <c r="E5" s="22" t="s">
        <v>531</v>
      </c>
      <c r="F5" s="22" t="s">
        <v>76</v>
      </c>
      <c r="G5" s="22" t="s">
        <v>532</v>
      </c>
      <c r="H5" s="22" t="s">
        <v>539</v>
      </c>
      <c r="I5" s="22" t="s">
        <v>76</v>
      </c>
      <c r="J5" s="22" t="s">
        <v>76</v>
      </c>
      <c r="K5" s="22" t="s">
        <v>76</v>
      </c>
    </row>
    <row r="6" spans="1:11" x14ac:dyDescent="0.4">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51"/>
  <sheetViews>
    <sheetView zoomScale="115" zoomScaleNormal="115" workbookViewId="0">
      <pane xSplit="1" ySplit="4" topLeftCell="D5" activePane="bottomRight" state="frozen"/>
      <selection pane="topRight" activeCell="B1" sqref="B1"/>
      <selection pane="bottomLeft" activeCell="A5" sqref="A5"/>
      <selection pane="bottomRight" activeCell="I4" sqref="I4"/>
    </sheetView>
  </sheetViews>
  <sheetFormatPr defaultColWidth="8.125" defaultRowHeight="15.75" x14ac:dyDescent="0.4"/>
  <cols>
    <col min="1" max="1" width="8.125" style="1"/>
    <col min="2" max="2" width="8.875" style="1" customWidth="1"/>
    <col min="3" max="3" width="11.625" style="1" bestFit="1" customWidth="1"/>
    <col min="4" max="4" width="73.5" style="1" customWidth="1"/>
    <col min="5" max="5" width="20.625" style="1" customWidth="1"/>
    <col min="6" max="6" width="19.5" style="1" customWidth="1"/>
    <col min="7" max="7" width="20.125" style="1" customWidth="1"/>
    <col min="8" max="8" width="10.625" style="1" bestFit="1" customWidth="1"/>
    <col min="9" max="9" width="8.5" style="1" bestFit="1" customWidth="1"/>
    <col min="10" max="10" width="4.125" style="1" customWidth="1"/>
    <col min="11" max="12" width="6.125" style="4" customWidth="1"/>
    <col min="13" max="16384" width="8.125" style="1"/>
  </cols>
  <sheetData>
    <row r="2" spans="1:13" ht="18.75" x14ac:dyDescent="0.4">
      <c r="B2" s="67" t="s">
        <v>444</v>
      </c>
    </row>
    <row r="3" spans="1:13" x14ac:dyDescent="0.4">
      <c r="K3" s="155" t="s">
        <v>1872</v>
      </c>
    </row>
    <row r="4" spans="1:13" ht="47.25" x14ac:dyDescent="0.4">
      <c r="A4" s="31" t="s">
        <v>47</v>
      </c>
      <c r="B4" s="1" t="s">
        <v>52</v>
      </c>
      <c r="C4" s="1" t="s">
        <v>139</v>
      </c>
      <c r="D4" s="39" t="s">
        <v>240</v>
      </c>
      <c r="E4" s="39"/>
      <c r="F4" s="39" t="s">
        <v>241</v>
      </c>
      <c r="G4" s="39"/>
      <c r="H4" s="39" t="s">
        <v>242</v>
      </c>
      <c r="I4" s="39" t="s">
        <v>243</v>
      </c>
      <c r="K4" s="154" t="s">
        <v>1869</v>
      </c>
      <c r="L4" s="154" t="s">
        <v>1870</v>
      </c>
    </row>
    <row r="5" spans="1:13" x14ac:dyDescent="0.4">
      <c r="B5" s="40"/>
      <c r="C5" s="40"/>
      <c r="D5" s="40"/>
      <c r="E5" s="40"/>
      <c r="F5" s="40"/>
      <c r="G5" s="40"/>
      <c r="H5" s="40"/>
      <c r="I5" s="40"/>
    </row>
    <row r="6" spans="1:13" x14ac:dyDescent="0.4">
      <c r="B6" s="40"/>
      <c r="C6" s="40" t="s">
        <v>691</v>
      </c>
      <c r="D6" s="40" t="s">
        <v>1837</v>
      </c>
      <c r="E6" s="40" t="str">
        <f>LEFT(D6, SEARCH("(", D6) - 1)</f>
        <v>SCF-A25M-XNW</v>
      </c>
      <c r="F6" s="40" t="s">
        <v>1063</v>
      </c>
      <c r="G6" s="40" t="str">
        <f>LEFT(F6, SEARCH("(", F6) - 1)</f>
        <v>SCH-XVPX-XXW</v>
      </c>
      <c r="H6" s="40" t="s">
        <v>71</v>
      </c>
      <c r="I6" s="156">
        <v>1</v>
      </c>
      <c r="K6" s="4" t="s">
        <v>1871</v>
      </c>
      <c r="L6" s="4" t="s">
        <v>1871</v>
      </c>
      <c r="M6" s="1" t="s">
        <v>1873</v>
      </c>
    </row>
    <row r="7" spans="1:13" x14ac:dyDescent="0.4">
      <c r="B7" s="40"/>
      <c r="C7" s="40" t="s">
        <v>691</v>
      </c>
      <c r="D7" s="156" t="s">
        <v>1841</v>
      </c>
      <c r="E7" s="40" t="str">
        <f t="shared" ref="E7:E50" si="0">LEFT(D7, SEARCH("(", D7) - 1)</f>
        <v>SCF-A25M-XNW-1</v>
      </c>
      <c r="F7" s="40" t="s">
        <v>1837</v>
      </c>
      <c r="G7" s="40" t="str">
        <f t="shared" ref="G7:G50" si="1">LEFT(F7, SEARCH("(", F7) - 1)</f>
        <v>SCF-A25M-XNW</v>
      </c>
      <c r="H7" s="40" t="s">
        <v>71</v>
      </c>
      <c r="I7" s="156">
        <v>1</v>
      </c>
      <c r="K7" s="4" t="s">
        <v>90</v>
      </c>
      <c r="L7" s="4" t="s">
        <v>1871</v>
      </c>
      <c r="M7" s="1" t="s">
        <v>1874</v>
      </c>
    </row>
    <row r="8" spans="1:13" x14ac:dyDescent="0.4">
      <c r="B8" s="40"/>
      <c r="C8" s="40" t="s">
        <v>691</v>
      </c>
      <c r="D8" s="156" t="s">
        <v>1842</v>
      </c>
      <c r="E8" s="40" t="str">
        <f t="shared" si="0"/>
        <v>SCF-A25M-XNW-5</v>
      </c>
      <c r="F8" s="40" t="s">
        <v>1173</v>
      </c>
      <c r="G8" s="40" t="str">
        <f t="shared" si="1"/>
        <v>SCF-A25M-XNW</v>
      </c>
      <c r="H8" s="40" t="s">
        <v>71</v>
      </c>
      <c r="I8" s="156">
        <v>5</v>
      </c>
      <c r="K8" s="4" t="s">
        <v>90</v>
      </c>
      <c r="L8" s="4" t="s">
        <v>1871</v>
      </c>
      <c r="M8" s="1" t="s">
        <v>1875</v>
      </c>
    </row>
    <row r="9" spans="1:13" x14ac:dyDescent="0.4">
      <c r="B9" s="40"/>
      <c r="C9" s="40" t="s">
        <v>691</v>
      </c>
      <c r="D9" s="40" t="s">
        <v>1843</v>
      </c>
      <c r="E9" s="40" t="str">
        <f t="shared" si="0"/>
        <v>SCF-A25M-XNS</v>
      </c>
      <c r="F9" s="40" t="s">
        <v>1062</v>
      </c>
      <c r="G9" s="40" t="str">
        <f t="shared" si="1"/>
        <v>SCH-XVPX-XXS</v>
      </c>
      <c r="H9" s="40" t="s">
        <v>71</v>
      </c>
      <c r="I9" s="156">
        <v>1</v>
      </c>
      <c r="K9" s="4" t="s">
        <v>1871</v>
      </c>
      <c r="L9" s="4" t="s">
        <v>1871</v>
      </c>
    </row>
    <row r="10" spans="1:13" x14ac:dyDescent="0.4">
      <c r="B10" s="40"/>
      <c r="C10" s="40" t="s">
        <v>691</v>
      </c>
      <c r="D10" s="40" t="s">
        <v>1844</v>
      </c>
      <c r="E10" s="40" t="str">
        <f t="shared" si="0"/>
        <v>SCF-A25M-XNS-1</v>
      </c>
      <c r="F10" s="40" t="s">
        <v>1843</v>
      </c>
      <c r="G10" s="40" t="str">
        <f t="shared" si="1"/>
        <v>SCF-A25M-XNS</v>
      </c>
      <c r="H10" s="40" t="s">
        <v>71</v>
      </c>
      <c r="I10" s="156">
        <v>1</v>
      </c>
      <c r="K10" s="4" t="s">
        <v>90</v>
      </c>
      <c r="L10" s="4" t="s">
        <v>1871</v>
      </c>
    </row>
    <row r="11" spans="1:13" x14ac:dyDescent="0.4">
      <c r="B11" s="40"/>
      <c r="C11" s="40" t="s">
        <v>691</v>
      </c>
      <c r="D11" s="40" t="s">
        <v>1845</v>
      </c>
      <c r="E11" s="40" t="str">
        <f t="shared" si="0"/>
        <v>SCF-A25M-XNS-5</v>
      </c>
      <c r="F11" s="40" t="s">
        <v>1843</v>
      </c>
      <c r="G11" s="40" t="str">
        <f t="shared" si="1"/>
        <v>SCF-A25M-XNS</v>
      </c>
      <c r="H11" s="40" t="s">
        <v>71</v>
      </c>
      <c r="I11" s="156">
        <v>5</v>
      </c>
      <c r="K11" s="4" t="s">
        <v>90</v>
      </c>
      <c r="L11" s="4" t="s">
        <v>1871</v>
      </c>
    </row>
    <row r="12" spans="1:13" x14ac:dyDescent="0.4">
      <c r="B12" s="40"/>
      <c r="C12" s="40" t="s">
        <v>691</v>
      </c>
      <c r="D12" s="156" t="s">
        <v>1846</v>
      </c>
      <c r="E12" s="40" t="str">
        <f t="shared" si="0"/>
        <v>SCM-100E-XFW</v>
      </c>
      <c r="F12" s="156" t="s">
        <v>1063</v>
      </c>
      <c r="G12" s="40" t="str">
        <f t="shared" si="1"/>
        <v>SCH-XVPX-XXW</v>
      </c>
      <c r="H12" s="40" t="s">
        <v>71</v>
      </c>
      <c r="I12" s="156">
        <v>1</v>
      </c>
      <c r="K12" s="4" t="s">
        <v>1871</v>
      </c>
      <c r="L12" s="4" t="s">
        <v>1871</v>
      </c>
    </row>
    <row r="13" spans="1:13" x14ac:dyDescent="0.4">
      <c r="B13" s="40"/>
      <c r="C13" s="40" t="s">
        <v>691</v>
      </c>
      <c r="D13" s="40" t="s">
        <v>1180</v>
      </c>
      <c r="E13" s="40" t="str">
        <f t="shared" si="0"/>
        <v>SCM-100E-XFW-1</v>
      </c>
      <c r="F13" s="40" t="s">
        <v>1179</v>
      </c>
      <c r="G13" s="40" t="str">
        <f t="shared" si="1"/>
        <v>SCM-100E-XFW</v>
      </c>
      <c r="H13" s="40" t="s">
        <v>71</v>
      </c>
      <c r="I13" s="152">
        <v>1</v>
      </c>
      <c r="K13" s="4" t="s">
        <v>90</v>
      </c>
      <c r="L13" s="4" t="s">
        <v>1871</v>
      </c>
    </row>
    <row r="14" spans="1:13" x14ac:dyDescent="0.4">
      <c r="B14" s="40"/>
      <c r="C14" s="40" t="s">
        <v>691</v>
      </c>
      <c r="D14" s="40" t="s">
        <v>1181</v>
      </c>
      <c r="E14" s="40" t="str">
        <f t="shared" si="0"/>
        <v>SCM-100E-XFW-5</v>
      </c>
      <c r="F14" s="40" t="s">
        <v>1179</v>
      </c>
      <c r="G14" s="40" t="str">
        <f t="shared" si="1"/>
        <v>SCM-100E-XFW</v>
      </c>
      <c r="H14" s="40" t="s">
        <v>71</v>
      </c>
      <c r="I14" s="152">
        <v>5</v>
      </c>
      <c r="K14" s="4" t="s">
        <v>90</v>
      </c>
      <c r="L14" s="4" t="s">
        <v>1871</v>
      </c>
    </row>
    <row r="15" spans="1:13" x14ac:dyDescent="0.4">
      <c r="B15" s="40"/>
      <c r="C15" s="40" t="s">
        <v>691</v>
      </c>
      <c r="D15" s="40" t="s">
        <v>1850</v>
      </c>
      <c r="E15" s="40" t="str">
        <f t="shared" si="0"/>
        <v>SCM-100E-XFS</v>
      </c>
      <c r="F15" s="40" t="s">
        <v>1063</v>
      </c>
      <c r="G15" s="40" t="str">
        <f t="shared" si="1"/>
        <v>SCH-XVPX-XXW</v>
      </c>
      <c r="H15" s="40" t="s">
        <v>71</v>
      </c>
      <c r="I15" s="156">
        <v>1</v>
      </c>
      <c r="K15" s="4" t="s">
        <v>1871</v>
      </c>
      <c r="L15" s="4" t="s">
        <v>1871</v>
      </c>
    </row>
    <row r="16" spans="1:13" x14ac:dyDescent="0.4">
      <c r="B16" s="40"/>
      <c r="C16" s="40" t="s">
        <v>691</v>
      </c>
      <c r="D16" s="40" t="s">
        <v>1851</v>
      </c>
      <c r="E16" s="40" t="str">
        <f t="shared" si="0"/>
        <v>SCM-100E-XFS-1</v>
      </c>
      <c r="F16" s="40" t="s">
        <v>1850</v>
      </c>
      <c r="G16" s="40" t="str">
        <f t="shared" si="1"/>
        <v>SCM-100E-XFS</v>
      </c>
      <c r="H16" s="40" t="s">
        <v>71</v>
      </c>
      <c r="I16" s="156">
        <v>1</v>
      </c>
      <c r="K16" s="4" t="s">
        <v>90</v>
      </c>
      <c r="L16" s="4" t="s">
        <v>1871</v>
      </c>
    </row>
    <row r="17" spans="2:12" x14ac:dyDescent="0.4">
      <c r="B17" s="40"/>
      <c r="C17" s="40" t="s">
        <v>691</v>
      </c>
      <c r="D17" s="40" t="s">
        <v>1852</v>
      </c>
      <c r="E17" s="40" t="str">
        <f t="shared" si="0"/>
        <v>SCM-100E-XFS-5</v>
      </c>
      <c r="F17" s="40" t="s">
        <v>1850</v>
      </c>
      <c r="G17" s="40" t="str">
        <f t="shared" si="1"/>
        <v>SCM-100E-XFS</v>
      </c>
      <c r="H17" s="40" t="s">
        <v>71</v>
      </c>
      <c r="I17" s="156">
        <v>5</v>
      </c>
      <c r="K17" s="4" t="s">
        <v>90</v>
      </c>
      <c r="L17" s="4" t="s">
        <v>1871</v>
      </c>
    </row>
    <row r="18" spans="2:12" x14ac:dyDescent="0.4">
      <c r="B18" s="40"/>
      <c r="C18" s="40" t="s">
        <v>691</v>
      </c>
      <c r="D18" s="156" t="s">
        <v>1853</v>
      </c>
      <c r="E18" s="40" t="str">
        <f t="shared" si="0"/>
        <v>SCM-050E-XFW</v>
      </c>
      <c r="F18" s="40" t="s">
        <v>1060</v>
      </c>
      <c r="G18" s="40" t="str">
        <f t="shared" si="1"/>
        <v>SCH-XVPV-XXW</v>
      </c>
      <c r="H18" s="40" t="s">
        <v>71</v>
      </c>
      <c r="I18" s="156">
        <v>1</v>
      </c>
      <c r="K18" s="4" t="s">
        <v>1871</v>
      </c>
      <c r="L18" s="4" t="s">
        <v>1871</v>
      </c>
    </row>
    <row r="19" spans="2:12" x14ac:dyDescent="0.4">
      <c r="B19" s="40"/>
      <c r="C19" s="40" t="s">
        <v>691</v>
      </c>
      <c r="D19" s="156" t="s">
        <v>1854</v>
      </c>
      <c r="E19" s="40" t="str">
        <f t="shared" si="0"/>
        <v>SCM-050E-XFW-1</v>
      </c>
      <c r="F19" s="40" t="s">
        <v>1853</v>
      </c>
      <c r="G19" s="40" t="str">
        <f t="shared" si="1"/>
        <v>SCM-050E-XFW</v>
      </c>
      <c r="H19" s="40" t="s">
        <v>71</v>
      </c>
      <c r="I19" s="156">
        <v>1</v>
      </c>
      <c r="K19" s="4" t="s">
        <v>90</v>
      </c>
      <c r="L19" s="4" t="s">
        <v>1871</v>
      </c>
    </row>
    <row r="20" spans="2:12" x14ac:dyDescent="0.4">
      <c r="B20" s="40"/>
      <c r="C20" s="40" t="s">
        <v>691</v>
      </c>
      <c r="D20" s="156" t="s">
        <v>1855</v>
      </c>
      <c r="E20" s="40" t="str">
        <f t="shared" si="0"/>
        <v>SCM-050E-XFW-5</v>
      </c>
      <c r="F20" s="40" t="s">
        <v>1853</v>
      </c>
      <c r="G20" s="40" t="str">
        <f t="shared" si="1"/>
        <v>SCM-050E-XFW</v>
      </c>
      <c r="H20" s="40" t="s">
        <v>71</v>
      </c>
      <c r="I20" s="156">
        <v>5</v>
      </c>
      <c r="K20" s="4" t="s">
        <v>90</v>
      </c>
      <c r="L20" s="4" t="s">
        <v>1871</v>
      </c>
    </row>
    <row r="21" spans="2:12" x14ac:dyDescent="0.4">
      <c r="B21" s="40"/>
      <c r="C21" s="40" t="s">
        <v>691</v>
      </c>
      <c r="D21" s="156" t="s">
        <v>1856</v>
      </c>
      <c r="E21" s="40" t="str">
        <f t="shared" si="0"/>
        <v>SCM-200E-XFW</v>
      </c>
      <c r="F21" s="40" t="s">
        <v>1063</v>
      </c>
      <c r="G21" s="40" t="str">
        <f t="shared" si="1"/>
        <v>SCH-XVPX-XXW</v>
      </c>
      <c r="H21" s="40" t="s">
        <v>71</v>
      </c>
      <c r="I21" s="156">
        <v>1</v>
      </c>
      <c r="K21" s="4" t="s">
        <v>1871</v>
      </c>
      <c r="L21" s="4" t="s">
        <v>1871</v>
      </c>
    </row>
    <row r="22" spans="2:12" x14ac:dyDescent="0.4">
      <c r="B22" s="40"/>
      <c r="C22" s="40" t="s">
        <v>691</v>
      </c>
      <c r="D22" s="156" t="s">
        <v>1857</v>
      </c>
      <c r="E22" s="40" t="str">
        <f t="shared" si="0"/>
        <v>SCM-200E-XFW-1</v>
      </c>
      <c r="F22" s="40" t="s">
        <v>1856</v>
      </c>
      <c r="G22" s="40" t="str">
        <f t="shared" si="1"/>
        <v>SCM-200E-XFW</v>
      </c>
      <c r="H22" s="40" t="s">
        <v>71</v>
      </c>
      <c r="I22" s="156">
        <v>1</v>
      </c>
      <c r="K22" s="4" t="s">
        <v>90</v>
      </c>
      <c r="L22" s="4" t="s">
        <v>1871</v>
      </c>
    </row>
    <row r="23" spans="2:12" x14ac:dyDescent="0.4">
      <c r="B23" s="40"/>
      <c r="C23" s="40" t="s">
        <v>691</v>
      </c>
      <c r="D23" s="156" t="s">
        <v>1858</v>
      </c>
      <c r="E23" s="40" t="str">
        <f t="shared" si="0"/>
        <v>SCM-200E-XFW-5</v>
      </c>
      <c r="F23" s="40" t="s">
        <v>1856</v>
      </c>
      <c r="G23" s="40" t="str">
        <f t="shared" si="1"/>
        <v>SCM-200E-XFW</v>
      </c>
      <c r="H23" s="40" t="s">
        <v>71</v>
      </c>
      <c r="I23" s="156">
        <v>5</v>
      </c>
      <c r="K23" s="4" t="s">
        <v>90</v>
      </c>
      <c r="L23" s="4" t="s">
        <v>1871</v>
      </c>
    </row>
    <row r="24" spans="2:12" x14ac:dyDescent="0.4">
      <c r="B24" s="40"/>
      <c r="C24" s="40" t="s">
        <v>691</v>
      </c>
      <c r="D24" s="156" t="s">
        <v>1859</v>
      </c>
      <c r="E24" s="40" t="str">
        <f t="shared" si="0"/>
        <v>SCM-200E-XFS</v>
      </c>
      <c r="F24" s="40" t="s">
        <v>1062</v>
      </c>
      <c r="G24" s="40" t="str">
        <f t="shared" si="1"/>
        <v>SCH-XVPX-XXS</v>
      </c>
      <c r="H24" s="40" t="s">
        <v>71</v>
      </c>
      <c r="I24" s="156">
        <v>1</v>
      </c>
      <c r="K24" s="4" t="s">
        <v>1871</v>
      </c>
      <c r="L24" s="4" t="s">
        <v>1871</v>
      </c>
    </row>
    <row r="25" spans="2:12" x14ac:dyDescent="0.4">
      <c r="B25" s="40"/>
      <c r="C25" s="40" t="s">
        <v>691</v>
      </c>
      <c r="D25" s="156" t="s">
        <v>1876</v>
      </c>
      <c r="E25" s="40" t="str">
        <f t="shared" si="0"/>
        <v>SCM-200E-XFS-1</v>
      </c>
      <c r="F25" s="40" t="s">
        <v>1859</v>
      </c>
      <c r="G25" s="40" t="str">
        <f t="shared" si="1"/>
        <v>SCM-200E-XFS</v>
      </c>
      <c r="H25" s="40" t="s">
        <v>71</v>
      </c>
      <c r="I25" s="156">
        <v>1</v>
      </c>
      <c r="K25" s="4" t="s">
        <v>90</v>
      </c>
      <c r="L25" s="4" t="s">
        <v>1871</v>
      </c>
    </row>
    <row r="26" spans="2:12" x14ac:dyDescent="0.4">
      <c r="B26" s="40"/>
      <c r="C26" s="40" t="s">
        <v>691</v>
      </c>
      <c r="D26" s="156" t="s">
        <v>1877</v>
      </c>
      <c r="E26" s="40" t="str">
        <f t="shared" si="0"/>
        <v>SCM-200E-XFS-5</v>
      </c>
      <c r="F26" s="40" t="s">
        <v>1859</v>
      </c>
      <c r="G26" s="40" t="str">
        <f t="shared" si="1"/>
        <v>SCM-200E-XFS</v>
      </c>
      <c r="H26" s="40" t="s">
        <v>71</v>
      </c>
      <c r="I26" s="156">
        <v>5</v>
      </c>
      <c r="K26" s="4" t="s">
        <v>90</v>
      </c>
      <c r="L26" s="4" t="s">
        <v>1871</v>
      </c>
    </row>
    <row r="27" spans="2:12" x14ac:dyDescent="0.4">
      <c r="B27" s="40"/>
      <c r="C27" s="40" t="s">
        <v>691</v>
      </c>
      <c r="D27" s="156" t="s">
        <v>1860</v>
      </c>
      <c r="E27" s="40" t="str">
        <f t="shared" si="0"/>
        <v>SCM-300G-XNW</v>
      </c>
      <c r="F27" s="40" t="s">
        <v>1063</v>
      </c>
      <c r="G27" s="40" t="str">
        <f t="shared" si="1"/>
        <v>SCH-XVPX-XXW</v>
      </c>
      <c r="H27" s="40" t="s">
        <v>71</v>
      </c>
      <c r="I27" s="156">
        <v>1</v>
      </c>
      <c r="K27" s="4" t="s">
        <v>1871</v>
      </c>
      <c r="L27" s="4" t="s">
        <v>1871</v>
      </c>
    </row>
    <row r="28" spans="2:12" x14ac:dyDescent="0.4">
      <c r="B28" s="40"/>
      <c r="C28" s="40" t="s">
        <v>691</v>
      </c>
      <c r="D28" s="156" t="s">
        <v>1878</v>
      </c>
      <c r="E28" s="40" t="str">
        <f t="shared" si="0"/>
        <v>SCM-300G-XNW-1</v>
      </c>
      <c r="F28" s="40" t="s">
        <v>1860</v>
      </c>
      <c r="G28" s="40" t="str">
        <f t="shared" si="1"/>
        <v>SCM-300G-XNW</v>
      </c>
      <c r="H28" s="40" t="s">
        <v>71</v>
      </c>
      <c r="I28" s="156">
        <v>1</v>
      </c>
      <c r="K28" s="4" t="s">
        <v>90</v>
      </c>
      <c r="L28" s="4" t="s">
        <v>1871</v>
      </c>
    </row>
    <row r="29" spans="2:12" x14ac:dyDescent="0.4">
      <c r="B29" s="40"/>
      <c r="C29" s="40" t="s">
        <v>691</v>
      </c>
      <c r="D29" s="156" t="s">
        <v>1879</v>
      </c>
      <c r="E29" s="40" t="str">
        <f t="shared" si="0"/>
        <v>SCM-300G-XNW-5</v>
      </c>
      <c r="F29" s="40" t="s">
        <v>1860</v>
      </c>
      <c r="G29" s="40" t="str">
        <f t="shared" si="1"/>
        <v>SCM-300G-XNW</v>
      </c>
      <c r="H29" s="40" t="s">
        <v>71</v>
      </c>
      <c r="I29" s="156">
        <v>5</v>
      </c>
      <c r="K29" s="4" t="s">
        <v>90</v>
      </c>
      <c r="L29" s="4" t="s">
        <v>1871</v>
      </c>
    </row>
    <row r="30" spans="2:12" x14ac:dyDescent="0.4">
      <c r="B30" s="40"/>
      <c r="C30" s="40" t="s">
        <v>691</v>
      </c>
      <c r="D30" s="156" t="s">
        <v>1861</v>
      </c>
      <c r="E30" s="40" t="str">
        <f t="shared" si="0"/>
        <v>SCM-300G-XNS</v>
      </c>
      <c r="F30" s="40" t="s">
        <v>1062</v>
      </c>
      <c r="G30" s="40" t="str">
        <f t="shared" si="1"/>
        <v>SCH-XVPX-XXS</v>
      </c>
      <c r="H30" s="40" t="s">
        <v>71</v>
      </c>
      <c r="I30" s="156">
        <v>1</v>
      </c>
      <c r="K30" s="4" t="s">
        <v>1871</v>
      </c>
      <c r="L30" s="4" t="s">
        <v>1871</v>
      </c>
    </row>
    <row r="31" spans="2:12" x14ac:dyDescent="0.4">
      <c r="B31" s="40"/>
      <c r="C31" s="40" t="s">
        <v>691</v>
      </c>
      <c r="D31" s="156" t="s">
        <v>1880</v>
      </c>
      <c r="E31" s="40" t="str">
        <f t="shared" si="0"/>
        <v>SCM-300G-XNS-1</v>
      </c>
      <c r="F31" s="40" t="s">
        <v>1861</v>
      </c>
      <c r="G31" s="40" t="str">
        <f t="shared" si="1"/>
        <v>SCM-300G-XNS</v>
      </c>
      <c r="H31" s="40" t="s">
        <v>71</v>
      </c>
      <c r="I31" s="156">
        <v>1</v>
      </c>
      <c r="K31" s="4" t="s">
        <v>90</v>
      </c>
      <c r="L31" s="4" t="s">
        <v>1871</v>
      </c>
    </row>
    <row r="32" spans="2:12" x14ac:dyDescent="0.4">
      <c r="B32" s="40"/>
      <c r="C32" s="40" t="s">
        <v>691</v>
      </c>
      <c r="D32" s="156" t="s">
        <v>1881</v>
      </c>
      <c r="E32" s="40" t="str">
        <f t="shared" si="0"/>
        <v>SCM-300G-XNS-5</v>
      </c>
      <c r="F32" s="40" t="s">
        <v>1861</v>
      </c>
      <c r="G32" s="40" t="str">
        <f t="shared" si="1"/>
        <v>SCM-300G-XNS</v>
      </c>
      <c r="H32" s="40" t="s">
        <v>71</v>
      </c>
      <c r="I32" s="156">
        <v>5</v>
      </c>
      <c r="K32" s="4" t="s">
        <v>90</v>
      </c>
      <c r="L32" s="4" t="s">
        <v>1871</v>
      </c>
    </row>
    <row r="33" spans="2:12" x14ac:dyDescent="0.4">
      <c r="B33" s="40"/>
      <c r="C33" s="40" t="s">
        <v>691</v>
      </c>
      <c r="D33" s="156" t="s">
        <v>1862</v>
      </c>
      <c r="E33" s="40" t="str">
        <f t="shared" si="0"/>
        <v>SCG-040I-XXW</v>
      </c>
      <c r="F33" s="40" t="s">
        <v>1060</v>
      </c>
      <c r="G33" s="40" t="str">
        <f t="shared" si="1"/>
        <v>SCH-XVPV-XXW</v>
      </c>
      <c r="H33" s="40" t="s">
        <v>71</v>
      </c>
      <c r="I33" s="156">
        <v>1</v>
      </c>
      <c r="K33" s="4" t="s">
        <v>1871</v>
      </c>
      <c r="L33" s="4" t="s">
        <v>1871</v>
      </c>
    </row>
    <row r="34" spans="2:12" x14ac:dyDescent="0.4">
      <c r="B34" s="40"/>
      <c r="C34" s="40" t="s">
        <v>691</v>
      </c>
      <c r="D34" s="156" t="s">
        <v>1863</v>
      </c>
      <c r="E34" s="40" t="str">
        <f t="shared" si="0"/>
        <v>SCG-040I-XXS</v>
      </c>
      <c r="F34" s="40" t="s">
        <v>1058</v>
      </c>
      <c r="G34" s="40" t="str">
        <f t="shared" si="1"/>
        <v>SCH-XVPV-XXS</v>
      </c>
      <c r="H34" s="40" t="s">
        <v>71</v>
      </c>
      <c r="I34" s="156">
        <v>1</v>
      </c>
      <c r="K34" s="4" t="s">
        <v>1871</v>
      </c>
      <c r="L34" s="4" t="s">
        <v>1871</v>
      </c>
    </row>
    <row r="35" spans="2:12" x14ac:dyDescent="0.4">
      <c r="B35" s="40"/>
      <c r="C35" s="40" t="s">
        <v>691</v>
      </c>
      <c r="D35" s="40" t="s">
        <v>1063</v>
      </c>
      <c r="E35" s="40" t="str">
        <f t="shared" si="0"/>
        <v>SCH-XVPX-XXW</v>
      </c>
      <c r="F35" s="40" t="s">
        <v>1206</v>
      </c>
      <c r="G35" s="40" t="str">
        <f t="shared" si="1"/>
        <v>IPVCW</v>
      </c>
      <c r="H35" s="40" t="s">
        <v>71</v>
      </c>
      <c r="I35" s="156">
        <v>1</v>
      </c>
      <c r="K35" s="4" t="s">
        <v>1871</v>
      </c>
      <c r="L35" s="4" t="s">
        <v>1871</v>
      </c>
    </row>
    <row r="36" spans="2:12" x14ac:dyDescent="0.4">
      <c r="B36" s="40"/>
      <c r="C36" s="40" t="s">
        <v>691</v>
      </c>
      <c r="D36" s="40" t="s">
        <v>1063</v>
      </c>
      <c r="E36" s="40" t="str">
        <f t="shared" si="0"/>
        <v>SCH-XVPX-XXW</v>
      </c>
      <c r="F36" s="40" t="s">
        <v>1207</v>
      </c>
      <c r="G36" s="40" t="str">
        <f t="shared" si="1"/>
        <v>OPVCW</v>
      </c>
      <c r="H36" s="40" t="s">
        <v>71</v>
      </c>
      <c r="I36" s="156">
        <v>1</v>
      </c>
      <c r="K36" s="4" t="s">
        <v>1871</v>
      </c>
      <c r="L36" s="4" t="s">
        <v>1871</v>
      </c>
    </row>
    <row r="37" spans="2:12" x14ac:dyDescent="0.4">
      <c r="B37" s="40"/>
      <c r="C37" s="40" t="s">
        <v>691</v>
      </c>
      <c r="D37" s="40" t="s">
        <v>1202</v>
      </c>
      <c r="E37" s="40" t="str">
        <f t="shared" si="0"/>
        <v>SCH-XVPX-XXW</v>
      </c>
      <c r="F37" s="40" t="s">
        <v>1208</v>
      </c>
      <c r="G37" s="40" t="str">
        <f t="shared" si="1"/>
        <v>NAP</v>
      </c>
      <c r="H37" s="40" t="s">
        <v>71</v>
      </c>
      <c r="I37" s="156">
        <v>1</v>
      </c>
      <c r="K37" s="4" t="s">
        <v>1871</v>
      </c>
      <c r="L37" s="4" t="s">
        <v>1871</v>
      </c>
    </row>
    <row r="38" spans="2:12" x14ac:dyDescent="0.4">
      <c r="B38" s="40"/>
      <c r="C38" s="40" t="s">
        <v>691</v>
      </c>
      <c r="D38" s="40" t="s">
        <v>1202</v>
      </c>
      <c r="E38" s="40" t="str">
        <f t="shared" si="0"/>
        <v>SCH-XVPX-XXW</v>
      </c>
      <c r="F38" s="40" t="s">
        <v>1209</v>
      </c>
      <c r="G38" s="40" t="str">
        <f t="shared" si="1"/>
        <v>OIP</v>
      </c>
      <c r="H38" s="40" t="s">
        <v>71</v>
      </c>
      <c r="I38" s="156">
        <v>1</v>
      </c>
      <c r="K38" s="4" t="s">
        <v>1871</v>
      </c>
      <c r="L38" s="4" t="s">
        <v>1871</v>
      </c>
    </row>
    <row r="39" spans="2:12" x14ac:dyDescent="0.4">
      <c r="B39" s="40"/>
      <c r="C39" s="40" t="s">
        <v>691</v>
      </c>
      <c r="D39" s="40" t="s">
        <v>1060</v>
      </c>
      <c r="E39" s="40" t="str">
        <f t="shared" si="0"/>
        <v>SCH-XVPV-XXW</v>
      </c>
      <c r="F39" s="40" t="s">
        <v>1206</v>
      </c>
      <c r="G39" s="40" t="str">
        <f t="shared" si="1"/>
        <v>IPVCW</v>
      </c>
      <c r="H39" s="40" t="s">
        <v>71</v>
      </c>
      <c r="I39" s="156">
        <v>1</v>
      </c>
      <c r="K39" s="4" t="s">
        <v>1871</v>
      </c>
      <c r="L39" s="4" t="s">
        <v>1871</v>
      </c>
    </row>
    <row r="40" spans="2:12" x14ac:dyDescent="0.4">
      <c r="B40" s="40"/>
      <c r="C40" s="40" t="s">
        <v>691</v>
      </c>
      <c r="D40" s="40" t="s">
        <v>1204</v>
      </c>
      <c r="E40" s="40" t="str">
        <f t="shared" si="0"/>
        <v>SCH-XVPV-XXW</v>
      </c>
      <c r="F40" s="40" t="s">
        <v>1207</v>
      </c>
      <c r="G40" s="40" t="str">
        <f t="shared" si="1"/>
        <v>OPVCW</v>
      </c>
      <c r="H40" s="40" t="s">
        <v>71</v>
      </c>
      <c r="I40" s="156">
        <v>1</v>
      </c>
      <c r="K40" s="4" t="s">
        <v>1871</v>
      </c>
      <c r="L40" s="4" t="s">
        <v>1871</v>
      </c>
    </row>
    <row r="41" spans="2:12" x14ac:dyDescent="0.4">
      <c r="B41" s="40"/>
      <c r="C41" s="40" t="s">
        <v>691</v>
      </c>
      <c r="D41" s="40" t="s">
        <v>1204</v>
      </c>
      <c r="E41" s="40" t="str">
        <f t="shared" si="0"/>
        <v>SCH-XVPV-XXW</v>
      </c>
      <c r="F41" s="40" t="s">
        <v>1208</v>
      </c>
      <c r="G41" s="40" t="str">
        <f t="shared" si="1"/>
        <v>NAP</v>
      </c>
      <c r="H41" s="40" t="s">
        <v>71</v>
      </c>
      <c r="I41" s="156">
        <v>1</v>
      </c>
      <c r="K41" s="4" t="s">
        <v>1871</v>
      </c>
      <c r="L41" s="4" t="s">
        <v>1871</v>
      </c>
    </row>
    <row r="42" spans="2:12" x14ac:dyDescent="0.4">
      <c r="B42" s="40"/>
      <c r="C42" s="40" t="s">
        <v>691</v>
      </c>
      <c r="D42" s="40" t="s">
        <v>1204</v>
      </c>
      <c r="E42" s="40" t="str">
        <f t="shared" si="0"/>
        <v>SCH-XVPV-XXW</v>
      </c>
      <c r="F42" s="40" t="s">
        <v>1209</v>
      </c>
      <c r="G42" s="40" t="str">
        <f t="shared" si="1"/>
        <v>OIP</v>
      </c>
      <c r="H42" s="40" t="s">
        <v>71</v>
      </c>
      <c r="I42" s="156">
        <v>1</v>
      </c>
      <c r="K42" s="4" t="s">
        <v>1871</v>
      </c>
      <c r="L42" s="4" t="s">
        <v>1871</v>
      </c>
    </row>
    <row r="43" spans="2:12" x14ac:dyDescent="0.4">
      <c r="B43" s="40"/>
      <c r="C43" s="40" t="s">
        <v>691</v>
      </c>
      <c r="D43" s="40" t="s">
        <v>1062</v>
      </c>
      <c r="E43" s="40" t="str">
        <f t="shared" si="0"/>
        <v>SCH-XVPX-XXS</v>
      </c>
      <c r="F43" s="40" t="s">
        <v>1206</v>
      </c>
      <c r="G43" s="40" t="str">
        <f t="shared" si="1"/>
        <v>IPVCW</v>
      </c>
      <c r="H43" s="40" t="s">
        <v>71</v>
      </c>
      <c r="I43" s="156">
        <v>1</v>
      </c>
      <c r="K43" s="4" t="s">
        <v>1871</v>
      </c>
      <c r="L43" s="4" t="s">
        <v>1871</v>
      </c>
    </row>
    <row r="44" spans="2:12" x14ac:dyDescent="0.4">
      <c r="B44" s="40"/>
      <c r="C44" s="40" t="s">
        <v>691</v>
      </c>
      <c r="D44" s="40" t="s">
        <v>1203</v>
      </c>
      <c r="E44" s="40" t="str">
        <f t="shared" si="0"/>
        <v>SCH-XVPX-XXS</v>
      </c>
      <c r="F44" s="40" t="s">
        <v>1207</v>
      </c>
      <c r="G44" s="40" t="str">
        <f t="shared" si="1"/>
        <v>OPVCW</v>
      </c>
      <c r="H44" s="40" t="s">
        <v>71</v>
      </c>
      <c r="I44" s="156">
        <v>1</v>
      </c>
      <c r="K44" s="4" t="s">
        <v>1871</v>
      </c>
      <c r="L44" s="4" t="s">
        <v>1871</v>
      </c>
    </row>
    <row r="45" spans="2:12" x14ac:dyDescent="0.4">
      <c r="B45" s="40"/>
      <c r="C45" s="40" t="s">
        <v>691</v>
      </c>
      <c r="D45" s="40" t="s">
        <v>1203</v>
      </c>
      <c r="E45" s="40" t="str">
        <f t="shared" si="0"/>
        <v>SCH-XVPX-XXS</v>
      </c>
      <c r="F45" s="40" t="s">
        <v>1208</v>
      </c>
      <c r="G45" s="40" t="str">
        <f t="shared" si="1"/>
        <v>NAP</v>
      </c>
      <c r="H45" s="40" t="s">
        <v>71</v>
      </c>
      <c r="I45" s="156">
        <v>1</v>
      </c>
      <c r="K45" s="4" t="s">
        <v>1871</v>
      </c>
      <c r="L45" s="4" t="s">
        <v>1871</v>
      </c>
    </row>
    <row r="46" spans="2:12" x14ac:dyDescent="0.4">
      <c r="B46" s="40"/>
      <c r="C46" s="40" t="s">
        <v>691</v>
      </c>
      <c r="D46" s="40" t="s">
        <v>1062</v>
      </c>
      <c r="E46" s="40" t="str">
        <f t="shared" si="0"/>
        <v>SCH-XVPX-XXS</v>
      </c>
      <c r="F46" s="40" t="s">
        <v>1209</v>
      </c>
      <c r="G46" s="40" t="str">
        <f t="shared" si="1"/>
        <v>OIP</v>
      </c>
      <c r="H46" s="40" t="s">
        <v>71</v>
      </c>
      <c r="I46" s="156">
        <v>1</v>
      </c>
      <c r="K46" s="4" t="s">
        <v>1871</v>
      </c>
      <c r="L46" s="4" t="s">
        <v>1871</v>
      </c>
    </row>
    <row r="47" spans="2:12" x14ac:dyDescent="0.4">
      <c r="B47" s="40"/>
      <c r="C47" s="40" t="s">
        <v>691</v>
      </c>
      <c r="D47" s="40" t="s">
        <v>1058</v>
      </c>
      <c r="E47" s="40" t="str">
        <f t="shared" si="0"/>
        <v>SCH-XVPV-XXS</v>
      </c>
      <c r="F47" s="40" t="s">
        <v>1206</v>
      </c>
      <c r="G47" s="40" t="str">
        <f t="shared" si="1"/>
        <v>IPVCW</v>
      </c>
      <c r="H47" s="40" t="s">
        <v>71</v>
      </c>
      <c r="I47" s="156">
        <v>1</v>
      </c>
      <c r="K47" s="4" t="s">
        <v>1871</v>
      </c>
      <c r="L47" s="4" t="s">
        <v>1871</v>
      </c>
    </row>
    <row r="48" spans="2:12" x14ac:dyDescent="0.4">
      <c r="B48" s="40"/>
      <c r="C48" s="40" t="s">
        <v>691</v>
      </c>
      <c r="D48" s="40" t="s">
        <v>1058</v>
      </c>
      <c r="E48" s="40" t="str">
        <f t="shared" si="0"/>
        <v>SCH-XVPV-XXS</v>
      </c>
      <c r="F48" s="40" t="s">
        <v>1207</v>
      </c>
      <c r="G48" s="40" t="str">
        <f t="shared" si="1"/>
        <v>OPVCW</v>
      </c>
      <c r="H48" s="40" t="s">
        <v>71</v>
      </c>
      <c r="I48" s="156">
        <v>1</v>
      </c>
      <c r="K48" s="4" t="s">
        <v>1871</v>
      </c>
      <c r="L48" s="4" t="s">
        <v>1871</v>
      </c>
    </row>
    <row r="49" spans="2:12" x14ac:dyDescent="0.4">
      <c r="B49" s="40"/>
      <c r="C49" s="40" t="s">
        <v>691</v>
      </c>
      <c r="D49" s="40" t="s">
        <v>1058</v>
      </c>
      <c r="E49" s="40" t="str">
        <f t="shared" si="0"/>
        <v>SCH-XVPV-XXS</v>
      </c>
      <c r="F49" s="40" t="s">
        <v>1208</v>
      </c>
      <c r="G49" s="40" t="str">
        <f t="shared" si="1"/>
        <v>NAP</v>
      </c>
      <c r="H49" s="40" t="s">
        <v>71</v>
      </c>
      <c r="I49" s="156">
        <v>1</v>
      </c>
      <c r="K49" s="4" t="s">
        <v>1871</v>
      </c>
      <c r="L49" s="4" t="s">
        <v>1871</v>
      </c>
    </row>
    <row r="50" spans="2:12" x14ac:dyDescent="0.4">
      <c r="B50" s="40"/>
      <c r="C50" s="40" t="s">
        <v>691</v>
      </c>
      <c r="D50" s="40" t="s">
        <v>1058</v>
      </c>
      <c r="E50" s="46" t="str">
        <f t="shared" si="0"/>
        <v>SCH-XVPV-XXS</v>
      </c>
      <c r="F50" s="46" t="s">
        <v>1209</v>
      </c>
      <c r="G50" s="46" t="str">
        <f t="shared" si="1"/>
        <v>OIP</v>
      </c>
      <c r="H50" s="40" t="s">
        <v>71</v>
      </c>
      <c r="I50" s="156">
        <v>1</v>
      </c>
      <c r="K50" s="4" t="s">
        <v>1871</v>
      </c>
      <c r="L50" s="4" t="s">
        <v>1871</v>
      </c>
    </row>
    <row r="51" spans="2:12" x14ac:dyDescent="0.4">
      <c r="B51" s="40"/>
      <c r="C51" s="40"/>
      <c r="D51" s="40"/>
      <c r="E51" s="40"/>
      <c r="F51" s="40"/>
      <c r="G51" s="40"/>
      <c r="H51" s="40"/>
      <c r="I51" s="40"/>
    </row>
  </sheetData>
  <phoneticPr fontId="2"/>
  <hyperlinks>
    <hyperlink ref="A4" location="目次!A1" display="戻る" xr:uid="{0C6C4804-5BB8-483D-8B8E-618E0720B3A4}"/>
    <hyperlink ref="B2" r:id="rId1" xr:uid="{AEE35724-FE53-419C-A99A-8368A1AC54B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C31" sqref="C31"/>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7" t="s">
        <v>445</v>
      </c>
    </row>
    <row r="4" spans="1:8" ht="16.5" thickBot="1" x14ac:dyDescent="0.45">
      <c r="A4" s="31" t="s">
        <v>47</v>
      </c>
      <c r="B4" s="1" t="s">
        <v>244</v>
      </c>
      <c r="C4" s="1" t="s">
        <v>139</v>
      </c>
      <c r="D4" s="39" t="s">
        <v>245</v>
      </c>
      <c r="E4" s="1" t="s">
        <v>53</v>
      </c>
      <c r="F4" s="39" t="s">
        <v>231</v>
      </c>
      <c r="G4" s="1" t="s">
        <v>246</v>
      </c>
      <c r="H4" s="1" t="s">
        <v>247</v>
      </c>
    </row>
    <row r="5" spans="1:8" x14ac:dyDescent="0.4">
      <c r="A5" s="37"/>
      <c r="B5" s="24"/>
      <c r="C5" s="24"/>
      <c r="D5" s="24"/>
      <c r="E5" s="24"/>
      <c r="F5" s="24"/>
      <c r="G5" s="24"/>
      <c r="H5" s="24"/>
    </row>
    <row r="6" spans="1:8" x14ac:dyDescent="0.4">
      <c r="A6" s="37"/>
      <c r="B6" s="40"/>
      <c r="C6" s="40"/>
      <c r="D6" s="40"/>
      <c r="E6" s="40"/>
      <c r="F6" s="40"/>
      <c r="G6" s="40"/>
      <c r="H6" s="40"/>
    </row>
    <row r="7" spans="1:8" x14ac:dyDescent="0.4">
      <c r="B7" s="40"/>
      <c r="C7" s="40"/>
      <c r="D7" s="40"/>
      <c r="E7" s="40"/>
      <c r="F7" s="40"/>
      <c r="G7" s="40"/>
      <c r="H7" s="40"/>
    </row>
    <row r="8" spans="1:8" x14ac:dyDescent="0.4">
      <c r="B8" s="40"/>
      <c r="C8" s="40"/>
      <c r="D8" s="40"/>
      <c r="E8" s="40"/>
      <c r="F8" s="40"/>
      <c r="G8" s="40"/>
      <c r="H8" s="40"/>
    </row>
    <row r="9" spans="1:8" x14ac:dyDescent="0.4">
      <c r="B9" s="40"/>
      <c r="C9" s="40"/>
      <c r="D9" s="40"/>
      <c r="E9" s="40"/>
      <c r="F9" s="40"/>
      <c r="G9" s="40"/>
      <c r="H9" s="40"/>
    </row>
    <row r="11" spans="1:8" x14ac:dyDescent="0.4">
      <c r="B11" s="1" t="s">
        <v>894</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09A87-40A7-42D6-B2A9-E6FEFD1EDA93}">
  <sheetPr>
    <tabColor theme="4"/>
    <pageSetUpPr fitToPage="1"/>
  </sheetPr>
  <dimension ref="A1:N15"/>
  <sheetViews>
    <sheetView showGridLines="0" tabSelected="1" zoomScale="115" zoomScaleNormal="115" workbookViewId="0">
      <pane xSplit="1" ySplit="1" topLeftCell="B2" activePane="bottomRight" state="frozen"/>
      <selection pane="topRight" activeCell="B1" sqref="B1"/>
      <selection pane="bottomLeft" activeCell="A2" sqref="A2"/>
      <selection pane="bottomRight" activeCell="E23" sqref="E23"/>
    </sheetView>
  </sheetViews>
  <sheetFormatPr defaultColWidth="8.625" defaultRowHeight="12" outlineLevelCol="1" x14ac:dyDescent="0.4"/>
  <cols>
    <col min="1" max="1" width="49.875" style="136" bestFit="1" customWidth="1"/>
    <col min="2" max="2" width="17" style="136" customWidth="1" outlineLevel="1"/>
    <col min="3" max="3" width="8.625" style="136" customWidth="1" outlineLevel="1"/>
    <col min="4" max="4" width="9.625" style="136" customWidth="1"/>
    <col min="5" max="5" width="18.875" style="136" customWidth="1"/>
    <col min="6" max="6" width="33.5" style="136" customWidth="1"/>
    <col min="7" max="7" width="45.75" style="136" customWidth="1"/>
    <col min="8" max="8" width="10.125" style="136" bestFit="1" customWidth="1"/>
    <col min="9" max="9" width="13.375" style="136" bestFit="1" customWidth="1"/>
    <col min="10" max="10" width="15.25" style="136" customWidth="1"/>
    <col min="11" max="11" width="11.875" style="230" customWidth="1" outlineLevel="1"/>
    <col min="12" max="12" width="8.625" style="136"/>
    <col min="13" max="13" width="9" style="136" bestFit="1" customWidth="1"/>
    <col min="14" max="16384" width="8.625" style="136"/>
  </cols>
  <sheetData>
    <row r="1" spans="1:14" ht="35.25" customHeight="1" thickBot="1" x14ac:dyDescent="0.45">
      <c r="A1" s="135" t="s">
        <v>1072</v>
      </c>
      <c r="B1" s="135" t="s">
        <v>1071</v>
      </c>
      <c r="C1" s="135" t="s">
        <v>1070</v>
      </c>
      <c r="D1" s="135" t="s">
        <v>1069</v>
      </c>
      <c r="E1" s="135" t="s">
        <v>1068</v>
      </c>
      <c r="F1" s="135" t="s">
        <v>1067</v>
      </c>
      <c r="G1" s="135" t="s">
        <v>1066</v>
      </c>
      <c r="H1" s="135" t="s">
        <v>315</v>
      </c>
      <c r="I1" s="135" t="s">
        <v>1883</v>
      </c>
      <c r="J1" s="135" t="s">
        <v>1882</v>
      </c>
      <c r="K1" s="134" t="s">
        <v>1065</v>
      </c>
      <c r="M1" s="190" t="s">
        <v>2724</v>
      </c>
      <c r="N1" s="191" t="s">
        <v>2725</v>
      </c>
    </row>
    <row r="2" spans="1:14" ht="12.75" thickBot="1" x14ac:dyDescent="0.45">
      <c r="A2" s="192" t="str">
        <f t="shared" ref="A2:A10" si="0">E2&amp;"("&amp;G2&amp;")"</f>
        <v>SCM-050E-XFS(SPACECOOL防炎ターポリン 1,200mmx50m)</v>
      </c>
      <c r="B2" s="193" t="s">
        <v>935</v>
      </c>
      <c r="C2" s="193" t="s">
        <v>128</v>
      </c>
      <c r="D2" s="193" t="s">
        <v>1045</v>
      </c>
      <c r="E2" s="194" t="s">
        <v>2726</v>
      </c>
      <c r="F2" s="195" t="s">
        <v>1053</v>
      </c>
      <c r="G2" s="195" t="s">
        <v>2727</v>
      </c>
      <c r="H2" s="193" t="s">
        <v>823</v>
      </c>
      <c r="I2" s="196">
        <f>390000/50</f>
        <v>7800</v>
      </c>
      <c r="J2" s="197" t="s">
        <v>2728</v>
      </c>
      <c r="K2" s="198">
        <v>390000</v>
      </c>
      <c r="L2" s="136" t="s">
        <v>1884</v>
      </c>
      <c r="M2" s="199" t="s">
        <v>2729</v>
      </c>
      <c r="N2" s="200"/>
    </row>
    <row r="3" spans="1:14" ht="12.75" thickBot="1" x14ac:dyDescent="0.45">
      <c r="A3" s="201" t="str">
        <f>E3&amp;"("&amp;G3&amp;")"</f>
        <v>SCM-050E-XFS-1(SPACECOOL防炎ターポリン カットサンプル x1m)</v>
      </c>
      <c r="B3" s="202" t="s">
        <v>936</v>
      </c>
      <c r="C3" s="202" t="s">
        <v>128</v>
      </c>
      <c r="D3" s="202" t="s">
        <v>1045</v>
      </c>
      <c r="E3" s="203" t="s">
        <v>2730</v>
      </c>
      <c r="F3" s="204" t="s">
        <v>2726</v>
      </c>
      <c r="G3" s="204" t="s">
        <v>2731</v>
      </c>
      <c r="H3" s="202" t="s">
        <v>401</v>
      </c>
      <c r="I3" s="205">
        <f>13000*1</f>
        <v>13000</v>
      </c>
      <c r="J3" s="206">
        <v>500</v>
      </c>
      <c r="K3" s="198"/>
      <c r="L3" s="136" t="s">
        <v>1884</v>
      </c>
      <c r="M3" s="199" t="s">
        <v>2729</v>
      </c>
      <c r="N3" s="200"/>
    </row>
    <row r="4" spans="1:14" ht="12.75" thickBot="1" x14ac:dyDescent="0.45">
      <c r="A4" s="207" t="str">
        <f t="shared" si="0"/>
        <v>SCM-050E-XFS-5(SPACECOOL防炎ターポリン カットサンプル x5m)</v>
      </c>
      <c r="B4" s="208" t="s">
        <v>936</v>
      </c>
      <c r="C4" s="208" t="s">
        <v>128</v>
      </c>
      <c r="D4" s="208" t="s">
        <v>1045</v>
      </c>
      <c r="E4" s="209" t="s">
        <v>2732</v>
      </c>
      <c r="F4" s="210" t="s">
        <v>2726</v>
      </c>
      <c r="G4" s="210" t="s">
        <v>2733</v>
      </c>
      <c r="H4" s="208" t="s">
        <v>401</v>
      </c>
      <c r="I4" s="211">
        <v>57000</v>
      </c>
      <c r="J4" s="212">
        <v>500</v>
      </c>
      <c r="K4" s="198"/>
      <c r="L4" s="136" t="s">
        <v>1884</v>
      </c>
      <c r="M4" s="199" t="s">
        <v>2729</v>
      </c>
      <c r="N4" s="200"/>
    </row>
    <row r="5" spans="1:14" ht="12.75" thickBot="1" x14ac:dyDescent="0.45">
      <c r="A5" s="192" t="str">
        <f t="shared" si="0"/>
        <v>SCM-100E-XXS(SPACECOOL膜材料-100E_銀 103cmx50m)</v>
      </c>
      <c r="B5" s="213" t="s">
        <v>935</v>
      </c>
      <c r="C5" s="213" t="s">
        <v>128</v>
      </c>
      <c r="D5" s="213" t="s">
        <v>1045</v>
      </c>
      <c r="E5" s="214" t="s">
        <v>2734</v>
      </c>
      <c r="F5" s="215" t="s">
        <v>1048</v>
      </c>
      <c r="G5" s="215" t="s">
        <v>2735</v>
      </c>
      <c r="H5" s="213" t="s">
        <v>823</v>
      </c>
      <c r="I5" s="216">
        <f>350000/50</f>
        <v>7000</v>
      </c>
      <c r="J5" s="217">
        <v>2800</v>
      </c>
      <c r="K5" s="198"/>
      <c r="L5" s="136" t="s">
        <v>1884</v>
      </c>
      <c r="M5" s="199" t="s">
        <v>2729</v>
      </c>
      <c r="N5" s="200"/>
    </row>
    <row r="6" spans="1:14" ht="12.75" thickBot="1" x14ac:dyDescent="0.45">
      <c r="A6" s="201" t="str">
        <f t="shared" si="0"/>
        <v>SCM-100E-XXS-1(SPACECOOL膜材料-100E_銀 カットサンプル x1m)</v>
      </c>
      <c r="B6" s="218" t="s">
        <v>936</v>
      </c>
      <c r="C6" s="218" t="s">
        <v>128</v>
      </c>
      <c r="D6" s="218" t="s">
        <v>1045</v>
      </c>
      <c r="E6" s="219" t="s">
        <v>2736</v>
      </c>
      <c r="F6" s="220" t="s">
        <v>2734</v>
      </c>
      <c r="G6" s="220" t="s">
        <v>2737</v>
      </c>
      <c r="H6" s="218" t="s">
        <v>401</v>
      </c>
      <c r="I6" s="221">
        <v>13000</v>
      </c>
      <c r="J6" s="222">
        <v>500</v>
      </c>
      <c r="K6" s="198"/>
      <c r="L6" s="136" t="s">
        <v>1884</v>
      </c>
      <c r="M6" s="199" t="s">
        <v>2729</v>
      </c>
      <c r="N6" s="200"/>
    </row>
    <row r="7" spans="1:14" ht="12.75" thickBot="1" x14ac:dyDescent="0.45">
      <c r="A7" s="201" t="str">
        <f t="shared" si="0"/>
        <v>SCM-100E-XXS-5(SPACECOOL膜材料-100E_銀 カットサンプル x5m)</v>
      </c>
      <c r="B7" s="218" t="s">
        <v>936</v>
      </c>
      <c r="C7" s="218" t="s">
        <v>128</v>
      </c>
      <c r="D7" s="218" t="s">
        <v>1045</v>
      </c>
      <c r="E7" s="219" t="s">
        <v>2738</v>
      </c>
      <c r="F7" s="220" t="s">
        <v>2734</v>
      </c>
      <c r="G7" s="220" t="s">
        <v>2739</v>
      </c>
      <c r="H7" s="218" t="s">
        <v>401</v>
      </c>
      <c r="I7" s="221">
        <v>57000</v>
      </c>
      <c r="J7" s="222">
        <v>500</v>
      </c>
      <c r="K7" s="198"/>
      <c r="L7" s="136" t="s">
        <v>1884</v>
      </c>
      <c r="M7" s="199" t="s">
        <v>2729</v>
      </c>
      <c r="N7" s="200"/>
    </row>
    <row r="8" spans="1:14" ht="12.75" thickBot="1" x14ac:dyDescent="0.45">
      <c r="A8" s="201" t="str">
        <f t="shared" si="0"/>
        <v>SCM-100E-XXW(SPACECOOL膜材料-100E_白 103cmx50m)</v>
      </c>
      <c r="B8" s="218" t="s">
        <v>935</v>
      </c>
      <c r="C8" s="218" t="s">
        <v>128</v>
      </c>
      <c r="D8" s="218" t="s">
        <v>1045</v>
      </c>
      <c r="E8" s="219" t="s">
        <v>2740</v>
      </c>
      <c r="F8" s="220" t="s">
        <v>1053</v>
      </c>
      <c r="G8" s="220" t="s">
        <v>2741</v>
      </c>
      <c r="H8" s="218" t="s">
        <v>823</v>
      </c>
      <c r="I8" s="221">
        <f>350000/50</f>
        <v>7000</v>
      </c>
      <c r="J8" s="223">
        <v>2800</v>
      </c>
      <c r="K8" s="198"/>
      <c r="L8" s="136" t="s">
        <v>1884</v>
      </c>
      <c r="M8" s="199" t="s">
        <v>2729</v>
      </c>
      <c r="N8" s="200"/>
    </row>
    <row r="9" spans="1:14" ht="12.75" thickBot="1" x14ac:dyDescent="0.45">
      <c r="A9" s="201" t="str">
        <f t="shared" si="0"/>
        <v>SCM-100E-XXW-1(SPACECOOL膜材料-100E_白 カットサンプル x1m)</v>
      </c>
      <c r="B9" s="218" t="s">
        <v>936</v>
      </c>
      <c r="C9" s="218" t="s">
        <v>128</v>
      </c>
      <c r="D9" s="218" t="s">
        <v>1045</v>
      </c>
      <c r="E9" s="219" t="s">
        <v>2742</v>
      </c>
      <c r="F9" s="220" t="s">
        <v>2740</v>
      </c>
      <c r="G9" s="220" t="s">
        <v>2743</v>
      </c>
      <c r="H9" s="218" t="s">
        <v>401</v>
      </c>
      <c r="I9" s="221">
        <v>13000</v>
      </c>
      <c r="J9" s="222">
        <v>500</v>
      </c>
      <c r="K9" s="198"/>
      <c r="L9" s="136" t="s">
        <v>1884</v>
      </c>
      <c r="M9" s="199" t="s">
        <v>2729</v>
      </c>
      <c r="N9" s="200"/>
    </row>
    <row r="10" spans="1:14" ht="12.75" thickBot="1" x14ac:dyDescent="0.45">
      <c r="A10" s="207" t="str">
        <f t="shared" si="0"/>
        <v>SCM-100E-XXW-5(SPACECOOL膜材料-100E_白 カットサンプル x5m)</v>
      </c>
      <c r="B10" s="224" t="s">
        <v>936</v>
      </c>
      <c r="C10" s="224" t="s">
        <v>128</v>
      </c>
      <c r="D10" s="224" t="s">
        <v>1045</v>
      </c>
      <c r="E10" s="225" t="s">
        <v>2744</v>
      </c>
      <c r="F10" s="226" t="s">
        <v>2740</v>
      </c>
      <c r="G10" s="226" t="s">
        <v>2745</v>
      </c>
      <c r="H10" s="224" t="s">
        <v>401</v>
      </c>
      <c r="I10" s="227">
        <v>57000</v>
      </c>
      <c r="J10" s="228">
        <v>500</v>
      </c>
      <c r="K10" s="198"/>
      <c r="L10" s="136" t="s">
        <v>1884</v>
      </c>
      <c r="M10" s="199" t="s">
        <v>2729</v>
      </c>
      <c r="N10" s="200"/>
    </row>
    <row r="11" spans="1:14" ht="12.75" thickBot="1" x14ac:dyDescent="0.45">
      <c r="A11" s="279" t="str">
        <f>E11&amp;"("&amp;G11&amp;")"</f>
        <v>IPVCW-SHISAKU(塩ビ白イノベックス(試作))</v>
      </c>
      <c r="B11" s="279" t="s">
        <v>935</v>
      </c>
      <c r="C11" s="279" t="s">
        <v>1031</v>
      </c>
      <c r="D11" s="279" t="s">
        <v>1030</v>
      </c>
      <c r="E11" s="280" t="s">
        <v>2931</v>
      </c>
      <c r="F11" s="280" t="s">
        <v>14</v>
      </c>
      <c r="G11" s="279" t="s">
        <v>2932</v>
      </c>
      <c r="H11" s="279" t="s">
        <v>823</v>
      </c>
      <c r="I11" s="281" t="s">
        <v>1027</v>
      </c>
      <c r="J11" s="282">
        <v>0</v>
      </c>
      <c r="L11" s="136" t="s">
        <v>1885</v>
      </c>
    </row>
    <row r="12" spans="1:14" ht="12.75" thickBot="1" x14ac:dyDescent="0.45">
      <c r="A12" s="279" t="str">
        <f t="shared" ref="A12" si="1">E12&amp;"("&amp;G12&amp;")"</f>
        <v>IPVCS-SHISAKU(塩ビ透明イノベックス(試作))</v>
      </c>
      <c r="B12" s="279" t="s">
        <v>935</v>
      </c>
      <c r="C12" s="279" t="s">
        <v>1031</v>
      </c>
      <c r="D12" s="279" t="s">
        <v>1030</v>
      </c>
      <c r="E12" s="280" t="s">
        <v>2933</v>
      </c>
      <c r="F12" s="280" t="s">
        <v>14</v>
      </c>
      <c r="G12" s="279" t="s">
        <v>2934</v>
      </c>
      <c r="H12" s="279" t="s">
        <v>823</v>
      </c>
      <c r="I12" s="281" t="s">
        <v>1027</v>
      </c>
      <c r="J12" s="282">
        <v>0</v>
      </c>
      <c r="L12" s="136" t="s">
        <v>1885</v>
      </c>
    </row>
    <row r="14" spans="1:14" x14ac:dyDescent="0.4">
      <c r="E14" s="229"/>
    </row>
    <row r="15" spans="1:14" x14ac:dyDescent="0.4">
      <c r="E15" s="229"/>
    </row>
  </sheetData>
  <autoFilter ref="A1:K10" xr:uid="{A9C94E3F-36B7-4DC0-A6C7-803B6737C7B5}"/>
  <phoneticPr fontId="2"/>
  <pageMargins left="0.11811023622047245" right="0.11811023622047245" top="0.55118110236220474" bottom="0.35433070866141736" header="0" footer="0.11811023622047245"/>
  <pageSetup paperSize="9" scale="46" orientation="landscape" horizontalDpi="300" verticalDpi="300" r:id="rId1"/>
  <colBreaks count="2" manualBreakCount="2">
    <brk id="6" max="43" man="1"/>
    <brk id="12" max="1048575" man="1"/>
  </colBreaks>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125" defaultRowHeight="15.75" x14ac:dyDescent="0.4"/>
  <cols>
    <col min="1" max="1" width="8.125" style="23"/>
    <col min="2" max="2" width="26" style="23" customWidth="1"/>
    <col min="3" max="3" width="39.75" style="23" customWidth="1"/>
    <col min="4" max="4" width="10.625" style="23" customWidth="1"/>
    <col min="5" max="6" width="16.875" style="23" customWidth="1"/>
    <col min="7" max="16384" width="8.125" style="23"/>
  </cols>
  <sheetData>
    <row r="2" spans="1:6" ht="18.75" x14ac:dyDescent="0.4">
      <c r="B2" s="59" t="s">
        <v>446</v>
      </c>
    </row>
    <row r="4" spans="1:6" ht="16.5" thickBot="1" x14ac:dyDescent="0.45">
      <c r="A4" s="31" t="s">
        <v>47</v>
      </c>
      <c r="B4" s="23" t="s">
        <v>249</v>
      </c>
      <c r="C4" s="23" t="s">
        <v>139</v>
      </c>
      <c r="D4" s="36" t="s">
        <v>250</v>
      </c>
      <c r="E4" s="62" t="s">
        <v>53</v>
      </c>
      <c r="F4" s="62" t="s">
        <v>544</v>
      </c>
    </row>
    <row r="5" spans="1:6" x14ac:dyDescent="0.4">
      <c r="B5" s="22" t="s">
        <v>377</v>
      </c>
      <c r="C5" s="22" t="s">
        <v>384</v>
      </c>
      <c r="D5" s="22" t="s">
        <v>326</v>
      </c>
      <c r="E5" s="22" t="s">
        <v>543</v>
      </c>
      <c r="F5" s="22"/>
    </row>
    <row r="6" spans="1:6" x14ac:dyDescent="0.4">
      <c r="B6" s="29"/>
      <c r="C6" s="29"/>
      <c r="D6" s="29"/>
      <c r="E6" s="29"/>
      <c r="F6" s="29"/>
    </row>
    <row r="8" spans="1:6" x14ac:dyDescent="0.4">
      <c r="B8" s="23" t="s">
        <v>545</v>
      </c>
    </row>
    <row r="9" spans="1:6" x14ac:dyDescent="0.4">
      <c r="B9" s="23" t="s">
        <v>546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125" defaultRowHeight="15.75" x14ac:dyDescent="0.4"/>
  <cols>
    <col min="1" max="1" width="8.125" style="23"/>
    <col min="2" max="2" width="15.625" style="23" customWidth="1"/>
    <col min="3" max="3" width="11.625" style="23" bestFit="1" customWidth="1"/>
    <col min="4" max="4" width="15.125" style="23" bestFit="1" customWidth="1"/>
    <col min="5" max="5" width="40.25" style="23" bestFit="1" customWidth="1"/>
    <col min="6" max="6" width="18.25" style="23" customWidth="1"/>
    <col min="7" max="7" width="52.125" style="23" bestFit="1" customWidth="1"/>
    <col min="8" max="9" width="27.25" style="23" bestFit="1" customWidth="1"/>
    <col min="10" max="10" width="19.875" style="23" bestFit="1" customWidth="1"/>
    <col min="11" max="11" width="25.625" style="23" bestFit="1" customWidth="1"/>
    <col min="12" max="12" width="15" style="23" bestFit="1" customWidth="1"/>
    <col min="13" max="16384" width="8.125" style="23"/>
  </cols>
  <sheetData>
    <row r="2" spans="1:12" ht="18.75" x14ac:dyDescent="0.4">
      <c r="B2" s="59" t="s">
        <v>447</v>
      </c>
    </row>
    <row r="3" spans="1:12" x14ac:dyDescent="0.4">
      <c r="J3" s="64" t="s">
        <v>555</v>
      </c>
      <c r="K3" s="276" t="s">
        <v>554</v>
      </c>
      <c r="L3" s="276"/>
    </row>
    <row r="4" spans="1:12" ht="16.5" thickBot="1" x14ac:dyDescent="0.45">
      <c r="A4" s="31" t="s">
        <v>47</v>
      </c>
      <c r="B4" s="36" t="s">
        <v>251</v>
      </c>
      <c r="C4" s="23" t="s">
        <v>127</v>
      </c>
      <c r="D4" s="23" t="s">
        <v>547</v>
      </c>
      <c r="E4" s="23" t="s">
        <v>548</v>
      </c>
      <c r="F4" s="23" t="s">
        <v>252</v>
      </c>
      <c r="G4" s="36" t="s">
        <v>551</v>
      </c>
      <c r="H4" s="23" t="s">
        <v>552</v>
      </c>
      <c r="I4" s="23" t="s">
        <v>553</v>
      </c>
      <c r="J4" s="36" t="s">
        <v>587</v>
      </c>
      <c r="K4" s="36" t="s">
        <v>556</v>
      </c>
      <c r="L4" s="62" t="s">
        <v>557</v>
      </c>
    </row>
    <row r="5" spans="1:12" x14ac:dyDescent="0.4">
      <c r="B5" s="22" t="s">
        <v>691</v>
      </c>
      <c r="C5" s="22" t="s">
        <v>691</v>
      </c>
      <c r="D5" s="22" t="s">
        <v>76</v>
      </c>
      <c r="E5" s="22" t="s">
        <v>549</v>
      </c>
      <c r="F5" s="22" t="s">
        <v>550</v>
      </c>
      <c r="G5" s="22" t="s">
        <v>895</v>
      </c>
      <c r="H5" s="22" t="s">
        <v>76</v>
      </c>
      <c r="I5" s="22" t="s">
        <v>76</v>
      </c>
      <c r="J5" s="22"/>
      <c r="K5" s="22" t="s">
        <v>253</v>
      </c>
      <c r="L5" s="22" t="s">
        <v>896</v>
      </c>
    </row>
    <row r="6" spans="1:12" x14ac:dyDescent="0.4">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125" defaultRowHeight="15.75" x14ac:dyDescent="0.4"/>
  <cols>
    <col min="1" max="1" width="8.125" style="23"/>
    <col min="2" max="2" width="38.75" style="23" customWidth="1"/>
    <col min="3" max="3" width="8.125" style="23"/>
    <col min="4" max="4" width="31.75" style="23" customWidth="1"/>
    <col min="5" max="5" width="28.25" style="23" bestFit="1" customWidth="1"/>
    <col min="6" max="16384" width="8.125" style="23"/>
  </cols>
  <sheetData>
    <row r="2" spans="1:5" ht="18.75" x14ac:dyDescent="0.4">
      <c r="B2" s="59" t="s">
        <v>448</v>
      </c>
    </row>
    <row r="4" spans="1:5" ht="16.5" thickBot="1" x14ac:dyDescent="0.45">
      <c r="A4" s="31" t="s">
        <v>47</v>
      </c>
      <c r="B4" s="23" t="s">
        <v>559</v>
      </c>
      <c r="C4" s="36" t="s">
        <v>132</v>
      </c>
      <c r="D4" s="23" t="s">
        <v>53</v>
      </c>
      <c r="E4" s="23" t="s">
        <v>254</v>
      </c>
    </row>
    <row r="5" spans="1:5" x14ac:dyDescent="0.4">
      <c r="B5" s="22" t="s">
        <v>255</v>
      </c>
      <c r="C5" s="22" t="s">
        <v>256</v>
      </c>
      <c r="D5" s="22" t="s">
        <v>257</v>
      </c>
      <c r="E5" s="22" t="s">
        <v>74</v>
      </c>
    </row>
    <row r="6" spans="1:5" x14ac:dyDescent="0.4">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125" defaultRowHeight="15.75" x14ac:dyDescent="0.4"/>
  <cols>
    <col min="1" max="1" width="8.125" style="23"/>
    <col min="2" max="2" width="32.25" style="23" bestFit="1" customWidth="1"/>
    <col min="3" max="3" width="9.875" style="23" bestFit="1" customWidth="1"/>
    <col min="4" max="4" width="20.75" style="23" bestFit="1" customWidth="1"/>
    <col min="5" max="16384" width="8.125" style="23"/>
  </cols>
  <sheetData>
    <row r="2" spans="1:4" ht="18.75" x14ac:dyDescent="0.4">
      <c r="B2" s="59" t="s">
        <v>449</v>
      </c>
    </row>
    <row r="4" spans="1:4" ht="16.5" thickBot="1" x14ac:dyDescent="0.45">
      <c r="A4" s="31" t="s">
        <v>47</v>
      </c>
      <c r="B4" s="23" t="s">
        <v>558</v>
      </c>
      <c r="C4" s="36" t="s">
        <v>132</v>
      </c>
      <c r="D4" s="23" t="s">
        <v>53</v>
      </c>
    </row>
    <row r="5" spans="1:4" x14ac:dyDescent="0.4">
      <c r="B5" s="22" t="s">
        <v>258</v>
      </c>
      <c r="C5" s="22" t="s">
        <v>259</v>
      </c>
      <c r="D5" s="22" t="s">
        <v>260</v>
      </c>
    </row>
    <row r="6" spans="1:4" x14ac:dyDescent="0.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3"/>
    <col min="2" max="2" width="32.25" style="23" customWidth="1"/>
    <col min="3" max="3" width="13.75" style="23" customWidth="1"/>
    <col min="4" max="4" width="11.25" style="23" bestFit="1" customWidth="1"/>
    <col min="5" max="16384" width="8.125" style="23"/>
  </cols>
  <sheetData>
    <row r="2" spans="1:4" ht="18.75" x14ac:dyDescent="0.4">
      <c r="B2" s="59" t="s">
        <v>362</v>
      </c>
    </row>
    <row r="4" spans="1:4" ht="16.5" thickBot="1" x14ac:dyDescent="0.45">
      <c r="A4" s="31" t="s">
        <v>47</v>
      </c>
      <c r="B4" s="23" t="s">
        <v>560</v>
      </c>
      <c r="C4" s="36" t="s">
        <v>261</v>
      </c>
      <c r="D4" s="36" t="s">
        <v>94</v>
      </c>
    </row>
    <row r="5" spans="1:4" x14ac:dyDescent="0.4">
      <c r="B5" s="22" t="s">
        <v>186</v>
      </c>
      <c r="C5" s="22" t="s">
        <v>262</v>
      </c>
      <c r="D5" s="22" t="s">
        <v>263</v>
      </c>
    </row>
    <row r="6" spans="1:4" x14ac:dyDescent="0.4">
      <c r="B6" s="29" t="s">
        <v>187</v>
      </c>
      <c r="C6" s="29" t="s">
        <v>264</v>
      </c>
      <c r="D6" s="29" t="s">
        <v>265</v>
      </c>
    </row>
    <row r="7" spans="1:4" x14ac:dyDescent="0.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125" defaultRowHeight="15.75" x14ac:dyDescent="0.4"/>
  <cols>
    <col min="1" max="1" width="8.125" style="23"/>
    <col min="2" max="2" width="29.75" style="23" customWidth="1"/>
    <col min="3" max="3" width="13" style="23" customWidth="1"/>
    <col min="4" max="4" width="15.25" style="23" bestFit="1" customWidth="1"/>
    <col min="5" max="5" width="27" style="23" bestFit="1" customWidth="1"/>
    <col min="6" max="16384" width="8.125" style="23"/>
  </cols>
  <sheetData>
    <row r="2" spans="1:5" ht="18.75" x14ac:dyDescent="0.4">
      <c r="B2" s="59" t="s">
        <v>359</v>
      </c>
    </row>
    <row r="4" spans="1:5" ht="16.5" thickBot="1" x14ac:dyDescent="0.45">
      <c r="A4" s="31" t="s">
        <v>47</v>
      </c>
      <c r="B4" s="23" t="s">
        <v>561</v>
      </c>
      <c r="C4" s="36" t="s">
        <v>261</v>
      </c>
      <c r="D4" s="36" t="s">
        <v>94</v>
      </c>
      <c r="E4" s="23" t="s">
        <v>266</v>
      </c>
    </row>
    <row r="5" spans="1:5" x14ac:dyDescent="0.4">
      <c r="B5" s="22" t="s">
        <v>267</v>
      </c>
      <c r="C5" s="22" t="s">
        <v>268</v>
      </c>
      <c r="D5" s="22" t="s">
        <v>269</v>
      </c>
      <c r="E5" s="22" t="s">
        <v>76</v>
      </c>
    </row>
    <row r="6" spans="1:5" x14ac:dyDescent="0.4">
      <c r="B6" s="29" t="s">
        <v>270</v>
      </c>
      <c r="C6" s="29" t="s">
        <v>271</v>
      </c>
      <c r="D6" s="29" t="s">
        <v>272</v>
      </c>
      <c r="E6" s="29" t="s">
        <v>146</v>
      </c>
    </row>
    <row r="7" spans="1:5" x14ac:dyDescent="0.4">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125" defaultRowHeight="15.75" x14ac:dyDescent="0.4"/>
  <cols>
    <col min="1" max="1" width="8.125" style="23"/>
    <col min="2" max="2" width="45.375" style="23" bestFit="1" customWidth="1"/>
    <col min="3" max="3" width="20.5" style="23" bestFit="1" customWidth="1"/>
    <col min="4" max="4" width="23.7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652</v>
      </c>
      <c r="C4" s="62" t="s">
        <v>275</v>
      </c>
      <c r="D4" s="36" t="s">
        <v>274</v>
      </c>
      <c r="E4" s="23" t="s">
        <v>563</v>
      </c>
    </row>
    <row r="5" spans="1:5" x14ac:dyDescent="0.4">
      <c r="B5" s="22" t="s">
        <v>276</v>
      </c>
      <c r="C5" s="22" t="s">
        <v>187</v>
      </c>
      <c r="D5" s="22" t="s">
        <v>267</v>
      </c>
      <c r="E5" s="22" t="s">
        <v>549</v>
      </c>
    </row>
    <row r="6" spans="1:5" x14ac:dyDescent="0.4">
      <c r="B6" s="29" t="s">
        <v>277</v>
      </c>
      <c r="C6" s="29" t="s">
        <v>186</v>
      </c>
      <c r="D6" s="29" t="s">
        <v>270</v>
      </c>
      <c r="E6" s="29" t="s">
        <v>549</v>
      </c>
    </row>
    <row r="7" spans="1:5" x14ac:dyDescent="0.4">
      <c r="B7" s="29"/>
      <c r="C7" s="29"/>
      <c r="D7" s="29"/>
      <c r="E7" s="29"/>
    </row>
    <row r="9" spans="1:5" x14ac:dyDescent="0.4">
      <c r="B9" s="23" t="s">
        <v>361</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125" defaultRowHeight="15.75" x14ac:dyDescent="0.4"/>
  <cols>
    <col min="1" max="1" width="8.125" style="23"/>
    <col min="2" max="2" width="45.375" style="23" bestFit="1" customWidth="1"/>
    <col min="3" max="3" width="23.75" style="23" bestFit="1" customWidth="1"/>
    <col min="4" max="4" width="20.5" style="23" bestFit="1" customWidth="1"/>
    <col min="5" max="5" width="17.875" style="23" bestFit="1" customWidth="1"/>
    <col min="6" max="16384" width="8.125" style="23"/>
  </cols>
  <sheetData>
    <row r="2" spans="1:5" ht="18.75" x14ac:dyDescent="0.4">
      <c r="B2" s="59" t="s">
        <v>360</v>
      </c>
    </row>
    <row r="4" spans="1:5" ht="16.5" thickBot="1" x14ac:dyDescent="0.45">
      <c r="A4" s="31" t="s">
        <v>47</v>
      </c>
      <c r="B4" s="23" t="s">
        <v>273</v>
      </c>
      <c r="C4" s="23" t="s">
        <v>274</v>
      </c>
      <c r="D4" s="36" t="s">
        <v>275</v>
      </c>
      <c r="E4" s="23" t="s">
        <v>562</v>
      </c>
    </row>
    <row r="5" spans="1:5" x14ac:dyDescent="0.4">
      <c r="B5" s="22" t="s">
        <v>276</v>
      </c>
      <c r="C5" s="22" t="s">
        <v>267</v>
      </c>
      <c r="D5" s="22" t="s">
        <v>187</v>
      </c>
      <c r="E5" s="22" t="s">
        <v>549</v>
      </c>
    </row>
    <row r="6" spans="1:5" x14ac:dyDescent="0.4">
      <c r="B6" s="29" t="s">
        <v>277</v>
      </c>
      <c r="C6" s="29" t="s">
        <v>270</v>
      </c>
      <c r="D6" s="29" t="s">
        <v>186</v>
      </c>
      <c r="E6" s="29" t="s">
        <v>512</v>
      </c>
    </row>
    <row r="7" spans="1:5" x14ac:dyDescent="0.4">
      <c r="B7" s="29"/>
      <c r="C7" s="29"/>
      <c r="D7" s="29"/>
      <c r="E7" s="29"/>
    </row>
    <row r="9" spans="1:5" x14ac:dyDescent="0.4">
      <c r="B9" s="23" t="s">
        <v>361</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125" defaultRowHeight="15.75" x14ac:dyDescent="0.4"/>
  <cols>
    <col min="1" max="1" width="8.125" style="23"/>
    <col min="2" max="2" width="23.75" style="23" customWidth="1"/>
    <col min="3" max="3" width="10" style="23" customWidth="1"/>
    <col min="4" max="4" width="5.875" style="23" bestFit="1" customWidth="1"/>
    <col min="5" max="5" width="24.875" style="23" bestFit="1" customWidth="1"/>
    <col min="6" max="8" width="12.25" style="23" customWidth="1"/>
    <col min="9" max="10" width="17.75" style="23" customWidth="1"/>
    <col min="11" max="11" width="16.125" style="23" bestFit="1" customWidth="1"/>
    <col min="12" max="16384" width="8.125" style="23"/>
  </cols>
  <sheetData>
    <row r="2" spans="1:11" ht="18.75" x14ac:dyDescent="0.4">
      <c r="B2" s="59" t="s">
        <v>453</v>
      </c>
    </row>
    <row r="4" spans="1:11" ht="16.5" thickBot="1" x14ac:dyDescent="0.45">
      <c r="A4" s="31" t="s">
        <v>47</v>
      </c>
      <c r="B4" s="37" t="s">
        <v>305</v>
      </c>
      <c r="C4" s="36" t="s">
        <v>306</v>
      </c>
      <c r="D4" s="23" t="s">
        <v>53</v>
      </c>
      <c r="E4" s="23" t="s">
        <v>307</v>
      </c>
      <c r="F4" s="23" t="s">
        <v>308</v>
      </c>
      <c r="G4" s="23" t="s">
        <v>309</v>
      </c>
      <c r="H4" s="23" t="s">
        <v>2204</v>
      </c>
      <c r="I4" s="23" t="s">
        <v>2203</v>
      </c>
      <c r="J4" s="23" t="s">
        <v>310</v>
      </c>
      <c r="K4" s="23" t="s">
        <v>311</v>
      </c>
    </row>
    <row r="5" spans="1:11" x14ac:dyDescent="0.4">
      <c r="B5" s="22" t="s">
        <v>898</v>
      </c>
      <c r="C5" s="22" t="s">
        <v>898</v>
      </c>
      <c r="D5" s="22" t="s">
        <v>897</v>
      </c>
      <c r="E5" s="22" t="s">
        <v>817</v>
      </c>
      <c r="F5" s="22" t="s">
        <v>312</v>
      </c>
      <c r="G5" s="22"/>
      <c r="H5" s="22" t="s">
        <v>312</v>
      </c>
      <c r="I5" s="25" t="s">
        <v>2202</v>
      </c>
      <c r="J5" s="25"/>
      <c r="K5" s="25"/>
    </row>
    <row r="6" spans="1:11" x14ac:dyDescent="0.4">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125" defaultRowHeight="15.75" x14ac:dyDescent="0.4"/>
  <cols>
    <col min="1" max="1" width="8.125" style="23"/>
    <col min="2" max="2" width="13.25" style="23" customWidth="1"/>
    <col min="3" max="3" width="12" style="23" customWidth="1"/>
    <col min="4" max="4" width="8.125" style="23"/>
    <col min="5" max="6" width="13.5" style="23" customWidth="1"/>
    <col min="7" max="7" width="20.5" style="23" bestFit="1" customWidth="1"/>
    <col min="8" max="8" width="18.375" style="23" bestFit="1" customWidth="1"/>
    <col min="9" max="9" width="24.875" style="23" bestFit="1" customWidth="1"/>
    <col min="10" max="10" width="32.25" style="23" bestFit="1" customWidth="1"/>
    <col min="11" max="11" width="35" style="23" bestFit="1" customWidth="1"/>
    <col min="12" max="12" width="17.625" style="23" bestFit="1" customWidth="1"/>
    <col min="13" max="13" width="14.375" style="23" bestFit="1" customWidth="1"/>
    <col min="14" max="14" width="17.625" style="23" bestFit="1" customWidth="1"/>
    <col min="15" max="15" width="20.5" style="23" bestFit="1" customWidth="1"/>
    <col min="16" max="16" width="16.5" style="23" bestFit="1" customWidth="1"/>
    <col min="17" max="16384" width="8.125" style="23"/>
  </cols>
  <sheetData>
    <row r="2" spans="1:16" ht="18.75" x14ac:dyDescent="0.4">
      <c r="B2" s="59" t="s">
        <v>450</v>
      </c>
    </row>
    <row r="4" spans="1:16" ht="16.5" thickBot="1" x14ac:dyDescent="0.45">
      <c r="A4" s="31" t="s">
        <v>47</v>
      </c>
      <c r="B4" s="23" t="s">
        <v>564</v>
      </c>
      <c r="C4" s="36" t="s">
        <v>278</v>
      </c>
      <c r="D4" s="23" t="s">
        <v>94</v>
      </c>
      <c r="E4" s="23" t="s">
        <v>565</v>
      </c>
      <c r="F4" s="36" t="s">
        <v>279</v>
      </c>
      <c r="G4" s="36" t="s">
        <v>280</v>
      </c>
      <c r="H4" s="36" t="s">
        <v>281</v>
      </c>
      <c r="I4" s="36" t="s">
        <v>282</v>
      </c>
      <c r="J4" s="36" t="s">
        <v>283</v>
      </c>
      <c r="K4" s="36" t="s">
        <v>284</v>
      </c>
      <c r="L4" s="23" t="s">
        <v>285</v>
      </c>
      <c r="M4" s="23" t="s">
        <v>286</v>
      </c>
      <c r="N4" s="23" t="s">
        <v>567</v>
      </c>
      <c r="O4" s="23" t="s">
        <v>287</v>
      </c>
      <c r="P4" s="23" t="s">
        <v>288</v>
      </c>
    </row>
    <row r="5" spans="1:16" x14ac:dyDescent="0.4">
      <c r="B5" s="22" t="s">
        <v>289</v>
      </c>
      <c r="C5" s="22" t="s">
        <v>289</v>
      </c>
      <c r="D5" s="22" t="s">
        <v>290</v>
      </c>
      <c r="E5" s="22" t="s">
        <v>536</v>
      </c>
      <c r="F5" s="22" t="s">
        <v>566</v>
      </c>
      <c r="G5" s="22" t="s">
        <v>270</v>
      </c>
      <c r="H5" s="22" t="s">
        <v>186</v>
      </c>
      <c r="I5" s="147" t="s">
        <v>970</v>
      </c>
      <c r="J5" s="22" t="s">
        <v>291</v>
      </c>
      <c r="K5" s="22" t="s">
        <v>292</v>
      </c>
      <c r="L5" s="22"/>
      <c r="M5" s="22" t="s">
        <v>898</v>
      </c>
      <c r="N5" s="22" t="s">
        <v>549</v>
      </c>
      <c r="O5" s="22" t="s">
        <v>76</v>
      </c>
      <c r="P5" s="22" t="s">
        <v>76</v>
      </c>
    </row>
    <row r="6" spans="1:16" x14ac:dyDescent="0.4">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D9798-4A10-4104-BA7B-EBCA125305D5}">
  <sheetPr filterMode="1">
    <tabColor theme="7"/>
  </sheetPr>
  <dimension ref="A1:M584"/>
  <sheetViews>
    <sheetView showGridLines="0" workbookViewId="0">
      <pane ySplit="1" topLeftCell="A2" activePane="bottomLeft" state="frozen"/>
      <selection pane="bottomLeft" activeCell="A2" sqref="A2"/>
    </sheetView>
  </sheetViews>
  <sheetFormatPr defaultColWidth="8.625" defaultRowHeight="15.75" x14ac:dyDescent="0.4"/>
  <cols>
    <col min="1" max="1" width="13.125" style="103" bestFit="1" customWidth="1"/>
    <col min="2" max="2" width="45.125" style="103" bestFit="1" customWidth="1"/>
    <col min="3" max="3" width="9.5" style="103" bestFit="1" customWidth="1"/>
    <col min="4" max="4" width="6.875" style="103" bestFit="1" customWidth="1"/>
    <col min="5" max="5" width="8.625" style="103"/>
    <col min="6" max="6" width="11.375" style="103" bestFit="1" customWidth="1"/>
    <col min="7" max="9" width="8.625" style="103"/>
    <col min="10" max="10" width="10.125" style="103" bestFit="1" customWidth="1"/>
    <col min="11" max="11" width="15" style="103" customWidth="1"/>
    <col min="12" max="12" width="12.25" style="103" customWidth="1"/>
    <col min="13" max="16384" width="8.625" style="103"/>
  </cols>
  <sheetData>
    <row r="1" spans="1:13" ht="16.5" thickBot="1" x14ac:dyDescent="0.45">
      <c r="A1" s="231" t="s">
        <v>1097</v>
      </c>
      <c r="B1" s="232" t="s">
        <v>2746</v>
      </c>
      <c r="C1" s="233" t="s">
        <v>2747</v>
      </c>
      <c r="D1" s="234" t="s">
        <v>2748</v>
      </c>
      <c r="E1" s="234" t="s">
        <v>2749</v>
      </c>
      <c r="F1" s="234" t="s">
        <v>2750</v>
      </c>
      <c r="H1" s="234" t="s">
        <v>2749</v>
      </c>
      <c r="K1" s="235" t="s">
        <v>2751</v>
      </c>
      <c r="L1" s="236" t="s">
        <v>143</v>
      </c>
      <c r="M1" s="236" t="s">
        <v>815</v>
      </c>
    </row>
    <row r="2" spans="1:13" x14ac:dyDescent="0.4">
      <c r="A2" s="237" t="s">
        <v>2752</v>
      </c>
      <c r="B2" s="237" t="s">
        <v>1156</v>
      </c>
      <c r="C2" s="237" t="s">
        <v>2753</v>
      </c>
      <c r="D2" s="237">
        <v>1</v>
      </c>
      <c r="E2" s="237" t="str">
        <f t="shared" ref="E2:E65" si="0">VLOOKUP(H2,$J$2:$M$12,4,0)</f>
        <v>1102</v>
      </c>
      <c r="F2" s="237" t="s">
        <v>2754</v>
      </c>
      <c r="G2" s="103" t="s">
        <v>2930</v>
      </c>
      <c r="H2" s="237" t="s">
        <v>2755</v>
      </c>
      <c r="J2" s="238" t="s">
        <v>2756</v>
      </c>
      <c r="K2" s="239" t="s">
        <v>2757</v>
      </c>
      <c r="L2" s="239" t="s">
        <v>1230</v>
      </c>
      <c r="M2" s="240" t="s">
        <v>2758</v>
      </c>
    </row>
    <row r="3" spans="1:13" x14ac:dyDescent="0.4">
      <c r="A3" s="237" t="s">
        <v>2752</v>
      </c>
      <c r="B3" s="237" t="s">
        <v>1156</v>
      </c>
      <c r="C3" s="237" t="s">
        <v>2759</v>
      </c>
      <c r="D3" s="237">
        <v>1</v>
      </c>
      <c r="E3" s="237" t="str">
        <f t="shared" si="0"/>
        <v>1102</v>
      </c>
      <c r="F3" s="237" t="s">
        <v>2760</v>
      </c>
      <c r="G3" s="103" t="s">
        <v>2930</v>
      </c>
      <c r="H3" s="237" t="s">
        <v>2755</v>
      </c>
      <c r="J3" s="237" t="s">
        <v>2755</v>
      </c>
      <c r="K3" s="241" t="s">
        <v>2761</v>
      </c>
      <c r="L3" s="241" t="s">
        <v>1230</v>
      </c>
      <c r="M3" s="242" t="s">
        <v>2762</v>
      </c>
    </row>
    <row r="4" spans="1:13" x14ac:dyDescent="0.4">
      <c r="A4" s="237" t="s">
        <v>2752</v>
      </c>
      <c r="B4" s="237" t="s">
        <v>1156</v>
      </c>
      <c r="C4" s="237" t="s">
        <v>2763</v>
      </c>
      <c r="D4" s="237">
        <v>1</v>
      </c>
      <c r="E4" s="237" t="str">
        <f t="shared" si="0"/>
        <v>1102</v>
      </c>
      <c r="F4" s="237" t="s">
        <v>2764</v>
      </c>
      <c r="G4" s="103" t="s">
        <v>2930</v>
      </c>
      <c r="H4" s="237" t="s">
        <v>2765</v>
      </c>
      <c r="J4" s="238" t="s">
        <v>2766</v>
      </c>
      <c r="K4" s="241" t="s">
        <v>2767</v>
      </c>
      <c r="L4" s="241" t="s">
        <v>1230</v>
      </c>
      <c r="M4" s="242" t="s">
        <v>2768</v>
      </c>
    </row>
    <row r="5" spans="1:13" x14ac:dyDescent="0.4">
      <c r="A5" s="237" t="s">
        <v>2752</v>
      </c>
      <c r="B5" s="237" t="s">
        <v>1156</v>
      </c>
      <c r="C5" s="237" t="s">
        <v>2769</v>
      </c>
      <c r="D5" s="237">
        <v>1</v>
      </c>
      <c r="E5" s="237" t="str">
        <f t="shared" si="0"/>
        <v>1102</v>
      </c>
      <c r="F5" s="237" t="s">
        <v>2770</v>
      </c>
      <c r="G5" s="103" t="s">
        <v>2930</v>
      </c>
      <c r="H5" s="237" t="s">
        <v>2755</v>
      </c>
      <c r="J5" s="237" t="s">
        <v>1217</v>
      </c>
      <c r="K5" s="241" t="s">
        <v>2771</v>
      </c>
      <c r="L5" s="241" t="s">
        <v>1230</v>
      </c>
      <c r="M5" s="242" t="s">
        <v>2772</v>
      </c>
    </row>
    <row r="6" spans="1:13" x14ac:dyDescent="0.4">
      <c r="A6" s="237" t="s">
        <v>2752</v>
      </c>
      <c r="B6" s="237" t="s">
        <v>1156</v>
      </c>
      <c r="C6" s="237" t="s">
        <v>2773</v>
      </c>
      <c r="D6" s="237">
        <v>1</v>
      </c>
      <c r="E6" s="237" t="str">
        <f t="shared" si="0"/>
        <v>1102</v>
      </c>
      <c r="F6" s="237" t="s">
        <v>2774</v>
      </c>
      <c r="G6" s="103" t="s">
        <v>2930</v>
      </c>
      <c r="H6" s="237" t="s">
        <v>2755</v>
      </c>
      <c r="J6" s="237" t="s">
        <v>2775</v>
      </c>
      <c r="K6" s="241" t="s">
        <v>2776</v>
      </c>
      <c r="L6" s="241" t="s">
        <v>1230</v>
      </c>
      <c r="M6" s="242" t="s">
        <v>2777</v>
      </c>
    </row>
    <row r="7" spans="1:13" x14ac:dyDescent="0.4">
      <c r="A7" s="237" t="s">
        <v>2752</v>
      </c>
      <c r="B7" s="237" t="s">
        <v>1156</v>
      </c>
      <c r="C7" s="237" t="s">
        <v>2778</v>
      </c>
      <c r="D7" s="237">
        <v>1</v>
      </c>
      <c r="E7" s="237" t="str">
        <f t="shared" si="0"/>
        <v>1102</v>
      </c>
      <c r="F7" s="237" t="s">
        <v>2779</v>
      </c>
      <c r="G7" s="103" t="s">
        <v>2930</v>
      </c>
      <c r="H7" s="237" t="s">
        <v>2755</v>
      </c>
      <c r="J7" s="237" t="s">
        <v>1218</v>
      </c>
      <c r="K7" s="241" t="s">
        <v>2780</v>
      </c>
      <c r="L7" s="241" t="s">
        <v>1230</v>
      </c>
      <c r="M7" s="242" t="s">
        <v>2781</v>
      </c>
    </row>
    <row r="8" spans="1:13" x14ac:dyDescent="0.4">
      <c r="A8" s="243" t="s">
        <v>1001</v>
      </c>
      <c r="B8" s="237" t="s">
        <v>1168</v>
      </c>
      <c r="C8" s="243" t="s">
        <v>2782</v>
      </c>
      <c r="D8" s="238">
        <v>1</v>
      </c>
      <c r="E8" s="237" t="str">
        <f t="shared" si="0"/>
        <v>1102</v>
      </c>
      <c r="F8" s="237" t="s">
        <v>2783</v>
      </c>
      <c r="G8" s="103" t="s">
        <v>2930</v>
      </c>
      <c r="H8" s="238" t="s">
        <v>2755</v>
      </c>
      <c r="J8" s="237" t="s">
        <v>1220</v>
      </c>
      <c r="K8" s="241" t="s">
        <v>2784</v>
      </c>
      <c r="L8" s="241" t="s">
        <v>1230</v>
      </c>
      <c r="M8" s="242" t="s">
        <v>2785</v>
      </c>
    </row>
    <row r="9" spans="1:13" x14ac:dyDescent="0.4">
      <c r="A9" s="243" t="s">
        <v>1001</v>
      </c>
      <c r="B9" s="237" t="s">
        <v>1168</v>
      </c>
      <c r="C9" s="243" t="s">
        <v>2786</v>
      </c>
      <c r="D9" s="238">
        <v>1</v>
      </c>
      <c r="E9" s="237" t="str">
        <f t="shared" si="0"/>
        <v>1102</v>
      </c>
      <c r="F9" s="237" t="s">
        <v>2787</v>
      </c>
      <c r="G9" s="103" t="s">
        <v>2930</v>
      </c>
      <c r="H9" s="238" t="s">
        <v>2755</v>
      </c>
      <c r="K9" s="244" t="s">
        <v>2788</v>
      </c>
      <c r="L9" s="241" t="s">
        <v>1230</v>
      </c>
      <c r="M9" s="245" t="s">
        <v>2789</v>
      </c>
    </row>
    <row r="10" spans="1:13" x14ac:dyDescent="0.4">
      <c r="A10" s="243" t="s">
        <v>1001</v>
      </c>
      <c r="B10" s="237" t="s">
        <v>1168</v>
      </c>
      <c r="C10" s="243" t="s">
        <v>2790</v>
      </c>
      <c r="D10" s="238">
        <v>1</v>
      </c>
      <c r="E10" s="237" t="str">
        <f t="shared" si="0"/>
        <v>1102</v>
      </c>
      <c r="F10" s="237" t="s">
        <v>2791</v>
      </c>
      <c r="G10" s="103" t="s">
        <v>2930</v>
      </c>
      <c r="H10" s="238" t="s">
        <v>2755</v>
      </c>
      <c r="J10" s="238" t="s">
        <v>2792</v>
      </c>
      <c r="K10" s="241" t="s">
        <v>2793</v>
      </c>
      <c r="L10" s="241" t="s">
        <v>1231</v>
      </c>
      <c r="M10" s="242" t="s">
        <v>2794</v>
      </c>
    </row>
    <row r="11" spans="1:13" x14ac:dyDescent="0.4">
      <c r="A11" s="243" t="s">
        <v>1001</v>
      </c>
      <c r="B11" s="237" t="s">
        <v>1168</v>
      </c>
      <c r="C11" s="243" t="s">
        <v>2795</v>
      </c>
      <c r="D11" s="238">
        <v>1</v>
      </c>
      <c r="E11" s="237" t="str">
        <f t="shared" si="0"/>
        <v>1102</v>
      </c>
      <c r="F11" s="237" t="s">
        <v>2796</v>
      </c>
      <c r="G11" s="103" t="s">
        <v>2930</v>
      </c>
      <c r="H11" s="238" t="s">
        <v>2755</v>
      </c>
      <c r="K11" s="241" t="s">
        <v>2797</v>
      </c>
      <c r="L11" s="241" t="s">
        <v>1231</v>
      </c>
      <c r="M11" s="242" t="s">
        <v>2798</v>
      </c>
    </row>
    <row r="12" spans="1:13" x14ac:dyDescent="0.4">
      <c r="A12" s="243" t="s">
        <v>1001</v>
      </c>
      <c r="B12" s="237" t="s">
        <v>1168</v>
      </c>
      <c r="C12" s="243" t="s">
        <v>2799</v>
      </c>
      <c r="D12" s="238">
        <v>1</v>
      </c>
      <c r="E12" s="237" t="str">
        <f t="shared" si="0"/>
        <v>1102</v>
      </c>
      <c r="F12" s="237" t="s">
        <v>2800</v>
      </c>
      <c r="G12" s="103" t="s">
        <v>2930</v>
      </c>
      <c r="H12" s="238" t="s">
        <v>2755</v>
      </c>
      <c r="J12" s="238" t="s">
        <v>2801</v>
      </c>
      <c r="K12" s="235" t="s">
        <v>1027</v>
      </c>
      <c r="L12" s="235" t="s">
        <v>1027</v>
      </c>
      <c r="M12" s="246" t="s">
        <v>1027</v>
      </c>
    </row>
    <row r="13" spans="1:13" x14ac:dyDescent="0.4">
      <c r="A13" s="243" t="s">
        <v>1001</v>
      </c>
      <c r="B13" s="237" t="s">
        <v>1168</v>
      </c>
      <c r="C13" s="243" t="s">
        <v>2802</v>
      </c>
      <c r="D13" s="238">
        <v>1</v>
      </c>
      <c r="E13" s="237" t="str">
        <f t="shared" si="0"/>
        <v>1102</v>
      </c>
      <c r="F13" s="237" t="s">
        <v>2803</v>
      </c>
      <c r="G13" s="103" t="s">
        <v>2930</v>
      </c>
      <c r="H13" s="238" t="s">
        <v>2755</v>
      </c>
    </row>
    <row r="14" spans="1:13" x14ac:dyDescent="0.4">
      <c r="A14" s="243" t="s">
        <v>1001</v>
      </c>
      <c r="B14" s="237" t="s">
        <v>1168</v>
      </c>
      <c r="C14" s="243" t="s">
        <v>2804</v>
      </c>
      <c r="D14" s="238">
        <v>1</v>
      </c>
      <c r="E14" s="237" t="str">
        <f t="shared" si="0"/>
        <v>1102</v>
      </c>
      <c r="F14" s="237" t="s">
        <v>2805</v>
      </c>
      <c r="G14" s="103" t="s">
        <v>2930</v>
      </c>
      <c r="H14" s="238" t="s">
        <v>2755</v>
      </c>
    </row>
    <row r="15" spans="1:13" x14ac:dyDescent="0.4">
      <c r="A15" s="247" t="s">
        <v>2806</v>
      </c>
      <c r="B15" s="237" t="s">
        <v>1165</v>
      </c>
      <c r="C15" s="247" t="s">
        <v>2807</v>
      </c>
      <c r="D15" s="248">
        <v>1</v>
      </c>
      <c r="E15" s="237" t="str">
        <f t="shared" si="0"/>
        <v>1102</v>
      </c>
      <c r="F15" s="237" t="s">
        <v>2808</v>
      </c>
      <c r="G15" s="103" t="s">
        <v>2930</v>
      </c>
      <c r="H15" s="237" t="s">
        <v>2755</v>
      </c>
    </row>
    <row r="16" spans="1:13" x14ac:dyDescent="0.4">
      <c r="A16" s="247" t="s">
        <v>2806</v>
      </c>
      <c r="B16" s="237" t="s">
        <v>1165</v>
      </c>
      <c r="C16" s="247" t="s">
        <v>2809</v>
      </c>
      <c r="D16" s="237">
        <v>1</v>
      </c>
      <c r="E16" s="237" t="str">
        <f t="shared" si="0"/>
        <v>1102</v>
      </c>
      <c r="F16" s="237" t="s">
        <v>2810</v>
      </c>
      <c r="G16" s="103" t="s">
        <v>2930</v>
      </c>
      <c r="H16" s="237" t="s">
        <v>2765</v>
      </c>
    </row>
    <row r="17" spans="1:8" x14ac:dyDescent="0.4">
      <c r="A17" s="247" t="s">
        <v>2806</v>
      </c>
      <c r="B17" s="237" t="s">
        <v>1165</v>
      </c>
      <c r="C17" s="247" t="s">
        <v>2811</v>
      </c>
      <c r="D17" s="237">
        <v>1</v>
      </c>
      <c r="E17" s="237" t="str">
        <f t="shared" si="0"/>
        <v>1102</v>
      </c>
      <c r="F17" s="237" t="s">
        <v>2812</v>
      </c>
      <c r="G17" s="103" t="s">
        <v>2930</v>
      </c>
      <c r="H17" s="237" t="s">
        <v>2765</v>
      </c>
    </row>
    <row r="18" spans="1:8" x14ac:dyDescent="0.4">
      <c r="A18" s="247" t="s">
        <v>2806</v>
      </c>
      <c r="B18" s="237" t="s">
        <v>1165</v>
      </c>
      <c r="C18" s="247" t="s">
        <v>2813</v>
      </c>
      <c r="D18" s="237">
        <v>1</v>
      </c>
      <c r="E18" s="237" t="str">
        <f t="shared" si="0"/>
        <v>1102</v>
      </c>
      <c r="F18" s="237" t="s">
        <v>2814</v>
      </c>
      <c r="G18" s="103" t="s">
        <v>2930</v>
      </c>
      <c r="H18" s="237" t="s">
        <v>2765</v>
      </c>
    </row>
    <row r="19" spans="1:8" x14ac:dyDescent="0.4">
      <c r="A19" s="247" t="s">
        <v>2806</v>
      </c>
      <c r="B19" s="237" t="s">
        <v>1165</v>
      </c>
      <c r="C19" s="247" t="s">
        <v>2815</v>
      </c>
      <c r="D19" s="237">
        <v>1</v>
      </c>
      <c r="E19" s="237" t="str">
        <f t="shared" si="0"/>
        <v>1102</v>
      </c>
      <c r="F19" s="237" t="s">
        <v>2816</v>
      </c>
      <c r="G19" s="103" t="s">
        <v>2930</v>
      </c>
      <c r="H19" s="237" t="s">
        <v>2765</v>
      </c>
    </row>
    <row r="20" spans="1:8" x14ac:dyDescent="0.4">
      <c r="A20" s="247" t="s">
        <v>2806</v>
      </c>
      <c r="B20" s="237" t="s">
        <v>1165</v>
      </c>
      <c r="C20" s="247" t="s">
        <v>2817</v>
      </c>
      <c r="D20" s="237">
        <v>1</v>
      </c>
      <c r="E20" s="237" t="str">
        <f t="shared" si="0"/>
        <v>1102</v>
      </c>
      <c r="F20" s="237" t="s">
        <v>2818</v>
      </c>
      <c r="G20" s="103" t="s">
        <v>2930</v>
      </c>
      <c r="H20" s="237" t="s">
        <v>2765</v>
      </c>
    </row>
    <row r="21" spans="1:8" x14ac:dyDescent="0.4">
      <c r="A21" s="247" t="s">
        <v>2806</v>
      </c>
      <c r="B21" s="237" t="s">
        <v>1165</v>
      </c>
      <c r="C21" s="247" t="s">
        <v>2819</v>
      </c>
      <c r="D21" s="237">
        <v>1</v>
      </c>
      <c r="E21" s="237" t="str">
        <f t="shared" si="0"/>
        <v>1102</v>
      </c>
      <c r="F21" s="237" t="s">
        <v>2820</v>
      </c>
      <c r="G21" s="103" t="s">
        <v>2930</v>
      </c>
      <c r="H21" s="237" t="s">
        <v>2765</v>
      </c>
    </row>
    <row r="22" spans="1:8" x14ac:dyDescent="0.4">
      <c r="A22" s="247" t="s">
        <v>2806</v>
      </c>
      <c r="B22" s="237" t="s">
        <v>1165</v>
      </c>
      <c r="C22" s="247" t="s">
        <v>2821</v>
      </c>
      <c r="D22" s="237">
        <v>1</v>
      </c>
      <c r="E22" s="237" t="str">
        <f t="shared" si="0"/>
        <v>1102</v>
      </c>
      <c r="F22" s="237" t="s">
        <v>2822</v>
      </c>
      <c r="G22" s="103" t="s">
        <v>2930</v>
      </c>
      <c r="H22" s="237" t="s">
        <v>2765</v>
      </c>
    </row>
    <row r="23" spans="1:8" x14ac:dyDescent="0.4">
      <c r="A23" s="247" t="s">
        <v>2806</v>
      </c>
      <c r="B23" s="237" t="s">
        <v>1165</v>
      </c>
      <c r="C23" s="247" t="s">
        <v>2823</v>
      </c>
      <c r="D23" s="237">
        <v>1</v>
      </c>
      <c r="E23" s="237" t="str">
        <f t="shared" si="0"/>
        <v>1102</v>
      </c>
      <c r="F23" s="237" t="s">
        <v>2824</v>
      </c>
      <c r="G23" s="103" t="s">
        <v>2930</v>
      </c>
      <c r="H23" s="237" t="s">
        <v>2765</v>
      </c>
    </row>
    <row r="24" spans="1:8" x14ac:dyDescent="0.4">
      <c r="A24" s="243" t="s">
        <v>2825</v>
      </c>
      <c r="B24" s="237" t="s">
        <v>1162</v>
      </c>
      <c r="C24" s="243" t="s">
        <v>2246</v>
      </c>
      <c r="D24" s="249">
        <v>1</v>
      </c>
      <c r="E24" s="237" t="str">
        <f t="shared" si="0"/>
        <v>1102</v>
      </c>
      <c r="F24" s="237" t="s">
        <v>2826</v>
      </c>
      <c r="G24" s="103" t="s">
        <v>2930</v>
      </c>
      <c r="H24" s="238" t="s">
        <v>2755</v>
      </c>
    </row>
    <row r="25" spans="1:8" x14ac:dyDescent="0.4">
      <c r="A25" s="247" t="s">
        <v>2827</v>
      </c>
      <c r="B25" s="237" t="s">
        <v>1159</v>
      </c>
      <c r="C25" s="247" t="s">
        <v>2247</v>
      </c>
      <c r="D25" s="248">
        <v>1</v>
      </c>
      <c r="E25" s="237" t="str">
        <f t="shared" si="0"/>
        <v>1102</v>
      </c>
      <c r="F25" s="237" t="s">
        <v>2828</v>
      </c>
      <c r="G25" s="103" t="s">
        <v>2930</v>
      </c>
      <c r="H25" s="237" t="s">
        <v>2755</v>
      </c>
    </row>
    <row r="26" spans="1:8" x14ac:dyDescent="0.4">
      <c r="A26" s="247" t="s">
        <v>2827</v>
      </c>
      <c r="B26" s="237" t="s">
        <v>1159</v>
      </c>
      <c r="C26" s="247" t="s">
        <v>2248</v>
      </c>
      <c r="D26" s="237">
        <v>1</v>
      </c>
      <c r="E26" s="237" t="str">
        <f t="shared" si="0"/>
        <v>1102</v>
      </c>
      <c r="F26" s="237" t="s">
        <v>2829</v>
      </c>
      <c r="G26" s="103" t="s">
        <v>2930</v>
      </c>
      <c r="H26" s="237" t="s">
        <v>2755</v>
      </c>
    </row>
    <row r="27" spans="1:8" x14ac:dyDescent="0.4">
      <c r="A27" s="247" t="s">
        <v>2827</v>
      </c>
      <c r="B27" s="237" t="s">
        <v>1159</v>
      </c>
      <c r="C27" s="247" t="s">
        <v>2249</v>
      </c>
      <c r="D27" s="237">
        <v>1</v>
      </c>
      <c r="E27" s="237" t="str">
        <f t="shared" si="0"/>
        <v>1102</v>
      </c>
      <c r="F27" s="237" t="s">
        <v>2830</v>
      </c>
      <c r="G27" s="103" t="s">
        <v>2930</v>
      </c>
      <c r="H27" s="237" t="s">
        <v>2755</v>
      </c>
    </row>
    <row r="28" spans="1:8" x14ac:dyDescent="0.4">
      <c r="A28" s="237" t="s">
        <v>2752</v>
      </c>
      <c r="B28" s="237" t="s">
        <v>1156</v>
      </c>
      <c r="C28" s="237" t="s">
        <v>2831</v>
      </c>
      <c r="D28" s="237">
        <v>1</v>
      </c>
      <c r="E28" s="237" t="str">
        <f t="shared" si="0"/>
        <v>1102</v>
      </c>
      <c r="F28" s="237" t="s">
        <v>2832</v>
      </c>
      <c r="G28" s="103" t="s">
        <v>2930</v>
      </c>
      <c r="H28" s="237" t="s">
        <v>2755</v>
      </c>
    </row>
    <row r="29" spans="1:8" x14ac:dyDescent="0.4">
      <c r="A29" s="243" t="s">
        <v>2833</v>
      </c>
      <c r="B29" s="237" t="s">
        <v>1147</v>
      </c>
      <c r="C29" s="250" t="s">
        <v>2834</v>
      </c>
      <c r="D29" s="251">
        <v>1</v>
      </c>
      <c r="E29" s="237" t="str">
        <f t="shared" si="0"/>
        <v>1101</v>
      </c>
      <c r="F29" s="237"/>
      <c r="G29" s="103" t="s">
        <v>2930</v>
      </c>
      <c r="H29" s="238" t="s">
        <v>2756</v>
      </c>
    </row>
    <row r="30" spans="1:8" x14ac:dyDescent="0.4">
      <c r="A30" s="243" t="s">
        <v>2833</v>
      </c>
      <c r="B30" s="237" t="s">
        <v>1147</v>
      </c>
      <c r="C30" s="250" t="s">
        <v>2250</v>
      </c>
      <c r="D30" s="251">
        <v>1</v>
      </c>
      <c r="E30" s="237" t="str">
        <f t="shared" si="0"/>
        <v>1101</v>
      </c>
      <c r="F30" s="237"/>
      <c r="G30" s="103" t="s">
        <v>2930</v>
      </c>
      <c r="H30" s="238" t="s">
        <v>2756</v>
      </c>
    </row>
    <row r="31" spans="1:8" x14ac:dyDescent="0.4">
      <c r="A31" s="243" t="s">
        <v>2833</v>
      </c>
      <c r="B31" s="237" t="s">
        <v>1147</v>
      </c>
      <c r="C31" s="250" t="s">
        <v>2251</v>
      </c>
      <c r="D31" s="251">
        <v>1</v>
      </c>
      <c r="E31" s="237" t="str">
        <f t="shared" si="0"/>
        <v>1101</v>
      </c>
      <c r="F31" s="237"/>
      <c r="G31" s="103" t="s">
        <v>2930</v>
      </c>
      <c r="H31" s="238" t="s">
        <v>2756</v>
      </c>
    </row>
    <row r="32" spans="1:8" x14ac:dyDescent="0.4">
      <c r="A32" s="243" t="s">
        <v>2833</v>
      </c>
      <c r="B32" s="237" t="s">
        <v>1147</v>
      </c>
      <c r="C32" s="250" t="s">
        <v>2252</v>
      </c>
      <c r="D32" s="251">
        <v>1</v>
      </c>
      <c r="E32" s="237" t="str">
        <f t="shared" si="0"/>
        <v>1101</v>
      </c>
      <c r="F32" s="237"/>
      <c r="G32" s="103" t="s">
        <v>2930</v>
      </c>
      <c r="H32" s="238" t="s">
        <v>2756</v>
      </c>
    </row>
    <row r="33" spans="1:8" x14ac:dyDescent="0.4">
      <c r="A33" s="243" t="s">
        <v>2833</v>
      </c>
      <c r="B33" s="237" t="s">
        <v>1147</v>
      </c>
      <c r="C33" s="250" t="s">
        <v>2253</v>
      </c>
      <c r="D33" s="251">
        <v>1</v>
      </c>
      <c r="E33" s="237" t="str">
        <f t="shared" si="0"/>
        <v>1101</v>
      </c>
      <c r="F33" s="237"/>
      <c r="G33" s="103" t="s">
        <v>2930</v>
      </c>
      <c r="H33" s="238" t="s">
        <v>2756</v>
      </c>
    </row>
    <row r="34" spans="1:8" x14ac:dyDescent="0.4">
      <c r="A34" s="243" t="s">
        <v>2833</v>
      </c>
      <c r="B34" s="237" t="s">
        <v>1147</v>
      </c>
      <c r="C34" s="250" t="s">
        <v>2254</v>
      </c>
      <c r="D34" s="251">
        <v>1</v>
      </c>
      <c r="E34" s="237" t="str">
        <f t="shared" si="0"/>
        <v>1101</v>
      </c>
      <c r="F34" s="237"/>
      <c r="G34" s="103" t="s">
        <v>2930</v>
      </c>
      <c r="H34" s="238" t="s">
        <v>2756</v>
      </c>
    </row>
    <row r="35" spans="1:8" x14ac:dyDescent="0.4">
      <c r="A35" s="243" t="s">
        <v>2833</v>
      </c>
      <c r="B35" s="237" t="s">
        <v>1147</v>
      </c>
      <c r="C35" s="250" t="s">
        <v>2255</v>
      </c>
      <c r="D35" s="251">
        <v>1</v>
      </c>
      <c r="E35" s="237" t="str">
        <f t="shared" si="0"/>
        <v>1101</v>
      </c>
      <c r="F35" s="237"/>
      <c r="G35" s="103" t="s">
        <v>2930</v>
      </c>
      <c r="H35" s="238" t="s">
        <v>2756</v>
      </c>
    </row>
    <row r="36" spans="1:8" x14ac:dyDescent="0.4">
      <c r="A36" s="243" t="s">
        <v>2833</v>
      </c>
      <c r="B36" s="237" t="s">
        <v>1147</v>
      </c>
      <c r="C36" s="250" t="s">
        <v>2835</v>
      </c>
      <c r="D36" s="251">
        <v>1</v>
      </c>
      <c r="E36" s="237" t="str">
        <f t="shared" si="0"/>
        <v>3101</v>
      </c>
      <c r="F36" s="237"/>
      <c r="G36" s="103" t="s">
        <v>2930</v>
      </c>
      <c r="H36" s="238" t="s">
        <v>2792</v>
      </c>
    </row>
    <row r="37" spans="1:8" x14ac:dyDescent="0.4">
      <c r="A37" s="243" t="s">
        <v>2833</v>
      </c>
      <c r="B37" s="237" t="s">
        <v>1147</v>
      </c>
      <c r="C37" s="250" t="s">
        <v>2256</v>
      </c>
      <c r="D37" s="251">
        <v>1</v>
      </c>
      <c r="E37" s="237" t="str">
        <f t="shared" si="0"/>
        <v>3101</v>
      </c>
      <c r="F37" s="237"/>
      <c r="G37" s="103" t="s">
        <v>2930</v>
      </c>
      <c r="H37" s="238" t="s">
        <v>2792</v>
      </c>
    </row>
    <row r="38" spans="1:8" x14ac:dyDescent="0.4">
      <c r="A38" s="243" t="s">
        <v>2833</v>
      </c>
      <c r="B38" s="237" t="s">
        <v>1147</v>
      </c>
      <c r="C38" s="250" t="s">
        <v>2257</v>
      </c>
      <c r="D38" s="251">
        <v>1</v>
      </c>
      <c r="E38" s="237" t="str">
        <f t="shared" si="0"/>
        <v>3101</v>
      </c>
      <c r="F38" s="237"/>
      <c r="G38" s="103" t="s">
        <v>2930</v>
      </c>
      <c r="H38" s="238" t="s">
        <v>2792</v>
      </c>
    </row>
    <row r="39" spans="1:8" x14ac:dyDescent="0.4">
      <c r="A39" s="243" t="s">
        <v>2833</v>
      </c>
      <c r="B39" s="237" t="s">
        <v>1147</v>
      </c>
      <c r="C39" s="252" t="s">
        <v>2836</v>
      </c>
      <c r="D39" s="238">
        <v>1</v>
      </c>
      <c r="E39" s="237" t="str">
        <f t="shared" si="0"/>
        <v>1101</v>
      </c>
      <c r="F39" s="237"/>
      <c r="G39" s="103" t="s">
        <v>2930</v>
      </c>
      <c r="H39" s="238" t="s">
        <v>2756</v>
      </c>
    </row>
    <row r="40" spans="1:8" x14ac:dyDescent="0.4">
      <c r="A40" s="243" t="s">
        <v>2833</v>
      </c>
      <c r="B40" s="237" t="s">
        <v>1147</v>
      </c>
      <c r="C40" s="252" t="s">
        <v>2837</v>
      </c>
      <c r="D40" s="238">
        <v>1</v>
      </c>
      <c r="E40" s="237" t="str">
        <f t="shared" si="0"/>
        <v>3101</v>
      </c>
      <c r="F40" s="237"/>
      <c r="G40" s="103" t="s">
        <v>2930</v>
      </c>
      <c r="H40" s="238" t="s">
        <v>2792</v>
      </c>
    </row>
    <row r="41" spans="1:8" x14ac:dyDescent="0.4">
      <c r="A41" s="243" t="s">
        <v>2833</v>
      </c>
      <c r="B41" s="237" t="s">
        <v>1147</v>
      </c>
      <c r="C41" s="252" t="s">
        <v>2838</v>
      </c>
      <c r="D41" s="238">
        <v>1</v>
      </c>
      <c r="E41" s="237" t="str">
        <f t="shared" si="0"/>
        <v>1101</v>
      </c>
      <c r="F41" s="237"/>
      <c r="G41" s="103" t="s">
        <v>2930</v>
      </c>
      <c r="H41" s="238" t="s">
        <v>2756</v>
      </c>
    </row>
    <row r="42" spans="1:8" x14ac:dyDescent="0.4">
      <c r="A42" s="243" t="s">
        <v>2833</v>
      </c>
      <c r="B42" s="237" t="s">
        <v>1147</v>
      </c>
      <c r="C42" s="252" t="s">
        <v>2839</v>
      </c>
      <c r="D42" s="238">
        <v>1</v>
      </c>
      <c r="E42" s="237" t="str">
        <f t="shared" si="0"/>
        <v>1101</v>
      </c>
      <c r="F42" s="237"/>
      <c r="G42" s="103" t="s">
        <v>2930</v>
      </c>
      <c r="H42" s="238" t="s">
        <v>2756</v>
      </c>
    </row>
    <row r="43" spans="1:8" x14ac:dyDescent="0.4">
      <c r="A43" s="243" t="s">
        <v>2833</v>
      </c>
      <c r="B43" s="237" t="s">
        <v>1147</v>
      </c>
      <c r="C43" s="252" t="s">
        <v>2840</v>
      </c>
      <c r="D43" s="238">
        <v>1</v>
      </c>
      <c r="E43" s="237" t="str">
        <f t="shared" si="0"/>
        <v>1101</v>
      </c>
      <c r="F43" s="237"/>
      <c r="G43" s="103" t="s">
        <v>2930</v>
      </c>
      <c r="H43" s="238" t="s">
        <v>2756</v>
      </c>
    </row>
    <row r="44" spans="1:8" x14ac:dyDescent="0.4">
      <c r="A44" s="243" t="s">
        <v>2833</v>
      </c>
      <c r="B44" s="237" t="s">
        <v>1147</v>
      </c>
      <c r="C44" s="252" t="s">
        <v>2841</v>
      </c>
      <c r="D44" s="238">
        <v>1</v>
      </c>
      <c r="E44" s="237" t="str">
        <f t="shared" si="0"/>
        <v>1101</v>
      </c>
      <c r="F44" s="237"/>
      <c r="G44" s="103" t="s">
        <v>2930</v>
      </c>
      <c r="H44" s="238" t="s">
        <v>2756</v>
      </c>
    </row>
    <row r="45" spans="1:8" x14ac:dyDescent="0.4">
      <c r="A45" s="243" t="s">
        <v>2833</v>
      </c>
      <c r="B45" s="237" t="s">
        <v>1147</v>
      </c>
      <c r="C45" s="252" t="s">
        <v>2842</v>
      </c>
      <c r="D45" s="238">
        <v>1</v>
      </c>
      <c r="E45" s="237" t="str">
        <f t="shared" si="0"/>
        <v>3101</v>
      </c>
      <c r="F45" s="237"/>
      <c r="G45" s="103" t="s">
        <v>2930</v>
      </c>
      <c r="H45" s="238" t="s">
        <v>2792</v>
      </c>
    </row>
    <row r="46" spans="1:8" x14ac:dyDescent="0.4">
      <c r="A46" s="243" t="s">
        <v>2833</v>
      </c>
      <c r="B46" s="237" t="s">
        <v>1147</v>
      </c>
      <c r="C46" s="250" t="s">
        <v>2843</v>
      </c>
      <c r="D46" s="251">
        <v>1</v>
      </c>
      <c r="E46" s="237" t="str">
        <f t="shared" si="0"/>
        <v>1103</v>
      </c>
      <c r="F46" s="237" t="s">
        <v>2844</v>
      </c>
      <c r="G46" s="103" t="s">
        <v>2930</v>
      </c>
      <c r="H46" s="238" t="s">
        <v>2766</v>
      </c>
    </row>
    <row r="47" spans="1:8" x14ac:dyDescent="0.4">
      <c r="A47" s="243" t="s">
        <v>2833</v>
      </c>
      <c r="B47" s="237" t="s">
        <v>1147</v>
      </c>
      <c r="C47" s="250" t="s">
        <v>2258</v>
      </c>
      <c r="D47" s="251">
        <v>1</v>
      </c>
      <c r="E47" s="237" t="str">
        <f t="shared" si="0"/>
        <v>1103</v>
      </c>
      <c r="F47" s="237" t="s">
        <v>2844</v>
      </c>
      <c r="G47" s="103" t="s">
        <v>2930</v>
      </c>
      <c r="H47" s="238" t="s">
        <v>2766</v>
      </c>
    </row>
    <row r="48" spans="1:8" x14ac:dyDescent="0.4">
      <c r="A48" s="243" t="s">
        <v>2833</v>
      </c>
      <c r="B48" s="237" t="s">
        <v>1147</v>
      </c>
      <c r="C48" s="250" t="s">
        <v>2259</v>
      </c>
      <c r="D48" s="251">
        <v>1</v>
      </c>
      <c r="E48" s="237" t="str">
        <f t="shared" si="0"/>
        <v>1103</v>
      </c>
      <c r="F48" s="237" t="s">
        <v>2844</v>
      </c>
      <c r="G48" s="103" t="s">
        <v>2930</v>
      </c>
      <c r="H48" s="238" t="s">
        <v>2766</v>
      </c>
    </row>
    <row r="49" spans="1:8" x14ac:dyDescent="0.4">
      <c r="A49" s="243" t="s">
        <v>2833</v>
      </c>
      <c r="B49" s="237" t="s">
        <v>1147</v>
      </c>
      <c r="C49" s="250" t="s">
        <v>2260</v>
      </c>
      <c r="D49" s="251">
        <v>1</v>
      </c>
      <c r="E49" s="237" t="str">
        <f t="shared" si="0"/>
        <v>1103</v>
      </c>
      <c r="F49" s="237" t="s">
        <v>2844</v>
      </c>
      <c r="G49" s="103" t="s">
        <v>2930</v>
      </c>
      <c r="H49" s="238" t="s">
        <v>2766</v>
      </c>
    </row>
    <row r="50" spans="1:8" x14ac:dyDescent="0.4">
      <c r="A50" s="243" t="s">
        <v>2833</v>
      </c>
      <c r="B50" s="237" t="s">
        <v>1147</v>
      </c>
      <c r="C50" s="250" t="s">
        <v>2261</v>
      </c>
      <c r="D50" s="251">
        <v>1</v>
      </c>
      <c r="E50" s="237" t="str">
        <f t="shared" si="0"/>
        <v>1103</v>
      </c>
      <c r="F50" s="237" t="s">
        <v>2844</v>
      </c>
      <c r="G50" s="103" t="s">
        <v>2930</v>
      </c>
      <c r="H50" s="238" t="s">
        <v>2766</v>
      </c>
    </row>
    <row r="51" spans="1:8" x14ac:dyDescent="0.4">
      <c r="A51" s="243" t="s">
        <v>2833</v>
      </c>
      <c r="B51" s="237" t="s">
        <v>1147</v>
      </c>
      <c r="C51" s="250" t="s">
        <v>2262</v>
      </c>
      <c r="D51" s="251">
        <v>1</v>
      </c>
      <c r="E51" s="237" t="str">
        <f t="shared" si="0"/>
        <v>1103</v>
      </c>
      <c r="F51" s="237" t="s">
        <v>2844</v>
      </c>
      <c r="G51" s="103" t="s">
        <v>2930</v>
      </c>
      <c r="H51" s="238" t="s">
        <v>2766</v>
      </c>
    </row>
    <row r="52" spans="1:8" x14ac:dyDescent="0.4">
      <c r="A52" s="243" t="s">
        <v>2833</v>
      </c>
      <c r="B52" s="237" t="s">
        <v>1147</v>
      </c>
      <c r="C52" s="250" t="s">
        <v>2263</v>
      </c>
      <c r="D52" s="251">
        <v>1</v>
      </c>
      <c r="E52" s="237" t="str">
        <f t="shared" si="0"/>
        <v>1103</v>
      </c>
      <c r="F52" s="237" t="s">
        <v>2845</v>
      </c>
      <c r="G52" s="103" t="s">
        <v>2930</v>
      </c>
      <c r="H52" s="238" t="s">
        <v>2766</v>
      </c>
    </row>
    <row r="53" spans="1:8" x14ac:dyDescent="0.4">
      <c r="A53" s="243" t="s">
        <v>2833</v>
      </c>
      <c r="B53" s="237" t="s">
        <v>1147</v>
      </c>
      <c r="C53" s="250" t="s">
        <v>2264</v>
      </c>
      <c r="D53" s="251">
        <v>1</v>
      </c>
      <c r="E53" s="237" t="str">
        <f t="shared" si="0"/>
        <v>1103</v>
      </c>
      <c r="F53" s="237" t="s">
        <v>2846</v>
      </c>
      <c r="G53" s="103" t="s">
        <v>2930</v>
      </c>
      <c r="H53" s="238" t="s">
        <v>2766</v>
      </c>
    </row>
    <row r="54" spans="1:8" x14ac:dyDescent="0.4">
      <c r="A54" s="243" t="s">
        <v>2833</v>
      </c>
      <c r="B54" s="237" t="s">
        <v>1147</v>
      </c>
      <c r="C54" s="250" t="s">
        <v>2265</v>
      </c>
      <c r="D54" s="251">
        <v>1</v>
      </c>
      <c r="E54" s="237" t="str">
        <f t="shared" si="0"/>
        <v>1103</v>
      </c>
      <c r="F54" s="237" t="s">
        <v>2847</v>
      </c>
      <c r="G54" s="103" t="s">
        <v>2930</v>
      </c>
      <c r="H54" s="238" t="s">
        <v>2766</v>
      </c>
    </row>
    <row r="55" spans="1:8" x14ac:dyDescent="0.4">
      <c r="A55" s="243" t="s">
        <v>2833</v>
      </c>
      <c r="B55" s="237" t="s">
        <v>1147</v>
      </c>
      <c r="C55" s="250" t="s">
        <v>2848</v>
      </c>
      <c r="D55" s="251">
        <v>1</v>
      </c>
      <c r="E55" s="237" t="str">
        <f t="shared" si="0"/>
        <v>1103</v>
      </c>
      <c r="F55" s="237" t="s">
        <v>2849</v>
      </c>
      <c r="G55" s="103" t="s">
        <v>2930</v>
      </c>
      <c r="H55" s="238" t="s">
        <v>2766</v>
      </c>
    </row>
    <row r="56" spans="1:8" x14ac:dyDescent="0.4">
      <c r="A56" s="243" t="s">
        <v>2833</v>
      </c>
      <c r="B56" s="237" t="s">
        <v>1147</v>
      </c>
      <c r="C56" s="250" t="s">
        <v>2266</v>
      </c>
      <c r="D56" s="251">
        <v>1</v>
      </c>
      <c r="E56" s="237" t="str">
        <f t="shared" si="0"/>
        <v>1103</v>
      </c>
      <c r="F56" s="237" t="s">
        <v>2849</v>
      </c>
      <c r="G56" s="103" t="s">
        <v>2930</v>
      </c>
      <c r="H56" s="238" t="s">
        <v>2766</v>
      </c>
    </row>
    <row r="57" spans="1:8" x14ac:dyDescent="0.4">
      <c r="A57" s="243" t="s">
        <v>2833</v>
      </c>
      <c r="B57" s="237" t="s">
        <v>1147</v>
      </c>
      <c r="C57" s="250" t="s">
        <v>2267</v>
      </c>
      <c r="D57" s="251">
        <v>1</v>
      </c>
      <c r="E57" s="237" t="str">
        <f t="shared" si="0"/>
        <v>1103</v>
      </c>
      <c r="F57" s="237" t="s">
        <v>2849</v>
      </c>
      <c r="G57" s="103" t="s">
        <v>2930</v>
      </c>
      <c r="H57" s="238" t="s">
        <v>2766</v>
      </c>
    </row>
    <row r="58" spans="1:8" x14ac:dyDescent="0.4">
      <c r="A58" s="243" t="s">
        <v>2833</v>
      </c>
      <c r="B58" s="237" t="s">
        <v>1147</v>
      </c>
      <c r="C58" s="250" t="s">
        <v>2268</v>
      </c>
      <c r="D58" s="251">
        <v>1</v>
      </c>
      <c r="E58" s="237" t="str">
        <f t="shared" si="0"/>
        <v>1103</v>
      </c>
      <c r="F58" s="237" t="s">
        <v>2849</v>
      </c>
      <c r="G58" s="103" t="s">
        <v>2930</v>
      </c>
      <c r="H58" s="238" t="s">
        <v>2766</v>
      </c>
    </row>
    <row r="59" spans="1:8" x14ac:dyDescent="0.4">
      <c r="A59" s="243" t="s">
        <v>2833</v>
      </c>
      <c r="B59" s="237" t="s">
        <v>1147</v>
      </c>
      <c r="C59" s="250" t="s">
        <v>2269</v>
      </c>
      <c r="D59" s="251">
        <v>1</v>
      </c>
      <c r="E59" s="237" t="str">
        <f t="shared" si="0"/>
        <v>1103</v>
      </c>
      <c r="F59" s="237" t="s">
        <v>2849</v>
      </c>
      <c r="G59" s="103" t="s">
        <v>2930</v>
      </c>
      <c r="H59" s="238" t="s">
        <v>2766</v>
      </c>
    </row>
    <row r="60" spans="1:8" x14ac:dyDescent="0.4">
      <c r="A60" s="243" t="s">
        <v>2833</v>
      </c>
      <c r="B60" s="237" t="s">
        <v>1147</v>
      </c>
      <c r="C60" s="250" t="s">
        <v>2270</v>
      </c>
      <c r="D60" s="251">
        <v>1</v>
      </c>
      <c r="E60" s="237" t="str">
        <f t="shared" si="0"/>
        <v>1103</v>
      </c>
      <c r="F60" s="237" t="s">
        <v>2849</v>
      </c>
      <c r="G60" s="103" t="s">
        <v>2930</v>
      </c>
      <c r="H60" s="238" t="s">
        <v>2766</v>
      </c>
    </row>
    <row r="61" spans="1:8" x14ac:dyDescent="0.4">
      <c r="A61" s="243" t="s">
        <v>2833</v>
      </c>
      <c r="B61" s="237" t="s">
        <v>1147</v>
      </c>
      <c r="C61" s="250" t="s">
        <v>2271</v>
      </c>
      <c r="D61" s="251">
        <v>1</v>
      </c>
      <c r="E61" s="237" t="str">
        <f t="shared" si="0"/>
        <v>1103</v>
      </c>
      <c r="F61" s="237" t="s">
        <v>2849</v>
      </c>
      <c r="G61" s="103" t="s">
        <v>2930</v>
      </c>
      <c r="H61" s="238" t="s">
        <v>2766</v>
      </c>
    </row>
    <row r="62" spans="1:8" x14ac:dyDescent="0.4">
      <c r="A62" s="243" t="s">
        <v>2833</v>
      </c>
      <c r="B62" s="237" t="s">
        <v>1147</v>
      </c>
      <c r="C62" s="250" t="s">
        <v>2272</v>
      </c>
      <c r="D62" s="251">
        <v>1</v>
      </c>
      <c r="E62" s="237" t="str">
        <f t="shared" si="0"/>
        <v>1103</v>
      </c>
      <c r="F62" s="237" t="s">
        <v>2849</v>
      </c>
      <c r="G62" s="103" t="s">
        <v>2930</v>
      </c>
      <c r="H62" s="238" t="s">
        <v>2766</v>
      </c>
    </row>
    <row r="63" spans="1:8" x14ac:dyDescent="0.4">
      <c r="A63" s="243" t="s">
        <v>2833</v>
      </c>
      <c r="B63" s="237" t="s">
        <v>1147</v>
      </c>
      <c r="C63" s="250" t="s">
        <v>2273</v>
      </c>
      <c r="D63" s="251">
        <v>1</v>
      </c>
      <c r="E63" s="237" t="str">
        <f t="shared" si="0"/>
        <v>1103</v>
      </c>
      <c r="F63" s="237" t="s">
        <v>2849</v>
      </c>
      <c r="G63" s="103" t="s">
        <v>2930</v>
      </c>
      <c r="H63" s="238" t="s">
        <v>2766</v>
      </c>
    </row>
    <row r="64" spans="1:8" x14ac:dyDescent="0.4">
      <c r="A64" s="243" t="s">
        <v>2833</v>
      </c>
      <c r="B64" s="237" t="s">
        <v>1147</v>
      </c>
      <c r="C64" s="250" t="s">
        <v>2274</v>
      </c>
      <c r="D64" s="251">
        <v>1</v>
      </c>
      <c r="E64" s="237" t="str">
        <f t="shared" si="0"/>
        <v>1103</v>
      </c>
      <c r="F64" s="237" t="s">
        <v>2849</v>
      </c>
      <c r="G64" s="103" t="s">
        <v>2930</v>
      </c>
      <c r="H64" s="238" t="s">
        <v>2766</v>
      </c>
    </row>
    <row r="65" spans="1:8" x14ac:dyDescent="0.4">
      <c r="A65" s="243" t="s">
        <v>2833</v>
      </c>
      <c r="B65" s="237" t="s">
        <v>1147</v>
      </c>
      <c r="C65" s="250" t="s">
        <v>2275</v>
      </c>
      <c r="D65" s="251">
        <v>1</v>
      </c>
      <c r="E65" s="237" t="str">
        <f t="shared" si="0"/>
        <v>1103</v>
      </c>
      <c r="F65" s="237" t="s">
        <v>2849</v>
      </c>
      <c r="G65" s="103" t="s">
        <v>2930</v>
      </c>
      <c r="H65" s="238" t="s">
        <v>2766</v>
      </c>
    </row>
    <row r="66" spans="1:8" x14ac:dyDescent="0.4">
      <c r="A66" s="243" t="s">
        <v>2833</v>
      </c>
      <c r="B66" s="237" t="s">
        <v>1147</v>
      </c>
      <c r="C66" s="250" t="s">
        <v>2276</v>
      </c>
      <c r="D66" s="251">
        <v>1</v>
      </c>
      <c r="E66" s="237" t="str">
        <f t="shared" ref="E66:E129" si="1">VLOOKUP(H66,$J$2:$M$12,4,0)</f>
        <v>1103</v>
      </c>
      <c r="F66" s="237" t="s">
        <v>2849</v>
      </c>
      <c r="G66" s="103" t="s">
        <v>2930</v>
      </c>
      <c r="H66" s="238" t="s">
        <v>2766</v>
      </c>
    </row>
    <row r="67" spans="1:8" x14ac:dyDescent="0.4">
      <c r="A67" s="243" t="s">
        <v>2833</v>
      </c>
      <c r="B67" s="237" t="s">
        <v>1147</v>
      </c>
      <c r="C67" s="250" t="s">
        <v>2277</v>
      </c>
      <c r="D67" s="251">
        <v>1</v>
      </c>
      <c r="E67" s="237" t="str">
        <f t="shared" si="1"/>
        <v>1103</v>
      </c>
      <c r="F67" s="237" t="s">
        <v>2850</v>
      </c>
      <c r="G67" s="103" t="s">
        <v>2930</v>
      </c>
      <c r="H67" s="238" t="s">
        <v>2766</v>
      </c>
    </row>
    <row r="68" spans="1:8" x14ac:dyDescent="0.4">
      <c r="A68" s="243" t="s">
        <v>2833</v>
      </c>
      <c r="B68" s="237" t="s">
        <v>1147</v>
      </c>
      <c r="C68" s="250" t="s">
        <v>2278</v>
      </c>
      <c r="D68" s="251">
        <v>1</v>
      </c>
      <c r="E68" s="237" t="str">
        <f t="shared" si="1"/>
        <v>1103</v>
      </c>
      <c r="F68" s="237" t="s">
        <v>2851</v>
      </c>
      <c r="G68" s="103" t="s">
        <v>2930</v>
      </c>
      <c r="H68" s="238" t="s">
        <v>2766</v>
      </c>
    </row>
    <row r="69" spans="1:8" x14ac:dyDescent="0.4">
      <c r="A69" s="243" t="s">
        <v>2833</v>
      </c>
      <c r="B69" s="237" t="s">
        <v>1147</v>
      </c>
      <c r="C69" s="250" t="s">
        <v>2279</v>
      </c>
      <c r="D69" s="251">
        <v>1</v>
      </c>
      <c r="E69" s="237" t="str">
        <f t="shared" si="1"/>
        <v>1103</v>
      </c>
      <c r="F69" s="237" t="s">
        <v>2852</v>
      </c>
      <c r="G69" s="103" t="s">
        <v>2930</v>
      </c>
      <c r="H69" s="238" t="s">
        <v>2766</v>
      </c>
    </row>
    <row r="70" spans="1:8" x14ac:dyDescent="0.4">
      <c r="A70" s="243" t="s">
        <v>2833</v>
      </c>
      <c r="B70" s="237" t="s">
        <v>1147</v>
      </c>
      <c r="C70" s="250" t="s">
        <v>2280</v>
      </c>
      <c r="D70" s="251">
        <v>1</v>
      </c>
      <c r="E70" s="237" t="str">
        <f t="shared" si="1"/>
        <v>1103</v>
      </c>
      <c r="F70" s="237" t="s">
        <v>2853</v>
      </c>
      <c r="G70" s="103" t="s">
        <v>2930</v>
      </c>
      <c r="H70" s="238" t="s">
        <v>2766</v>
      </c>
    </row>
    <row r="71" spans="1:8" x14ac:dyDescent="0.4">
      <c r="A71" s="243" t="s">
        <v>2833</v>
      </c>
      <c r="B71" s="237" t="s">
        <v>1147</v>
      </c>
      <c r="C71" s="250" t="s">
        <v>2281</v>
      </c>
      <c r="D71" s="251">
        <v>1</v>
      </c>
      <c r="E71" s="237" t="str">
        <f t="shared" si="1"/>
        <v>1103</v>
      </c>
      <c r="F71" s="237" t="s">
        <v>2854</v>
      </c>
      <c r="G71" s="103" t="s">
        <v>2930</v>
      </c>
      <c r="H71" s="238" t="s">
        <v>2766</v>
      </c>
    </row>
    <row r="72" spans="1:8" x14ac:dyDescent="0.4">
      <c r="A72" s="243" t="s">
        <v>2833</v>
      </c>
      <c r="B72" s="237" t="s">
        <v>1147</v>
      </c>
      <c r="C72" s="250" t="s">
        <v>2282</v>
      </c>
      <c r="D72" s="251">
        <v>1</v>
      </c>
      <c r="E72" s="237" t="str">
        <f t="shared" si="1"/>
        <v>1103</v>
      </c>
      <c r="F72" s="237" t="s">
        <v>2855</v>
      </c>
      <c r="G72" s="103" t="s">
        <v>2930</v>
      </c>
      <c r="H72" s="238" t="s">
        <v>2766</v>
      </c>
    </row>
    <row r="73" spans="1:8" x14ac:dyDescent="0.4">
      <c r="A73" s="243" t="s">
        <v>2833</v>
      </c>
      <c r="B73" s="237" t="s">
        <v>1147</v>
      </c>
      <c r="C73" s="250" t="s">
        <v>2283</v>
      </c>
      <c r="D73" s="251">
        <v>1</v>
      </c>
      <c r="E73" s="237" t="str">
        <f t="shared" si="1"/>
        <v>1103</v>
      </c>
      <c r="F73" s="237" t="s">
        <v>2856</v>
      </c>
      <c r="G73" s="103" t="s">
        <v>2930</v>
      </c>
      <c r="H73" s="238" t="s">
        <v>2766</v>
      </c>
    </row>
    <row r="74" spans="1:8" x14ac:dyDescent="0.4">
      <c r="A74" s="243" t="s">
        <v>2833</v>
      </c>
      <c r="B74" s="237" t="s">
        <v>1147</v>
      </c>
      <c r="C74" s="250" t="s">
        <v>2284</v>
      </c>
      <c r="D74" s="251">
        <v>1</v>
      </c>
      <c r="E74" s="237" t="str">
        <f t="shared" si="1"/>
        <v>1103</v>
      </c>
      <c r="F74" s="237" t="s">
        <v>2857</v>
      </c>
      <c r="G74" s="103" t="s">
        <v>2930</v>
      </c>
      <c r="H74" s="238" t="s">
        <v>2766</v>
      </c>
    </row>
    <row r="75" spans="1:8" hidden="1" x14ac:dyDescent="0.4">
      <c r="A75" s="243" t="s">
        <v>2833</v>
      </c>
      <c r="B75" s="237" t="s">
        <v>1147</v>
      </c>
      <c r="C75" s="250" t="s">
        <v>2858</v>
      </c>
      <c r="D75" s="238">
        <v>1</v>
      </c>
      <c r="E75" s="237" t="str">
        <f t="shared" si="1"/>
        <v>NA</v>
      </c>
      <c r="F75" s="237"/>
      <c r="H75" s="238" t="s">
        <v>2801</v>
      </c>
    </row>
    <row r="76" spans="1:8" hidden="1" x14ac:dyDescent="0.4">
      <c r="A76" s="243" t="s">
        <v>2833</v>
      </c>
      <c r="B76" s="237" t="s">
        <v>1147</v>
      </c>
      <c r="C76" s="250" t="s">
        <v>2859</v>
      </c>
      <c r="D76" s="238">
        <v>1</v>
      </c>
      <c r="E76" s="237" t="str">
        <f t="shared" si="1"/>
        <v>NA</v>
      </c>
      <c r="F76" s="237"/>
      <c r="H76" s="238" t="s">
        <v>2801</v>
      </c>
    </row>
    <row r="77" spans="1:8" hidden="1" x14ac:dyDescent="0.4">
      <c r="A77" s="243" t="s">
        <v>2833</v>
      </c>
      <c r="B77" s="237" t="s">
        <v>1147</v>
      </c>
      <c r="C77" s="250" t="s">
        <v>2860</v>
      </c>
      <c r="D77" s="238">
        <v>1</v>
      </c>
      <c r="E77" s="237" t="str">
        <f t="shared" si="1"/>
        <v>NA</v>
      </c>
      <c r="F77" s="237"/>
      <c r="H77" s="238" t="s">
        <v>2801</v>
      </c>
    </row>
    <row r="78" spans="1:8" x14ac:dyDescent="0.4">
      <c r="A78" s="243" t="s">
        <v>2833</v>
      </c>
      <c r="B78" s="237" t="s">
        <v>1147</v>
      </c>
      <c r="C78" s="250" t="s">
        <v>2861</v>
      </c>
      <c r="D78" s="238">
        <v>1</v>
      </c>
      <c r="E78" s="237" t="str">
        <f t="shared" si="1"/>
        <v>1103</v>
      </c>
      <c r="F78" s="237"/>
      <c r="G78" s="103" t="s">
        <v>2930</v>
      </c>
      <c r="H78" s="238" t="s">
        <v>2766</v>
      </c>
    </row>
    <row r="79" spans="1:8" x14ac:dyDescent="0.4">
      <c r="A79" s="243" t="s">
        <v>2833</v>
      </c>
      <c r="B79" s="237" t="s">
        <v>1147</v>
      </c>
      <c r="C79" s="250" t="s">
        <v>2862</v>
      </c>
      <c r="D79" s="238">
        <v>1</v>
      </c>
      <c r="E79" s="237" t="str">
        <f t="shared" si="1"/>
        <v>3101</v>
      </c>
      <c r="F79" s="237"/>
      <c r="G79" s="103" t="s">
        <v>2930</v>
      </c>
      <c r="H79" s="238" t="s">
        <v>2792</v>
      </c>
    </row>
    <row r="80" spans="1:8" x14ac:dyDescent="0.4">
      <c r="A80" s="243" t="s">
        <v>2833</v>
      </c>
      <c r="B80" s="237" t="s">
        <v>1147</v>
      </c>
      <c r="C80" s="250" t="s">
        <v>2863</v>
      </c>
      <c r="D80" s="238">
        <v>1</v>
      </c>
      <c r="E80" s="237" t="str">
        <f t="shared" si="1"/>
        <v>3101</v>
      </c>
      <c r="F80" s="237"/>
      <c r="G80" s="103" t="s">
        <v>2930</v>
      </c>
      <c r="H80" s="238" t="s">
        <v>2792</v>
      </c>
    </row>
    <row r="81" spans="1:8" x14ac:dyDescent="0.4">
      <c r="A81" s="243" t="s">
        <v>2833</v>
      </c>
      <c r="B81" s="237" t="s">
        <v>1147</v>
      </c>
      <c r="C81" s="250" t="s">
        <v>2864</v>
      </c>
      <c r="D81" s="251">
        <v>1</v>
      </c>
      <c r="E81" s="237" t="str">
        <f t="shared" si="1"/>
        <v>3101</v>
      </c>
      <c r="F81" s="237"/>
      <c r="G81" s="103" t="s">
        <v>2930</v>
      </c>
      <c r="H81" s="238" t="s">
        <v>2792</v>
      </c>
    </row>
    <row r="82" spans="1:8" x14ac:dyDescent="0.4">
      <c r="A82" s="243" t="s">
        <v>2833</v>
      </c>
      <c r="B82" s="237" t="s">
        <v>1147</v>
      </c>
      <c r="C82" s="250" t="s">
        <v>2285</v>
      </c>
      <c r="D82" s="251">
        <v>1</v>
      </c>
      <c r="E82" s="237" t="str">
        <f t="shared" si="1"/>
        <v>3101</v>
      </c>
      <c r="F82" s="237"/>
      <c r="G82" s="103" t="s">
        <v>2930</v>
      </c>
      <c r="H82" s="238" t="s">
        <v>2792</v>
      </c>
    </row>
    <row r="83" spans="1:8" x14ac:dyDescent="0.4">
      <c r="A83" s="243" t="s">
        <v>2833</v>
      </c>
      <c r="B83" s="237" t="s">
        <v>1147</v>
      </c>
      <c r="C83" s="250" t="s">
        <v>2865</v>
      </c>
      <c r="D83" s="251">
        <v>1</v>
      </c>
      <c r="E83" s="237" t="str">
        <f t="shared" si="1"/>
        <v>3101</v>
      </c>
      <c r="F83" s="237"/>
      <c r="G83" s="103" t="s">
        <v>2930</v>
      </c>
      <c r="H83" s="238" t="s">
        <v>2792</v>
      </c>
    </row>
    <row r="84" spans="1:8" x14ac:dyDescent="0.4">
      <c r="A84" s="243" t="s">
        <v>2833</v>
      </c>
      <c r="B84" s="237" t="s">
        <v>1147</v>
      </c>
      <c r="C84" s="250" t="s">
        <v>2286</v>
      </c>
      <c r="D84" s="251">
        <v>1</v>
      </c>
      <c r="E84" s="237" t="str">
        <f t="shared" si="1"/>
        <v>3101</v>
      </c>
      <c r="F84" s="237"/>
      <c r="G84" s="103" t="s">
        <v>2930</v>
      </c>
      <c r="H84" s="238" t="s">
        <v>2792</v>
      </c>
    </row>
    <row r="85" spans="1:8" x14ac:dyDescent="0.4">
      <c r="A85" s="253" t="s">
        <v>2833</v>
      </c>
      <c r="B85" s="237" t="s">
        <v>1147</v>
      </c>
      <c r="C85" s="253" t="s">
        <v>2866</v>
      </c>
      <c r="D85" s="254">
        <v>1</v>
      </c>
      <c r="E85" s="237" t="str">
        <f t="shared" si="1"/>
        <v>1103</v>
      </c>
      <c r="F85" s="254" t="s">
        <v>2867</v>
      </c>
      <c r="G85" s="103" t="s">
        <v>2930</v>
      </c>
      <c r="H85" s="254" t="s">
        <v>2766</v>
      </c>
    </row>
    <row r="86" spans="1:8" x14ac:dyDescent="0.4">
      <c r="A86" s="243" t="s">
        <v>2833</v>
      </c>
      <c r="B86" s="237" t="s">
        <v>1147</v>
      </c>
      <c r="C86" s="255" t="s">
        <v>2868</v>
      </c>
      <c r="D86" s="251">
        <v>1</v>
      </c>
      <c r="E86" s="237" t="str">
        <f t="shared" si="1"/>
        <v>1103</v>
      </c>
      <c r="F86" s="237"/>
      <c r="G86" s="103" t="s">
        <v>2930</v>
      </c>
      <c r="H86" s="238" t="s">
        <v>2766</v>
      </c>
    </row>
    <row r="87" spans="1:8" x14ac:dyDescent="0.4">
      <c r="A87" s="243" t="s">
        <v>2833</v>
      </c>
      <c r="B87" s="237" t="s">
        <v>1147</v>
      </c>
      <c r="C87" s="255" t="s">
        <v>2287</v>
      </c>
      <c r="D87" s="251">
        <v>1</v>
      </c>
      <c r="E87" s="237" t="str">
        <f t="shared" si="1"/>
        <v>1103</v>
      </c>
      <c r="F87" s="237"/>
      <c r="G87" s="103" t="s">
        <v>2930</v>
      </c>
      <c r="H87" s="238" t="s">
        <v>2766</v>
      </c>
    </row>
    <row r="88" spans="1:8" x14ac:dyDescent="0.4">
      <c r="A88" s="243" t="s">
        <v>2833</v>
      </c>
      <c r="B88" s="237" t="s">
        <v>1147</v>
      </c>
      <c r="C88" s="255" t="s">
        <v>2288</v>
      </c>
      <c r="D88" s="251">
        <v>1</v>
      </c>
      <c r="E88" s="237" t="str">
        <f t="shared" si="1"/>
        <v>1103</v>
      </c>
      <c r="F88" s="237"/>
      <c r="G88" s="103" t="s">
        <v>2930</v>
      </c>
      <c r="H88" s="238" t="s">
        <v>2766</v>
      </c>
    </row>
    <row r="89" spans="1:8" x14ac:dyDescent="0.4">
      <c r="A89" s="243" t="s">
        <v>2833</v>
      </c>
      <c r="B89" s="237" t="s">
        <v>1147</v>
      </c>
      <c r="C89" s="255" t="s">
        <v>2289</v>
      </c>
      <c r="D89" s="251">
        <v>1</v>
      </c>
      <c r="E89" s="237" t="str">
        <f t="shared" si="1"/>
        <v>1103</v>
      </c>
      <c r="F89" s="237"/>
      <c r="G89" s="103" t="s">
        <v>2930</v>
      </c>
      <c r="H89" s="238" t="s">
        <v>2766</v>
      </c>
    </row>
    <row r="90" spans="1:8" x14ac:dyDescent="0.4">
      <c r="A90" s="243" t="s">
        <v>2833</v>
      </c>
      <c r="B90" s="237" t="s">
        <v>1147</v>
      </c>
      <c r="C90" s="255" t="s">
        <v>2290</v>
      </c>
      <c r="D90" s="251">
        <v>1</v>
      </c>
      <c r="E90" s="237" t="str">
        <f t="shared" si="1"/>
        <v>1103</v>
      </c>
      <c r="F90" s="237"/>
      <c r="G90" s="103" t="s">
        <v>2930</v>
      </c>
      <c r="H90" s="238" t="s">
        <v>2766</v>
      </c>
    </row>
    <row r="91" spans="1:8" x14ac:dyDescent="0.4">
      <c r="A91" s="243" t="s">
        <v>2833</v>
      </c>
      <c r="B91" s="237" t="s">
        <v>1147</v>
      </c>
      <c r="C91" s="255" t="s">
        <v>2291</v>
      </c>
      <c r="D91" s="251">
        <v>1</v>
      </c>
      <c r="E91" s="237" t="str">
        <f t="shared" si="1"/>
        <v>1103</v>
      </c>
      <c r="F91" s="237"/>
      <c r="G91" s="103" t="s">
        <v>2930</v>
      </c>
      <c r="H91" s="238" t="s">
        <v>2766</v>
      </c>
    </row>
    <row r="92" spans="1:8" x14ac:dyDescent="0.4">
      <c r="A92" s="243" t="s">
        <v>2833</v>
      </c>
      <c r="B92" s="237" t="s">
        <v>1147</v>
      </c>
      <c r="C92" s="255" t="s">
        <v>2292</v>
      </c>
      <c r="D92" s="251">
        <v>1</v>
      </c>
      <c r="E92" s="237" t="str">
        <f t="shared" si="1"/>
        <v>1103</v>
      </c>
      <c r="F92" s="237"/>
      <c r="G92" s="103" t="s">
        <v>2930</v>
      </c>
      <c r="H92" s="238" t="s">
        <v>2766</v>
      </c>
    </row>
    <row r="93" spans="1:8" x14ac:dyDescent="0.4">
      <c r="A93" s="243" t="s">
        <v>2833</v>
      </c>
      <c r="B93" s="237" t="s">
        <v>1147</v>
      </c>
      <c r="C93" s="255" t="s">
        <v>2293</v>
      </c>
      <c r="D93" s="251">
        <v>1</v>
      </c>
      <c r="E93" s="237" t="str">
        <f t="shared" si="1"/>
        <v>1103</v>
      </c>
      <c r="F93" s="237"/>
      <c r="G93" s="103" t="s">
        <v>2930</v>
      </c>
      <c r="H93" s="238" t="s">
        <v>2766</v>
      </c>
    </row>
    <row r="94" spans="1:8" x14ac:dyDescent="0.4">
      <c r="A94" s="243" t="s">
        <v>2833</v>
      </c>
      <c r="B94" s="237" t="s">
        <v>1147</v>
      </c>
      <c r="C94" s="255" t="s">
        <v>2294</v>
      </c>
      <c r="D94" s="251">
        <v>1</v>
      </c>
      <c r="E94" s="237" t="str">
        <f t="shared" si="1"/>
        <v>1103</v>
      </c>
      <c r="F94" s="237"/>
      <c r="G94" s="103" t="s">
        <v>2930</v>
      </c>
      <c r="H94" s="238" t="s">
        <v>2766</v>
      </c>
    </row>
    <row r="95" spans="1:8" x14ac:dyDescent="0.4">
      <c r="A95" s="243" t="s">
        <v>2833</v>
      </c>
      <c r="B95" s="237" t="s">
        <v>1147</v>
      </c>
      <c r="C95" s="255" t="s">
        <v>2295</v>
      </c>
      <c r="D95" s="251">
        <v>1</v>
      </c>
      <c r="E95" s="237" t="str">
        <f t="shared" si="1"/>
        <v>1103</v>
      </c>
      <c r="F95" s="237"/>
      <c r="G95" s="103" t="s">
        <v>2930</v>
      </c>
      <c r="H95" s="238" t="s">
        <v>2766</v>
      </c>
    </row>
    <row r="96" spans="1:8" x14ac:dyDescent="0.4">
      <c r="A96" s="243" t="s">
        <v>2833</v>
      </c>
      <c r="B96" s="237" t="s">
        <v>1147</v>
      </c>
      <c r="C96" s="255" t="s">
        <v>2296</v>
      </c>
      <c r="D96" s="251">
        <v>1</v>
      </c>
      <c r="E96" s="237" t="str">
        <f t="shared" si="1"/>
        <v>1103</v>
      </c>
      <c r="F96" s="237"/>
      <c r="G96" s="103" t="s">
        <v>2930</v>
      </c>
      <c r="H96" s="238" t="s">
        <v>2766</v>
      </c>
    </row>
    <row r="97" spans="1:8" x14ac:dyDescent="0.4">
      <c r="A97" s="243" t="s">
        <v>2833</v>
      </c>
      <c r="B97" s="237" t="s">
        <v>1147</v>
      </c>
      <c r="C97" s="255" t="s">
        <v>2297</v>
      </c>
      <c r="D97" s="251">
        <v>1</v>
      </c>
      <c r="E97" s="237" t="str">
        <f t="shared" si="1"/>
        <v>1103</v>
      </c>
      <c r="F97" s="237"/>
      <c r="G97" s="103" t="s">
        <v>2930</v>
      </c>
      <c r="H97" s="238" t="s">
        <v>2766</v>
      </c>
    </row>
    <row r="98" spans="1:8" x14ac:dyDescent="0.4">
      <c r="A98" s="243" t="s">
        <v>2833</v>
      </c>
      <c r="B98" s="237" t="s">
        <v>1147</v>
      </c>
      <c r="C98" s="255" t="s">
        <v>2298</v>
      </c>
      <c r="D98" s="251">
        <v>1</v>
      </c>
      <c r="E98" s="237" t="str">
        <f t="shared" si="1"/>
        <v>1103</v>
      </c>
      <c r="F98" s="237"/>
      <c r="G98" s="103" t="s">
        <v>2930</v>
      </c>
      <c r="H98" s="238" t="s">
        <v>2766</v>
      </c>
    </row>
    <row r="99" spans="1:8" x14ac:dyDescent="0.4">
      <c r="A99" s="243" t="s">
        <v>2833</v>
      </c>
      <c r="B99" s="237" t="s">
        <v>1147</v>
      </c>
      <c r="C99" s="255" t="s">
        <v>2299</v>
      </c>
      <c r="D99" s="251">
        <v>1</v>
      </c>
      <c r="E99" s="237" t="str">
        <f t="shared" si="1"/>
        <v>1103</v>
      </c>
      <c r="F99" s="237"/>
      <c r="G99" s="103" t="s">
        <v>2930</v>
      </c>
      <c r="H99" s="238" t="s">
        <v>2766</v>
      </c>
    </row>
    <row r="100" spans="1:8" x14ac:dyDescent="0.4">
      <c r="A100" s="243" t="s">
        <v>2833</v>
      </c>
      <c r="B100" s="237" t="s">
        <v>1147</v>
      </c>
      <c r="C100" s="255" t="s">
        <v>2300</v>
      </c>
      <c r="D100" s="251">
        <v>1</v>
      </c>
      <c r="E100" s="237" t="str">
        <f t="shared" si="1"/>
        <v>1103</v>
      </c>
      <c r="F100" s="237"/>
      <c r="G100" s="103" t="s">
        <v>2930</v>
      </c>
      <c r="H100" s="238" t="s">
        <v>2766</v>
      </c>
    </row>
    <row r="101" spans="1:8" x14ac:dyDescent="0.4">
      <c r="A101" s="243" t="s">
        <v>2833</v>
      </c>
      <c r="B101" s="237" t="s">
        <v>1147</v>
      </c>
      <c r="C101" s="255" t="s">
        <v>2301</v>
      </c>
      <c r="D101" s="251">
        <v>1</v>
      </c>
      <c r="E101" s="237" t="str">
        <f t="shared" si="1"/>
        <v>1103</v>
      </c>
      <c r="F101" s="237"/>
      <c r="G101" s="103" t="s">
        <v>2930</v>
      </c>
      <c r="H101" s="238" t="s">
        <v>2766</v>
      </c>
    </row>
    <row r="102" spans="1:8" x14ac:dyDescent="0.4">
      <c r="A102" s="243" t="s">
        <v>2833</v>
      </c>
      <c r="B102" s="237" t="s">
        <v>1147</v>
      </c>
      <c r="C102" s="255" t="s">
        <v>2302</v>
      </c>
      <c r="D102" s="251">
        <v>1</v>
      </c>
      <c r="E102" s="237" t="str">
        <f t="shared" si="1"/>
        <v>1103</v>
      </c>
      <c r="F102" s="237"/>
      <c r="G102" s="103" t="s">
        <v>2930</v>
      </c>
      <c r="H102" s="238" t="s">
        <v>2766</v>
      </c>
    </row>
    <row r="103" spans="1:8" x14ac:dyDescent="0.4">
      <c r="A103" s="243" t="s">
        <v>2833</v>
      </c>
      <c r="B103" s="237" t="s">
        <v>1147</v>
      </c>
      <c r="C103" s="255" t="s">
        <v>2303</v>
      </c>
      <c r="D103" s="251">
        <v>1</v>
      </c>
      <c r="E103" s="237" t="str">
        <f t="shared" si="1"/>
        <v>1103</v>
      </c>
      <c r="F103" s="237"/>
      <c r="G103" s="103" t="s">
        <v>2930</v>
      </c>
      <c r="H103" s="238" t="s">
        <v>2766</v>
      </c>
    </row>
    <row r="104" spans="1:8" x14ac:dyDescent="0.4">
      <c r="A104" s="243" t="s">
        <v>2833</v>
      </c>
      <c r="B104" s="237" t="s">
        <v>1147</v>
      </c>
      <c r="C104" s="255" t="s">
        <v>2304</v>
      </c>
      <c r="D104" s="251">
        <v>1</v>
      </c>
      <c r="E104" s="237" t="str">
        <f t="shared" si="1"/>
        <v>1103</v>
      </c>
      <c r="F104" s="237"/>
      <c r="G104" s="103" t="s">
        <v>2930</v>
      </c>
      <c r="H104" s="238" t="s">
        <v>2766</v>
      </c>
    </row>
    <row r="105" spans="1:8" x14ac:dyDescent="0.4">
      <c r="A105" s="243" t="s">
        <v>2833</v>
      </c>
      <c r="B105" s="237" t="s">
        <v>1147</v>
      </c>
      <c r="C105" s="255" t="s">
        <v>2305</v>
      </c>
      <c r="D105" s="251">
        <v>1</v>
      </c>
      <c r="E105" s="237" t="str">
        <f t="shared" si="1"/>
        <v>1103</v>
      </c>
      <c r="F105" s="237"/>
      <c r="G105" s="103" t="s">
        <v>2930</v>
      </c>
      <c r="H105" s="238" t="s">
        <v>2766</v>
      </c>
    </row>
    <row r="106" spans="1:8" x14ac:dyDescent="0.4">
      <c r="A106" s="243" t="s">
        <v>2833</v>
      </c>
      <c r="B106" s="237" t="s">
        <v>1147</v>
      </c>
      <c r="C106" s="255" t="s">
        <v>2306</v>
      </c>
      <c r="D106" s="251">
        <v>1</v>
      </c>
      <c r="E106" s="237" t="str">
        <f t="shared" si="1"/>
        <v>1103</v>
      </c>
      <c r="F106" s="237"/>
      <c r="G106" s="103" t="s">
        <v>2930</v>
      </c>
      <c r="H106" s="238" t="s">
        <v>2766</v>
      </c>
    </row>
    <row r="107" spans="1:8" x14ac:dyDescent="0.4">
      <c r="A107" s="243" t="s">
        <v>2833</v>
      </c>
      <c r="B107" s="237" t="s">
        <v>1147</v>
      </c>
      <c r="C107" s="255" t="s">
        <v>2307</v>
      </c>
      <c r="D107" s="251">
        <v>1</v>
      </c>
      <c r="E107" s="237" t="str">
        <f t="shared" si="1"/>
        <v>1103</v>
      </c>
      <c r="F107" s="237"/>
      <c r="G107" s="103" t="s">
        <v>2930</v>
      </c>
      <c r="H107" s="238" t="s">
        <v>2766</v>
      </c>
    </row>
    <row r="108" spans="1:8" x14ac:dyDescent="0.4">
      <c r="A108" s="243" t="s">
        <v>2833</v>
      </c>
      <c r="B108" s="237" t="s">
        <v>1147</v>
      </c>
      <c r="C108" s="255" t="s">
        <v>2308</v>
      </c>
      <c r="D108" s="251">
        <v>1</v>
      </c>
      <c r="E108" s="237" t="str">
        <f t="shared" si="1"/>
        <v>1103</v>
      </c>
      <c r="F108" s="237"/>
      <c r="G108" s="103" t="s">
        <v>2930</v>
      </c>
      <c r="H108" s="238" t="s">
        <v>2766</v>
      </c>
    </row>
    <row r="109" spans="1:8" x14ac:dyDescent="0.4">
      <c r="A109" s="243" t="s">
        <v>2833</v>
      </c>
      <c r="B109" s="237" t="s">
        <v>1147</v>
      </c>
      <c r="C109" s="255" t="s">
        <v>2309</v>
      </c>
      <c r="D109" s="251">
        <v>1</v>
      </c>
      <c r="E109" s="237" t="str">
        <f t="shared" si="1"/>
        <v>1103</v>
      </c>
      <c r="F109" s="237"/>
      <c r="G109" s="103" t="s">
        <v>2930</v>
      </c>
      <c r="H109" s="238" t="s">
        <v>2766</v>
      </c>
    </row>
    <row r="110" spans="1:8" x14ac:dyDescent="0.4">
      <c r="A110" s="243" t="s">
        <v>2833</v>
      </c>
      <c r="B110" s="237" t="s">
        <v>1147</v>
      </c>
      <c r="C110" s="255" t="s">
        <v>2310</v>
      </c>
      <c r="D110" s="251">
        <v>1</v>
      </c>
      <c r="E110" s="237" t="str">
        <f t="shared" si="1"/>
        <v>1103</v>
      </c>
      <c r="F110" s="237"/>
      <c r="G110" s="103" t="s">
        <v>2930</v>
      </c>
      <c r="H110" s="238" t="s">
        <v>2766</v>
      </c>
    </row>
    <row r="111" spans="1:8" x14ac:dyDescent="0.4">
      <c r="A111" s="243" t="s">
        <v>2833</v>
      </c>
      <c r="B111" s="237" t="s">
        <v>1147</v>
      </c>
      <c r="C111" s="255" t="s">
        <v>2311</v>
      </c>
      <c r="D111" s="251">
        <v>1</v>
      </c>
      <c r="E111" s="237" t="str">
        <f t="shared" si="1"/>
        <v>1103</v>
      </c>
      <c r="F111" s="237"/>
      <c r="G111" s="103" t="s">
        <v>2930</v>
      </c>
      <c r="H111" s="238" t="s">
        <v>2766</v>
      </c>
    </row>
    <row r="112" spans="1:8" x14ac:dyDescent="0.4">
      <c r="A112" s="243" t="s">
        <v>2833</v>
      </c>
      <c r="B112" s="237" t="s">
        <v>1147</v>
      </c>
      <c r="C112" s="255" t="s">
        <v>2312</v>
      </c>
      <c r="D112" s="251">
        <v>1</v>
      </c>
      <c r="E112" s="237" t="str">
        <f t="shared" si="1"/>
        <v>1103</v>
      </c>
      <c r="F112" s="237"/>
      <c r="G112" s="103" t="s">
        <v>2930</v>
      </c>
      <c r="H112" s="238" t="s">
        <v>2766</v>
      </c>
    </row>
    <row r="113" spans="1:8" x14ac:dyDescent="0.4">
      <c r="A113" s="243" t="s">
        <v>2833</v>
      </c>
      <c r="B113" s="237" t="s">
        <v>1147</v>
      </c>
      <c r="C113" s="255" t="s">
        <v>2313</v>
      </c>
      <c r="D113" s="251">
        <v>1</v>
      </c>
      <c r="E113" s="237" t="str">
        <f t="shared" si="1"/>
        <v>1103</v>
      </c>
      <c r="F113" s="237"/>
      <c r="G113" s="103" t="s">
        <v>2930</v>
      </c>
      <c r="H113" s="238" t="s">
        <v>2766</v>
      </c>
    </row>
    <row r="114" spans="1:8" x14ac:dyDescent="0.4">
      <c r="A114" s="243" t="s">
        <v>2833</v>
      </c>
      <c r="B114" s="237" t="s">
        <v>1147</v>
      </c>
      <c r="C114" s="255" t="s">
        <v>2314</v>
      </c>
      <c r="D114" s="251">
        <v>1</v>
      </c>
      <c r="E114" s="237" t="str">
        <f t="shared" si="1"/>
        <v>1103</v>
      </c>
      <c r="F114" s="237"/>
      <c r="G114" s="103" t="s">
        <v>2930</v>
      </c>
      <c r="H114" s="238" t="s">
        <v>2766</v>
      </c>
    </row>
    <row r="115" spans="1:8" x14ac:dyDescent="0.4">
      <c r="A115" s="243" t="s">
        <v>2833</v>
      </c>
      <c r="B115" s="237" t="s">
        <v>1147</v>
      </c>
      <c r="C115" s="255" t="s">
        <v>2315</v>
      </c>
      <c r="D115" s="251">
        <v>1</v>
      </c>
      <c r="E115" s="237" t="str">
        <f t="shared" si="1"/>
        <v>1103</v>
      </c>
      <c r="F115" s="237"/>
      <c r="G115" s="103" t="s">
        <v>2930</v>
      </c>
      <c r="H115" s="238" t="s">
        <v>2766</v>
      </c>
    </row>
    <row r="116" spans="1:8" x14ac:dyDescent="0.4">
      <c r="A116" s="243" t="s">
        <v>2833</v>
      </c>
      <c r="B116" s="237" t="s">
        <v>1147</v>
      </c>
      <c r="C116" s="255" t="s">
        <v>2316</v>
      </c>
      <c r="D116" s="251">
        <v>1</v>
      </c>
      <c r="E116" s="237" t="str">
        <f t="shared" si="1"/>
        <v>1103</v>
      </c>
      <c r="F116" s="237"/>
      <c r="G116" s="103" t="s">
        <v>2930</v>
      </c>
      <c r="H116" s="238" t="s">
        <v>2766</v>
      </c>
    </row>
    <row r="117" spans="1:8" x14ac:dyDescent="0.4">
      <c r="A117" s="243" t="s">
        <v>2833</v>
      </c>
      <c r="B117" s="237" t="s">
        <v>1147</v>
      </c>
      <c r="C117" s="255" t="s">
        <v>2317</v>
      </c>
      <c r="D117" s="251">
        <v>1</v>
      </c>
      <c r="E117" s="237" t="str">
        <f t="shared" si="1"/>
        <v>1103</v>
      </c>
      <c r="F117" s="237"/>
      <c r="G117" s="103" t="s">
        <v>2930</v>
      </c>
      <c r="H117" s="238" t="s">
        <v>2766</v>
      </c>
    </row>
    <row r="118" spans="1:8" x14ac:dyDescent="0.4">
      <c r="A118" s="243" t="s">
        <v>2833</v>
      </c>
      <c r="B118" s="237" t="s">
        <v>1147</v>
      </c>
      <c r="C118" s="255" t="s">
        <v>2318</v>
      </c>
      <c r="D118" s="251">
        <v>1</v>
      </c>
      <c r="E118" s="237" t="str">
        <f t="shared" si="1"/>
        <v>1103</v>
      </c>
      <c r="F118" s="237"/>
      <c r="G118" s="103" t="s">
        <v>2930</v>
      </c>
      <c r="H118" s="238" t="s">
        <v>2766</v>
      </c>
    </row>
    <row r="119" spans="1:8" x14ac:dyDescent="0.4">
      <c r="A119" s="243" t="s">
        <v>2833</v>
      </c>
      <c r="B119" s="237" t="s">
        <v>1147</v>
      </c>
      <c r="C119" s="255" t="s">
        <v>2319</v>
      </c>
      <c r="D119" s="251">
        <v>1</v>
      </c>
      <c r="E119" s="237" t="str">
        <f t="shared" si="1"/>
        <v>1103</v>
      </c>
      <c r="F119" s="237"/>
      <c r="G119" s="103" t="s">
        <v>2930</v>
      </c>
      <c r="H119" s="238" t="s">
        <v>2766</v>
      </c>
    </row>
    <row r="120" spans="1:8" x14ac:dyDescent="0.4">
      <c r="A120" s="243" t="s">
        <v>2833</v>
      </c>
      <c r="B120" s="237" t="s">
        <v>1147</v>
      </c>
      <c r="C120" s="255" t="s">
        <v>2320</v>
      </c>
      <c r="D120" s="251">
        <v>1</v>
      </c>
      <c r="E120" s="237" t="str">
        <f t="shared" si="1"/>
        <v>1103</v>
      </c>
      <c r="F120" s="237"/>
      <c r="G120" s="103" t="s">
        <v>2930</v>
      </c>
      <c r="H120" s="238" t="s">
        <v>2766</v>
      </c>
    </row>
    <row r="121" spans="1:8" x14ac:dyDescent="0.4">
      <c r="A121" s="243" t="s">
        <v>2833</v>
      </c>
      <c r="B121" s="237" t="s">
        <v>1147</v>
      </c>
      <c r="C121" s="255" t="s">
        <v>2321</v>
      </c>
      <c r="D121" s="251">
        <v>1</v>
      </c>
      <c r="E121" s="237" t="str">
        <f t="shared" si="1"/>
        <v>1103</v>
      </c>
      <c r="F121" s="237"/>
      <c r="G121" s="103" t="s">
        <v>2930</v>
      </c>
      <c r="H121" s="238" t="s">
        <v>2766</v>
      </c>
    </row>
    <row r="122" spans="1:8" x14ac:dyDescent="0.4">
      <c r="A122" s="243" t="s">
        <v>2833</v>
      </c>
      <c r="B122" s="237" t="s">
        <v>1147</v>
      </c>
      <c r="C122" s="255" t="s">
        <v>2322</v>
      </c>
      <c r="D122" s="251">
        <v>1</v>
      </c>
      <c r="E122" s="237" t="str">
        <f t="shared" si="1"/>
        <v>1103</v>
      </c>
      <c r="F122" s="237" t="s">
        <v>2869</v>
      </c>
      <c r="G122" s="103" t="s">
        <v>2930</v>
      </c>
      <c r="H122" s="238" t="s">
        <v>2766</v>
      </c>
    </row>
    <row r="123" spans="1:8" x14ac:dyDescent="0.4">
      <c r="A123" s="243" t="s">
        <v>2833</v>
      </c>
      <c r="B123" s="237" t="s">
        <v>1147</v>
      </c>
      <c r="C123" s="255" t="s">
        <v>2323</v>
      </c>
      <c r="D123" s="251">
        <v>1</v>
      </c>
      <c r="E123" s="237" t="str">
        <f t="shared" si="1"/>
        <v>1103</v>
      </c>
      <c r="F123" s="237"/>
      <c r="G123" s="103" t="s">
        <v>2930</v>
      </c>
      <c r="H123" s="238" t="s">
        <v>2766</v>
      </c>
    </row>
    <row r="124" spans="1:8" x14ac:dyDescent="0.4">
      <c r="A124" s="243" t="s">
        <v>2833</v>
      </c>
      <c r="B124" s="237" t="s">
        <v>1147</v>
      </c>
      <c r="C124" s="255" t="s">
        <v>2324</v>
      </c>
      <c r="D124" s="251">
        <v>1</v>
      </c>
      <c r="E124" s="237" t="str">
        <f t="shared" si="1"/>
        <v>1103</v>
      </c>
      <c r="F124" s="237" t="s">
        <v>2870</v>
      </c>
      <c r="G124" s="103" t="s">
        <v>2930</v>
      </c>
      <c r="H124" s="238" t="s">
        <v>2766</v>
      </c>
    </row>
    <row r="125" spans="1:8" x14ac:dyDescent="0.4">
      <c r="A125" s="243" t="s">
        <v>2833</v>
      </c>
      <c r="B125" s="237" t="s">
        <v>1147</v>
      </c>
      <c r="C125" s="255" t="s">
        <v>2871</v>
      </c>
      <c r="D125" s="251">
        <v>1</v>
      </c>
      <c r="E125" s="237" t="str">
        <f t="shared" si="1"/>
        <v>1103</v>
      </c>
      <c r="F125" s="237" t="s">
        <v>2872</v>
      </c>
      <c r="G125" s="103" t="s">
        <v>2930</v>
      </c>
      <c r="H125" s="238" t="s">
        <v>2766</v>
      </c>
    </row>
    <row r="126" spans="1:8" x14ac:dyDescent="0.4">
      <c r="A126" s="243" t="s">
        <v>2833</v>
      </c>
      <c r="B126" s="237" t="s">
        <v>1147</v>
      </c>
      <c r="C126" s="255" t="s">
        <v>2325</v>
      </c>
      <c r="D126" s="251">
        <v>1</v>
      </c>
      <c r="E126" s="237" t="str">
        <f t="shared" si="1"/>
        <v>1103</v>
      </c>
      <c r="F126" s="237" t="s">
        <v>2872</v>
      </c>
      <c r="G126" s="103" t="s">
        <v>2930</v>
      </c>
      <c r="H126" s="238" t="s">
        <v>2766</v>
      </c>
    </row>
    <row r="127" spans="1:8" x14ac:dyDescent="0.4">
      <c r="A127" s="243" t="s">
        <v>2833</v>
      </c>
      <c r="B127" s="237" t="s">
        <v>1147</v>
      </c>
      <c r="C127" s="255" t="s">
        <v>2326</v>
      </c>
      <c r="D127" s="251">
        <v>1</v>
      </c>
      <c r="E127" s="237" t="str">
        <f t="shared" si="1"/>
        <v>1103</v>
      </c>
      <c r="F127" s="237" t="s">
        <v>2872</v>
      </c>
      <c r="G127" s="103" t="s">
        <v>2930</v>
      </c>
      <c r="H127" s="238" t="s">
        <v>2766</v>
      </c>
    </row>
    <row r="128" spans="1:8" x14ac:dyDescent="0.4">
      <c r="A128" s="243" t="s">
        <v>2833</v>
      </c>
      <c r="B128" s="237" t="s">
        <v>1147</v>
      </c>
      <c r="C128" s="255" t="s">
        <v>2327</v>
      </c>
      <c r="D128" s="251">
        <v>1</v>
      </c>
      <c r="E128" s="237" t="str">
        <f t="shared" si="1"/>
        <v>1103</v>
      </c>
      <c r="F128" s="237" t="s">
        <v>2872</v>
      </c>
      <c r="G128" s="103" t="s">
        <v>2930</v>
      </c>
      <c r="H128" s="238" t="s">
        <v>2766</v>
      </c>
    </row>
    <row r="129" spans="1:8" x14ac:dyDescent="0.4">
      <c r="A129" s="243" t="s">
        <v>2833</v>
      </c>
      <c r="B129" s="237" t="s">
        <v>1147</v>
      </c>
      <c r="C129" s="255" t="s">
        <v>2328</v>
      </c>
      <c r="D129" s="251">
        <v>1</v>
      </c>
      <c r="E129" s="237" t="str">
        <f t="shared" si="1"/>
        <v>1103</v>
      </c>
      <c r="F129" s="237" t="s">
        <v>2872</v>
      </c>
      <c r="G129" s="103" t="s">
        <v>2930</v>
      </c>
      <c r="H129" s="238" t="s">
        <v>2766</v>
      </c>
    </row>
    <row r="130" spans="1:8" x14ac:dyDescent="0.4">
      <c r="A130" s="243" t="s">
        <v>2833</v>
      </c>
      <c r="B130" s="237" t="s">
        <v>1147</v>
      </c>
      <c r="C130" s="255" t="s">
        <v>2329</v>
      </c>
      <c r="D130" s="251">
        <v>1</v>
      </c>
      <c r="E130" s="237" t="str">
        <f t="shared" ref="E130:E193" si="2">VLOOKUP(H130,$J$2:$M$12,4,0)</f>
        <v>1103</v>
      </c>
      <c r="F130" s="237" t="s">
        <v>2872</v>
      </c>
      <c r="G130" s="103" t="s">
        <v>2930</v>
      </c>
      <c r="H130" s="238" t="s">
        <v>2766</v>
      </c>
    </row>
    <row r="131" spans="1:8" x14ac:dyDescent="0.4">
      <c r="A131" s="243" t="s">
        <v>2833</v>
      </c>
      <c r="B131" s="237" t="s">
        <v>1147</v>
      </c>
      <c r="C131" s="255" t="s">
        <v>2330</v>
      </c>
      <c r="D131" s="251">
        <v>1</v>
      </c>
      <c r="E131" s="237" t="str">
        <f t="shared" si="2"/>
        <v>1103</v>
      </c>
      <c r="F131" s="237" t="s">
        <v>2872</v>
      </c>
      <c r="G131" s="103" t="s">
        <v>2930</v>
      </c>
      <c r="H131" s="238" t="s">
        <v>2766</v>
      </c>
    </row>
    <row r="132" spans="1:8" x14ac:dyDescent="0.4">
      <c r="A132" s="243" t="s">
        <v>2833</v>
      </c>
      <c r="B132" s="237" t="s">
        <v>1147</v>
      </c>
      <c r="C132" s="255" t="s">
        <v>2331</v>
      </c>
      <c r="D132" s="251">
        <v>1</v>
      </c>
      <c r="E132" s="237" t="str">
        <f t="shared" si="2"/>
        <v>1103</v>
      </c>
      <c r="F132" s="237" t="s">
        <v>2872</v>
      </c>
      <c r="G132" s="103" t="s">
        <v>2930</v>
      </c>
      <c r="H132" s="238" t="s">
        <v>2766</v>
      </c>
    </row>
    <row r="133" spans="1:8" x14ac:dyDescent="0.4">
      <c r="A133" s="243" t="s">
        <v>2833</v>
      </c>
      <c r="B133" s="237" t="s">
        <v>1147</v>
      </c>
      <c r="C133" s="255" t="s">
        <v>2332</v>
      </c>
      <c r="D133" s="251">
        <v>1</v>
      </c>
      <c r="E133" s="237" t="str">
        <f t="shared" si="2"/>
        <v>1103</v>
      </c>
      <c r="F133" s="237" t="s">
        <v>2872</v>
      </c>
      <c r="G133" s="103" t="s">
        <v>2930</v>
      </c>
      <c r="H133" s="238" t="s">
        <v>2766</v>
      </c>
    </row>
    <row r="134" spans="1:8" x14ac:dyDescent="0.4">
      <c r="A134" s="243" t="s">
        <v>2833</v>
      </c>
      <c r="B134" s="237" t="s">
        <v>1147</v>
      </c>
      <c r="C134" s="255" t="s">
        <v>2333</v>
      </c>
      <c r="D134" s="251">
        <v>1</v>
      </c>
      <c r="E134" s="237" t="str">
        <f t="shared" si="2"/>
        <v>1103</v>
      </c>
      <c r="F134" s="237" t="s">
        <v>2872</v>
      </c>
      <c r="G134" s="103" t="s">
        <v>2930</v>
      </c>
      <c r="H134" s="238" t="s">
        <v>2766</v>
      </c>
    </row>
    <row r="135" spans="1:8" x14ac:dyDescent="0.4">
      <c r="A135" s="243" t="s">
        <v>2833</v>
      </c>
      <c r="B135" s="237" t="s">
        <v>1147</v>
      </c>
      <c r="C135" s="255" t="s">
        <v>2334</v>
      </c>
      <c r="D135" s="251">
        <v>1</v>
      </c>
      <c r="E135" s="237" t="str">
        <f t="shared" si="2"/>
        <v>1103</v>
      </c>
      <c r="F135" s="237" t="s">
        <v>2872</v>
      </c>
      <c r="G135" s="103" t="s">
        <v>2930</v>
      </c>
      <c r="H135" s="238" t="s">
        <v>2766</v>
      </c>
    </row>
    <row r="136" spans="1:8" x14ac:dyDescent="0.4">
      <c r="A136" s="243" t="s">
        <v>2833</v>
      </c>
      <c r="B136" s="237" t="s">
        <v>1147</v>
      </c>
      <c r="C136" s="255" t="s">
        <v>2335</v>
      </c>
      <c r="D136" s="251">
        <v>1</v>
      </c>
      <c r="E136" s="237" t="str">
        <f t="shared" si="2"/>
        <v>1103</v>
      </c>
      <c r="F136" s="237" t="s">
        <v>2872</v>
      </c>
      <c r="G136" s="103" t="s">
        <v>2930</v>
      </c>
      <c r="H136" s="238" t="s">
        <v>2766</v>
      </c>
    </row>
    <row r="137" spans="1:8" x14ac:dyDescent="0.4">
      <c r="A137" s="243" t="s">
        <v>2833</v>
      </c>
      <c r="B137" s="237" t="s">
        <v>1147</v>
      </c>
      <c r="C137" s="255" t="s">
        <v>2336</v>
      </c>
      <c r="D137" s="251">
        <v>1</v>
      </c>
      <c r="E137" s="237" t="str">
        <f t="shared" si="2"/>
        <v>1103</v>
      </c>
      <c r="F137" s="237" t="s">
        <v>2872</v>
      </c>
      <c r="G137" s="103" t="s">
        <v>2930</v>
      </c>
      <c r="H137" s="238" t="s">
        <v>2766</v>
      </c>
    </row>
    <row r="138" spans="1:8" x14ac:dyDescent="0.4">
      <c r="A138" s="243" t="s">
        <v>2833</v>
      </c>
      <c r="B138" s="237" t="s">
        <v>1147</v>
      </c>
      <c r="C138" s="255" t="s">
        <v>2337</v>
      </c>
      <c r="D138" s="251">
        <v>1</v>
      </c>
      <c r="E138" s="237" t="str">
        <f t="shared" si="2"/>
        <v>1103</v>
      </c>
      <c r="F138" s="237" t="s">
        <v>2872</v>
      </c>
      <c r="G138" s="103" t="s">
        <v>2930</v>
      </c>
      <c r="H138" s="238" t="s">
        <v>2766</v>
      </c>
    </row>
    <row r="139" spans="1:8" x14ac:dyDescent="0.4">
      <c r="A139" s="243" t="s">
        <v>2833</v>
      </c>
      <c r="B139" s="237" t="s">
        <v>1147</v>
      </c>
      <c r="C139" s="255" t="s">
        <v>2338</v>
      </c>
      <c r="D139" s="251">
        <v>1</v>
      </c>
      <c r="E139" s="237" t="str">
        <f t="shared" si="2"/>
        <v>1103</v>
      </c>
      <c r="F139" s="237" t="s">
        <v>2872</v>
      </c>
      <c r="G139" s="103" t="s">
        <v>2930</v>
      </c>
      <c r="H139" s="238" t="s">
        <v>2766</v>
      </c>
    </row>
    <row r="140" spans="1:8" x14ac:dyDescent="0.4">
      <c r="A140" s="243" t="s">
        <v>2833</v>
      </c>
      <c r="B140" s="237" t="s">
        <v>1147</v>
      </c>
      <c r="C140" s="255" t="s">
        <v>2339</v>
      </c>
      <c r="D140" s="251">
        <v>1</v>
      </c>
      <c r="E140" s="237" t="str">
        <f t="shared" si="2"/>
        <v>1103</v>
      </c>
      <c r="F140" s="237" t="s">
        <v>2872</v>
      </c>
      <c r="G140" s="103" t="s">
        <v>2930</v>
      </c>
      <c r="H140" s="238" t="s">
        <v>2766</v>
      </c>
    </row>
    <row r="141" spans="1:8" x14ac:dyDescent="0.4">
      <c r="A141" s="243" t="s">
        <v>2833</v>
      </c>
      <c r="B141" s="237" t="s">
        <v>1147</v>
      </c>
      <c r="C141" s="255" t="s">
        <v>2340</v>
      </c>
      <c r="D141" s="251">
        <v>1</v>
      </c>
      <c r="E141" s="237" t="str">
        <f t="shared" si="2"/>
        <v>1103</v>
      </c>
      <c r="F141" s="237" t="s">
        <v>2872</v>
      </c>
      <c r="G141" s="103" t="s">
        <v>2930</v>
      </c>
      <c r="H141" s="238" t="s">
        <v>2766</v>
      </c>
    </row>
    <row r="142" spans="1:8" x14ac:dyDescent="0.4">
      <c r="A142" s="243" t="s">
        <v>2833</v>
      </c>
      <c r="B142" s="237" t="s">
        <v>1147</v>
      </c>
      <c r="C142" s="255" t="s">
        <v>2341</v>
      </c>
      <c r="D142" s="251">
        <v>1</v>
      </c>
      <c r="E142" s="237" t="str">
        <f t="shared" si="2"/>
        <v>1103</v>
      </c>
      <c r="F142" s="237" t="s">
        <v>2872</v>
      </c>
      <c r="G142" s="103" t="s">
        <v>2930</v>
      </c>
      <c r="H142" s="238" t="s">
        <v>2766</v>
      </c>
    </row>
    <row r="143" spans="1:8" x14ac:dyDescent="0.4">
      <c r="A143" s="243" t="s">
        <v>2833</v>
      </c>
      <c r="B143" s="237" t="s">
        <v>1147</v>
      </c>
      <c r="C143" s="255" t="s">
        <v>2342</v>
      </c>
      <c r="D143" s="251">
        <v>1</v>
      </c>
      <c r="E143" s="237" t="str">
        <f t="shared" si="2"/>
        <v>1103</v>
      </c>
      <c r="F143" s="237" t="s">
        <v>2872</v>
      </c>
      <c r="G143" s="103" t="s">
        <v>2930</v>
      </c>
      <c r="H143" s="238" t="s">
        <v>2766</v>
      </c>
    </row>
    <row r="144" spans="1:8" x14ac:dyDescent="0.4">
      <c r="A144" s="243" t="s">
        <v>2833</v>
      </c>
      <c r="B144" s="237" t="s">
        <v>1147</v>
      </c>
      <c r="C144" s="255" t="s">
        <v>2343</v>
      </c>
      <c r="D144" s="251">
        <v>1</v>
      </c>
      <c r="E144" s="237" t="str">
        <f t="shared" si="2"/>
        <v>1103</v>
      </c>
      <c r="F144" s="237" t="s">
        <v>2872</v>
      </c>
      <c r="G144" s="103" t="s">
        <v>2930</v>
      </c>
      <c r="H144" s="238" t="s">
        <v>2766</v>
      </c>
    </row>
    <row r="145" spans="1:8" x14ac:dyDescent="0.4">
      <c r="A145" s="243" t="s">
        <v>2833</v>
      </c>
      <c r="B145" s="237" t="s">
        <v>1147</v>
      </c>
      <c r="C145" s="255" t="s">
        <v>2344</v>
      </c>
      <c r="D145" s="251">
        <v>1</v>
      </c>
      <c r="E145" s="237" t="str">
        <f t="shared" si="2"/>
        <v>1103</v>
      </c>
      <c r="F145" s="237" t="s">
        <v>2872</v>
      </c>
      <c r="G145" s="103" t="s">
        <v>2930</v>
      </c>
      <c r="H145" s="238" t="s">
        <v>2766</v>
      </c>
    </row>
    <row r="146" spans="1:8" x14ac:dyDescent="0.4">
      <c r="A146" s="243" t="s">
        <v>2833</v>
      </c>
      <c r="B146" s="237" t="s">
        <v>1147</v>
      </c>
      <c r="C146" s="255" t="s">
        <v>2345</v>
      </c>
      <c r="D146" s="251">
        <v>1</v>
      </c>
      <c r="E146" s="237" t="str">
        <f t="shared" si="2"/>
        <v>1103</v>
      </c>
      <c r="F146" s="237" t="s">
        <v>2872</v>
      </c>
      <c r="G146" s="103" t="s">
        <v>2930</v>
      </c>
      <c r="H146" s="238" t="s">
        <v>2766</v>
      </c>
    </row>
    <row r="147" spans="1:8" x14ac:dyDescent="0.4">
      <c r="A147" s="243" t="s">
        <v>2833</v>
      </c>
      <c r="B147" s="237" t="s">
        <v>1147</v>
      </c>
      <c r="C147" s="255" t="s">
        <v>2346</v>
      </c>
      <c r="D147" s="251">
        <v>1</v>
      </c>
      <c r="E147" s="237" t="str">
        <f t="shared" si="2"/>
        <v>1103</v>
      </c>
      <c r="F147" s="237" t="s">
        <v>2872</v>
      </c>
      <c r="G147" s="103" t="s">
        <v>2930</v>
      </c>
      <c r="H147" s="238" t="s">
        <v>2766</v>
      </c>
    </row>
    <row r="148" spans="1:8" x14ac:dyDescent="0.4">
      <c r="A148" s="243" t="s">
        <v>2833</v>
      </c>
      <c r="B148" s="237" t="s">
        <v>1147</v>
      </c>
      <c r="C148" s="255" t="s">
        <v>2347</v>
      </c>
      <c r="D148" s="251">
        <v>1</v>
      </c>
      <c r="E148" s="237" t="str">
        <f t="shared" si="2"/>
        <v>1103</v>
      </c>
      <c r="F148" s="237" t="s">
        <v>2872</v>
      </c>
      <c r="G148" s="103" t="s">
        <v>2930</v>
      </c>
      <c r="H148" s="238" t="s">
        <v>2766</v>
      </c>
    </row>
    <row r="149" spans="1:8" x14ac:dyDescent="0.4">
      <c r="A149" s="243" t="s">
        <v>2833</v>
      </c>
      <c r="B149" s="237" t="s">
        <v>1147</v>
      </c>
      <c r="C149" s="255" t="s">
        <v>2348</v>
      </c>
      <c r="D149" s="251">
        <v>1</v>
      </c>
      <c r="E149" s="237" t="str">
        <f t="shared" si="2"/>
        <v>1103</v>
      </c>
      <c r="F149" s="237" t="s">
        <v>2872</v>
      </c>
      <c r="G149" s="103" t="s">
        <v>2930</v>
      </c>
      <c r="H149" s="238" t="s">
        <v>2766</v>
      </c>
    </row>
    <row r="150" spans="1:8" x14ac:dyDescent="0.4">
      <c r="A150" s="243" t="s">
        <v>2833</v>
      </c>
      <c r="B150" s="237" t="s">
        <v>1147</v>
      </c>
      <c r="C150" s="255" t="s">
        <v>2349</v>
      </c>
      <c r="D150" s="251">
        <v>1</v>
      </c>
      <c r="E150" s="237" t="str">
        <f t="shared" si="2"/>
        <v>1103</v>
      </c>
      <c r="F150" s="237" t="s">
        <v>2872</v>
      </c>
      <c r="G150" s="103" t="s">
        <v>2930</v>
      </c>
      <c r="H150" s="238" t="s">
        <v>2766</v>
      </c>
    </row>
    <row r="151" spans="1:8" x14ac:dyDescent="0.4">
      <c r="A151" s="243" t="s">
        <v>2833</v>
      </c>
      <c r="B151" s="237" t="s">
        <v>1147</v>
      </c>
      <c r="C151" s="255" t="s">
        <v>2350</v>
      </c>
      <c r="D151" s="251">
        <v>1</v>
      </c>
      <c r="E151" s="237" t="str">
        <f t="shared" si="2"/>
        <v>1103</v>
      </c>
      <c r="F151" s="237" t="s">
        <v>2872</v>
      </c>
      <c r="G151" s="103" t="s">
        <v>2930</v>
      </c>
      <c r="H151" s="238" t="s">
        <v>2766</v>
      </c>
    </row>
    <row r="152" spans="1:8" x14ac:dyDescent="0.4">
      <c r="A152" s="243" t="s">
        <v>2833</v>
      </c>
      <c r="B152" s="237" t="s">
        <v>1147</v>
      </c>
      <c r="C152" s="255" t="s">
        <v>2351</v>
      </c>
      <c r="D152" s="251">
        <v>1</v>
      </c>
      <c r="E152" s="237" t="str">
        <f t="shared" si="2"/>
        <v>1103</v>
      </c>
      <c r="F152" s="237" t="s">
        <v>2872</v>
      </c>
      <c r="G152" s="103" t="s">
        <v>2930</v>
      </c>
      <c r="H152" s="238" t="s">
        <v>2766</v>
      </c>
    </row>
    <row r="153" spans="1:8" x14ac:dyDescent="0.4">
      <c r="A153" s="243" t="s">
        <v>2833</v>
      </c>
      <c r="B153" s="237" t="s">
        <v>1147</v>
      </c>
      <c r="C153" s="255" t="s">
        <v>2352</v>
      </c>
      <c r="D153" s="251">
        <v>1</v>
      </c>
      <c r="E153" s="237" t="str">
        <f t="shared" si="2"/>
        <v>1103</v>
      </c>
      <c r="F153" s="237" t="s">
        <v>2872</v>
      </c>
      <c r="G153" s="103" t="s">
        <v>2930</v>
      </c>
      <c r="H153" s="238" t="s">
        <v>2766</v>
      </c>
    </row>
    <row r="154" spans="1:8" x14ac:dyDescent="0.4">
      <c r="A154" s="243" t="s">
        <v>2833</v>
      </c>
      <c r="B154" s="237" t="s">
        <v>1147</v>
      </c>
      <c r="C154" s="255" t="s">
        <v>2353</v>
      </c>
      <c r="D154" s="251">
        <v>1</v>
      </c>
      <c r="E154" s="237" t="str">
        <f t="shared" si="2"/>
        <v>1103</v>
      </c>
      <c r="F154" s="237" t="s">
        <v>2872</v>
      </c>
      <c r="G154" s="103" t="s">
        <v>2930</v>
      </c>
      <c r="H154" s="238" t="s">
        <v>2766</v>
      </c>
    </row>
    <row r="155" spans="1:8" x14ac:dyDescent="0.4">
      <c r="A155" s="243" t="s">
        <v>2833</v>
      </c>
      <c r="B155" s="237" t="s">
        <v>1147</v>
      </c>
      <c r="C155" s="255" t="s">
        <v>2354</v>
      </c>
      <c r="D155" s="251">
        <v>1</v>
      </c>
      <c r="E155" s="237" t="str">
        <f t="shared" si="2"/>
        <v>1103</v>
      </c>
      <c r="F155" s="237" t="s">
        <v>2872</v>
      </c>
      <c r="G155" s="103" t="s">
        <v>2930</v>
      </c>
      <c r="H155" s="238" t="s">
        <v>2766</v>
      </c>
    </row>
    <row r="156" spans="1:8" x14ac:dyDescent="0.4">
      <c r="A156" s="243" t="s">
        <v>2833</v>
      </c>
      <c r="B156" s="237" t="s">
        <v>1147</v>
      </c>
      <c r="C156" s="255" t="s">
        <v>2355</v>
      </c>
      <c r="D156" s="251">
        <v>1</v>
      </c>
      <c r="E156" s="237" t="str">
        <f t="shared" si="2"/>
        <v>1103</v>
      </c>
      <c r="F156" s="237" t="s">
        <v>2872</v>
      </c>
      <c r="G156" s="103" t="s">
        <v>2930</v>
      </c>
      <c r="H156" s="238" t="s">
        <v>2766</v>
      </c>
    </row>
    <row r="157" spans="1:8" x14ac:dyDescent="0.4">
      <c r="A157" s="243" t="s">
        <v>2833</v>
      </c>
      <c r="B157" s="237" t="s">
        <v>1147</v>
      </c>
      <c r="C157" s="255" t="s">
        <v>2356</v>
      </c>
      <c r="D157" s="251">
        <v>1</v>
      </c>
      <c r="E157" s="237" t="str">
        <f t="shared" si="2"/>
        <v>1103</v>
      </c>
      <c r="F157" s="237" t="s">
        <v>2872</v>
      </c>
      <c r="G157" s="103" t="s">
        <v>2930</v>
      </c>
      <c r="H157" s="238" t="s">
        <v>2766</v>
      </c>
    </row>
    <row r="158" spans="1:8" x14ac:dyDescent="0.4">
      <c r="A158" s="243" t="s">
        <v>2833</v>
      </c>
      <c r="B158" s="237" t="s">
        <v>1147</v>
      </c>
      <c r="C158" s="255" t="s">
        <v>2357</v>
      </c>
      <c r="D158" s="251">
        <v>1</v>
      </c>
      <c r="E158" s="237" t="str">
        <f t="shared" si="2"/>
        <v>1103</v>
      </c>
      <c r="F158" s="237" t="s">
        <v>2872</v>
      </c>
      <c r="G158" s="103" t="s">
        <v>2930</v>
      </c>
      <c r="H158" s="238" t="s">
        <v>2766</v>
      </c>
    </row>
    <row r="159" spans="1:8" x14ac:dyDescent="0.4">
      <c r="A159" s="243" t="s">
        <v>2833</v>
      </c>
      <c r="B159" s="237" t="s">
        <v>1147</v>
      </c>
      <c r="C159" s="255" t="s">
        <v>2358</v>
      </c>
      <c r="D159" s="251">
        <v>1</v>
      </c>
      <c r="E159" s="237" t="str">
        <f t="shared" si="2"/>
        <v>1103</v>
      </c>
      <c r="F159" s="237" t="s">
        <v>2872</v>
      </c>
      <c r="G159" s="103" t="s">
        <v>2930</v>
      </c>
      <c r="H159" s="238" t="s">
        <v>2766</v>
      </c>
    </row>
    <row r="160" spans="1:8" x14ac:dyDescent="0.4">
      <c r="A160" s="243" t="s">
        <v>2833</v>
      </c>
      <c r="B160" s="237" t="s">
        <v>1147</v>
      </c>
      <c r="C160" s="255" t="s">
        <v>2359</v>
      </c>
      <c r="D160" s="251">
        <v>1</v>
      </c>
      <c r="E160" s="237" t="str">
        <f t="shared" si="2"/>
        <v>1103</v>
      </c>
      <c r="F160" s="237" t="s">
        <v>2872</v>
      </c>
      <c r="G160" s="103" t="s">
        <v>2930</v>
      </c>
      <c r="H160" s="238" t="s">
        <v>2766</v>
      </c>
    </row>
    <row r="161" spans="1:8" x14ac:dyDescent="0.4">
      <c r="A161" s="243" t="s">
        <v>2833</v>
      </c>
      <c r="B161" s="237" t="s">
        <v>1147</v>
      </c>
      <c r="C161" s="255" t="s">
        <v>2360</v>
      </c>
      <c r="D161" s="251">
        <v>1</v>
      </c>
      <c r="E161" s="237" t="str">
        <f t="shared" si="2"/>
        <v>1103</v>
      </c>
      <c r="F161" s="237" t="s">
        <v>2872</v>
      </c>
      <c r="G161" s="103" t="s">
        <v>2930</v>
      </c>
      <c r="H161" s="238" t="s">
        <v>2766</v>
      </c>
    </row>
    <row r="162" spans="1:8" x14ac:dyDescent="0.4">
      <c r="A162" s="243" t="s">
        <v>2833</v>
      </c>
      <c r="B162" s="237" t="s">
        <v>1147</v>
      </c>
      <c r="C162" s="255" t="s">
        <v>2361</v>
      </c>
      <c r="D162" s="251">
        <v>1</v>
      </c>
      <c r="E162" s="237" t="str">
        <f t="shared" si="2"/>
        <v>1103</v>
      </c>
      <c r="F162" s="237" t="s">
        <v>2872</v>
      </c>
      <c r="G162" s="103" t="s">
        <v>2930</v>
      </c>
      <c r="H162" s="238" t="s">
        <v>2766</v>
      </c>
    </row>
    <row r="163" spans="1:8" x14ac:dyDescent="0.4">
      <c r="A163" s="243" t="s">
        <v>2833</v>
      </c>
      <c r="B163" s="237" t="s">
        <v>1147</v>
      </c>
      <c r="C163" s="250" t="s">
        <v>2873</v>
      </c>
      <c r="D163" s="238">
        <v>1</v>
      </c>
      <c r="E163" s="237" t="str">
        <f t="shared" si="2"/>
        <v>1103</v>
      </c>
      <c r="F163" s="237"/>
      <c r="G163" s="103" t="s">
        <v>2930</v>
      </c>
      <c r="H163" s="238" t="s">
        <v>2766</v>
      </c>
    </row>
    <row r="164" spans="1:8" x14ac:dyDescent="0.4">
      <c r="A164" s="243" t="s">
        <v>2833</v>
      </c>
      <c r="B164" s="237" t="s">
        <v>1147</v>
      </c>
      <c r="C164" s="250" t="s">
        <v>2874</v>
      </c>
      <c r="D164" s="238">
        <v>1</v>
      </c>
      <c r="E164" s="237" t="str">
        <f t="shared" si="2"/>
        <v>1103</v>
      </c>
      <c r="F164" s="237"/>
      <c r="G164" s="103" t="s">
        <v>2930</v>
      </c>
      <c r="H164" s="238" t="s">
        <v>2766</v>
      </c>
    </row>
    <row r="165" spans="1:8" x14ac:dyDescent="0.4">
      <c r="A165" s="243" t="s">
        <v>2833</v>
      </c>
      <c r="B165" s="237" t="s">
        <v>1147</v>
      </c>
      <c r="C165" s="255" t="s">
        <v>2875</v>
      </c>
      <c r="D165" s="251">
        <v>1</v>
      </c>
      <c r="E165" s="237" t="str">
        <f t="shared" si="2"/>
        <v>1103</v>
      </c>
      <c r="F165" s="237" t="s">
        <v>2876</v>
      </c>
      <c r="G165" s="103" t="s">
        <v>2930</v>
      </c>
      <c r="H165" s="238" t="s">
        <v>2766</v>
      </c>
    </row>
    <row r="166" spans="1:8" x14ac:dyDescent="0.4">
      <c r="A166" s="243" t="s">
        <v>2833</v>
      </c>
      <c r="B166" s="237" t="s">
        <v>1147</v>
      </c>
      <c r="C166" s="255" t="s">
        <v>2362</v>
      </c>
      <c r="D166" s="251">
        <v>1</v>
      </c>
      <c r="E166" s="237" t="str">
        <f t="shared" si="2"/>
        <v>1103</v>
      </c>
      <c r="F166" s="237" t="s">
        <v>2876</v>
      </c>
      <c r="G166" s="103" t="s">
        <v>2930</v>
      </c>
      <c r="H166" s="238" t="s">
        <v>2766</v>
      </c>
    </row>
    <row r="167" spans="1:8" x14ac:dyDescent="0.4">
      <c r="A167" s="243" t="s">
        <v>2833</v>
      </c>
      <c r="B167" s="237" t="s">
        <v>1147</v>
      </c>
      <c r="C167" s="255" t="s">
        <v>2363</v>
      </c>
      <c r="D167" s="251">
        <v>1</v>
      </c>
      <c r="E167" s="237" t="str">
        <f t="shared" si="2"/>
        <v>1103</v>
      </c>
      <c r="F167" s="237" t="s">
        <v>2876</v>
      </c>
      <c r="G167" s="103" t="s">
        <v>2930</v>
      </c>
      <c r="H167" s="238" t="s">
        <v>2766</v>
      </c>
    </row>
    <row r="168" spans="1:8" x14ac:dyDescent="0.4">
      <c r="A168" s="243" t="s">
        <v>2833</v>
      </c>
      <c r="B168" s="237" t="s">
        <v>1147</v>
      </c>
      <c r="C168" s="255" t="s">
        <v>2364</v>
      </c>
      <c r="D168" s="251">
        <v>1</v>
      </c>
      <c r="E168" s="237" t="str">
        <f t="shared" si="2"/>
        <v>1103</v>
      </c>
      <c r="F168" s="237" t="s">
        <v>2876</v>
      </c>
      <c r="G168" s="103" t="s">
        <v>2930</v>
      </c>
      <c r="H168" s="238" t="s">
        <v>2766</v>
      </c>
    </row>
    <row r="169" spans="1:8" x14ac:dyDescent="0.4">
      <c r="A169" s="243" t="s">
        <v>2833</v>
      </c>
      <c r="B169" s="237" t="s">
        <v>1147</v>
      </c>
      <c r="C169" s="255" t="s">
        <v>2365</v>
      </c>
      <c r="D169" s="251">
        <v>1</v>
      </c>
      <c r="E169" s="237" t="str">
        <f t="shared" si="2"/>
        <v>1103</v>
      </c>
      <c r="F169" s="237" t="s">
        <v>2876</v>
      </c>
      <c r="G169" s="103" t="s">
        <v>2930</v>
      </c>
      <c r="H169" s="238" t="s">
        <v>2766</v>
      </c>
    </row>
    <row r="170" spans="1:8" x14ac:dyDescent="0.4">
      <c r="A170" s="243" t="s">
        <v>2833</v>
      </c>
      <c r="B170" s="237" t="s">
        <v>1147</v>
      </c>
      <c r="C170" s="255" t="s">
        <v>2366</v>
      </c>
      <c r="D170" s="251">
        <v>1</v>
      </c>
      <c r="E170" s="237" t="str">
        <f t="shared" si="2"/>
        <v>1103</v>
      </c>
      <c r="F170" s="237" t="s">
        <v>2876</v>
      </c>
      <c r="G170" s="103" t="s">
        <v>2930</v>
      </c>
      <c r="H170" s="238" t="s">
        <v>2766</v>
      </c>
    </row>
    <row r="171" spans="1:8" x14ac:dyDescent="0.4">
      <c r="A171" s="243" t="s">
        <v>2833</v>
      </c>
      <c r="B171" s="237" t="s">
        <v>1147</v>
      </c>
      <c r="C171" s="255" t="s">
        <v>2367</v>
      </c>
      <c r="D171" s="251">
        <v>1</v>
      </c>
      <c r="E171" s="237" t="str">
        <f t="shared" si="2"/>
        <v>1103</v>
      </c>
      <c r="F171" s="237" t="s">
        <v>2876</v>
      </c>
      <c r="G171" s="103" t="s">
        <v>2930</v>
      </c>
      <c r="H171" s="238" t="s">
        <v>2766</v>
      </c>
    </row>
    <row r="172" spans="1:8" x14ac:dyDescent="0.4">
      <c r="A172" s="243" t="s">
        <v>2833</v>
      </c>
      <c r="B172" s="237" t="s">
        <v>1147</v>
      </c>
      <c r="C172" s="255" t="s">
        <v>2368</v>
      </c>
      <c r="D172" s="251">
        <v>1</v>
      </c>
      <c r="E172" s="237" t="str">
        <f t="shared" si="2"/>
        <v>1103</v>
      </c>
      <c r="F172" s="237" t="s">
        <v>2876</v>
      </c>
      <c r="G172" s="103" t="s">
        <v>2930</v>
      </c>
      <c r="H172" s="238" t="s">
        <v>2766</v>
      </c>
    </row>
    <row r="173" spans="1:8" x14ac:dyDescent="0.4">
      <c r="A173" s="243" t="s">
        <v>2833</v>
      </c>
      <c r="B173" s="237" t="s">
        <v>1147</v>
      </c>
      <c r="C173" s="255" t="s">
        <v>2369</v>
      </c>
      <c r="D173" s="251">
        <v>1</v>
      </c>
      <c r="E173" s="237" t="str">
        <f t="shared" si="2"/>
        <v>1103</v>
      </c>
      <c r="F173" s="237" t="s">
        <v>2876</v>
      </c>
      <c r="G173" s="103" t="s">
        <v>2930</v>
      </c>
      <c r="H173" s="238" t="s">
        <v>2766</v>
      </c>
    </row>
    <row r="174" spans="1:8" x14ac:dyDescent="0.4">
      <c r="A174" s="243" t="s">
        <v>2833</v>
      </c>
      <c r="B174" s="237" t="s">
        <v>1147</v>
      </c>
      <c r="C174" s="255" t="s">
        <v>2370</v>
      </c>
      <c r="D174" s="251">
        <v>1</v>
      </c>
      <c r="E174" s="237" t="str">
        <f t="shared" si="2"/>
        <v>1103</v>
      </c>
      <c r="F174" s="237" t="s">
        <v>2876</v>
      </c>
      <c r="G174" s="103" t="s">
        <v>2930</v>
      </c>
      <c r="H174" s="238" t="s">
        <v>2766</v>
      </c>
    </row>
    <row r="175" spans="1:8" x14ac:dyDescent="0.4">
      <c r="A175" s="243" t="s">
        <v>2833</v>
      </c>
      <c r="B175" s="237" t="s">
        <v>1147</v>
      </c>
      <c r="C175" s="255" t="s">
        <v>2371</v>
      </c>
      <c r="D175" s="251">
        <v>1</v>
      </c>
      <c r="E175" s="237" t="str">
        <f t="shared" si="2"/>
        <v>1103</v>
      </c>
      <c r="F175" s="237" t="s">
        <v>2876</v>
      </c>
      <c r="G175" s="103" t="s">
        <v>2930</v>
      </c>
      <c r="H175" s="238" t="s">
        <v>2766</v>
      </c>
    </row>
    <row r="176" spans="1:8" x14ac:dyDescent="0.4">
      <c r="A176" s="243" t="s">
        <v>2833</v>
      </c>
      <c r="B176" s="237" t="s">
        <v>1147</v>
      </c>
      <c r="C176" s="255" t="s">
        <v>2372</v>
      </c>
      <c r="D176" s="251">
        <v>1</v>
      </c>
      <c r="E176" s="237" t="str">
        <f t="shared" si="2"/>
        <v>1103</v>
      </c>
      <c r="F176" s="237" t="s">
        <v>2876</v>
      </c>
      <c r="G176" s="103" t="s">
        <v>2930</v>
      </c>
      <c r="H176" s="238" t="s">
        <v>2766</v>
      </c>
    </row>
    <row r="177" spans="1:8" x14ac:dyDescent="0.4">
      <c r="A177" s="243" t="s">
        <v>2833</v>
      </c>
      <c r="B177" s="237" t="s">
        <v>1147</v>
      </c>
      <c r="C177" s="255" t="s">
        <v>2373</v>
      </c>
      <c r="D177" s="251">
        <v>1</v>
      </c>
      <c r="E177" s="237" t="str">
        <f t="shared" si="2"/>
        <v>1103</v>
      </c>
      <c r="F177" s="237" t="s">
        <v>2876</v>
      </c>
      <c r="G177" s="103" t="s">
        <v>2930</v>
      </c>
      <c r="H177" s="238" t="s">
        <v>2766</v>
      </c>
    </row>
    <row r="178" spans="1:8" x14ac:dyDescent="0.4">
      <c r="A178" s="243" t="s">
        <v>2833</v>
      </c>
      <c r="B178" s="237" t="s">
        <v>1147</v>
      </c>
      <c r="C178" s="255" t="s">
        <v>2374</v>
      </c>
      <c r="D178" s="251">
        <v>1</v>
      </c>
      <c r="E178" s="237" t="str">
        <f t="shared" si="2"/>
        <v>1103</v>
      </c>
      <c r="F178" s="237" t="s">
        <v>2876</v>
      </c>
      <c r="G178" s="103" t="s">
        <v>2930</v>
      </c>
      <c r="H178" s="238" t="s">
        <v>2766</v>
      </c>
    </row>
    <row r="179" spans="1:8" x14ac:dyDescent="0.4">
      <c r="A179" s="243" t="s">
        <v>2833</v>
      </c>
      <c r="B179" s="237" t="s">
        <v>1147</v>
      </c>
      <c r="C179" s="255" t="s">
        <v>2375</v>
      </c>
      <c r="D179" s="251">
        <v>1</v>
      </c>
      <c r="E179" s="237" t="str">
        <f t="shared" si="2"/>
        <v>1103</v>
      </c>
      <c r="F179" s="237" t="s">
        <v>2876</v>
      </c>
      <c r="G179" s="103" t="s">
        <v>2930</v>
      </c>
      <c r="H179" s="238" t="s">
        <v>2766</v>
      </c>
    </row>
    <row r="180" spans="1:8" x14ac:dyDescent="0.4">
      <c r="A180" s="243" t="s">
        <v>2833</v>
      </c>
      <c r="B180" s="237" t="s">
        <v>1147</v>
      </c>
      <c r="C180" s="255" t="s">
        <v>2376</v>
      </c>
      <c r="D180" s="251">
        <v>1</v>
      </c>
      <c r="E180" s="237" t="str">
        <f t="shared" si="2"/>
        <v>1103</v>
      </c>
      <c r="F180" s="237" t="s">
        <v>2876</v>
      </c>
      <c r="G180" s="103" t="s">
        <v>2930</v>
      </c>
      <c r="H180" s="238" t="s">
        <v>2766</v>
      </c>
    </row>
    <row r="181" spans="1:8" x14ac:dyDescent="0.4">
      <c r="A181" s="243" t="s">
        <v>2833</v>
      </c>
      <c r="B181" s="237" t="s">
        <v>1147</v>
      </c>
      <c r="C181" s="255" t="s">
        <v>2377</v>
      </c>
      <c r="D181" s="251">
        <v>1</v>
      </c>
      <c r="E181" s="237" t="str">
        <f t="shared" si="2"/>
        <v>1103</v>
      </c>
      <c r="F181" s="237" t="s">
        <v>2876</v>
      </c>
      <c r="G181" s="103" t="s">
        <v>2930</v>
      </c>
      <c r="H181" s="238" t="s">
        <v>2766</v>
      </c>
    </row>
    <row r="182" spans="1:8" x14ac:dyDescent="0.4">
      <c r="A182" s="243" t="s">
        <v>2833</v>
      </c>
      <c r="B182" s="237" t="s">
        <v>1147</v>
      </c>
      <c r="C182" s="255" t="s">
        <v>2378</v>
      </c>
      <c r="D182" s="251">
        <v>1</v>
      </c>
      <c r="E182" s="237" t="str">
        <f t="shared" si="2"/>
        <v>1103</v>
      </c>
      <c r="F182" s="237" t="s">
        <v>2876</v>
      </c>
      <c r="G182" s="103" t="s">
        <v>2930</v>
      </c>
      <c r="H182" s="238" t="s">
        <v>2766</v>
      </c>
    </row>
    <row r="183" spans="1:8" x14ac:dyDescent="0.4">
      <c r="A183" s="243" t="s">
        <v>2833</v>
      </c>
      <c r="B183" s="237" t="s">
        <v>1147</v>
      </c>
      <c r="C183" s="255" t="s">
        <v>2379</v>
      </c>
      <c r="D183" s="251">
        <v>1</v>
      </c>
      <c r="E183" s="237" t="str">
        <f t="shared" si="2"/>
        <v>1103</v>
      </c>
      <c r="F183" s="237" t="s">
        <v>2876</v>
      </c>
      <c r="G183" s="103" t="s">
        <v>2930</v>
      </c>
      <c r="H183" s="238" t="s">
        <v>2766</v>
      </c>
    </row>
    <row r="184" spans="1:8" x14ac:dyDescent="0.4">
      <c r="A184" s="243" t="s">
        <v>2833</v>
      </c>
      <c r="B184" s="237" t="s">
        <v>1147</v>
      </c>
      <c r="C184" s="255" t="s">
        <v>2380</v>
      </c>
      <c r="D184" s="251">
        <v>1</v>
      </c>
      <c r="E184" s="237" t="str">
        <f t="shared" si="2"/>
        <v>1103</v>
      </c>
      <c r="F184" s="237" t="s">
        <v>2876</v>
      </c>
      <c r="G184" s="103" t="s">
        <v>2930</v>
      </c>
      <c r="H184" s="238" t="s">
        <v>2766</v>
      </c>
    </row>
    <row r="185" spans="1:8" x14ac:dyDescent="0.4">
      <c r="A185" s="243" t="s">
        <v>2833</v>
      </c>
      <c r="B185" s="237" t="s">
        <v>1147</v>
      </c>
      <c r="C185" s="255" t="s">
        <v>2381</v>
      </c>
      <c r="D185" s="251">
        <v>1</v>
      </c>
      <c r="E185" s="237" t="str">
        <f t="shared" si="2"/>
        <v>1103</v>
      </c>
      <c r="F185" s="237" t="s">
        <v>2876</v>
      </c>
      <c r="G185" s="103" t="s">
        <v>2930</v>
      </c>
      <c r="H185" s="238" t="s">
        <v>2766</v>
      </c>
    </row>
    <row r="186" spans="1:8" x14ac:dyDescent="0.4">
      <c r="A186" s="243" t="s">
        <v>2833</v>
      </c>
      <c r="B186" s="237" t="s">
        <v>1147</v>
      </c>
      <c r="C186" s="255" t="s">
        <v>2382</v>
      </c>
      <c r="D186" s="251">
        <v>1</v>
      </c>
      <c r="E186" s="237" t="str">
        <f t="shared" si="2"/>
        <v>1103</v>
      </c>
      <c r="F186" s="237" t="s">
        <v>2876</v>
      </c>
      <c r="G186" s="103" t="s">
        <v>2930</v>
      </c>
      <c r="H186" s="238" t="s">
        <v>2766</v>
      </c>
    </row>
    <row r="187" spans="1:8" x14ac:dyDescent="0.4">
      <c r="A187" s="243" t="s">
        <v>2833</v>
      </c>
      <c r="B187" s="237" t="s">
        <v>1147</v>
      </c>
      <c r="C187" s="255" t="s">
        <v>2383</v>
      </c>
      <c r="D187" s="251">
        <v>1</v>
      </c>
      <c r="E187" s="237" t="str">
        <f t="shared" si="2"/>
        <v>1103</v>
      </c>
      <c r="F187" s="237" t="s">
        <v>2876</v>
      </c>
      <c r="G187" s="103" t="s">
        <v>2930</v>
      </c>
      <c r="H187" s="238" t="s">
        <v>2766</v>
      </c>
    </row>
    <row r="188" spans="1:8" x14ac:dyDescent="0.4">
      <c r="A188" s="243" t="s">
        <v>2833</v>
      </c>
      <c r="B188" s="237" t="s">
        <v>1147</v>
      </c>
      <c r="C188" s="255" t="s">
        <v>2384</v>
      </c>
      <c r="D188" s="251">
        <v>1</v>
      </c>
      <c r="E188" s="237" t="str">
        <f t="shared" si="2"/>
        <v>1103</v>
      </c>
      <c r="F188" s="237" t="s">
        <v>2876</v>
      </c>
      <c r="G188" s="103" t="s">
        <v>2930</v>
      </c>
      <c r="H188" s="238" t="s">
        <v>2766</v>
      </c>
    </row>
    <row r="189" spans="1:8" x14ac:dyDescent="0.4">
      <c r="A189" s="243" t="s">
        <v>2833</v>
      </c>
      <c r="B189" s="237" t="s">
        <v>1147</v>
      </c>
      <c r="C189" s="255" t="s">
        <v>2385</v>
      </c>
      <c r="D189" s="251">
        <v>1</v>
      </c>
      <c r="E189" s="237" t="str">
        <f t="shared" si="2"/>
        <v>1103</v>
      </c>
      <c r="F189" s="237" t="s">
        <v>2876</v>
      </c>
      <c r="G189" s="103" t="s">
        <v>2930</v>
      </c>
      <c r="H189" s="238" t="s">
        <v>2766</v>
      </c>
    </row>
    <row r="190" spans="1:8" x14ac:dyDescent="0.4">
      <c r="A190" s="243" t="s">
        <v>2833</v>
      </c>
      <c r="B190" s="237" t="s">
        <v>1147</v>
      </c>
      <c r="C190" s="255" t="s">
        <v>2386</v>
      </c>
      <c r="D190" s="251">
        <v>1</v>
      </c>
      <c r="E190" s="237" t="str">
        <f t="shared" si="2"/>
        <v>1103</v>
      </c>
      <c r="F190" s="237" t="s">
        <v>2876</v>
      </c>
      <c r="G190" s="103" t="s">
        <v>2930</v>
      </c>
      <c r="H190" s="238" t="s">
        <v>2766</v>
      </c>
    </row>
    <row r="191" spans="1:8" x14ac:dyDescent="0.4">
      <c r="A191" s="243" t="s">
        <v>2833</v>
      </c>
      <c r="B191" s="237" t="s">
        <v>1147</v>
      </c>
      <c r="C191" s="255" t="s">
        <v>2387</v>
      </c>
      <c r="D191" s="251">
        <v>1</v>
      </c>
      <c r="E191" s="237" t="str">
        <f t="shared" si="2"/>
        <v>1103</v>
      </c>
      <c r="F191" s="237" t="s">
        <v>2876</v>
      </c>
      <c r="G191" s="103" t="s">
        <v>2930</v>
      </c>
      <c r="H191" s="238" t="s">
        <v>2766</v>
      </c>
    </row>
    <row r="192" spans="1:8" x14ac:dyDescent="0.4">
      <c r="A192" s="243" t="s">
        <v>2833</v>
      </c>
      <c r="B192" s="237" t="s">
        <v>1147</v>
      </c>
      <c r="C192" s="255" t="s">
        <v>2388</v>
      </c>
      <c r="D192" s="251">
        <v>1</v>
      </c>
      <c r="E192" s="237" t="str">
        <f t="shared" si="2"/>
        <v>1103</v>
      </c>
      <c r="F192" s="237" t="s">
        <v>2876</v>
      </c>
      <c r="G192" s="103" t="s">
        <v>2930</v>
      </c>
      <c r="H192" s="238" t="s">
        <v>2766</v>
      </c>
    </row>
    <row r="193" spans="1:8" x14ac:dyDescent="0.4">
      <c r="A193" s="243" t="s">
        <v>2833</v>
      </c>
      <c r="B193" s="237" t="s">
        <v>1147</v>
      </c>
      <c r="C193" s="255" t="s">
        <v>2389</v>
      </c>
      <c r="D193" s="251">
        <v>1</v>
      </c>
      <c r="E193" s="237" t="str">
        <f t="shared" si="2"/>
        <v>1103</v>
      </c>
      <c r="F193" s="237" t="s">
        <v>2876</v>
      </c>
      <c r="G193" s="103" t="s">
        <v>2930</v>
      </c>
      <c r="H193" s="238" t="s">
        <v>2766</v>
      </c>
    </row>
    <row r="194" spans="1:8" x14ac:dyDescent="0.4">
      <c r="A194" s="243" t="s">
        <v>2833</v>
      </c>
      <c r="B194" s="237" t="s">
        <v>1147</v>
      </c>
      <c r="C194" s="255" t="s">
        <v>2390</v>
      </c>
      <c r="D194" s="251">
        <v>1</v>
      </c>
      <c r="E194" s="237" t="str">
        <f t="shared" ref="E194:E257" si="3">VLOOKUP(H194,$J$2:$M$12,4,0)</f>
        <v>1103</v>
      </c>
      <c r="F194" s="237" t="s">
        <v>2876</v>
      </c>
      <c r="G194" s="103" t="s">
        <v>2930</v>
      </c>
      <c r="H194" s="238" t="s">
        <v>2766</v>
      </c>
    </row>
    <row r="195" spans="1:8" x14ac:dyDescent="0.4">
      <c r="A195" s="243" t="s">
        <v>2833</v>
      </c>
      <c r="B195" s="237" t="s">
        <v>1147</v>
      </c>
      <c r="C195" s="255" t="s">
        <v>2391</v>
      </c>
      <c r="D195" s="251">
        <v>1</v>
      </c>
      <c r="E195" s="237" t="str">
        <f t="shared" si="3"/>
        <v>1103</v>
      </c>
      <c r="F195" s="237" t="s">
        <v>2876</v>
      </c>
      <c r="G195" s="103" t="s">
        <v>2930</v>
      </c>
      <c r="H195" s="238" t="s">
        <v>2766</v>
      </c>
    </row>
    <row r="196" spans="1:8" x14ac:dyDescent="0.4">
      <c r="A196" s="243" t="s">
        <v>2833</v>
      </c>
      <c r="B196" s="237" t="s">
        <v>1147</v>
      </c>
      <c r="C196" s="255" t="s">
        <v>2392</v>
      </c>
      <c r="D196" s="251">
        <v>1</v>
      </c>
      <c r="E196" s="237" t="str">
        <f t="shared" si="3"/>
        <v>1103</v>
      </c>
      <c r="F196" s="237" t="s">
        <v>2876</v>
      </c>
      <c r="G196" s="103" t="s">
        <v>2930</v>
      </c>
      <c r="H196" s="238" t="s">
        <v>2766</v>
      </c>
    </row>
    <row r="197" spans="1:8" x14ac:dyDescent="0.4">
      <c r="A197" s="243" t="s">
        <v>2833</v>
      </c>
      <c r="B197" s="237" t="s">
        <v>1147</v>
      </c>
      <c r="C197" s="255" t="s">
        <v>2393</v>
      </c>
      <c r="D197" s="251">
        <v>1</v>
      </c>
      <c r="E197" s="237" t="str">
        <f t="shared" si="3"/>
        <v>1103</v>
      </c>
      <c r="F197" s="237" t="s">
        <v>2876</v>
      </c>
      <c r="G197" s="103" t="s">
        <v>2930</v>
      </c>
      <c r="H197" s="238" t="s">
        <v>2766</v>
      </c>
    </row>
    <row r="198" spans="1:8" x14ac:dyDescent="0.4">
      <c r="A198" s="243" t="s">
        <v>2833</v>
      </c>
      <c r="B198" s="237" t="s">
        <v>1147</v>
      </c>
      <c r="C198" s="255" t="s">
        <v>2394</v>
      </c>
      <c r="D198" s="251">
        <v>1</v>
      </c>
      <c r="E198" s="237" t="str">
        <f t="shared" si="3"/>
        <v>1103</v>
      </c>
      <c r="F198" s="237" t="s">
        <v>2876</v>
      </c>
      <c r="G198" s="103" t="s">
        <v>2930</v>
      </c>
      <c r="H198" s="238" t="s">
        <v>2766</v>
      </c>
    </row>
    <row r="199" spans="1:8" x14ac:dyDescent="0.4">
      <c r="A199" s="243" t="s">
        <v>2833</v>
      </c>
      <c r="B199" s="237" t="s">
        <v>1147</v>
      </c>
      <c r="C199" s="255" t="s">
        <v>2395</v>
      </c>
      <c r="D199" s="251">
        <v>1</v>
      </c>
      <c r="E199" s="237" t="str">
        <f t="shared" si="3"/>
        <v>1103</v>
      </c>
      <c r="F199" s="237" t="s">
        <v>2876</v>
      </c>
      <c r="G199" s="103" t="s">
        <v>2930</v>
      </c>
      <c r="H199" s="238" t="s">
        <v>2766</v>
      </c>
    </row>
    <row r="200" spans="1:8" x14ac:dyDescent="0.4">
      <c r="A200" s="243" t="s">
        <v>2833</v>
      </c>
      <c r="B200" s="237" t="s">
        <v>1147</v>
      </c>
      <c r="C200" s="255" t="s">
        <v>2396</v>
      </c>
      <c r="D200" s="251">
        <v>1</v>
      </c>
      <c r="E200" s="237" t="str">
        <f t="shared" si="3"/>
        <v>1103</v>
      </c>
      <c r="F200" s="237" t="s">
        <v>2876</v>
      </c>
      <c r="G200" s="103" t="s">
        <v>2930</v>
      </c>
      <c r="H200" s="238" t="s">
        <v>2766</v>
      </c>
    </row>
    <row r="201" spans="1:8" x14ac:dyDescent="0.4">
      <c r="A201" s="243" t="s">
        <v>2833</v>
      </c>
      <c r="B201" s="237" t="s">
        <v>1147</v>
      </c>
      <c r="C201" s="255" t="s">
        <v>2397</v>
      </c>
      <c r="D201" s="251">
        <v>1</v>
      </c>
      <c r="E201" s="237" t="str">
        <f t="shared" si="3"/>
        <v>1103</v>
      </c>
      <c r="F201" s="237" t="s">
        <v>2876</v>
      </c>
      <c r="G201" s="103" t="s">
        <v>2930</v>
      </c>
      <c r="H201" s="238" t="s">
        <v>2766</v>
      </c>
    </row>
    <row r="202" spans="1:8" x14ac:dyDescent="0.4">
      <c r="A202" s="243" t="s">
        <v>2833</v>
      </c>
      <c r="B202" s="237" t="s">
        <v>1147</v>
      </c>
      <c r="C202" s="255" t="s">
        <v>2398</v>
      </c>
      <c r="D202" s="251">
        <v>1</v>
      </c>
      <c r="E202" s="237" t="str">
        <f t="shared" si="3"/>
        <v>1103</v>
      </c>
      <c r="F202" s="237" t="s">
        <v>2876</v>
      </c>
      <c r="G202" s="103" t="s">
        <v>2930</v>
      </c>
      <c r="H202" s="238" t="s">
        <v>2766</v>
      </c>
    </row>
    <row r="203" spans="1:8" x14ac:dyDescent="0.4">
      <c r="A203" s="243" t="s">
        <v>2833</v>
      </c>
      <c r="B203" s="237" t="s">
        <v>1147</v>
      </c>
      <c r="C203" s="252" t="s">
        <v>2877</v>
      </c>
      <c r="D203" s="238">
        <v>1</v>
      </c>
      <c r="E203" s="237" t="str">
        <f t="shared" si="3"/>
        <v>1103</v>
      </c>
      <c r="F203" s="237"/>
      <c r="G203" s="103" t="s">
        <v>2930</v>
      </c>
      <c r="H203" s="238" t="s">
        <v>2766</v>
      </c>
    </row>
    <row r="204" spans="1:8" x14ac:dyDescent="0.4">
      <c r="A204" s="243" t="s">
        <v>2833</v>
      </c>
      <c r="B204" s="237" t="s">
        <v>1147</v>
      </c>
      <c r="C204" s="252" t="s">
        <v>2878</v>
      </c>
      <c r="D204" s="238">
        <v>1</v>
      </c>
      <c r="E204" s="237" t="str">
        <f t="shared" si="3"/>
        <v>1103</v>
      </c>
      <c r="F204" s="237"/>
      <c r="G204" s="103" t="s">
        <v>2930</v>
      </c>
      <c r="H204" s="238" t="s">
        <v>2766</v>
      </c>
    </row>
    <row r="205" spans="1:8" x14ac:dyDescent="0.4">
      <c r="A205" s="243" t="s">
        <v>2833</v>
      </c>
      <c r="B205" s="237" t="s">
        <v>1147</v>
      </c>
      <c r="C205" s="252" t="s">
        <v>2879</v>
      </c>
      <c r="D205" s="238">
        <v>1</v>
      </c>
      <c r="E205" s="237" t="str">
        <f t="shared" si="3"/>
        <v>1103</v>
      </c>
      <c r="F205" s="237"/>
      <c r="G205" s="103" t="s">
        <v>2930</v>
      </c>
      <c r="H205" s="238" t="s">
        <v>2766</v>
      </c>
    </row>
    <row r="206" spans="1:8" x14ac:dyDescent="0.4">
      <c r="A206" s="243" t="s">
        <v>2833</v>
      </c>
      <c r="B206" s="237" t="s">
        <v>1147</v>
      </c>
      <c r="C206" s="252" t="s">
        <v>2880</v>
      </c>
      <c r="D206" s="238">
        <v>1</v>
      </c>
      <c r="E206" s="237" t="str">
        <f t="shared" si="3"/>
        <v>3101</v>
      </c>
      <c r="F206" s="237"/>
      <c r="G206" s="103" t="s">
        <v>2930</v>
      </c>
      <c r="H206" s="238" t="s">
        <v>2881</v>
      </c>
    </row>
    <row r="207" spans="1:8" x14ac:dyDescent="0.4">
      <c r="A207" s="243" t="s">
        <v>2833</v>
      </c>
      <c r="B207" s="237" t="s">
        <v>1147</v>
      </c>
      <c r="C207" s="252" t="s">
        <v>2882</v>
      </c>
      <c r="D207" s="238">
        <v>1</v>
      </c>
      <c r="E207" s="237" t="str">
        <f t="shared" si="3"/>
        <v>3101</v>
      </c>
      <c r="F207" s="237"/>
      <c r="G207" s="103" t="s">
        <v>2930</v>
      </c>
      <c r="H207" s="238" t="s">
        <v>2881</v>
      </c>
    </row>
    <row r="208" spans="1:8" x14ac:dyDescent="0.4">
      <c r="A208" s="243" t="s">
        <v>2833</v>
      </c>
      <c r="B208" s="237" t="s">
        <v>1147</v>
      </c>
      <c r="C208" s="252" t="s">
        <v>2883</v>
      </c>
      <c r="D208" s="238">
        <v>1</v>
      </c>
      <c r="E208" s="237" t="str">
        <f t="shared" si="3"/>
        <v>3101</v>
      </c>
      <c r="F208" s="237"/>
      <c r="G208" s="103" t="s">
        <v>2930</v>
      </c>
      <c r="H208" s="238" t="s">
        <v>2881</v>
      </c>
    </row>
    <row r="209" spans="1:8" x14ac:dyDescent="0.4">
      <c r="A209" s="243" t="s">
        <v>2833</v>
      </c>
      <c r="B209" s="237" t="s">
        <v>1147</v>
      </c>
      <c r="C209" s="252" t="s">
        <v>2884</v>
      </c>
      <c r="D209" s="238">
        <v>1</v>
      </c>
      <c r="E209" s="237" t="str">
        <f t="shared" si="3"/>
        <v>3101</v>
      </c>
      <c r="F209" s="237"/>
      <c r="G209" s="103" t="s">
        <v>2930</v>
      </c>
      <c r="H209" s="238" t="s">
        <v>2881</v>
      </c>
    </row>
    <row r="210" spans="1:8" hidden="1" x14ac:dyDescent="0.4">
      <c r="A210" s="247" t="s">
        <v>2885</v>
      </c>
      <c r="B210" s="237" t="s">
        <v>1144</v>
      </c>
      <c r="C210" s="247" t="s">
        <v>2886</v>
      </c>
      <c r="D210" s="256" t="s">
        <v>2887</v>
      </c>
      <c r="E210" s="237" t="str">
        <f t="shared" si="3"/>
        <v>1201</v>
      </c>
      <c r="F210" s="237"/>
      <c r="H210" s="237" t="s">
        <v>1217</v>
      </c>
    </row>
    <row r="211" spans="1:8" x14ac:dyDescent="0.4">
      <c r="A211" s="247" t="s">
        <v>2885</v>
      </c>
      <c r="B211" s="237" t="s">
        <v>1144</v>
      </c>
      <c r="C211" s="247" t="s">
        <v>2888</v>
      </c>
      <c r="D211" s="257">
        <v>1</v>
      </c>
      <c r="E211" s="237" t="str">
        <f t="shared" si="3"/>
        <v>1202</v>
      </c>
      <c r="F211" s="237"/>
      <c r="G211" s="103" t="s">
        <v>2930</v>
      </c>
      <c r="H211" s="237" t="s">
        <v>2775</v>
      </c>
    </row>
    <row r="212" spans="1:8" x14ac:dyDescent="0.4">
      <c r="A212" s="247" t="s">
        <v>2885</v>
      </c>
      <c r="B212" s="237" t="s">
        <v>1144</v>
      </c>
      <c r="C212" s="247" t="s">
        <v>2399</v>
      </c>
      <c r="D212" s="257">
        <v>1</v>
      </c>
      <c r="E212" s="237" t="str">
        <f t="shared" si="3"/>
        <v>1202</v>
      </c>
      <c r="F212" s="237"/>
      <c r="G212" s="103" t="s">
        <v>2930</v>
      </c>
      <c r="H212" s="237" t="s">
        <v>2775</v>
      </c>
    </row>
    <row r="213" spans="1:8" x14ac:dyDescent="0.4">
      <c r="A213" s="247" t="s">
        <v>2885</v>
      </c>
      <c r="B213" s="237" t="s">
        <v>1144</v>
      </c>
      <c r="C213" s="247" t="s">
        <v>2889</v>
      </c>
      <c r="D213" s="237">
        <v>1</v>
      </c>
      <c r="E213" s="237" t="str">
        <f t="shared" si="3"/>
        <v>1101</v>
      </c>
      <c r="F213" s="237"/>
      <c r="G213" s="103" t="s">
        <v>2930</v>
      </c>
      <c r="H213" s="237" t="s">
        <v>2756</v>
      </c>
    </row>
    <row r="214" spans="1:8" x14ac:dyDescent="0.4">
      <c r="A214" s="247" t="s">
        <v>2885</v>
      </c>
      <c r="B214" s="237" t="s">
        <v>1144</v>
      </c>
      <c r="C214" s="247" t="s">
        <v>2890</v>
      </c>
      <c r="D214" s="237">
        <v>1</v>
      </c>
      <c r="E214" s="237" t="str">
        <f t="shared" si="3"/>
        <v>3101</v>
      </c>
      <c r="F214" s="237"/>
      <c r="G214" s="103" t="s">
        <v>2930</v>
      </c>
      <c r="H214" s="237" t="s">
        <v>2792</v>
      </c>
    </row>
    <row r="215" spans="1:8" x14ac:dyDescent="0.4">
      <c r="A215" s="247" t="s">
        <v>2885</v>
      </c>
      <c r="B215" s="237" t="s">
        <v>1144</v>
      </c>
      <c r="C215" s="247" t="s">
        <v>2891</v>
      </c>
      <c r="D215" s="237">
        <v>1</v>
      </c>
      <c r="E215" s="237" t="str">
        <f t="shared" si="3"/>
        <v>1101</v>
      </c>
      <c r="F215" s="237"/>
      <c r="G215" s="103" t="s">
        <v>2930</v>
      </c>
      <c r="H215" s="237" t="s">
        <v>2756</v>
      </c>
    </row>
    <row r="216" spans="1:8" x14ac:dyDescent="0.4">
      <c r="A216" s="247" t="s">
        <v>2885</v>
      </c>
      <c r="B216" s="237" t="s">
        <v>1144</v>
      </c>
      <c r="C216" s="247" t="s">
        <v>2892</v>
      </c>
      <c r="D216" s="237">
        <v>1</v>
      </c>
      <c r="E216" s="237" t="str">
        <f t="shared" si="3"/>
        <v>1101</v>
      </c>
      <c r="F216" s="237"/>
      <c r="G216" s="103" t="s">
        <v>2930</v>
      </c>
      <c r="H216" s="237" t="s">
        <v>2756</v>
      </c>
    </row>
    <row r="217" spans="1:8" x14ac:dyDescent="0.4">
      <c r="A217" s="247" t="s">
        <v>2885</v>
      </c>
      <c r="B217" s="237" t="s">
        <v>1144</v>
      </c>
      <c r="C217" s="247" t="s">
        <v>2893</v>
      </c>
      <c r="D217" s="237">
        <v>1</v>
      </c>
      <c r="E217" s="237" t="str">
        <f t="shared" si="3"/>
        <v>3101</v>
      </c>
      <c r="F217" s="237"/>
      <c r="G217" s="103" t="s">
        <v>2930</v>
      </c>
      <c r="H217" s="237" t="s">
        <v>2792</v>
      </c>
    </row>
    <row r="218" spans="1:8" x14ac:dyDescent="0.4">
      <c r="A218" s="247" t="s">
        <v>2885</v>
      </c>
      <c r="B218" s="237" t="s">
        <v>1144</v>
      </c>
      <c r="C218" s="258" t="s">
        <v>2894</v>
      </c>
      <c r="D218" s="259">
        <v>1</v>
      </c>
      <c r="E218" s="237" t="str">
        <f t="shared" si="3"/>
        <v>1103</v>
      </c>
      <c r="F218" s="237" t="s">
        <v>2895</v>
      </c>
      <c r="G218" s="103" t="s">
        <v>2930</v>
      </c>
      <c r="H218" s="237" t="s">
        <v>2766</v>
      </c>
    </row>
    <row r="219" spans="1:8" x14ac:dyDescent="0.4">
      <c r="A219" s="247" t="s">
        <v>2885</v>
      </c>
      <c r="B219" s="237" t="s">
        <v>1144</v>
      </c>
      <c r="C219" s="258" t="s">
        <v>2400</v>
      </c>
      <c r="D219" s="259">
        <v>1</v>
      </c>
      <c r="E219" s="237" t="str">
        <f t="shared" si="3"/>
        <v>1103</v>
      </c>
      <c r="F219" s="237" t="s">
        <v>2709</v>
      </c>
      <c r="G219" s="103" t="s">
        <v>2930</v>
      </c>
      <c r="H219" s="237" t="s">
        <v>2766</v>
      </c>
    </row>
    <row r="220" spans="1:8" x14ac:dyDescent="0.4">
      <c r="A220" s="247" t="s">
        <v>2885</v>
      </c>
      <c r="B220" s="237" t="s">
        <v>1144</v>
      </c>
      <c r="C220" s="258" t="s">
        <v>2401</v>
      </c>
      <c r="D220" s="259">
        <v>1</v>
      </c>
      <c r="E220" s="237" t="str">
        <f t="shared" si="3"/>
        <v>1103</v>
      </c>
      <c r="F220" s="237" t="s">
        <v>2710</v>
      </c>
      <c r="G220" s="103" t="s">
        <v>2930</v>
      </c>
      <c r="H220" s="237" t="s">
        <v>2766</v>
      </c>
    </row>
    <row r="221" spans="1:8" x14ac:dyDescent="0.4">
      <c r="A221" s="247" t="s">
        <v>2885</v>
      </c>
      <c r="B221" s="237" t="s">
        <v>1144</v>
      </c>
      <c r="C221" s="258" t="s">
        <v>2402</v>
      </c>
      <c r="D221" s="259">
        <v>1</v>
      </c>
      <c r="E221" s="237" t="str">
        <f t="shared" si="3"/>
        <v>1103</v>
      </c>
      <c r="F221" s="237" t="s">
        <v>2711</v>
      </c>
      <c r="G221" s="103" t="s">
        <v>2930</v>
      </c>
      <c r="H221" s="237" t="s">
        <v>2766</v>
      </c>
    </row>
    <row r="222" spans="1:8" x14ac:dyDescent="0.4">
      <c r="A222" s="247" t="s">
        <v>2885</v>
      </c>
      <c r="B222" s="237" t="s">
        <v>1144</v>
      </c>
      <c r="C222" s="258" t="s">
        <v>2403</v>
      </c>
      <c r="D222" s="259">
        <v>1</v>
      </c>
      <c r="E222" s="237" t="str">
        <f t="shared" si="3"/>
        <v>1103</v>
      </c>
      <c r="F222" s="237" t="s">
        <v>2712</v>
      </c>
      <c r="G222" s="103" t="s">
        <v>2930</v>
      </c>
      <c r="H222" s="237" t="s">
        <v>2766</v>
      </c>
    </row>
    <row r="223" spans="1:8" x14ac:dyDescent="0.4">
      <c r="A223" s="247" t="s">
        <v>2885</v>
      </c>
      <c r="B223" s="237" t="s">
        <v>1144</v>
      </c>
      <c r="C223" s="258" t="s">
        <v>2404</v>
      </c>
      <c r="D223" s="259">
        <v>1</v>
      </c>
      <c r="E223" s="237" t="str">
        <f t="shared" si="3"/>
        <v>1103</v>
      </c>
      <c r="F223" s="237" t="s">
        <v>2713</v>
      </c>
      <c r="G223" s="103" t="s">
        <v>2930</v>
      </c>
      <c r="H223" s="237" t="s">
        <v>2766</v>
      </c>
    </row>
    <row r="224" spans="1:8" x14ac:dyDescent="0.4">
      <c r="A224" s="247" t="s">
        <v>2885</v>
      </c>
      <c r="B224" s="237" t="s">
        <v>1144</v>
      </c>
      <c r="C224" s="258" t="s">
        <v>2405</v>
      </c>
      <c r="D224" s="259">
        <v>1</v>
      </c>
      <c r="E224" s="237" t="str">
        <f t="shared" si="3"/>
        <v>1103</v>
      </c>
      <c r="F224" s="237" t="s">
        <v>2714</v>
      </c>
      <c r="G224" s="103" t="s">
        <v>2930</v>
      </c>
      <c r="H224" s="237" t="s">
        <v>2766</v>
      </c>
    </row>
    <row r="225" spans="1:8" x14ac:dyDescent="0.4">
      <c r="A225" s="247" t="s">
        <v>2885</v>
      </c>
      <c r="B225" s="237" t="s">
        <v>1144</v>
      </c>
      <c r="C225" s="258" t="s">
        <v>2406</v>
      </c>
      <c r="D225" s="259">
        <v>1</v>
      </c>
      <c r="E225" s="237" t="str">
        <f t="shared" si="3"/>
        <v>1103</v>
      </c>
      <c r="F225" s="237" t="s">
        <v>2715</v>
      </c>
      <c r="G225" s="103" t="s">
        <v>2930</v>
      </c>
      <c r="H225" s="237" t="s">
        <v>2766</v>
      </c>
    </row>
    <row r="226" spans="1:8" x14ac:dyDescent="0.4">
      <c r="A226" s="247" t="s">
        <v>2885</v>
      </c>
      <c r="B226" s="237" t="s">
        <v>1144</v>
      </c>
      <c r="C226" s="258" t="s">
        <v>2407</v>
      </c>
      <c r="D226" s="259">
        <v>1</v>
      </c>
      <c r="E226" s="237" t="str">
        <f t="shared" si="3"/>
        <v>1103</v>
      </c>
      <c r="F226" s="237" t="s">
        <v>2716</v>
      </c>
      <c r="G226" s="103" t="s">
        <v>2930</v>
      </c>
      <c r="H226" s="237" t="s">
        <v>2766</v>
      </c>
    </row>
    <row r="227" spans="1:8" x14ac:dyDescent="0.4">
      <c r="A227" s="247" t="s">
        <v>2885</v>
      </c>
      <c r="B227" s="237" t="s">
        <v>1144</v>
      </c>
      <c r="C227" s="258" t="s">
        <v>2408</v>
      </c>
      <c r="D227" s="259">
        <v>1</v>
      </c>
      <c r="E227" s="237" t="str">
        <f t="shared" si="3"/>
        <v>1103</v>
      </c>
      <c r="F227" s="237" t="s">
        <v>2717</v>
      </c>
      <c r="G227" s="103" t="s">
        <v>2930</v>
      </c>
      <c r="H227" s="237" t="s">
        <v>2766</v>
      </c>
    </row>
    <row r="228" spans="1:8" x14ac:dyDescent="0.4">
      <c r="A228" s="247" t="s">
        <v>2885</v>
      </c>
      <c r="B228" s="237" t="s">
        <v>1144</v>
      </c>
      <c r="C228" s="258" t="s">
        <v>2409</v>
      </c>
      <c r="D228" s="259">
        <v>1</v>
      </c>
      <c r="E228" s="237" t="str">
        <f t="shared" si="3"/>
        <v>1103</v>
      </c>
      <c r="F228" s="237" t="s">
        <v>2718</v>
      </c>
      <c r="G228" s="103" t="s">
        <v>2930</v>
      </c>
      <c r="H228" s="237" t="s">
        <v>2766</v>
      </c>
    </row>
    <row r="229" spans="1:8" x14ac:dyDescent="0.4">
      <c r="A229" s="247" t="s">
        <v>2885</v>
      </c>
      <c r="B229" s="237" t="s">
        <v>1144</v>
      </c>
      <c r="C229" s="258" t="s">
        <v>2410</v>
      </c>
      <c r="D229" s="259">
        <v>1</v>
      </c>
      <c r="E229" s="237" t="str">
        <f t="shared" si="3"/>
        <v>1103</v>
      </c>
      <c r="F229" s="237" t="s">
        <v>2719</v>
      </c>
      <c r="G229" s="103" t="s">
        <v>2930</v>
      </c>
      <c r="H229" s="237" t="s">
        <v>2766</v>
      </c>
    </row>
    <row r="230" spans="1:8" x14ac:dyDescent="0.4">
      <c r="A230" s="247" t="s">
        <v>2885</v>
      </c>
      <c r="B230" s="237" t="s">
        <v>1144</v>
      </c>
      <c r="C230" s="258" t="s">
        <v>2411</v>
      </c>
      <c r="D230" s="259">
        <v>1</v>
      </c>
      <c r="E230" s="237" t="str">
        <f t="shared" si="3"/>
        <v>1103</v>
      </c>
      <c r="F230" s="237" t="s">
        <v>2720</v>
      </c>
      <c r="G230" s="103" t="s">
        <v>2930</v>
      </c>
      <c r="H230" s="237" t="s">
        <v>2766</v>
      </c>
    </row>
    <row r="231" spans="1:8" x14ac:dyDescent="0.4">
      <c r="A231" s="247" t="s">
        <v>2885</v>
      </c>
      <c r="B231" s="237" t="s">
        <v>1144</v>
      </c>
      <c r="C231" s="258" t="s">
        <v>2412</v>
      </c>
      <c r="D231" s="259">
        <v>1</v>
      </c>
      <c r="E231" s="237" t="str">
        <f t="shared" si="3"/>
        <v>1103</v>
      </c>
      <c r="F231" s="237" t="s">
        <v>2721</v>
      </c>
      <c r="G231" s="103" t="s">
        <v>2930</v>
      </c>
      <c r="H231" s="237" t="s">
        <v>2766</v>
      </c>
    </row>
    <row r="232" spans="1:8" x14ac:dyDescent="0.4">
      <c r="A232" s="247" t="s">
        <v>2885</v>
      </c>
      <c r="B232" s="237" t="s">
        <v>1144</v>
      </c>
      <c r="C232" s="258" t="s">
        <v>2413</v>
      </c>
      <c r="D232" s="259">
        <v>1</v>
      </c>
      <c r="E232" s="237" t="str">
        <f t="shared" si="3"/>
        <v>1103</v>
      </c>
      <c r="F232" s="237" t="s">
        <v>2722</v>
      </c>
      <c r="G232" s="103" t="s">
        <v>2930</v>
      </c>
      <c r="H232" s="237" t="s">
        <v>2766</v>
      </c>
    </row>
    <row r="233" spans="1:8" x14ac:dyDescent="0.4">
      <c r="A233" s="247" t="s">
        <v>2885</v>
      </c>
      <c r="B233" s="237" t="s">
        <v>1144</v>
      </c>
      <c r="C233" s="258" t="s">
        <v>2414</v>
      </c>
      <c r="D233" s="259">
        <v>1</v>
      </c>
      <c r="E233" s="237" t="str">
        <f t="shared" si="3"/>
        <v>1103</v>
      </c>
      <c r="F233" s="237" t="s">
        <v>2723</v>
      </c>
      <c r="G233" s="103" t="s">
        <v>2930</v>
      </c>
      <c r="H233" s="237" t="s">
        <v>2766</v>
      </c>
    </row>
    <row r="234" spans="1:8" x14ac:dyDescent="0.4">
      <c r="A234" s="247" t="s">
        <v>2885</v>
      </c>
      <c r="B234" s="237" t="s">
        <v>1144</v>
      </c>
      <c r="C234" s="258" t="s">
        <v>2415</v>
      </c>
      <c r="D234" s="259">
        <v>1</v>
      </c>
      <c r="E234" s="237" t="str">
        <f t="shared" si="3"/>
        <v>1103</v>
      </c>
      <c r="F234" s="237"/>
      <c r="G234" s="103" t="s">
        <v>2930</v>
      </c>
      <c r="H234" s="237" t="s">
        <v>2766</v>
      </c>
    </row>
    <row r="235" spans="1:8" x14ac:dyDescent="0.4">
      <c r="A235" s="247" t="s">
        <v>2885</v>
      </c>
      <c r="B235" s="237" t="s">
        <v>1144</v>
      </c>
      <c r="C235" s="258" t="s">
        <v>2416</v>
      </c>
      <c r="D235" s="259">
        <v>1</v>
      </c>
      <c r="E235" s="237" t="str">
        <f t="shared" si="3"/>
        <v>1103</v>
      </c>
      <c r="F235" s="237"/>
      <c r="G235" s="103" t="s">
        <v>2930</v>
      </c>
      <c r="H235" s="237" t="s">
        <v>2766</v>
      </c>
    </row>
    <row r="236" spans="1:8" x14ac:dyDescent="0.4">
      <c r="A236" s="247" t="s">
        <v>2885</v>
      </c>
      <c r="B236" s="237" t="s">
        <v>1144</v>
      </c>
      <c r="C236" s="258" t="s">
        <v>2417</v>
      </c>
      <c r="D236" s="259">
        <v>1</v>
      </c>
      <c r="E236" s="237" t="str">
        <f t="shared" si="3"/>
        <v>1103</v>
      </c>
      <c r="F236" s="237"/>
      <c r="G236" s="103" t="s">
        <v>2930</v>
      </c>
      <c r="H236" s="237" t="s">
        <v>2766</v>
      </c>
    </row>
    <row r="237" spans="1:8" x14ac:dyDescent="0.4">
      <c r="A237" s="247" t="s">
        <v>2885</v>
      </c>
      <c r="B237" s="237" t="s">
        <v>1144</v>
      </c>
      <c r="C237" s="258" t="s">
        <v>2418</v>
      </c>
      <c r="D237" s="259">
        <v>1</v>
      </c>
      <c r="E237" s="237" t="str">
        <f t="shared" si="3"/>
        <v>1103</v>
      </c>
      <c r="F237" s="237"/>
      <c r="G237" s="103" t="s">
        <v>2930</v>
      </c>
      <c r="H237" s="237" t="s">
        <v>2766</v>
      </c>
    </row>
    <row r="238" spans="1:8" x14ac:dyDescent="0.4">
      <c r="A238" s="247" t="s">
        <v>2885</v>
      </c>
      <c r="B238" s="237" t="s">
        <v>1144</v>
      </c>
      <c r="C238" s="258" t="s">
        <v>2419</v>
      </c>
      <c r="D238" s="259">
        <v>1</v>
      </c>
      <c r="E238" s="237" t="str">
        <f t="shared" si="3"/>
        <v>1103</v>
      </c>
      <c r="F238" s="237"/>
      <c r="G238" s="103" t="s">
        <v>2930</v>
      </c>
      <c r="H238" s="237" t="s">
        <v>2766</v>
      </c>
    </row>
    <row r="239" spans="1:8" x14ac:dyDescent="0.4">
      <c r="A239" s="247" t="s">
        <v>2885</v>
      </c>
      <c r="B239" s="237" t="s">
        <v>1144</v>
      </c>
      <c r="C239" s="258" t="s">
        <v>2420</v>
      </c>
      <c r="D239" s="259">
        <v>1</v>
      </c>
      <c r="E239" s="237" t="str">
        <f t="shared" si="3"/>
        <v>1103</v>
      </c>
      <c r="F239" s="237"/>
      <c r="G239" s="103" t="s">
        <v>2930</v>
      </c>
      <c r="H239" s="237" t="s">
        <v>2766</v>
      </c>
    </row>
    <row r="240" spans="1:8" x14ac:dyDescent="0.4">
      <c r="A240" s="247" t="s">
        <v>2885</v>
      </c>
      <c r="B240" s="237" t="s">
        <v>1144</v>
      </c>
      <c r="C240" s="258" t="s">
        <v>2421</v>
      </c>
      <c r="D240" s="259">
        <v>1</v>
      </c>
      <c r="E240" s="237" t="str">
        <f t="shared" si="3"/>
        <v>1103</v>
      </c>
      <c r="F240" s="237"/>
      <c r="G240" s="103" t="s">
        <v>2930</v>
      </c>
      <c r="H240" s="237" t="s">
        <v>2766</v>
      </c>
    </row>
    <row r="241" spans="1:8" x14ac:dyDescent="0.4">
      <c r="A241" s="247" t="s">
        <v>2885</v>
      </c>
      <c r="B241" s="237" t="s">
        <v>1144</v>
      </c>
      <c r="C241" s="258" t="s">
        <v>2422</v>
      </c>
      <c r="D241" s="259">
        <v>1</v>
      </c>
      <c r="E241" s="237" t="str">
        <f t="shared" si="3"/>
        <v>1103</v>
      </c>
      <c r="F241" s="237"/>
      <c r="G241" s="103" t="s">
        <v>2930</v>
      </c>
      <c r="H241" s="237" t="s">
        <v>2766</v>
      </c>
    </row>
    <row r="242" spans="1:8" x14ac:dyDescent="0.4">
      <c r="A242" s="247" t="s">
        <v>2885</v>
      </c>
      <c r="B242" s="237" t="s">
        <v>1144</v>
      </c>
      <c r="C242" s="258" t="s">
        <v>2423</v>
      </c>
      <c r="D242" s="259">
        <v>1</v>
      </c>
      <c r="E242" s="237" t="str">
        <f t="shared" si="3"/>
        <v>1103</v>
      </c>
      <c r="F242" s="237"/>
      <c r="G242" s="103" t="s">
        <v>2930</v>
      </c>
      <c r="H242" s="237" t="s">
        <v>2766</v>
      </c>
    </row>
    <row r="243" spans="1:8" x14ac:dyDescent="0.4">
      <c r="A243" s="247" t="s">
        <v>2885</v>
      </c>
      <c r="B243" s="237" t="s">
        <v>1144</v>
      </c>
      <c r="C243" s="258" t="s">
        <v>2424</v>
      </c>
      <c r="D243" s="259">
        <v>1</v>
      </c>
      <c r="E243" s="237" t="str">
        <f t="shared" si="3"/>
        <v>1103</v>
      </c>
      <c r="F243" s="237"/>
      <c r="G243" s="103" t="s">
        <v>2930</v>
      </c>
      <c r="H243" s="237" t="s">
        <v>2766</v>
      </c>
    </row>
    <row r="244" spans="1:8" x14ac:dyDescent="0.4">
      <c r="A244" s="247" t="s">
        <v>2885</v>
      </c>
      <c r="B244" s="237" t="s">
        <v>1144</v>
      </c>
      <c r="C244" s="258" t="s">
        <v>2425</v>
      </c>
      <c r="D244" s="259">
        <v>1</v>
      </c>
      <c r="E244" s="237" t="str">
        <f t="shared" si="3"/>
        <v>1103</v>
      </c>
      <c r="F244" s="237"/>
      <c r="G244" s="103" t="s">
        <v>2930</v>
      </c>
      <c r="H244" s="237" t="s">
        <v>2766</v>
      </c>
    </row>
    <row r="245" spans="1:8" x14ac:dyDescent="0.4">
      <c r="A245" s="247" t="s">
        <v>2885</v>
      </c>
      <c r="B245" s="237" t="s">
        <v>1144</v>
      </c>
      <c r="C245" s="258" t="s">
        <v>2426</v>
      </c>
      <c r="D245" s="259">
        <v>1</v>
      </c>
      <c r="E245" s="237" t="str">
        <f t="shared" si="3"/>
        <v>1103</v>
      </c>
      <c r="F245" s="237"/>
      <c r="G245" s="103" t="s">
        <v>2930</v>
      </c>
      <c r="H245" s="237" t="s">
        <v>2766</v>
      </c>
    </row>
    <row r="246" spans="1:8" x14ac:dyDescent="0.4">
      <c r="A246" s="247" t="s">
        <v>2885</v>
      </c>
      <c r="B246" s="237" t="s">
        <v>1144</v>
      </c>
      <c r="C246" s="258" t="s">
        <v>2427</v>
      </c>
      <c r="D246" s="259">
        <v>1</v>
      </c>
      <c r="E246" s="237" t="str">
        <f t="shared" si="3"/>
        <v>1103</v>
      </c>
      <c r="F246" s="237"/>
      <c r="G246" s="103" t="s">
        <v>2930</v>
      </c>
      <c r="H246" s="237" t="s">
        <v>2766</v>
      </c>
    </row>
    <row r="247" spans="1:8" x14ac:dyDescent="0.4">
      <c r="A247" s="247" t="s">
        <v>2885</v>
      </c>
      <c r="B247" s="237" t="s">
        <v>1144</v>
      </c>
      <c r="C247" s="258" t="s">
        <v>2896</v>
      </c>
      <c r="D247" s="259">
        <v>1</v>
      </c>
      <c r="E247" s="237" t="str">
        <f t="shared" si="3"/>
        <v>1103</v>
      </c>
      <c r="F247" s="237"/>
      <c r="G247" s="103" t="s">
        <v>2930</v>
      </c>
      <c r="H247" s="237" t="s">
        <v>2766</v>
      </c>
    </row>
    <row r="248" spans="1:8" x14ac:dyDescent="0.4">
      <c r="A248" s="247" t="s">
        <v>2885</v>
      </c>
      <c r="B248" s="237" t="s">
        <v>1144</v>
      </c>
      <c r="C248" s="258" t="s">
        <v>2428</v>
      </c>
      <c r="D248" s="259">
        <v>1</v>
      </c>
      <c r="E248" s="237" t="str">
        <f t="shared" si="3"/>
        <v>1103</v>
      </c>
      <c r="F248" s="237"/>
      <c r="G248" s="103" t="s">
        <v>2930</v>
      </c>
      <c r="H248" s="237" t="s">
        <v>2766</v>
      </c>
    </row>
    <row r="249" spans="1:8" x14ac:dyDescent="0.4">
      <c r="A249" s="247" t="s">
        <v>2885</v>
      </c>
      <c r="B249" s="237" t="s">
        <v>1144</v>
      </c>
      <c r="C249" s="258" t="s">
        <v>2429</v>
      </c>
      <c r="D249" s="259">
        <v>1</v>
      </c>
      <c r="E249" s="237" t="str">
        <f t="shared" si="3"/>
        <v>1103</v>
      </c>
      <c r="F249" s="237"/>
      <c r="G249" s="103" t="s">
        <v>2930</v>
      </c>
      <c r="H249" s="237" t="s">
        <v>2766</v>
      </c>
    </row>
    <row r="250" spans="1:8" x14ac:dyDescent="0.4">
      <c r="A250" s="247" t="s">
        <v>2885</v>
      </c>
      <c r="B250" s="237" t="s">
        <v>1144</v>
      </c>
      <c r="C250" s="258" t="s">
        <v>2430</v>
      </c>
      <c r="D250" s="259">
        <v>1</v>
      </c>
      <c r="E250" s="237" t="str">
        <f t="shared" si="3"/>
        <v>1103</v>
      </c>
      <c r="F250" s="237"/>
      <c r="G250" s="103" t="s">
        <v>2930</v>
      </c>
      <c r="H250" s="237" t="s">
        <v>2766</v>
      </c>
    </row>
    <row r="251" spans="1:8" x14ac:dyDescent="0.4">
      <c r="A251" s="247" t="s">
        <v>2885</v>
      </c>
      <c r="B251" s="237" t="s">
        <v>1144</v>
      </c>
      <c r="C251" s="258" t="s">
        <v>2431</v>
      </c>
      <c r="D251" s="259">
        <v>1</v>
      </c>
      <c r="E251" s="237" t="str">
        <f t="shared" si="3"/>
        <v>1103</v>
      </c>
      <c r="F251" s="237"/>
      <c r="G251" s="103" t="s">
        <v>2930</v>
      </c>
      <c r="H251" s="237" t="s">
        <v>2766</v>
      </c>
    </row>
    <row r="252" spans="1:8" x14ac:dyDescent="0.4">
      <c r="A252" s="247" t="s">
        <v>2885</v>
      </c>
      <c r="B252" s="237" t="s">
        <v>1144</v>
      </c>
      <c r="C252" s="258" t="s">
        <v>2432</v>
      </c>
      <c r="D252" s="259">
        <v>1</v>
      </c>
      <c r="E252" s="237" t="str">
        <f t="shared" si="3"/>
        <v>1103</v>
      </c>
      <c r="F252" s="237"/>
      <c r="G252" s="103" t="s">
        <v>2930</v>
      </c>
      <c r="H252" s="237" t="s">
        <v>2766</v>
      </c>
    </row>
    <row r="253" spans="1:8" x14ac:dyDescent="0.4">
      <c r="A253" s="247" t="s">
        <v>2885</v>
      </c>
      <c r="B253" s="237" t="s">
        <v>1144</v>
      </c>
      <c r="C253" s="258" t="s">
        <v>2433</v>
      </c>
      <c r="D253" s="259">
        <v>1</v>
      </c>
      <c r="E253" s="237" t="str">
        <f t="shared" si="3"/>
        <v>1103</v>
      </c>
      <c r="F253" s="237"/>
      <c r="G253" s="103" t="s">
        <v>2930</v>
      </c>
      <c r="H253" s="237" t="s">
        <v>2766</v>
      </c>
    </row>
    <row r="254" spans="1:8" x14ac:dyDescent="0.4">
      <c r="A254" s="247" t="s">
        <v>2885</v>
      </c>
      <c r="B254" s="237" t="s">
        <v>1144</v>
      </c>
      <c r="C254" s="258" t="s">
        <v>2434</v>
      </c>
      <c r="D254" s="259">
        <v>1</v>
      </c>
      <c r="E254" s="237" t="str">
        <f t="shared" si="3"/>
        <v>1103</v>
      </c>
      <c r="F254" s="237"/>
      <c r="G254" s="103" t="s">
        <v>2930</v>
      </c>
      <c r="H254" s="237" t="s">
        <v>2766</v>
      </c>
    </row>
    <row r="255" spans="1:8" x14ac:dyDescent="0.4">
      <c r="A255" s="247" t="s">
        <v>2885</v>
      </c>
      <c r="B255" s="237" t="s">
        <v>1144</v>
      </c>
      <c r="C255" s="258" t="s">
        <v>2435</v>
      </c>
      <c r="D255" s="259">
        <v>1</v>
      </c>
      <c r="E255" s="237" t="str">
        <f t="shared" si="3"/>
        <v>1103</v>
      </c>
      <c r="F255" s="237"/>
      <c r="G255" s="103" t="s">
        <v>2930</v>
      </c>
      <c r="H255" s="237" t="s">
        <v>2766</v>
      </c>
    </row>
    <row r="256" spans="1:8" x14ac:dyDescent="0.4">
      <c r="A256" s="247" t="s">
        <v>2885</v>
      </c>
      <c r="B256" s="237" t="s">
        <v>1144</v>
      </c>
      <c r="C256" s="258" t="s">
        <v>2436</v>
      </c>
      <c r="D256" s="259">
        <v>1</v>
      </c>
      <c r="E256" s="237" t="str">
        <f t="shared" si="3"/>
        <v>1103</v>
      </c>
      <c r="F256" s="237"/>
      <c r="G256" s="103" t="s">
        <v>2930</v>
      </c>
      <c r="H256" s="237" t="s">
        <v>2766</v>
      </c>
    </row>
    <row r="257" spans="1:8" x14ac:dyDescent="0.4">
      <c r="A257" s="247" t="s">
        <v>2885</v>
      </c>
      <c r="B257" s="237" t="s">
        <v>1144</v>
      </c>
      <c r="C257" s="258" t="s">
        <v>2437</v>
      </c>
      <c r="D257" s="259">
        <v>1</v>
      </c>
      <c r="E257" s="237" t="str">
        <f t="shared" si="3"/>
        <v>1103</v>
      </c>
      <c r="F257" s="237"/>
      <c r="G257" s="103" t="s">
        <v>2930</v>
      </c>
      <c r="H257" s="237" t="s">
        <v>2766</v>
      </c>
    </row>
    <row r="258" spans="1:8" x14ac:dyDescent="0.4">
      <c r="A258" s="247" t="s">
        <v>2885</v>
      </c>
      <c r="B258" s="237" t="s">
        <v>1144</v>
      </c>
      <c r="C258" s="258" t="s">
        <v>2438</v>
      </c>
      <c r="D258" s="259">
        <v>1</v>
      </c>
      <c r="E258" s="237" t="str">
        <f t="shared" ref="E258:E321" si="4">VLOOKUP(H258,$J$2:$M$12,4,0)</f>
        <v>1103</v>
      </c>
      <c r="F258" s="237"/>
      <c r="G258" s="103" t="s">
        <v>2930</v>
      </c>
      <c r="H258" s="237" t="s">
        <v>2766</v>
      </c>
    </row>
    <row r="259" spans="1:8" x14ac:dyDescent="0.4">
      <c r="A259" s="247" t="s">
        <v>2885</v>
      </c>
      <c r="B259" s="237" t="s">
        <v>1144</v>
      </c>
      <c r="C259" s="258" t="s">
        <v>2439</v>
      </c>
      <c r="D259" s="259">
        <v>1</v>
      </c>
      <c r="E259" s="237" t="str">
        <f t="shared" si="4"/>
        <v>1103</v>
      </c>
      <c r="F259" s="237"/>
      <c r="G259" s="103" t="s">
        <v>2930</v>
      </c>
      <c r="H259" s="237" t="s">
        <v>2766</v>
      </c>
    </row>
    <row r="260" spans="1:8" x14ac:dyDescent="0.4">
      <c r="A260" s="247" t="s">
        <v>2885</v>
      </c>
      <c r="B260" s="237" t="s">
        <v>1144</v>
      </c>
      <c r="C260" s="258" t="s">
        <v>2440</v>
      </c>
      <c r="D260" s="259">
        <v>1</v>
      </c>
      <c r="E260" s="237" t="str">
        <f t="shared" si="4"/>
        <v>1103</v>
      </c>
      <c r="F260" s="237"/>
      <c r="G260" s="103" t="s">
        <v>2930</v>
      </c>
      <c r="H260" s="237" t="s">
        <v>2766</v>
      </c>
    </row>
    <row r="261" spans="1:8" x14ac:dyDescent="0.4">
      <c r="A261" s="247" t="s">
        <v>2885</v>
      </c>
      <c r="B261" s="237" t="s">
        <v>1144</v>
      </c>
      <c r="C261" s="258" t="s">
        <v>2441</v>
      </c>
      <c r="D261" s="259">
        <v>1</v>
      </c>
      <c r="E261" s="237" t="str">
        <f t="shared" si="4"/>
        <v>1103</v>
      </c>
      <c r="F261" s="237"/>
      <c r="G261" s="103" t="s">
        <v>2930</v>
      </c>
      <c r="H261" s="237" t="s">
        <v>2766</v>
      </c>
    </row>
    <row r="262" spans="1:8" x14ac:dyDescent="0.4">
      <c r="A262" s="247" t="s">
        <v>2885</v>
      </c>
      <c r="B262" s="237" t="s">
        <v>1144</v>
      </c>
      <c r="C262" s="258" t="s">
        <v>2442</v>
      </c>
      <c r="D262" s="259">
        <v>1</v>
      </c>
      <c r="E262" s="237" t="str">
        <f t="shared" si="4"/>
        <v>1103</v>
      </c>
      <c r="F262" s="237"/>
      <c r="G262" s="103" t="s">
        <v>2930</v>
      </c>
      <c r="H262" s="237" t="s">
        <v>2766</v>
      </c>
    </row>
    <row r="263" spans="1:8" x14ac:dyDescent="0.4">
      <c r="A263" s="247" t="s">
        <v>2885</v>
      </c>
      <c r="B263" s="237" t="s">
        <v>1144</v>
      </c>
      <c r="C263" s="258" t="s">
        <v>2443</v>
      </c>
      <c r="D263" s="259">
        <v>1</v>
      </c>
      <c r="E263" s="237" t="str">
        <f t="shared" si="4"/>
        <v>1103</v>
      </c>
      <c r="F263" s="237"/>
      <c r="G263" s="103" t="s">
        <v>2930</v>
      </c>
      <c r="H263" s="237" t="s">
        <v>2766</v>
      </c>
    </row>
    <row r="264" spans="1:8" x14ac:dyDescent="0.4">
      <c r="A264" s="247" t="s">
        <v>2885</v>
      </c>
      <c r="B264" s="237" t="s">
        <v>1144</v>
      </c>
      <c r="C264" s="258" t="s">
        <v>2444</v>
      </c>
      <c r="D264" s="259">
        <v>1</v>
      </c>
      <c r="E264" s="237" t="str">
        <f t="shared" si="4"/>
        <v>1103</v>
      </c>
      <c r="F264" s="237"/>
      <c r="G264" s="103" t="s">
        <v>2930</v>
      </c>
      <c r="H264" s="237" t="s">
        <v>2766</v>
      </c>
    </row>
    <row r="265" spans="1:8" x14ac:dyDescent="0.4">
      <c r="A265" s="247" t="s">
        <v>2885</v>
      </c>
      <c r="B265" s="237" t="s">
        <v>1144</v>
      </c>
      <c r="C265" s="258" t="s">
        <v>2445</v>
      </c>
      <c r="D265" s="259">
        <v>1</v>
      </c>
      <c r="E265" s="237" t="str">
        <f t="shared" si="4"/>
        <v>1103</v>
      </c>
      <c r="F265" s="237"/>
      <c r="G265" s="103" t="s">
        <v>2930</v>
      </c>
      <c r="H265" s="237" t="s">
        <v>2766</v>
      </c>
    </row>
    <row r="266" spans="1:8" x14ac:dyDescent="0.4">
      <c r="A266" s="247" t="s">
        <v>2885</v>
      </c>
      <c r="B266" s="237" t="s">
        <v>1144</v>
      </c>
      <c r="C266" s="258" t="s">
        <v>2446</v>
      </c>
      <c r="D266" s="259">
        <v>1</v>
      </c>
      <c r="E266" s="237" t="str">
        <f t="shared" si="4"/>
        <v>1103</v>
      </c>
      <c r="F266" s="237"/>
      <c r="G266" s="103" t="s">
        <v>2930</v>
      </c>
      <c r="H266" s="237" t="s">
        <v>2766</v>
      </c>
    </row>
    <row r="267" spans="1:8" x14ac:dyDescent="0.4">
      <c r="A267" s="247" t="s">
        <v>2885</v>
      </c>
      <c r="B267" s="237" t="s">
        <v>1144</v>
      </c>
      <c r="C267" s="258" t="s">
        <v>2447</v>
      </c>
      <c r="D267" s="259">
        <v>1</v>
      </c>
      <c r="E267" s="237" t="str">
        <f t="shared" si="4"/>
        <v>1103</v>
      </c>
      <c r="F267" s="237"/>
      <c r="G267" s="103" t="s">
        <v>2930</v>
      </c>
      <c r="H267" s="237" t="s">
        <v>2766</v>
      </c>
    </row>
    <row r="268" spans="1:8" x14ac:dyDescent="0.4">
      <c r="A268" s="247" t="s">
        <v>2885</v>
      </c>
      <c r="B268" s="237" t="s">
        <v>1144</v>
      </c>
      <c r="C268" s="258" t="s">
        <v>2448</v>
      </c>
      <c r="D268" s="259">
        <v>1</v>
      </c>
      <c r="E268" s="237" t="str">
        <f t="shared" si="4"/>
        <v>1103</v>
      </c>
      <c r="F268" s="237"/>
      <c r="G268" s="103" t="s">
        <v>2930</v>
      </c>
      <c r="H268" s="237" t="s">
        <v>2766</v>
      </c>
    </row>
    <row r="269" spans="1:8" x14ac:dyDescent="0.4">
      <c r="A269" s="247" t="s">
        <v>2885</v>
      </c>
      <c r="B269" s="237" t="s">
        <v>1144</v>
      </c>
      <c r="C269" s="258" t="s">
        <v>2449</v>
      </c>
      <c r="D269" s="259">
        <v>1</v>
      </c>
      <c r="E269" s="237" t="str">
        <f t="shared" si="4"/>
        <v>1103</v>
      </c>
      <c r="F269" s="237"/>
      <c r="G269" s="103" t="s">
        <v>2930</v>
      </c>
      <c r="H269" s="237" t="s">
        <v>2766</v>
      </c>
    </row>
    <row r="270" spans="1:8" x14ac:dyDescent="0.4">
      <c r="A270" s="247" t="s">
        <v>2885</v>
      </c>
      <c r="B270" s="237" t="s">
        <v>1144</v>
      </c>
      <c r="C270" s="258" t="s">
        <v>2450</v>
      </c>
      <c r="D270" s="259">
        <v>1</v>
      </c>
      <c r="E270" s="237" t="str">
        <f t="shared" si="4"/>
        <v>1103</v>
      </c>
      <c r="F270" s="237"/>
      <c r="G270" s="103" t="s">
        <v>2930</v>
      </c>
      <c r="H270" s="237" t="s">
        <v>2766</v>
      </c>
    </row>
    <row r="271" spans="1:8" x14ac:dyDescent="0.4">
      <c r="A271" s="247" t="s">
        <v>2885</v>
      </c>
      <c r="B271" s="237" t="s">
        <v>1144</v>
      </c>
      <c r="C271" s="258" t="s">
        <v>2451</v>
      </c>
      <c r="D271" s="259">
        <v>1</v>
      </c>
      <c r="E271" s="237" t="str">
        <f t="shared" si="4"/>
        <v>1103</v>
      </c>
      <c r="F271" s="237"/>
      <c r="G271" s="103" t="s">
        <v>2930</v>
      </c>
      <c r="H271" s="237" t="s">
        <v>2766</v>
      </c>
    </row>
    <row r="272" spans="1:8" x14ac:dyDescent="0.4">
      <c r="A272" s="247" t="s">
        <v>2885</v>
      </c>
      <c r="B272" s="237" t="s">
        <v>1144</v>
      </c>
      <c r="C272" s="258" t="s">
        <v>2452</v>
      </c>
      <c r="D272" s="259">
        <v>1</v>
      </c>
      <c r="E272" s="237" t="str">
        <f t="shared" si="4"/>
        <v>1103</v>
      </c>
      <c r="F272" s="237"/>
      <c r="G272" s="103" t="s">
        <v>2930</v>
      </c>
      <c r="H272" s="237" t="s">
        <v>2766</v>
      </c>
    </row>
    <row r="273" spans="1:8" x14ac:dyDescent="0.4">
      <c r="A273" s="247" t="s">
        <v>2885</v>
      </c>
      <c r="B273" s="237" t="s">
        <v>1144</v>
      </c>
      <c r="C273" s="258" t="s">
        <v>2453</v>
      </c>
      <c r="D273" s="259">
        <v>1</v>
      </c>
      <c r="E273" s="237" t="str">
        <f t="shared" si="4"/>
        <v>1103</v>
      </c>
      <c r="F273" s="237"/>
      <c r="G273" s="103" t="s">
        <v>2930</v>
      </c>
      <c r="H273" s="237" t="s">
        <v>2766</v>
      </c>
    </row>
    <row r="274" spans="1:8" x14ac:dyDescent="0.4">
      <c r="A274" s="247" t="s">
        <v>2885</v>
      </c>
      <c r="B274" s="237" t="s">
        <v>1144</v>
      </c>
      <c r="C274" s="258" t="s">
        <v>2454</v>
      </c>
      <c r="D274" s="259">
        <v>1</v>
      </c>
      <c r="E274" s="237" t="str">
        <f t="shared" si="4"/>
        <v>1103</v>
      </c>
      <c r="F274" s="237"/>
      <c r="G274" s="103" t="s">
        <v>2930</v>
      </c>
      <c r="H274" s="237" t="s">
        <v>2766</v>
      </c>
    </row>
    <row r="275" spans="1:8" x14ac:dyDescent="0.4">
      <c r="A275" s="247" t="s">
        <v>2885</v>
      </c>
      <c r="B275" s="237" t="s">
        <v>1144</v>
      </c>
      <c r="C275" s="258" t="s">
        <v>2455</v>
      </c>
      <c r="D275" s="259">
        <v>1</v>
      </c>
      <c r="E275" s="237" t="str">
        <f t="shared" si="4"/>
        <v>1103</v>
      </c>
      <c r="F275" s="237"/>
      <c r="G275" s="103" t="s">
        <v>2930</v>
      </c>
      <c r="H275" s="237" t="s">
        <v>2766</v>
      </c>
    </row>
    <row r="276" spans="1:8" x14ac:dyDescent="0.4">
      <c r="A276" s="247" t="s">
        <v>2885</v>
      </c>
      <c r="B276" s="237" t="s">
        <v>1144</v>
      </c>
      <c r="C276" s="258" t="s">
        <v>2456</v>
      </c>
      <c r="D276" s="259">
        <v>1</v>
      </c>
      <c r="E276" s="237" t="str">
        <f t="shared" si="4"/>
        <v>1103</v>
      </c>
      <c r="F276" s="237"/>
      <c r="G276" s="103" t="s">
        <v>2930</v>
      </c>
      <c r="H276" s="237" t="s">
        <v>2766</v>
      </c>
    </row>
    <row r="277" spans="1:8" x14ac:dyDescent="0.4">
      <c r="A277" s="247" t="s">
        <v>2885</v>
      </c>
      <c r="B277" s="237" t="s">
        <v>1144</v>
      </c>
      <c r="C277" s="258" t="s">
        <v>2457</v>
      </c>
      <c r="D277" s="259">
        <v>1</v>
      </c>
      <c r="E277" s="237" t="str">
        <f t="shared" si="4"/>
        <v>1103</v>
      </c>
      <c r="F277" s="237"/>
      <c r="G277" s="103" t="s">
        <v>2930</v>
      </c>
      <c r="H277" s="237" t="s">
        <v>2766</v>
      </c>
    </row>
    <row r="278" spans="1:8" x14ac:dyDescent="0.4">
      <c r="A278" s="247" t="s">
        <v>2885</v>
      </c>
      <c r="B278" s="237" t="s">
        <v>1144</v>
      </c>
      <c r="C278" s="258" t="s">
        <v>2458</v>
      </c>
      <c r="D278" s="259">
        <v>1</v>
      </c>
      <c r="E278" s="237" t="str">
        <f t="shared" si="4"/>
        <v>1103</v>
      </c>
      <c r="F278" s="237"/>
      <c r="G278" s="103" t="s">
        <v>2930</v>
      </c>
      <c r="H278" s="237" t="s">
        <v>2766</v>
      </c>
    </row>
    <row r="279" spans="1:8" x14ac:dyDescent="0.4">
      <c r="A279" s="247" t="s">
        <v>2885</v>
      </c>
      <c r="B279" s="237" t="s">
        <v>1144</v>
      </c>
      <c r="C279" s="258" t="s">
        <v>2459</v>
      </c>
      <c r="D279" s="259">
        <v>1</v>
      </c>
      <c r="E279" s="237" t="str">
        <f t="shared" si="4"/>
        <v>1103</v>
      </c>
      <c r="F279" s="237"/>
      <c r="G279" s="103" t="s">
        <v>2930</v>
      </c>
      <c r="H279" s="237" t="s">
        <v>2766</v>
      </c>
    </row>
    <row r="280" spans="1:8" x14ac:dyDescent="0.4">
      <c r="A280" s="247" t="s">
        <v>2885</v>
      </c>
      <c r="B280" s="237" t="s">
        <v>1144</v>
      </c>
      <c r="C280" s="258" t="s">
        <v>2460</v>
      </c>
      <c r="D280" s="259">
        <v>1</v>
      </c>
      <c r="E280" s="237" t="str">
        <f t="shared" si="4"/>
        <v>1103</v>
      </c>
      <c r="F280" s="237"/>
      <c r="G280" s="103" t="s">
        <v>2930</v>
      </c>
      <c r="H280" s="237" t="s">
        <v>2766</v>
      </c>
    </row>
    <row r="281" spans="1:8" x14ac:dyDescent="0.4">
      <c r="A281" s="247" t="s">
        <v>2885</v>
      </c>
      <c r="B281" s="237" t="s">
        <v>1144</v>
      </c>
      <c r="C281" s="258" t="s">
        <v>2461</v>
      </c>
      <c r="D281" s="259">
        <v>1</v>
      </c>
      <c r="E281" s="237" t="str">
        <f t="shared" si="4"/>
        <v>1103</v>
      </c>
      <c r="F281" s="237"/>
      <c r="G281" s="103" t="s">
        <v>2930</v>
      </c>
      <c r="H281" s="237" t="s">
        <v>2766</v>
      </c>
    </row>
    <row r="282" spans="1:8" x14ac:dyDescent="0.4">
      <c r="A282" s="247" t="s">
        <v>2885</v>
      </c>
      <c r="B282" s="237" t="s">
        <v>1144</v>
      </c>
      <c r="C282" s="258" t="s">
        <v>2462</v>
      </c>
      <c r="D282" s="259">
        <v>1</v>
      </c>
      <c r="E282" s="237" t="str">
        <f t="shared" si="4"/>
        <v>1103</v>
      </c>
      <c r="F282" s="237"/>
      <c r="G282" s="103" t="s">
        <v>2930</v>
      </c>
      <c r="H282" s="237" t="s">
        <v>2766</v>
      </c>
    </row>
    <row r="283" spans="1:8" hidden="1" x14ac:dyDescent="0.4">
      <c r="A283" s="247" t="s">
        <v>2885</v>
      </c>
      <c r="B283" s="237" t="s">
        <v>1144</v>
      </c>
      <c r="C283" s="258" t="s">
        <v>2463</v>
      </c>
      <c r="D283" s="259">
        <v>1</v>
      </c>
      <c r="E283" s="237" t="str">
        <f t="shared" si="4"/>
        <v>1103</v>
      </c>
      <c r="F283" s="237"/>
      <c r="H283" s="237" t="s">
        <v>2766</v>
      </c>
    </row>
    <row r="284" spans="1:8" hidden="1" x14ac:dyDescent="0.4">
      <c r="A284" s="247" t="s">
        <v>2885</v>
      </c>
      <c r="B284" s="237" t="s">
        <v>1144</v>
      </c>
      <c r="C284" s="258" t="s">
        <v>2897</v>
      </c>
      <c r="D284" s="259">
        <v>1</v>
      </c>
      <c r="E284" s="237" t="str">
        <f t="shared" si="4"/>
        <v>1103</v>
      </c>
      <c r="F284" s="237"/>
      <c r="H284" s="237" t="s">
        <v>2766</v>
      </c>
    </row>
    <row r="285" spans="1:8" hidden="1" x14ac:dyDescent="0.4">
      <c r="A285" s="247" t="s">
        <v>2885</v>
      </c>
      <c r="B285" s="237" t="s">
        <v>1144</v>
      </c>
      <c r="C285" s="258" t="s">
        <v>2464</v>
      </c>
      <c r="D285" s="259">
        <v>1</v>
      </c>
      <c r="E285" s="237" t="str">
        <f t="shared" si="4"/>
        <v>1103</v>
      </c>
      <c r="F285" s="237"/>
      <c r="H285" s="237" t="s">
        <v>2766</v>
      </c>
    </row>
    <row r="286" spans="1:8" hidden="1" x14ac:dyDescent="0.4">
      <c r="A286" s="247" t="s">
        <v>2885</v>
      </c>
      <c r="B286" s="237" t="s">
        <v>1144</v>
      </c>
      <c r="C286" s="258" t="s">
        <v>2465</v>
      </c>
      <c r="D286" s="259">
        <v>1</v>
      </c>
      <c r="E286" s="237" t="str">
        <f t="shared" si="4"/>
        <v>1103</v>
      </c>
      <c r="F286" s="237"/>
      <c r="H286" s="237" t="s">
        <v>2766</v>
      </c>
    </row>
    <row r="287" spans="1:8" hidden="1" x14ac:dyDescent="0.4">
      <c r="A287" s="247" t="s">
        <v>2885</v>
      </c>
      <c r="B287" s="237" t="s">
        <v>1144</v>
      </c>
      <c r="C287" s="258" t="s">
        <v>2466</v>
      </c>
      <c r="D287" s="259">
        <v>1</v>
      </c>
      <c r="E287" s="237" t="str">
        <f t="shared" si="4"/>
        <v>1103</v>
      </c>
      <c r="F287" s="237"/>
      <c r="H287" s="237" t="s">
        <v>2766</v>
      </c>
    </row>
    <row r="288" spans="1:8" hidden="1" x14ac:dyDescent="0.4">
      <c r="A288" s="247" t="s">
        <v>2885</v>
      </c>
      <c r="B288" s="237" t="s">
        <v>1144</v>
      </c>
      <c r="C288" s="258" t="s">
        <v>2467</v>
      </c>
      <c r="D288" s="259">
        <v>1</v>
      </c>
      <c r="E288" s="237" t="str">
        <f t="shared" si="4"/>
        <v>1103</v>
      </c>
      <c r="F288" s="237"/>
      <c r="H288" s="237" t="s">
        <v>2766</v>
      </c>
    </row>
    <row r="289" spans="1:8" hidden="1" x14ac:dyDescent="0.4">
      <c r="A289" s="247" t="s">
        <v>2885</v>
      </c>
      <c r="B289" s="237" t="s">
        <v>1144</v>
      </c>
      <c r="C289" s="258" t="s">
        <v>2468</v>
      </c>
      <c r="D289" s="259">
        <v>1</v>
      </c>
      <c r="E289" s="237" t="str">
        <f t="shared" si="4"/>
        <v>1103</v>
      </c>
      <c r="F289" s="237"/>
      <c r="H289" s="237" t="s">
        <v>2766</v>
      </c>
    </row>
    <row r="290" spans="1:8" hidden="1" x14ac:dyDescent="0.4">
      <c r="A290" s="247" t="s">
        <v>2885</v>
      </c>
      <c r="B290" s="237" t="s">
        <v>1144</v>
      </c>
      <c r="C290" s="258" t="s">
        <v>2469</v>
      </c>
      <c r="D290" s="259">
        <v>1</v>
      </c>
      <c r="E290" s="237" t="str">
        <f t="shared" si="4"/>
        <v>1103</v>
      </c>
      <c r="F290" s="237"/>
      <c r="H290" s="237" t="s">
        <v>2766</v>
      </c>
    </row>
    <row r="291" spans="1:8" hidden="1" x14ac:dyDescent="0.4">
      <c r="A291" s="247" t="s">
        <v>2885</v>
      </c>
      <c r="B291" s="237" t="s">
        <v>1144</v>
      </c>
      <c r="C291" s="258" t="s">
        <v>2470</v>
      </c>
      <c r="D291" s="259">
        <v>1</v>
      </c>
      <c r="E291" s="237" t="str">
        <f t="shared" si="4"/>
        <v>1103</v>
      </c>
      <c r="F291" s="237"/>
      <c r="H291" s="237" t="s">
        <v>2766</v>
      </c>
    </row>
    <row r="292" spans="1:8" hidden="1" x14ac:dyDescent="0.4">
      <c r="A292" s="247" t="s">
        <v>2885</v>
      </c>
      <c r="B292" s="237" t="s">
        <v>1144</v>
      </c>
      <c r="C292" s="258" t="s">
        <v>2471</v>
      </c>
      <c r="D292" s="259">
        <v>1</v>
      </c>
      <c r="E292" s="237" t="str">
        <f t="shared" si="4"/>
        <v>1103</v>
      </c>
      <c r="F292" s="237"/>
      <c r="H292" s="237" t="s">
        <v>2766</v>
      </c>
    </row>
    <row r="293" spans="1:8" hidden="1" x14ac:dyDescent="0.4">
      <c r="A293" s="247" t="s">
        <v>2885</v>
      </c>
      <c r="B293" s="237" t="s">
        <v>1144</v>
      </c>
      <c r="C293" s="258" t="s">
        <v>2472</v>
      </c>
      <c r="D293" s="259">
        <v>1</v>
      </c>
      <c r="E293" s="237" t="str">
        <f t="shared" si="4"/>
        <v>1103</v>
      </c>
      <c r="F293" s="237"/>
      <c r="H293" s="237" t="s">
        <v>2766</v>
      </c>
    </row>
    <row r="294" spans="1:8" hidden="1" x14ac:dyDescent="0.4">
      <c r="A294" s="247" t="s">
        <v>2885</v>
      </c>
      <c r="B294" s="237" t="s">
        <v>1144</v>
      </c>
      <c r="C294" s="258" t="s">
        <v>2473</v>
      </c>
      <c r="D294" s="259">
        <v>1</v>
      </c>
      <c r="E294" s="237" t="str">
        <f t="shared" si="4"/>
        <v>1103</v>
      </c>
      <c r="F294" s="237"/>
      <c r="H294" s="237" t="s">
        <v>2766</v>
      </c>
    </row>
    <row r="295" spans="1:8" hidden="1" x14ac:dyDescent="0.4">
      <c r="A295" s="247" t="s">
        <v>2885</v>
      </c>
      <c r="B295" s="237" t="s">
        <v>1144</v>
      </c>
      <c r="C295" s="258" t="s">
        <v>2474</v>
      </c>
      <c r="D295" s="259">
        <v>1</v>
      </c>
      <c r="E295" s="237" t="str">
        <f t="shared" si="4"/>
        <v>1103</v>
      </c>
      <c r="F295" s="237"/>
      <c r="H295" s="237" t="s">
        <v>2766</v>
      </c>
    </row>
    <row r="296" spans="1:8" hidden="1" x14ac:dyDescent="0.4">
      <c r="A296" s="247" t="s">
        <v>2885</v>
      </c>
      <c r="B296" s="237" t="s">
        <v>1144</v>
      </c>
      <c r="C296" s="258" t="s">
        <v>2475</v>
      </c>
      <c r="D296" s="259">
        <v>1</v>
      </c>
      <c r="E296" s="237" t="str">
        <f t="shared" si="4"/>
        <v>1103</v>
      </c>
      <c r="F296" s="237"/>
      <c r="H296" s="237" t="s">
        <v>2766</v>
      </c>
    </row>
    <row r="297" spans="1:8" hidden="1" x14ac:dyDescent="0.4">
      <c r="A297" s="247" t="s">
        <v>2885</v>
      </c>
      <c r="B297" s="237" t="s">
        <v>1144</v>
      </c>
      <c r="C297" s="258" t="s">
        <v>2476</v>
      </c>
      <c r="D297" s="259">
        <v>1</v>
      </c>
      <c r="E297" s="237" t="str">
        <f t="shared" si="4"/>
        <v>1103</v>
      </c>
      <c r="F297" s="237"/>
      <c r="H297" s="237" t="s">
        <v>2766</v>
      </c>
    </row>
    <row r="298" spans="1:8" hidden="1" x14ac:dyDescent="0.4">
      <c r="A298" s="247" t="s">
        <v>2885</v>
      </c>
      <c r="B298" s="237" t="s">
        <v>1144</v>
      </c>
      <c r="C298" s="258" t="s">
        <v>2477</v>
      </c>
      <c r="D298" s="259">
        <v>1</v>
      </c>
      <c r="E298" s="237" t="str">
        <f t="shared" si="4"/>
        <v>1103</v>
      </c>
      <c r="F298" s="237"/>
      <c r="H298" s="237" t="s">
        <v>2766</v>
      </c>
    </row>
    <row r="299" spans="1:8" hidden="1" x14ac:dyDescent="0.4">
      <c r="A299" s="247" t="s">
        <v>2885</v>
      </c>
      <c r="B299" s="237" t="s">
        <v>1144</v>
      </c>
      <c r="C299" s="258" t="s">
        <v>2478</v>
      </c>
      <c r="D299" s="259">
        <v>1</v>
      </c>
      <c r="E299" s="237" t="str">
        <f t="shared" si="4"/>
        <v>1103</v>
      </c>
      <c r="F299" s="237"/>
      <c r="H299" s="237" t="s">
        <v>2766</v>
      </c>
    </row>
    <row r="300" spans="1:8" hidden="1" x14ac:dyDescent="0.4">
      <c r="A300" s="247" t="s">
        <v>2885</v>
      </c>
      <c r="B300" s="237" t="s">
        <v>1144</v>
      </c>
      <c r="C300" s="258" t="s">
        <v>2479</v>
      </c>
      <c r="D300" s="259">
        <v>1</v>
      </c>
      <c r="E300" s="237" t="str">
        <f t="shared" si="4"/>
        <v>1103</v>
      </c>
      <c r="F300" s="237"/>
      <c r="H300" s="237" t="s">
        <v>2766</v>
      </c>
    </row>
    <row r="301" spans="1:8" hidden="1" x14ac:dyDescent="0.4">
      <c r="A301" s="247" t="s">
        <v>2885</v>
      </c>
      <c r="B301" s="237" t="s">
        <v>1144</v>
      </c>
      <c r="C301" s="258" t="s">
        <v>2480</v>
      </c>
      <c r="D301" s="259">
        <v>1</v>
      </c>
      <c r="E301" s="237" t="str">
        <f t="shared" si="4"/>
        <v>1103</v>
      </c>
      <c r="F301" s="237"/>
      <c r="H301" s="237" t="s">
        <v>2766</v>
      </c>
    </row>
    <row r="302" spans="1:8" hidden="1" x14ac:dyDescent="0.4">
      <c r="A302" s="247" t="s">
        <v>2885</v>
      </c>
      <c r="B302" s="237" t="s">
        <v>1144</v>
      </c>
      <c r="C302" s="258" t="s">
        <v>2481</v>
      </c>
      <c r="D302" s="259">
        <v>1</v>
      </c>
      <c r="E302" s="237" t="str">
        <f t="shared" si="4"/>
        <v>1103</v>
      </c>
      <c r="F302" s="237"/>
      <c r="H302" s="237" t="s">
        <v>2766</v>
      </c>
    </row>
    <row r="303" spans="1:8" hidden="1" x14ac:dyDescent="0.4">
      <c r="A303" s="247" t="s">
        <v>2885</v>
      </c>
      <c r="B303" s="237" t="s">
        <v>1144</v>
      </c>
      <c r="C303" s="258" t="s">
        <v>2482</v>
      </c>
      <c r="D303" s="259">
        <v>1</v>
      </c>
      <c r="E303" s="237" t="str">
        <f t="shared" si="4"/>
        <v>1103</v>
      </c>
      <c r="F303" s="237"/>
      <c r="H303" s="237" t="s">
        <v>2766</v>
      </c>
    </row>
    <row r="304" spans="1:8" hidden="1" x14ac:dyDescent="0.4">
      <c r="A304" s="247" t="s">
        <v>2885</v>
      </c>
      <c r="B304" s="237" t="s">
        <v>1144</v>
      </c>
      <c r="C304" s="258" t="s">
        <v>2483</v>
      </c>
      <c r="D304" s="259">
        <v>1</v>
      </c>
      <c r="E304" s="237" t="str">
        <f t="shared" si="4"/>
        <v>1103</v>
      </c>
      <c r="F304" s="237"/>
      <c r="H304" s="237" t="s">
        <v>2766</v>
      </c>
    </row>
    <row r="305" spans="1:8" hidden="1" x14ac:dyDescent="0.4">
      <c r="A305" s="247" t="s">
        <v>2885</v>
      </c>
      <c r="B305" s="237" t="s">
        <v>1144</v>
      </c>
      <c r="C305" s="258" t="s">
        <v>2484</v>
      </c>
      <c r="D305" s="259">
        <v>1</v>
      </c>
      <c r="E305" s="237" t="str">
        <f t="shared" si="4"/>
        <v>1103</v>
      </c>
      <c r="F305" s="237"/>
      <c r="H305" s="237" t="s">
        <v>2766</v>
      </c>
    </row>
    <row r="306" spans="1:8" hidden="1" x14ac:dyDescent="0.4">
      <c r="A306" s="247" t="s">
        <v>2885</v>
      </c>
      <c r="B306" s="237" t="s">
        <v>1144</v>
      </c>
      <c r="C306" s="258" t="s">
        <v>2485</v>
      </c>
      <c r="D306" s="259">
        <v>1</v>
      </c>
      <c r="E306" s="237" t="str">
        <f t="shared" si="4"/>
        <v>1103</v>
      </c>
      <c r="F306" s="237"/>
      <c r="H306" s="237" t="s">
        <v>2766</v>
      </c>
    </row>
    <row r="307" spans="1:8" hidden="1" x14ac:dyDescent="0.4">
      <c r="A307" s="247" t="s">
        <v>2885</v>
      </c>
      <c r="B307" s="237" t="s">
        <v>1144</v>
      </c>
      <c r="C307" s="258" t="s">
        <v>2486</v>
      </c>
      <c r="D307" s="259">
        <v>1</v>
      </c>
      <c r="E307" s="237" t="str">
        <f t="shared" si="4"/>
        <v>1103</v>
      </c>
      <c r="F307" s="237"/>
      <c r="H307" s="237" t="s">
        <v>2766</v>
      </c>
    </row>
    <row r="308" spans="1:8" hidden="1" x14ac:dyDescent="0.4">
      <c r="A308" s="247" t="s">
        <v>2885</v>
      </c>
      <c r="B308" s="237" t="s">
        <v>1144</v>
      </c>
      <c r="C308" s="258" t="s">
        <v>2487</v>
      </c>
      <c r="D308" s="259">
        <v>1</v>
      </c>
      <c r="E308" s="237" t="str">
        <f t="shared" si="4"/>
        <v>1103</v>
      </c>
      <c r="F308" s="237"/>
      <c r="H308" s="237" t="s">
        <v>2766</v>
      </c>
    </row>
    <row r="309" spans="1:8" hidden="1" x14ac:dyDescent="0.4">
      <c r="A309" s="247" t="s">
        <v>2885</v>
      </c>
      <c r="B309" s="237" t="s">
        <v>1144</v>
      </c>
      <c r="C309" s="258" t="s">
        <v>2488</v>
      </c>
      <c r="D309" s="259">
        <v>1</v>
      </c>
      <c r="E309" s="237" t="str">
        <f t="shared" si="4"/>
        <v>1103</v>
      </c>
      <c r="F309" s="237"/>
      <c r="H309" s="237" t="s">
        <v>2766</v>
      </c>
    </row>
    <row r="310" spans="1:8" hidden="1" x14ac:dyDescent="0.4">
      <c r="A310" s="247" t="s">
        <v>2885</v>
      </c>
      <c r="B310" s="237" t="s">
        <v>1144</v>
      </c>
      <c r="C310" s="258" t="s">
        <v>2489</v>
      </c>
      <c r="D310" s="259">
        <v>1</v>
      </c>
      <c r="E310" s="237" t="str">
        <f t="shared" si="4"/>
        <v>1103</v>
      </c>
      <c r="F310" s="237"/>
      <c r="H310" s="237" t="s">
        <v>2766</v>
      </c>
    </row>
    <row r="311" spans="1:8" hidden="1" x14ac:dyDescent="0.4">
      <c r="A311" s="247" t="s">
        <v>2885</v>
      </c>
      <c r="B311" s="237" t="s">
        <v>1144</v>
      </c>
      <c r="C311" s="258" t="s">
        <v>2490</v>
      </c>
      <c r="D311" s="259">
        <v>1</v>
      </c>
      <c r="E311" s="237" t="str">
        <f t="shared" si="4"/>
        <v>1103</v>
      </c>
      <c r="F311" s="237"/>
      <c r="H311" s="237" t="s">
        <v>2766</v>
      </c>
    </row>
    <row r="312" spans="1:8" hidden="1" x14ac:dyDescent="0.4">
      <c r="A312" s="247" t="s">
        <v>2885</v>
      </c>
      <c r="B312" s="237" t="s">
        <v>1144</v>
      </c>
      <c r="C312" s="258" t="s">
        <v>2491</v>
      </c>
      <c r="D312" s="259">
        <v>1</v>
      </c>
      <c r="E312" s="237" t="str">
        <f t="shared" si="4"/>
        <v>1103</v>
      </c>
      <c r="F312" s="237"/>
      <c r="H312" s="237" t="s">
        <v>2766</v>
      </c>
    </row>
    <row r="313" spans="1:8" hidden="1" x14ac:dyDescent="0.4">
      <c r="A313" s="247" t="s">
        <v>2885</v>
      </c>
      <c r="B313" s="237" t="s">
        <v>1144</v>
      </c>
      <c r="C313" s="258" t="s">
        <v>2492</v>
      </c>
      <c r="D313" s="259">
        <v>1</v>
      </c>
      <c r="E313" s="237" t="str">
        <f t="shared" si="4"/>
        <v>1103</v>
      </c>
      <c r="F313" s="237"/>
      <c r="H313" s="237" t="s">
        <v>2766</v>
      </c>
    </row>
    <row r="314" spans="1:8" hidden="1" x14ac:dyDescent="0.4">
      <c r="A314" s="247" t="s">
        <v>2885</v>
      </c>
      <c r="B314" s="237" t="s">
        <v>1144</v>
      </c>
      <c r="C314" s="258" t="s">
        <v>2493</v>
      </c>
      <c r="D314" s="259">
        <v>1</v>
      </c>
      <c r="E314" s="237" t="str">
        <f t="shared" si="4"/>
        <v>1103</v>
      </c>
      <c r="F314" s="237"/>
      <c r="H314" s="237" t="s">
        <v>2766</v>
      </c>
    </row>
    <row r="315" spans="1:8" hidden="1" x14ac:dyDescent="0.4">
      <c r="A315" s="247" t="s">
        <v>2885</v>
      </c>
      <c r="B315" s="237" t="s">
        <v>1144</v>
      </c>
      <c r="C315" s="258" t="s">
        <v>2494</v>
      </c>
      <c r="D315" s="259">
        <v>1</v>
      </c>
      <c r="E315" s="237" t="str">
        <f t="shared" si="4"/>
        <v>1103</v>
      </c>
      <c r="F315" s="237"/>
      <c r="H315" s="237" t="s">
        <v>2766</v>
      </c>
    </row>
    <row r="316" spans="1:8" hidden="1" x14ac:dyDescent="0.4">
      <c r="A316" s="247" t="s">
        <v>2885</v>
      </c>
      <c r="B316" s="237" t="s">
        <v>1144</v>
      </c>
      <c r="C316" s="258" t="s">
        <v>2495</v>
      </c>
      <c r="D316" s="259">
        <v>1</v>
      </c>
      <c r="E316" s="237" t="str">
        <f t="shared" si="4"/>
        <v>1103</v>
      </c>
      <c r="F316" s="237"/>
      <c r="H316" s="237" t="s">
        <v>2766</v>
      </c>
    </row>
    <row r="317" spans="1:8" hidden="1" x14ac:dyDescent="0.4">
      <c r="A317" s="247" t="s">
        <v>2885</v>
      </c>
      <c r="B317" s="237" t="s">
        <v>1144</v>
      </c>
      <c r="C317" s="258" t="s">
        <v>2496</v>
      </c>
      <c r="D317" s="259">
        <v>1</v>
      </c>
      <c r="E317" s="237" t="str">
        <f t="shared" si="4"/>
        <v>1103</v>
      </c>
      <c r="F317" s="237"/>
      <c r="H317" s="237" t="s">
        <v>2766</v>
      </c>
    </row>
    <row r="318" spans="1:8" hidden="1" x14ac:dyDescent="0.4">
      <c r="A318" s="247" t="s">
        <v>2885</v>
      </c>
      <c r="B318" s="237" t="s">
        <v>1144</v>
      </c>
      <c r="C318" s="258" t="s">
        <v>2497</v>
      </c>
      <c r="D318" s="259">
        <v>1</v>
      </c>
      <c r="E318" s="237" t="str">
        <f t="shared" si="4"/>
        <v>1103</v>
      </c>
      <c r="F318" s="237"/>
      <c r="H318" s="237" t="s">
        <v>2766</v>
      </c>
    </row>
    <row r="319" spans="1:8" hidden="1" x14ac:dyDescent="0.4">
      <c r="A319" s="247" t="s">
        <v>2885</v>
      </c>
      <c r="B319" s="237" t="s">
        <v>1144</v>
      </c>
      <c r="C319" s="258" t="s">
        <v>2498</v>
      </c>
      <c r="D319" s="259">
        <v>1</v>
      </c>
      <c r="E319" s="237" t="str">
        <f t="shared" si="4"/>
        <v>1103</v>
      </c>
      <c r="F319" s="237"/>
      <c r="H319" s="237" t="s">
        <v>2766</v>
      </c>
    </row>
    <row r="320" spans="1:8" hidden="1" x14ac:dyDescent="0.4">
      <c r="A320" s="247" t="s">
        <v>2885</v>
      </c>
      <c r="B320" s="237" t="s">
        <v>1144</v>
      </c>
      <c r="C320" s="258" t="s">
        <v>2499</v>
      </c>
      <c r="D320" s="259">
        <v>1</v>
      </c>
      <c r="E320" s="237" t="str">
        <f t="shared" si="4"/>
        <v>1103</v>
      </c>
      <c r="F320" s="237"/>
      <c r="H320" s="237" t="s">
        <v>2766</v>
      </c>
    </row>
    <row r="321" spans="1:8" hidden="1" x14ac:dyDescent="0.4">
      <c r="A321" s="247" t="s">
        <v>2885</v>
      </c>
      <c r="B321" s="237" t="s">
        <v>1144</v>
      </c>
      <c r="C321" s="258" t="s">
        <v>2500</v>
      </c>
      <c r="D321" s="259">
        <v>1</v>
      </c>
      <c r="E321" s="237" t="str">
        <f t="shared" si="4"/>
        <v>1103</v>
      </c>
      <c r="F321" s="237"/>
      <c r="H321" s="237" t="s">
        <v>2766</v>
      </c>
    </row>
    <row r="322" spans="1:8" hidden="1" x14ac:dyDescent="0.4">
      <c r="A322" s="247" t="s">
        <v>2885</v>
      </c>
      <c r="B322" s="237" t="s">
        <v>1144</v>
      </c>
      <c r="C322" s="258" t="s">
        <v>2501</v>
      </c>
      <c r="D322" s="259">
        <v>1</v>
      </c>
      <c r="E322" s="237" t="str">
        <f t="shared" ref="E322:E385" si="5">VLOOKUP(H322,$J$2:$M$12,4,0)</f>
        <v>1103</v>
      </c>
      <c r="F322" s="237"/>
      <c r="H322" s="237" t="s">
        <v>2766</v>
      </c>
    </row>
    <row r="323" spans="1:8" x14ac:dyDescent="0.4">
      <c r="A323" s="247" t="s">
        <v>2885</v>
      </c>
      <c r="B323" s="237" t="s">
        <v>1144</v>
      </c>
      <c r="C323" s="247" t="s">
        <v>2898</v>
      </c>
      <c r="D323" s="237">
        <v>1</v>
      </c>
      <c r="E323" s="237" t="str">
        <f t="shared" si="5"/>
        <v>3101</v>
      </c>
      <c r="F323" s="237"/>
      <c r="G323" s="103" t="s">
        <v>2930</v>
      </c>
      <c r="H323" s="237" t="s">
        <v>2792</v>
      </c>
    </row>
    <row r="324" spans="1:8" x14ac:dyDescent="0.4">
      <c r="A324" s="247" t="s">
        <v>2885</v>
      </c>
      <c r="B324" s="237" t="s">
        <v>1144</v>
      </c>
      <c r="C324" s="247" t="s">
        <v>2899</v>
      </c>
      <c r="D324" s="237">
        <v>1</v>
      </c>
      <c r="E324" s="237" t="str">
        <f t="shared" si="5"/>
        <v>1203</v>
      </c>
      <c r="F324" s="237"/>
      <c r="G324" s="103" t="s">
        <v>2930</v>
      </c>
      <c r="H324" s="237" t="s">
        <v>1218</v>
      </c>
    </row>
    <row r="325" spans="1:8" x14ac:dyDescent="0.4">
      <c r="A325" s="247" t="s">
        <v>2885</v>
      </c>
      <c r="B325" s="237" t="s">
        <v>1144</v>
      </c>
      <c r="C325" s="247" t="s">
        <v>2900</v>
      </c>
      <c r="D325" s="237">
        <v>1</v>
      </c>
      <c r="E325" s="237" t="str">
        <f t="shared" si="5"/>
        <v>3101</v>
      </c>
      <c r="F325" s="237"/>
      <c r="G325" s="103" t="s">
        <v>2930</v>
      </c>
      <c r="H325" s="237" t="s">
        <v>2792</v>
      </c>
    </row>
    <row r="326" spans="1:8" x14ac:dyDescent="0.4">
      <c r="A326" s="247" t="s">
        <v>2885</v>
      </c>
      <c r="B326" s="237" t="s">
        <v>1144</v>
      </c>
      <c r="C326" s="247" t="s">
        <v>2901</v>
      </c>
      <c r="D326" s="237">
        <v>1</v>
      </c>
      <c r="E326" s="237" t="str">
        <f t="shared" si="5"/>
        <v>3101</v>
      </c>
      <c r="F326" s="237"/>
      <c r="G326" s="103" t="s">
        <v>2930</v>
      </c>
      <c r="H326" s="237" t="s">
        <v>2792</v>
      </c>
    </row>
    <row r="327" spans="1:8" x14ac:dyDescent="0.4">
      <c r="A327" s="247" t="s">
        <v>2885</v>
      </c>
      <c r="B327" s="237" t="s">
        <v>1144</v>
      </c>
      <c r="C327" s="247" t="s">
        <v>2902</v>
      </c>
      <c r="D327" s="259">
        <v>1</v>
      </c>
      <c r="E327" s="237" t="str">
        <f t="shared" si="5"/>
        <v>3101</v>
      </c>
      <c r="F327" s="237"/>
      <c r="G327" s="103" t="s">
        <v>2930</v>
      </c>
      <c r="H327" s="237" t="s">
        <v>2792</v>
      </c>
    </row>
    <row r="328" spans="1:8" x14ac:dyDescent="0.4">
      <c r="A328" s="247" t="s">
        <v>2885</v>
      </c>
      <c r="B328" s="237" t="s">
        <v>1144</v>
      </c>
      <c r="C328" s="247" t="s">
        <v>2502</v>
      </c>
      <c r="D328" s="259">
        <v>1</v>
      </c>
      <c r="E328" s="237" t="str">
        <f t="shared" si="5"/>
        <v>3101</v>
      </c>
      <c r="F328" s="237"/>
      <c r="G328" s="103" t="s">
        <v>2930</v>
      </c>
      <c r="H328" s="237" t="s">
        <v>2792</v>
      </c>
    </row>
    <row r="329" spans="1:8" x14ac:dyDescent="0.4">
      <c r="A329" s="247" t="s">
        <v>2885</v>
      </c>
      <c r="B329" s="237" t="s">
        <v>1144</v>
      </c>
      <c r="C329" s="247" t="s">
        <v>2903</v>
      </c>
      <c r="D329" s="259">
        <v>1</v>
      </c>
      <c r="E329" s="237" t="str">
        <f t="shared" si="5"/>
        <v>3101</v>
      </c>
      <c r="F329" s="237"/>
      <c r="G329" s="103" t="s">
        <v>2930</v>
      </c>
      <c r="H329" s="237" t="s">
        <v>2792</v>
      </c>
    </row>
    <row r="330" spans="1:8" x14ac:dyDescent="0.4">
      <c r="A330" s="247" t="s">
        <v>2885</v>
      </c>
      <c r="B330" s="237" t="s">
        <v>1144</v>
      </c>
      <c r="C330" s="247" t="s">
        <v>2503</v>
      </c>
      <c r="D330" s="259">
        <v>1</v>
      </c>
      <c r="E330" s="237" t="str">
        <f t="shared" si="5"/>
        <v>3101</v>
      </c>
      <c r="F330" s="237"/>
      <c r="G330" s="103" t="s">
        <v>2930</v>
      </c>
      <c r="H330" s="237" t="s">
        <v>2792</v>
      </c>
    </row>
    <row r="331" spans="1:8" x14ac:dyDescent="0.4">
      <c r="A331" s="247" t="s">
        <v>2885</v>
      </c>
      <c r="B331" s="237" t="s">
        <v>1144</v>
      </c>
      <c r="C331" s="247" t="s">
        <v>2904</v>
      </c>
      <c r="D331" s="237">
        <v>1</v>
      </c>
      <c r="E331" s="237" t="str">
        <f t="shared" si="5"/>
        <v>1204</v>
      </c>
      <c r="F331" s="237"/>
      <c r="G331" s="103" t="s">
        <v>2930</v>
      </c>
      <c r="H331" s="237" t="s">
        <v>1220</v>
      </c>
    </row>
    <row r="332" spans="1:8" hidden="1" x14ac:dyDescent="0.4">
      <c r="A332" s="247" t="s">
        <v>2885</v>
      </c>
      <c r="B332" s="237" t="s">
        <v>1144</v>
      </c>
      <c r="C332" s="247" t="s">
        <v>2905</v>
      </c>
      <c r="D332" s="259">
        <v>1</v>
      </c>
      <c r="E332" s="237" t="str">
        <f t="shared" si="5"/>
        <v>1103</v>
      </c>
      <c r="F332" s="237"/>
      <c r="H332" s="237" t="s">
        <v>2766</v>
      </c>
    </row>
    <row r="333" spans="1:8" hidden="1" x14ac:dyDescent="0.4">
      <c r="A333" s="247" t="s">
        <v>2885</v>
      </c>
      <c r="B333" s="237" t="s">
        <v>1144</v>
      </c>
      <c r="C333" s="247" t="s">
        <v>2504</v>
      </c>
      <c r="D333" s="259">
        <v>1</v>
      </c>
      <c r="E333" s="237" t="str">
        <f t="shared" si="5"/>
        <v>1103</v>
      </c>
      <c r="F333" s="237"/>
      <c r="H333" s="237" t="s">
        <v>2766</v>
      </c>
    </row>
    <row r="334" spans="1:8" hidden="1" x14ac:dyDescent="0.4">
      <c r="A334" s="247" t="s">
        <v>2885</v>
      </c>
      <c r="B334" s="237" t="s">
        <v>1144</v>
      </c>
      <c r="C334" s="247" t="s">
        <v>2505</v>
      </c>
      <c r="D334" s="259">
        <v>1</v>
      </c>
      <c r="E334" s="237" t="str">
        <f t="shared" si="5"/>
        <v>1103</v>
      </c>
      <c r="F334" s="237"/>
      <c r="H334" s="237" t="s">
        <v>2766</v>
      </c>
    </row>
    <row r="335" spans="1:8" hidden="1" x14ac:dyDescent="0.4">
      <c r="A335" s="247" t="s">
        <v>2885</v>
      </c>
      <c r="B335" s="237" t="s">
        <v>1144</v>
      </c>
      <c r="C335" s="247" t="s">
        <v>2506</v>
      </c>
      <c r="D335" s="259">
        <v>1</v>
      </c>
      <c r="E335" s="237" t="str">
        <f t="shared" si="5"/>
        <v>1103</v>
      </c>
      <c r="F335" s="237"/>
      <c r="H335" s="237" t="s">
        <v>2766</v>
      </c>
    </row>
    <row r="336" spans="1:8" hidden="1" x14ac:dyDescent="0.4">
      <c r="A336" s="247" t="s">
        <v>2885</v>
      </c>
      <c r="B336" s="237" t="s">
        <v>1144</v>
      </c>
      <c r="C336" s="247" t="s">
        <v>2507</v>
      </c>
      <c r="D336" s="259">
        <v>1</v>
      </c>
      <c r="E336" s="237" t="str">
        <f t="shared" si="5"/>
        <v>1103</v>
      </c>
      <c r="F336" s="237"/>
      <c r="H336" s="237" t="s">
        <v>2766</v>
      </c>
    </row>
    <row r="337" spans="1:8" hidden="1" x14ac:dyDescent="0.4">
      <c r="A337" s="247" t="s">
        <v>2885</v>
      </c>
      <c r="B337" s="237" t="s">
        <v>1144</v>
      </c>
      <c r="C337" s="247" t="s">
        <v>2508</v>
      </c>
      <c r="D337" s="259">
        <v>1</v>
      </c>
      <c r="E337" s="237" t="str">
        <f t="shared" si="5"/>
        <v>1103</v>
      </c>
      <c r="F337" s="237"/>
      <c r="H337" s="237" t="s">
        <v>2766</v>
      </c>
    </row>
    <row r="338" spans="1:8" hidden="1" x14ac:dyDescent="0.4">
      <c r="A338" s="247" t="s">
        <v>2885</v>
      </c>
      <c r="B338" s="237" t="s">
        <v>1144</v>
      </c>
      <c r="C338" s="247" t="s">
        <v>2509</v>
      </c>
      <c r="D338" s="259">
        <v>1</v>
      </c>
      <c r="E338" s="237" t="str">
        <f t="shared" si="5"/>
        <v>1103</v>
      </c>
      <c r="F338" s="237"/>
      <c r="H338" s="237" t="s">
        <v>2766</v>
      </c>
    </row>
    <row r="339" spans="1:8" hidden="1" x14ac:dyDescent="0.4">
      <c r="A339" s="247" t="s">
        <v>2885</v>
      </c>
      <c r="B339" s="237" t="s">
        <v>1144</v>
      </c>
      <c r="C339" s="247" t="s">
        <v>2510</v>
      </c>
      <c r="D339" s="259">
        <v>1</v>
      </c>
      <c r="E339" s="237" t="str">
        <f t="shared" si="5"/>
        <v>1103</v>
      </c>
      <c r="F339" s="237"/>
      <c r="H339" s="237" t="s">
        <v>2766</v>
      </c>
    </row>
    <row r="340" spans="1:8" hidden="1" x14ac:dyDescent="0.4">
      <c r="A340" s="247" t="s">
        <v>2885</v>
      </c>
      <c r="B340" s="237" t="s">
        <v>1144</v>
      </c>
      <c r="C340" s="258" t="s">
        <v>2906</v>
      </c>
      <c r="D340" s="259">
        <v>1</v>
      </c>
      <c r="E340" s="237" t="str">
        <f t="shared" si="5"/>
        <v>1103</v>
      </c>
      <c r="F340" s="237"/>
      <c r="H340" s="237" t="s">
        <v>2766</v>
      </c>
    </row>
    <row r="341" spans="1:8" hidden="1" x14ac:dyDescent="0.4">
      <c r="A341" s="247" t="s">
        <v>2885</v>
      </c>
      <c r="B341" s="237" t="s">
        <v>1144</v>
      </c>
      <c r="C341" s="258" t="s">
        <v>2511</v>
      </c>
      <c r="D341" s="259">
        <v>1</v>
      </c>
      <c r="E341" s="237" t="str">
        <f t="shared" si="5"/>
        <v>1103</v>
      </c>
      <c r="F341" s="237"/>
      <c r="H341" s="237" t="s">
        <v>2766</v>
      </c>
    </row>
    <row r="342" spans="1:8" hidden="1" x14ac:dyDescent="0.4">
      <c r="A342" s="247" t="s">
        <v>2885</v>
      </c>
      <c r="B342" s="237" t="s">
        <v>1144</v>
      </c>
      <c r="C342" s="258" t="s">
        <v>2512</v>
      </c>
      <c r="D342" s="259">
        <v>1</v>
      </c>
      <c r="E342" s="237" t="str">
        <f t="shared" si="5"/>
        <v>1103</v>
      </c>
      <c r="F342" s="237"/>
      <c r="H342" s="237" t="s">
        <v>2766</v>
      </c>
    </row>
    <row r="343" spans="1:8" hidden="1" x14ac:dyDescent="0.4">
      <c r="A343" s="247" t="s">
        <v>2885</v>
      </c>
      <c r="B343" s="237" t="s">
        <v>1144</v>
      </c>
      <c r="C343" s="258" t="s">
        <v>2513</v>
      </c>
      <c r="D343" s="259">
        <v>1</v>
      </c>
      <c r="E343" s="237" t="str">
        <f t="shared" si="5"/>
        <v>1103</v>
      </c>
      <c r="F343" s="237"/>
      <c r="H343" s="237" t="s">
        <v>2766</v>
      </c>
    </row>
    <row r="344" spans="1:8" hidden="1" x14ac:dyDescent="0.4">
      <c r="A344" s="247" t="s">
        <v>2885</v>
      </c>
      <c r="B344" s="237" t="s">
        <v>1144</v>
      </c>
      <c r="C344" s="258" t="s">
        <v>2514</v>
      </c>
      <c r="D344" s="259">
        <v>1</v>
      </c>
      <c r="E344" s="237" t="str">
        <f t="shared" si="5"/>
        <v>1103</v>
      </c>
      <c r="F344" s="237"/>
      <c r="H344" s="237" t="s">
        <v>2766</v>
      </c>
    </row>
    <row r="345" spans="1:8" hidden="1" x14ac:dyDescent="0.4">
      <c r="A345" s="247" t="s">
        <v>2885</v>
      </c>
      <c r="B345" s="237" t="s">
        <v>1144</v>
      </c>
      <c r="C345" s="258" t="s">
        <v>2515</v>
      </c>
      <c r="D345" s="259">
        <v>1</v>
      </c>
      <c r="E345" s="237" t="str">
        <f t="shared" si="5"/>
        <v>1103</v>
      </c>
      <c r="F345" s="237"/>
      <c r="H345" s="237" t="s">
        <v>2766</v>
      </c>
    </row>
    <row r="346" spans="1:8" hidden="1" x14ac:dyDescent="0.4">
      <c r="A346" s="247" t="s">
        <v>2885</v>
      </c>
      <c r="B346" s="237" t="s">
        <v>1144</v>
      </c>
      <c r="C346" s="258" t="s">
        <v>2516</v>
      </c>
      <c r="D346" s="259">
        <v>1</v>
      </c>
      <c r="E346" s="237" t="str">
        <f t="shared" si="5"/>
        <v>1103</v>
      </c>
      <c r="F346" s="237"/>
      <c r="H346" s="237" t="s">
        <v>2766</v>
      </c>
    </row>
    <row r="347" spans="1:8" hidden="1" x14ac:dyDescent="0.4">
      <c r="A347" s="247" t="s">
        <v>2885</v>
      </c>
      <c r="B347" s="237" t="s">
        <v>1144</v>
      </c>
      <c r="C347" s="258" t="s">
        <v>2517</v>
      </c>
      <c r="D347" s="259">
        <v>1</v>
      </c>
      <c r="E347" s="237" t="str">
        <f t="shared" si="5"/>
        <v>1103</v>
      </c>
      <c r="F347" s="237"/>
      <c r="H347" s="237" t="s">
        <v>2766</v>
      </c>
    </row>
    <row r="348" spans="1:8" hidden="1" x14ac:dyDescent="0.4">
      <c r="A348" s="247" t="s">
        <v>2885</v>
      </c>
      <c r="B348" s="237" t="s">
        <v>1144</v>
      </c>
      <c r="C348" s="258" t="s">
        <v>2518</v>
      </c>
      <c r="D348" s="259">
        <v>1</v>
      </c>
      <c r="E348" s="237" t="str">
        <f t="shared" si="5"/>
        <v>1103</v>
      </c>
      <c r="F348" s="237"/>
      <c r="H348" s="237" t="s">
        <v>2766</v>
      </c>
    </row>
    <row r="349" spans="1:8" hidden="1" x14ac:dyDescent="0.4">
      <c r="A349" s="247" t="s">
        <v>2885</v>
      </c>
      <c r="B349" s="237" t="s">
        <v>1144</v>
      </c>
      <c r="C349" s="258" t="s">
        <v>2519</v>
      </c>
      <c r="D349" s="259">
        <v>1</v>
      </c>
      <c r="E349" s="237" t="str">
        <f t="shared" si="5"/>
        <v>1103</v>
      </c>
      <c r="F349" s="237"/>
      <c r="H349" s="237" t="s">
        <v>2766</v>
      </c>
    </row>
    <row r="350" spans="1:8" hidden="1" x14ac:dyDescent="0.4">
      <c r="A350" s="247" t="s">
        <v>2885</v>
      </c>
      <c r="B350" s="237" t="s">
        <v>1144</v>
      </c>
      <c r="C350" s="258" t="s">
        <v>2520</v>
      </c>
      <c r="D350" s="259">
        <v>1</v>
      </c>
      <c r="E350" s="237" t="str">
        <f t="shared" si="5"/>
        <v>1103</v>
      </c>
      <c r="F350" s="237"/>
      <c r="H350" s="237" t="s">
        <v>2766</v>
      </c>
    </row>
    <row r="351" spans="1:8" hidden="1" x14ac:dyDescent="0.4">
      <c r="A351" s="247" t="s">
        <v>2885</v>
      </c>
      <c r="B351" s="237" t="s">
        <v>1144</v>
      </c>
      <c r="C351" s="258" t="s">
        <v>2521</v>
      </c>
      <c r="D351" s="259">
        <v>1</v>
      </c>
      <c r="E351" s="237" t="str">
        <f t="shared" si="5"/>
        <v>1103</v>
      </c>
      <c r="F351" s="237"/>
      <c r="H351" s="237" t="s">
        <v>2766</v>
      </c>
    </row>
    <row r="352" spans="1:8" hidden="1" x14ac:dyDescent="0.4">
      <c r="A352" s="247" t="s">
        <v>2885</v>
      </c>
      <c r="B352" s="237" t="s">
        <v>1144</v>
      </c>
      <c r="C352" s="258" t="s">
        <v>2522</v>
      </c>
      <c r="D352" s="259">
        <v>1</v>
      </c>
      <c r="E352" s="237" t="str">
        <f t="shared" si="5"/>
        <v>1103</v>
      </c>
      <c r="F352" s="237"/>
      <c r="H352" s="237" t="s">
        <v>2766</v>
      </c>
    </row>
    <row r="353" spans="1:8" hidden="1" x14ac:dyDescent="0.4">
      <c r="A353" s="247" t="s">
        <v>2885</v>
      </c>
      <c r="B353" s="237" t="s">
        <v>1144</v>
      </c>
      <c r="C353" s="258" t="s">
        <v>2523</v>
      </c>
      <c r="D353" s="259">
        <v>1</v>
      </c>
      <c r="E353" s="237" t="str">
        <f t="shared" si="5"/>
        <v>1103</v>
      </c>
      <c r="F353" s="237"/>
      <c r="H353" s="237" t="s">
        <v>2766</v>
      </c>
    </row>
    <row r="354" spans="1:8" hidden="1" x14ac:dyDescent="0.4">
      <c r="A354" s="247" t="s">
        <v>2885</v>
      </c>
      <c r="B354" s="237" t="s">
        <v>1144</v>
      </c>
      <c r="C354" s="258" t="s">
        <v>2524</v>
      </c>
      <c r="D354" s="259">
        <v>1</v>
      </c>
      <c r="E354" s="237" t="str">
        <f t="shared" si="5"/>
        <v>1103</v>
      </c>
      <c r="F354" s="237"/>
      <c r="H354" s="237" t="s">
        <v>2766</v>
      </c>
    </row>
    <row r="355" spans="1:8" hidden="1" x14ac:dyDescent="0.4">
      <c r="A355" s="247" t="s">
        <v>2885</v>
      </c>
      <c r="B355" s="237" t="s">
        <v>1144</v>
      </c>
      <c r="C355" s="258" t="s">
        <v>2525</v>
      </c>
      <c r="D355" s="259">
        <v>1</v>
      </c>
      <c r="E355" s="237" t="str">
        <f t="shared" si="5"/>
        <v>1103</v>
      </c>
      <c r="F355" s="237"/>
      <c r="H355" s="237" t="s">
        <v>2766</v>
      </c>
    </row>
    <row r="356" spans="1:8" hidden="1" x14ac:dyDescent="0.4">
      <c r="A356" s="247" t="s">
        <v>2885</v>
      </c>
      <c r="B356" s="237" t="s">
        <v>1144</v>
      </c>
      <c r="C356" s="258" t="s">
        <v>2526</v>
      </c>
      <c r="D356" s="259">
        <v>1</v>
      </c>
      <c r="E356" s="237" t="str">
        <f t="shared" si="5"/>
        <v>1103</v>
      </c>
      <c r="F356" s="237"/>
      <c r="H356" s="237" t="s">
        <v>2766</v>
      </c>
    </row>
    <row r="357" spans="1:8" hidden="1" x14ac:dyDescent="0.4">
      <c r="A357" s="247" t="s">
        <v>2885</v>
      </c>
      <c r="B357" s="237" t="s">
        <v>1144</v>
      </c>
      <c r="C357" s="258" t="s">
        <v>2527</v>
      </c>
      <c r="D357" s="259">
        <v>1</v>
      </c>
      <c r="E357" s="237" t="str">
        <f t="shared" si="5"/>
        <v>1103</v>
      </c>
      <c r="F357" s="237"/>
      <c r="H357" s="237" t="s">
        <v>2766</v>
      </c>
    </row>
    <row r="358" spans="1:8" hidden="1" x14ac:dyDescent="0.4">
      <c r="A358" s="247" t="s">
        <v>2885</v>
      </c>
      <c r="B358" s="237" t="s">
        <v>1144</v>
      </c>
      <c r="C358" s="258" t="s">
        <v>2528</v>
      </c>
      <c r="D358" s="259">
        <v>1</v>
      </c>
      <c r="E358" s="237" t="str">
        <f t="shared" si="5"/>
        <v>1103</v>
      </c>
      <c r="F358" s="237"/>
      <c r="H358" s="237" t="s">
        <v>2766</v>
      </c>
    </row>
    <row r="359" spans="1:8" hidden="1" x14ac:dyDescent="0.4">
      <c r="A359" s="247" t="s">
        <v>2885</v>
      </c>
      <c r="B359" s="237" t="s">
        <v>1144</v>
      </c>
      <c r="C359" s="258" t="s">
        <v>2529</v>
      </c>
      <c r="D359" s="259">
        <v>1</v>
      </c>
      <c r="E359" s="237" t="str">
        <f t="shared" si="5"/>
        <v>1103</v>
      </c>
      <c r="F359" s="237"/>
      <c r="H359" s="237" t="s">
        <v>2766</v>
      </c>
    </row>
    <row r="360" spans="1:8" hidden="1" x14ac:dyDescent="0.4">
      <c r="A360" s="247" t="s">
        <v>2885</v>
      </c>
      <c r="B360" s="237" t="s">
        <v>1144</v>
      </c>
      <c r="C360" s="258" t="s">
        <v>2530</v>
      </c>
      <c r="D360" s="259">
        <v>1</v>
      </c>
      <c r="E360" s="237" t="str">
        <f t="shared" si="5"/>
        <v>1103</v>
      </c>
      <c r="F360" s="237"/>
      <c r="H360" s="237" t="s">
        <v>2766</v>
      </c>
    </row>
    <row r="361" spans="1:8" hidden="1" x14ac:dyDescent="0.4">
      <c r="A361" s="247" t="s">
        <v>2885</v>
      </c>
      <c r="B361" s="237" t="s">
        <v>1144</v>
      </c>
      <c r="C361" s="258" t="s">
        <v>2531</v>
      </c>
      <c r="D361" s="259">
        <v>1</v>
      </c>
      <c r="E361" s="237" t="str">
        <f t="shared" si="5"/>
        <v>1103</v>
      </c>
      <c r="F361" s="237"/>
      <c r="H361" s="237" t="s">
        <v>2766</v>
      </c>
    </row>
    <row r="362" spans="1:8" hidden="1" x14ac:dyDescent="0.4">
      <c r="A362" s="247" t="s">
        <v>2885</v>
      </c>
      <c r="B362" s="237" t="s">
        <v>1144</v>
      </c>
      <c r="C362" s="258" t="s">
        <v>2532</v>
      </c>
      <c r="D362" s="259">
        <v>1</v>
      </c>
      <c r="E362" s="237" t="str">
        <f t="shared" si="5"/>
        <v>1103</v>
      </c>
      <c r="F362" s="237"/>
      <c r="H362" s="237" t="s">
        <v>2766</v>
      </c>
    </row>
    <row r="363" spans="1:8" hidden="1" x14ac:dyDescent="0.4">
      <c r="A363" s="247" t="s">
        <v>2885</v>
      </c>
      <c r="B363" s="237" t="s">
        <v>1144</v>
      </c>
      <c r="C363" s="258" t="s">
        <v>2533</v>
      </c>
      <c r="D363" s="259">
        <v>1</v>
      </c>
      <c r="E363" s="237" t="str">
        <f t="shared" si="5"/>
        <v>1103</v>
      </c>
      <c r="F363" s="237"/>
      <c r="H363" s="237" t="s">
        <v>2766</v>
      </c>
    </row>
    <row r="364" spans="1:8" hidden="1" x14ac:dyDescent="0.4">
      <c r="A364" s="247" t="s">
        <v>2885</v>
      </c>
      <c r="B364" s="237" t="s">
        <v>1144</v>
      </c>
      <c r="C364" s="258" t="s">
        <v>2534</v>
      </c>
      <c r="D364" s="259">
        <v>1</v>
      </c>
      <c r="E364" s="237" t="str">
        <f t="shared" si="5"/>
        <v>1103</v>
      </c>
      <c r="F364" s="237"/>
      <c r="H364" s="237" t="s">
        <v>2766</v>
      </c>
    </row>
    <row r="365" spans="1:8" hidden="1" x14ac:dyDescent="0.4">
      <c r="A365" s="247" t="s">
        <v>2885</v>
      </c>
      <c r="B365" s="237" t="s">
        <v>1144</v>
      </c>
      <c r="C365" s="258" t="s">
        <v>2535</v>
      </c>
      <c r="D365" s="259">
        <v>1</v>
      </c>
      <c r="E365" s="237" t="str">
        <f t="shared" si="5"/>
        <v>1103</v>
      </c>
      <c r="F365" s="237"/>
      <c r="H365" s="237" t="s">
        <v>2766</v>
      </c>
    </row>
    <row r="366" spans="1:8" hidden="1" x14ac:dyDescent="0.4">
      <c r="A366" s="247" t="s">
        <v>2885</v>
      </c>
      <c r="B366" s="237" t="s">
        <v>1144</v>
      </c>
      <c r="C366" s="258" t="s">
        <v>2536</v>
      </c>
      <c r="D366" s="259">
        <v>1</v>
      </c>
      <c r="E366" s="237" t="str">
        <f t="shared" si="5"/>
        <v>1103</v>
      </c>
      <c r="F366" s="237"/>
      <c r="H366" s="237" t="s">
        <v>2766</v>
      </c>
    </row>
    <row r="367" spans="1:8" hidden="1" x14ac:dyDescent="0.4">
      <c r="A367" s="247" t="s">
        <v>2885</v>
      </c>
      <c r="B367" s="237" t="s">
        <v>1144</v>
      </c>
      <c r="C367" s="258" t="s">
        <v>2537</v>
      </c>
      <c r="D367" s="259">
        <v>1</v>
      </c>
      <c r="E367" s="237" t="str">
        <f t="shared" si="5"/>
        <v>1103</v>
      </c>
      <c r="F367" s="237"/>
      <c r="H367" s="237" t="s">
        <v>2766</v>
      </c>
    </row>
    <row r="368" spans="1:8" hidden="1" x14ac:dyDescent="0.4">
      <c r="A368" s="247" t="s">
        <v>2885</v>
      </c>
      <c r="B368" s="237" t="s">
        <v>1144</v>
      </c>
      <c r="C368" s="258" t="s">
        <v>2538</v>
      </c>
      <c r="D368" s="259">
        <v>1</v>
      </c>
      <c r="E368" s="237" t="str">
        <f t="shared" si="5"/>
        <v>1103</v>
      </c>
      <c r="F368" s="237"/>
      <c r="H368" s="237" t="s">
        <v>2766</v>
      </c>
    </row>
    <row r="369" spans="1:8" hidden="1" x14ac:dyDescent="0.4">
      <c r="A369" s="247" t="s">
        <v>2885</v>
      </c>
      <c r="B369" s="237" t="s">
        <v>1144</v>
      </c>
      <c r="C369" s="258" t="s">
        <v>2539</v>
      </c>
      <c r="D369" s="259">
        <v>1</v>
      </c>
      <c r="E369" s="237" t="str">
        <f t="shared" si="5"/>
        <v>1103</v>
      </c>
      <c r="F369" s="237"/>
      <c r="H369" s="237" t="s">
        <v>2766</v>
      </c>
    </row>
    <row r="370" spans="1:8" hidden="1" x14ac:dyDescent="0.4">
      <c r="A370" s="247" t="s">
        <v>2885</v>
      </c>
      <c r="B370" s="237" t="s">
        <v>1144</v>
      </c>
      <c r="C370" s="258" t="s">
        <v>2540</v>
      </c>
      <c r="D370" s="259">
        <v>1</v>
      </c>
      <c r="E370" s="237" t="str">
        <f t="shared" si="5"/>
        <v>1103</v>
      </c>
      <c r="F370" s="237"/>
      <c r="H370" s="237" t="s">
        <v>2766</v>
      </c>
    </row>
    <row r="371" spans="1:8" hidden="1" x14ac:dyDescent="0.4">
      <c r="A371" s="247" t="s">
        <v>2885</v>
      </c>
      <c r="B371" s="237" t="s">
        <v>1144</v>
      </c>
      <c r="C371" s="258" t="s">
        <v>2541</v>
      </c>
      <c r="D371" s="259">
        <v>1</v>
      </c>
      <c r="E371" s="237" t="str">
        <f t="shared" si="5"/>
        <v>1103</v>
      </c>
      <c r="F371" s="237"/>
      <c r="H371" s="237" t="s">
        <v>2766</v>
      </c>
    </row>
    <row r="372" spans="1:8" hidden="1" x14ac:dyDescent="0.4">
      <c r="A372" s="247" t="s">
        <v>2885</v>
      </c>
      <c r="B372" s="237" t="s">
        <v>1144</v>
      </c>
      <c r="C372" s="258" t="s">
        <v>2542</v>
      </c>
      <c r="D372" s="259">
        <v>1</v>
      </c>
      <c r="E372" s="237" t="str">
        <f t="shared" si="5"/>
        <v>1103</v>
      </c>
      <c r="F372" s="237"/>
      <c r="H372" s="237" t="s">
        <v>2766</v>
      </c>
    </row>
    <row r="373" spans="1:8" hidden="1" x14ac:dyDescent="0.4">
      <c r="A373" s="247" t="s">
        <v>2885</v>
      </c>
      <c r="B373" s="237" t="s">
        <v>1144</v>
      </c>
      <c r="C373" s="258" t="s">
        <v>2543</v>
      </c>
      <c r="D373" s="259">
        <v>1</v>
      </c>
      <c r="E373" s="237" t="str">
        <f t="shared" si="5"/>
        <v>1103</v>
      </c>
      <c r="F373" s="237"/>
      <c r="H373" s="237" t="s">
        <v>2766</v>
      </c>
    </row>
    <row r="374" spans="1:8" hidden="1" x14ac:dyDescent="0.4">
      <c r="A374" s="247" t="s">
        <v>2885</v>
      </c>
      <c r="B374" s="237" t="s">
        <v>1144</v>
      </c>
      <c r="C374" s="258" t="s">
        <v>2544</v>
      </c>
      <c r="D374" s="259">
        <v>1</v>
      </c>
      <c r="E374" s="237" t="str">
        <f t="shared" si="5"/>
        <v>1103</v>
      </c>
      <c r="F374" s="237"/>
      <c r="H374" s="237" t="s">
        <v>2766</v>
      </c>
    </row>
    <row r="375" spans="1:8" hidden="1" x14ac:dyDescent="0.4">
      <c r="A375" s="247" t="s">
        <v>2885</v>
      </c>
      <c r="B375" s="237" t="s">
        <v>1144</v>
      </c>
      <c r="C375" s="258" t="s">
        <v>2545</v>
      </c>
      <c r="D375" s="259">
        <v>1</v>
      </c>
      <c r="E375" s="237" t="str">
        <f t="shared" si="5"/>
        <v>1103</v>
      </c>
      <c r="F375" s="237"/>
      <c r="H375" s="237" t="s">
        <v>2766</v>
      </c>
    </row>
    <row r="376" spans="1:8" hidden="1" x14ac:dyDescent="0.4">
      <c r="A376" s="247" t="s">
        <v>2885</v>
      </c>
      <c r="B376" s="237" t="s">
        <v>1144</v>
      </c>
      <c r="C376" s="258" t="s">
        <v>2907</v>
      </c>
      <c r="D376" s="259">
        <v>1</v>
      </c>
      <c r="E376" s="237" t="str">
        <f t="shared" si="5"/>
        <v>1103</v>
      </c>
      <c r="F376" s="237"/>
      <c r="H376" s="237" t="s">
        <v>2766</v>
      </c>
    </row>
    <row r="377" spans="1:8" hidden="1" x14ac:dyDescent="0.4">
      <c r="A377" s="247" t="s">
        <v>2885</v>
      </c>
      <c r="B377" s="237" t="s">
        <v>1144</v>
      </c>
      <c r="C377" s="258" t="s">
        <v>2546</v>
      </c>
      <c r="D377" s="259">
        <v>1</v>
      </c>
      <c r="E377" s="237" t="str">
        <f t="shared" si="5"/>
        <v>1103</v>
      </c>
      <c r="F377" s="237"/>
      <c r="H377" s="237" t="s">
        <v>2766</v>
      </c>
    </row>
    <row r="378" spans="1:8" hidden="1" x14ac:dyDescent="0.4">
      <c r="A378" s="247" t="s">
        <v>2885</v>
      </c>
      <c r="B378" s="237" t="s">
        <v>1144</v>
      </c>
      <c r="C378" s="258" t="s">
        <v>2547</v>
      </c>
      <c r="D378" s="259">
        <v>1</v>
      </c>
      <c r="E378" s="237" t="str">
        <f t="shared" si="5"/>
        <v>1103</v>
      </c>
      <c r="F378" s="237"/>
      <c r="H378" s="237" t="s">
        <v>2766</v>
      </c>
    </row>
    <row r="379" spans="1:8" hidden="1" x14ac:dyDescent="0.4">
      <c r="A379" s="247" t="s">
        <v>2885</v>
      </c>
      <c r="B379" s="237" t="s">
        <v>1144</v>
      </c>
      <c r="C379" s="258" t="s">
        <v>2548</v>
      </c>
      <c r="D379" s="259">
        <v>1</v>
      </c>
      <c r="E379" s="237" t="str">
        <f t="shared" si="5"/>
        <v>1103</v>
      </c>
      <c r="F379" s="237"/>
      <c r="H379" s="237" t="s">
        <v>2766</v>
      </c>
    </row>
    <row r="380" spans="1:8" hidden="1" x14ac:dyDescent="0.4">
      <c r="A380" s="247" t="s">
        <v>2885</v>
      </c>
      <c r="B380" s="237" t="s">
        <v>1144</v>
      </c>
      <c r="C380" s="258" t="s">
        <v>2549</v>
      </c>
      <c r="D380" s="259">
        <v>1</v>
      </c>
      <c r="E380" s="237" t="str">
        <f t="shared" si="5"/>
        <v>1103</v>
      </c>
      <c r="F380" s="237"/>
      <c r="H380" s="237" t="s">
        <v>2766</v>
      </c>
    </row>
    <row r="381" spans="1:8" hidden="1" x14ac:dyDescent="0.4">
      <c r="A381" s="247" t="s">
        <v>2885</v>
      </c>
      <c r="B381" s="237" t="s">
        <v>1144</v>
      </c>
      <c r="C381" s="258" t="s">
        <v>2550</v>
      </c>
      <c r="D381" s="259">
        <v>1</v>
      </c>
      <c r="E381" s="237" t="str">
        <f t="shared" si="5"/>
        <v>1103</v>
      </c>
      <c r="F381" s="237"/>
      <c r="H381" s="237" t="s">
        <v>2766</v>
      </c>
    </row>
    <row r="382" spans="1:8" hidden="1" x14ac:dyDescent="0.4">
      <c r="A382" s="247" t="s">
        <v>2885</v>
      </c>
      <c r="B382" s="237" t="s">
        <v>1144</v>
      </c>
      <c r="C382" s="258" t="s">
        <v>2551</v>
      </c>
      <c r="D382" s="259">
        <v>1</v>
      </c>
      <c r="E382" s="237" t="str">
        <f t="shared" si="5"/>
        <v>1103</v>
      </c>
      <c r="F382" s="237"/>
      <c r="H382" s="237" t="s">
        <v>2766</v>
      </c>
    </row>
    <row r="383" spans="1:8" hidden="1" x14ac:dyDescent="0.4">
      <c r="A383" s="247" t="s">
        <v>2885</v>
      </c>
      <c r="B383" s="237" t="s">
        <v>1144</v>
      </c>
      <c r="C383" s="258" t="s">
        <v>2552</v>
      </c>
      <c r="D383" s="259">
        <v>1</v>
      </c>
      <c r="E383" s="237" t="str">
        <f t="shared" si="5"/>
        <v>1103</v>
      </c>
      <c r="F383" s="237"/>
      <c r="H383" s="237" t="s">
        <v>2766</v>
      </c>
    </row>
    <row r="384" spans="1:8" hidden="1" x14ac:dyDescent="0.4">
      <c r="A384" s="247" t="s">
        <v>2885</v>
      </c>
      <c r="B384" s="237" t="s">
        <v>1144</v>
      </c>
      <c r="C384" s="258" t="s">
        <v>2553</v>
      </c>
      <c r="D384" s="259">
        <v>1</v>
      </c>
      <c r="E384" s="237" t="str">
        <f t="shared" si="5"/>
        <v>1103</v>
      </c>
      <c r="F384" s="237"/>
      <c r="H384" s="237" t="s">
        <v>2766</v>
      </c>
    </row>
    <row r="385" spans="1:8" hidden="1" x14ac:dyDescent="0.4">
      <c r="A385" s="247" t="s">
        <v>2885</v>
      </c>
      <c r="B385" s="237" t="s">
        <v>1144</v>
      </c>
      <c r="C385" s="258" t="s">
        <v>2554</v>
      </c>
      <c r="D385" s="259">
        <v>1</v>
      </c>
      <c r="E385" s="237" t="str">
        <f t="shared" si="5"/>
        <v>1103</v>
      </c>
      <c r="F385" s="237"/>
      <c r="H385" s="237" t="s">
        <v>2766</v>
      </c>
    </row>
    <row r="386" spans="1:8" hidden="1" x14ac:dyDescent="0.4">
      <c r="A386" s="247" t="s">
        <v>2885</v>
      </c>
      <c r="B386" s="237" t="s">
        <v>1144</v>
      </c>
      <c r="C386" s="258" t="s">
        <v>2555</v>
      </c>
      <c r="D386" s="259">
        <v>1</v>
      </c>
      <c r="E386" s="237" t="str">
        <f t="shared" ref="E386:E449" si="6">VLOOKUP(H386,$J$2:$M$12,4,0)</f>
        <v>1103</v>
      </c>
      <c r="F386" s="237"/>
      <c r="H386" s="237" t="s">
        <v>2766</v>
      </c>
    </row>
    <row r="387" spans="1:8" hidden="1" x14ac:dyDescent="0.4">
      <c r="A387" s="247" t="s">
        <v>2885</v>
      </c>
      <c r="B387" s="237" t="s">
        <v>1144</v>
      </c>
      <c r="C387" s="258" t="s">
        <v>2556</v>
      </c>
      <c r="D387" s="259">
        <v>1</v>
      </c>
      <c r="E387" s="237" t="str">
        <f t="shared" si="6"/>
        <v>1103</v>
      </c>
      <c r="F387" s="237"/>
      <c r="H387" s="237" t="s">
        <v>2766</v>
      </c>
    </row>
    <row r="388" spans="1:8" hidden="1" x14ac:dyDescent="0.4">
      <c r="A388" s="247" t="s">
        <v>2885</v>
      </c>
      <c r="B388" s="237" t="s">
        <v>1144</v>
      </c>
      <c r="C388" s="258" t="s">
        <v>2557</v>
      </c>
      <c r="D388" s="259">
        <v>1</v>
      </c>
      <c r="E388" s="237" t="str">
        <f t="shared" si="6"/>
        <v>1103</v>
      </c>
      <c r="F388" s="237"/>
      <c r="H388" s="237" t="s">
        <v>2766</v>
      </c>
    </row>
    <row r="389" spans="1:8" hidden="1" x14ac:dyDescent="0.4">
      <c r="A389" s="247" t="s">
        <v>2885</v>
      </c>
      <c r="B389" s="237" t="s">
        <v>1144</v>
      </c>
      <c r="C389" s="258" t="s">
        <v>2558</v>
      </c>
      <c r="D389" s="259">
        <v>1</v>
      </c>
      <c r="E389" s="237" t="str">
        <f t="shared" si="6"/>
        <v>1103</v>
      </c>
      <c r="F389" s="237"/>
      <c r="H389" s="237" t="s">
        <v>2766</v>
      </c>
    </row>
    <row r="390" spans="1:8" hidden="1" x14ac:dyDescent="0.4">
      <c r="A390" s="247" t="s">
        <v>2885</v>
      </c>
      <c r="B390" s="237" t="s">
        <v>1144</v>
      </c>
      <c r="C390" s="258" t="s">
        <v>2559</v>
      </c>
      <c r="D390" s="259">
        <v>1</v>
      </c>
      <c r="E390" s="237" t="str">
        <f t="shared" si="6"/>
        <v>1103</v>
      </c>
      <c r="F390" s="237"/>
      <c r="H390" s="237" t="s">
        <v>2766</v>
      </c>
    </row>
    <row r="391" spans="1:8" hidden="1" x14ac:dyDescent="0.4">
      <c r="A391" s="247" t="s">
        <v>2885</v>
      </c>
      <c r="B391" s="237" t="s">
        <v>1144</v>
      </c>
      <c r="C391" s="258" t="s">
        <v>2560</v>
      </c>
      <c r="D391" s="259">
        <v>1</v>
      </c>
      <c r="E391" s="237" t="str">
        <f t="shared" si="6"/>
        <v>1103</v>
      </c>
      <c r="F391" s="237"/>
      <c r="H391" s="237" t="s">
        <v>2766</v>
      </c>
    </row>
    <row r="392" spans="1:8" hidden="1" x14ac:dyDescent="0.4">
      <c r="A392" s="247" t="s">
        <v>2885</v>
      </c>
      <c r="B392" s="237" t="s">
        <v>1144</v>
      </c>
      <c r="C392" s="258" t="s">
        <v>2561</v>
      </c>
      <c r="D392" s="259">
        <v>1</v>
      </c>
      <c r="E392" s="237" t="str">
        <f t="shared" si="6"/>
        <v>1103</v>
      </c>
      <c r="F392" s="237"/>
      <c r="H392" s="237" t="s">
        <v>2766</v>
      </c>
    </row>
    <row r="393" spans="1:8" hidden="1" x14ac:dyDescent="0.4">
      <c r="A393" s="247" t="s">
        <v>2885</v>
      </c>
      <c r="B393" s="237" t="s">
        <v>1144</v>
      </c>
      <c r="C393" s="258" t="s">
        <v>2562</v>
      </c>
      <c r="D393" s="259">
        <v>1</v>
      </c>
      <c r="E393" s="237" t="str">
        <f t="shared" si="6"/>
        <v>1103</v>
      </c>
      <c r="F393" s="237"/>
      <c r="H393" s="237" t="s">
        <v>2766</v>
      </c>
    </row>
    <row r="394" spans="1:8" hidden="1" x14ac:dyDescent="0.4">
      <c r="A394" s="247" t="s">
        <v>2885</v>
      </c>
      <c r="B394" s="237" t="s">
        <v>1144</v>
      </c>
      <c r="C394" s="258" t="s">
        <v>2563</v>
      </c>
      <c r="D394" s="259">
        <v>1</v>
      </c>
      <c r="E394" s="237" t="str">
        <f t="shared" si="6"/>
        <v>1103</v>
      </c>
      <c r="F394" s="237"/>
      <c r="H394" s="237" t="s">
        <v>2766</v>
      </c>
    </row>
    <row r="395" spans="1:8" hidden="1" x14ac:dyDescent="0.4">
      <c r="A395" s="247" t="s">
        <v>2885</v>
      </c>
      <c r="B395" s="237" t="s">
        <v>1144</v>
      </c>
      <c r="C395" s="258" t="s">
        <v>2564</v>
      </c>
      <c r="D395" s="259">
        <v>1</v>
      </c>
      <c r="E395" s="237" t="str">
        <f t="shared" si="6"/>
        <v>1103</v>
      </c>
      <c r="F395" s="237"/>
      <c r="H395" s="237" t="s">
        <v>2766</v>
      </c>
    </row>
    <row r="396" spans="1:8" hidden="1" x14ac:dyDescent="0.4">
      <c r="A396" s="247" t="s">
        <v>2885</v>
      </c>
      <c r="B396" s="237" t="s">
        <v>1144</v>
      </c>
      <c r="C396" s="258" t="s">
        <v>2565</v>
      </c>
      <c r="D396" s="259">
        <v>1</v>
      </c>
      <c r="E396" s="237" t="str">
        <f t="shared" si="6"/>
        <v>1103</v>
      </c>
      <c r="F396" s="237"/>
      <c r="H396" s="237" t="s">
        <v>2766</v>
      </c>
    </row>
    <row r="397" spans="1:8" hidden="1" x14ac:dyDescent="0.4">
      <c r="A397" s="247" t="s">
        <v>2885</v>
      </c>
      <c r="B397" s="237" t="s">
        <v>1144</v>
      </c>
      <c r="C397" s="258" t="s">
        <v>2566</v>
      </c>
      <c r="D397" s="259">
        <v>1</v>
      </c>
      <c r="E397" s="237" t="str">
        <f t="shared" si="6"/>
        <v>1103</v>
      </c>
      <c r="F397" s="237"/>
      <c r="H397" s="237" t="s">
        <v>2766</v>
      </c>
    </row>
    <row r="398" spans="1:8" hidden="1" x14ac:dyDescent="0.4">
      <c r="A398" s="247" t="s">
        <v>2885</v>
      </c>
      <c r="B398" s="237" t="s">
        <v>1144</v>
      </c>
      <c r="C398" s="258" t="s">
        <v>2567</v>
      </c>
      <c r="D398" s="259">
        <v>1</v>
      </c>
      <c r="E398" s="237" t="str">
        <f t="shared" si="6"/>
        <v>1103</v>
      </c>
      <c r="F398" s="237"/>
      <c r="H398" s="237" t="s">
        <v>2766</v>
      </c>
    </row>
    <row r="399" spans="1:8" hidden="1" x14ac:dyDescent="0.4">
      <c r="A399" s="247" t="s">
        <v>2885</v>
      </c>
      <c r="B399" s="237" t="s">
        <v>1144</v>
      </c>
      <c r="C399" s="258" t="s">
        <v>2568</v>
      </c>
      <c r="D399" s="259">
        <v>1</v>
      </c>
      <c r="E399" s="237" t="str">
        <f t="shared" si="6"/>
        <v>1103</v>
      </c>
      <c r="F399" s="237"/>
      <c r="H399" s="237" t="s">
        <v>2766</v>
      </c>
    </row>
    <row r="400" spans="1:8" hidden="1" x14ac:dyDescent="0.4">
      <c r="A400" s="247" t="s">
        <v>2885</v>
      </c>
      <c r="B400" s="237" t="s">
        <v>1144</v>
      </c>
      <c r="C400" s="258" t="s">
        <v>2569</v>
      </c>
      <c r="D400" s="259">
        <v>1</v>
      </c>
      <c r="E400" s="237" t="str">
        <f t="shared" si="6"/>
        <v>1103</v>
      </c>
      <c r="F400" s="237"/>
      <c r="H400" s="237" t="s">
        <v>2766</v>
      </c>
    </row>
    <row r="401" spans="1:8" hidden="1" x14ac:dyDescent="0.4">
      <c r="A401" s="247" t="s">
        <v>2885</v>
      </c>
      <c r="B401" s="237" t="s">
        <v>1144</v>
      </c>
      <c r="C401" s="258" t="s">
        <v>2570</v>
      </c>
      <c r="D401" s="259">
        <v>1</v>
      </c>
      <c r="E401" s="237" t="str">
        <f t="shared" si="6"/>
        <v>1103</v>
      </c>
      <c r="F401" s="237"/>
      <c r="H401" s="237" t="s">
        <v>2766</v>
      </c>
    </row>
    <row r="402" spans="1:8" hidden="1" x14ac:dyDescent="0.4">
      <c r="A402" s="247" t="s">
        <v>2885</v>
      </c>
      <c r="B402" s="237" t="s">
        <v>1144</v>
      </c>
      <c r="C402" s="258" t="s">
        <v>2571</v>
      </c>
      <c r="D402" s="259">
        <v>1</v>
      </c>
      <c r="E402" s="237" t="str">
        <f t="shared" si="6"/>
        <v>1103</v>
      </c>
      <c r="F402" s="237"/>
      <c r="H402" s="237" t="s">
        <v>2766</v>
      </c>
    </row>
    <row r="403" spans="1:8" hidden="1" x14ac:dyDescent="0.4">
      <c r="A403" s="247" t="s">
        <v>2885</v>
      </c>
      <c r="B403" s="237" t="s">
        <v>1144</v>
      </c>
      <c r="C403" s="258" t="s">
        <v>2572</v>
      </c>
      <c r="D403" s="259">
        <v>1</v>
      </c>
      <c r="E403" s="237" t="str">
        <f t="shared" si="6"/>
        <v>1103</v>
      </c>
      <c r="F403" s="237"/>
      <c r="H403" s="237" t="s">
        <v>2766</v>
      </c>
    </row>
    <row r="404" spans="1:8" hidden="1" x14ac:dyDescent="0.4">
      <c r="A404" s="247" t="s">
        <v>2885</v>
      </c>
      <c r="B404" s="237" t="s">
        <v>1144</v>
      </c>
      <c r="C404" s="258" t="s">
        <v>2573</v>
      </c>
      <c r="D404" s="259">
        <v>1</v>
      </c>
      <c r="E404" s="237" t="str">
        <f t="shared" si="6"/>
        <v>1103</v>
      </c>
      <c r="F404" s="237"/>
      <c r="H404" s="237" t="s">
        <v>2766</v>
      </c>
    </row>
    <row r="405" spans="1:8" hidden="1" x14ac:dyDescent="0.4">
      <c r="A405" s="247" t="s">
        <v>2885</v>
      </c>
      <c r="B405" s="237" t="s">
        <v>1144</v>
      </c>
      <c r="C405" s="258" t="s">
        <v>2574</v>
      </c>
      <c r="D405" s="259">
        <v>1</v>
      </c>
      <c r="E405" s="237" t="str">
        <f t="shared" si="6"/>
        <v>1103</v>
      </c>
      <c r="F405" s="237"/>
      <c r="H405" s="237" t="s">
        <v>2766</v>
      </c>
    </row>
    <row r="406" spans="1:8" hidden="1" x14ac:dyDescent="0.4">
      <c r="A406" s="247" t="s">
        <v>2885</v>
      </c>
      <c r="B406" s="237" t="s">
        <v>1144</v>
      </c>
      <c r="C406" s="258" t="s">
        <v>2575</v>
      </c>
      <c r="D406" s="259">
        <v>1</v>
      </c>
      <c r="E406" s="237" t="str">
        <f t="shared" si="6"/>
        <v>1103</v>
      </c>
      <c r="F406" s="237"/>
      <c r="H406" s="237" t="s">
        <v>2766</v>
      </c>
    </row>
    <row r="407" spans="1:8" hidden="1" x14ac:dyDescent="0.4">
      <c r="A407" s="247" t="s">
        <v>2885</v>
      </c>
      <c r="B407" s="237" t="s">
        <v>1144</v>
      </c>
      <c r="C407" s="258" t="s">
        <v>2576</v>
      </c>
      <c r="D407" s="259">
        <v>1</v>
      </c>
      <c r="E407" s="237" t="str">
        <f t="shared" si="6"/>
        <v>1103</v>
      </c>
      <c r="F407" s="237"/>
      <c r="H407" s="237" t="s">
        <v>2766</v>
      </c>
    </row>
    <row r="408" spans="1:8" hidden="1" x14ac:dyDescent="0.4">
      <c r="A408" s="247" t="s">
        <v>2885</v>
      </c>
      <c r="B408" s="237" t="s">
        <v>1144</v>
      </c>
      <c r="C408" s="258" t="s">
        <v>2577</v>
      </c>
      <c r="D408" s="259">
        <v>1</v>
      </c>
      <c r="E408" s="237" t="str">
        <f t="shared" si="6"/>
        <v>1103</v>
      </c>
      <c r="F408" s="237"/>
      <c r="H408" s="237" t="s">
        <v>2766</v>
      </c>
    </row>
    <row r="409" spans="1:8" hidden="1" x14ac:dyDescent="0.4">
      <c r="A409" s="247" t="s">
        <v>2885</v>
      </c>
      <c r="B409" s="237" t="s">
        <v>1144</v>
      </c>
      <c r="C409" s="258" t="s">
        <v>2578</v>
      </c>
      <c r="D409" s="259">
        <v>1</v>
      </c>
      <c r="E409" s="237" t="str">
        <f t="shared" si="6"/>
        <v>1103</v>
      </c>
      <c r="F409" s="237"/>
      <c r="H409" s="237" t="s">
        <v>2766</v>
      </c>
    </row>
    <row r="410" spans="1:8" hidden="1" x14ac:dyDescent="0.4">
      <c r="A410" s="247" t="s">
        <v>2885</v>
      </c>
      <c r="B410" s="237" t="s">
        <v>1144</v>
      </c>
      <c r="C410" s="258" t="s">
        <v>2579</v>
      </c>
      <c r="D410" s="259">
        <v>1</v>
      </c>
      <c r="E410" s="237" t="str">
        <f t="shared" si="6"/>
        <v>1103</v>
      </c>
      <c r="F410" s="237"/>
      <c r="H410" s="237" t="s">
        <v>2766</v>
      </c>
    </row>
    <row r="411" spans="1:8" hidden="1" x14ac:dyDescent="0.4">
      <c r="A411" s="247" t="s">
        <v>2885</v>
      </c>
      <c r="B411" s="237" t="s">
        <v>1144</v>
      </c>
      <c r="C411" s="258" t="s">
        <v>2580</v>
      </c>
      <c r="D411" s="259">
        <v>1</v>
      </c>
      <c r="E411" s="237" t="str">
        <f t="shared" si="6"/>
        <v>1103</v>
      </c>
      <c r="F411" s="237"/>
      <c r="H411" s="237" t="s">
        <v>2766</v>
      </c>
    </row>
    <row r="412" spans="1:8" hidden="1" x14ac:dyDescent="0.4">
      <c r="A412" s="247" t="s">
        <v>2885</v>
      </c>
      <c r="B412" s="237" t="s">
        <v>1144</v>
      </c>
      <c r="C412" s="258" t="s">
        <v>2581</v>
      </c>
      <c r="D412" s="259">
        <v>1</v>
      </c>
      <c r="E412" s="237" t="str">
        <f t="shared" si="6"/>
        <v>1103</v>
      </c>
      <c r="F412" s="237"/>
      <c r="H412" s="237" t="s">
        <v>2766</v>
      </c>
    </row>
    <row r="413" spans="1:8" hidden="1" x14ac:dyDescent="0.4">
      <c r="A413" s="247" t="s">
        <v>2885</v>
      </c>
      <c r="B413" s="237" t="s">
        <v>1144</v>
      </c>
      <c r="C413" s="247" t="s">
        <v>2908</v>
      </c>
      <c r="D413" s="237">
        <v>1</v>
      </c>
      <c r="E413" s="237" t="str">
        <f t="shared" si="6"/>
        <v>NA</v>
      </c>
      <c r="F413" s="237"/>
      <c r="H413" s="237" t="s">
        <v>2801</v>
      </c>
    </row>
    <row r="414" spans="1:8" hidden="1" x14ac:dyDescent="0.4">
      <c r="A414" s="247" t="s">
        <v>2885</v>
      </c>
      <c r="B414" s="237" t="s">
        <v>1144</v>
      </c>
      <c r="C414" s="247" t="s">
        <v>2909</v>
      </c>
      <c r="D414" s="237">
        <v>1</v>
      </c>
      <c r="E414" s="237" t="str">
        <f t="shared" si="6"/>
        <v>NA</v>
      </c>
      <c r="F414" s="237"/>
      <c r="H414" s="237" t="s">
        <v>2801</v>
      </c>
    </row>
    <row r="415" spans="1:8" hidden="1" x14ac:dyDescent="0.4">
      <c r="A415" s="247" t="s">
        <v>2885</v>
      </c>
      <c r="B415" s="237" t="s">
        <v>1144</v>
      </c>
      <c r="C415" s="247" t="s">
        <v>2910</v>
      </c>
      <c r="D415" s="237">
        <v>1</v>
      </c>
      <c r="E415" s="237" t="str">
        <f t="shared" si="6"/>
        <v>NA</v>
      </c>
      <c r="F415" s="237"/>
      <c r="H415" s="237" t="s">
        <v>2801</v>
      </c>
    </row>
    <row r="416" spans="1:8" hidden="1" x14ac:dyDescent="0.4">
      <c r="A416" s="247" t="s">
        <v>2885</v>
      </c>
      <c r="B416" s="237" t="s">
        <v>1144</v>
      </c>
      <c r="C416" s="247" t="s">
        <v>2911</v>
      </c>
      <c r="D416" s="237">
        <v>1</v>
      </c>
      <c r="E416" s="237" t="str">
        <f t="shared" si="6"/>
        <v>NA</v>
      </c>
      <c r="F416" s="237"/>
      <c r="H416" s="237" t="s">
        <v>2801</v>
      </c>
    </row>
    <row r="417" spans="1:8" hidden="1" x14ac:dyDescent="0.4">
      <c r="A417" s="253" t="s">
        <v>2885</v>
      </c>
      <c r="B417" s="237" t="s">
        <v>1144</v>
      </c>
      <c r="C417" s="253" t="s">
        <v>2912</v>
      </c>
      <c r="D417" s="254">
        <v>1</v>
      </c>
      <c r="E417" s="237" t="str">
        <f t="shared" si="6"/>
        <v>1103</v>
      </c>
      <c r="F417" s="254" t="s">
        <v>2867</v>
      </c>
      <c r="H417" s="254" t="s">
        <v>2766</v>
      </c>
    </row>
    <row r="418" spans="1:8" hidden="1" x14ac:dyDescent="0.4">
      <c r="A418" s="237" t="s">
        <v>2885</v>
      </c>
      <c r="B418" s="237" t="s">
        <v>1144</v>
      </c>
      <c r="C418" s="258" t="s">
        <v>2913</v>
      </c>
      <c r="D418" s="259">
        <v>1</v>
      </c>
      <c r="E418" s="237" t="str">
        <f t="shared" si="6"/>
        <v>1103</v>
      </c>
      <c r="F418" s="237" t="s">
        <v>2914</v>
      </c>
      <c r="H418" s="237" t="s">
        <v>2766</v>
      </c>
    </row>
    <row r="419" spans="1:8" hidden="1" x14ac:dyDescent="0.4">
      <c r="A419" s="237" t="s">
        <v>2885</v>
      </c>
      <c r="B419" s="237" t="s">
        <v>1144</v>
      </c>
      <c r="C419" s="258" t="s">
        <v>2582</v>
      </c>
      <c r="D419" s="259">
        <v>1</v>
      </c>
      <c r="E419" s="237" t="str">
        <f t="shared" si="6"/>
        <v>1103</v>
      </c>
      <c r="F419" s="237" t="s">
        <v>2914</v>
      </c>
      <c r="H419" s="237" t="s">
        <v>2766</v>
      </c>
    </row>
    <row r="420" spans="1:8" hidden="1" x14ac:dyDescent="0.4">
      <c r="A420" s="237" t="s">
        <v>2885</v>
      </c>
      <c r="B420" s="237" t="s">
        <v>1144</v>
      </c>
      <c r="C420" s="258" t="s">
        <v>2583</v>
      </c>
      <c r="D420" s="259">
        <v>1</v>
      </c>
      <c r="E420" s="237" t="str">
        <f t="shared" si="6"/>
        <v>1103</v>
      </c>
      <c r="F420" s="237" t="s">
        <v>2914</v>
      </c>
      <c r="H420" s="237" t="s">
        <v>2766</v>
      </c>
    </row>
    <row r="421" spans="1:8" hidden="1" x14ac:dyDescent="0.4">
      <c r="A421" s="237" t="s">
        <v>2885</v>
      </c>
      <c r="B421" s="237" t="s">
        <v>1144</v>
      </c>
      <c r="C421" s="258" t="s">
        <v>2584</v>
      </c>
      <c r="D421" s="259">
        <v>1</v>
      </c>
      <c r="E421" s="237" t="str">
        <f t="shared" si="6"/>
        <v>1103</v>
      </c>
      <c r="F421" s="237" t="s">
        <v>2914</v>
      </c>
      <c r="H421" s="237" t="s">
        <v>2766</v>
      </c>
    </row>
    <row r="422" spans="1:8" hidden="1" x14ac:dyDescent="0.4">
      <c r="A422" s="237" t="s">
        <v>2885</v>
      </c>
      <c r="B422" s="237" t="s">
        <v>1144</v>
      </c>
      <c r="C422" s="258" t="s">
        <v>2585</v>
      </c>
      <c r="D422" s="259">
        <v>1</v>
      </c>
      <c r="E422" s="237" t="str">
        <f t="shared" si="6"/>
        <v>1103</v>
      </c>
      <c r="F422" s="237" t="s">
        <v>2914</v>
      </c>
      <c r="H422" s="237" t="s">
        <v>2766</v>
      </c>
    </row>
    <row r="423" spans="1:8" hidden="1" x14ac:dyDescent="0.4">
      <c r="A423" s="237" t="s">
        <v>2885</v>
      </c>
      <c r="B423" s="237" t="s">
        <v>1144</v>
      </c>
      <c r="C423" s="258" t="s">
        <v>2586</v>
      </c>
      <c r="D423" s="259">
        <v>1</v>
      </c>
      <c r="E423" s="237" t="str">
        <f t="shared" si="6"/>
        <v>1103</v>
      </c>
      <c r="F423" s="237" t="s">
        <v>2914</v>
      </c>
      <c r="H423" s="237" t="s">
        <v>2766</v>
      </c>
    </row>
    <row r="424" spans="1:8" hidden="1" x14ac:dyDescent="0.4">
      <c r="A424" s="237" t="s">
        <v>2885</v>
      </c>
      <c r="B424" s="237" t="s">
        <v>1144</v>
      </c>
      <c r="C424" s="258" t="s">
        <v>2587</v>
      </c>
      <c r="D424" s="259">
        <v>1</v>
      </c>
      <c r="E424" s="237" t="str">
        <f t="shared" si="6"/>
        <v>1103</v>
      </c>
      <c r="F424" s="237" t="s">
        <v>2914</v>
      </c>
      <c r="H424" s="237" t="s">
        <v>2766</v>
      </c>
    </row>
    <row r="425" spans="1:8" hidden="1" x14ac:dyDescent="0.4">
      <c r="A425" s="237" t="s">
        <v>2885</v>
      </c>
      <c r="B425" s="237" t="s">
        <v>1144</v>
      </c>
      <c r="C425" s="258" t="s">
        <v>2588</v>
      </c>
      <c r="D425" s="259">
        <v>1</v>
      </c>
      <c r="E425" s="237" t="str">
        <f t="shared" si="6"/>
        <v>1103</v>
      </c>
      <c r="F425" s="237" t="s">
        <v>2914</v>
      </c>
      <c r="H425" s="237" t="s">
        <v>2766</v>
      </c>
    </row>
    <row r="426" spans="1:8" hidden="1" x14ac:dyDescent="0.4">
      <c r="A426" s="237" t="s">
        <v>2885</v>
      </c>
      <c r="B426" s="237" t="s">
        <v>1144</v>
      </c>
      <c r="C426" s="258" t="s">
        <v>2589</v>
      </c>
      <c r="D426" s="259">
        <v>1</v>
      </c>
      <c r="E426" s="237" t="str">
        <f t="shared" si="6"/>
        <v>1103</v>
      </c>
      <c r="F426" s="237" t="s">
        <v>2914</v>
      </c>
      <c r="H426" s="237" t="s">
        <v>2766</v>
      </c>
    </row>
    <row r="427" spans="1:8" hidden="1" x14ac:dyDescent="0.4">
      <c r="A427" s="237" t="s">
        <v>2885</v>
      </c>
      <c r="B427" s="237" t="s">
        <v>1144</v>
      </c>
      <c r="C427" s="258" t="s">
        <v>2590</v>
      </c>
      <c r="D427" s="259">
        <v>1</v>
      </c>
      <c r="E427" s="237" t="str">
        <f t="shared" si="6"/>
        <v>1103</v>
      </c>
      <c r="F427" s="237" t="s">
        <v>2914</v>
      </c>
      <c r="H427" s="237" t="s">
        <v>2766</v>
      </c>
    </row>
    <row r="428" spans="1:8" hidden="1" x14ac:dyDescent="0.4">
      <c r="A428" s="237" t="s">
        <v>2885</v>
      </c>
      <c r="B428" s="237" t="s">
        <v>1144</v>
      </c>
      <c r="C428" s="258" t="s">
        <v>2591</v>
      </c>
      <c r="D428" s="259">
        <v>1</v>
      </c>
      <c r="E428" s="237" t="str">
        <f t="shared" si="6"/>
        <v>1103</v>
      </c>
      <c r="F428" s="237" t="s">
        <v>2914</v>
      </c>
      <c r="H428" s="237" t="s">
        <v>2766</v>
      </c>
    </row>
    <row r="429" spans="1:8" hidden="1" x14ac:dyDescent="0.4">
      <c r="A429" s="237" t="s">
        <v>2885</v>
      </c>
      <c r="B429" s="237" t="s">
        <v>1144</v>
      </c>
      <c r="C429" s="258" t="s">
        <v>2592</v>
      </c>
      <c r="D429" s="259">
        <v>1</v>
      </c>
      <c r="E429" s="237" t="str">
        <f t="shared" si="6"/>
        <v>1103</v>
      </c>
      <c r="F429" s="237" t="s">
        <v>2914</v>
      </c>
      <c r="H429" s="237" t="s">
        <v>2766</v>
      </c>
    </row>
    <row r="430" spans="1:8" hidden="1" x14ac:dyDescent="0.4">
      <c r="A430" s="237" t="s">
        <v>2885</v>
      </c>
      <c r="B430" s="237" t="s">
        <v>1144</v>
      </c>
      <c r="C430" s="258" t="s">
        <v>2593</v>
      </c>
      <c r="D430" s="259">
        <v>1</v>
      </c>
      <c r="E430" s="237" t="str">
        <f t="shared" si="6"/>
        <v>1103</v>
      </c>
      <c r="F430" s="237" t="s">
        <v>2914</v>
      </c>
      <c r="H430" s="237" t="s">
        <v>2766</v>
      </c>
    </row>
    <row r="431" spans="1:8" hidden="1" x14ac:dyDescent="0.4">
      <c r="A431" s="237" t="s">
        <v>2885</v>
      </c>
      <c r="B431" s="237" t="s">
        <v>1144</v>
      </c>
      <c r="C431" s="258" t="s">
        <v>2594</v>
      </c>
      <c r="D431" s="259">
        <v>1</v>
      </c>
      <c r="E431" s="237" t="str">
        <f t="shared" si="6"/>
        <v>1103</v>
      </c>
      <c r="F431" s="237" t="s">
        <v>2914</v>
      </c>
      <c r="H431" s="237" t="s">
        <v>2766</v>
      </c>
    </row>
    <row r="432" spans="1:8" hidden="1" x14ac:dyDescent="0.4">
      <c r="A432" s="237" t="s">
        <v>2885</v>
      </c>
      <c r="B432" s="237" t="s">
        <v>1144</v>
      </c>
      <c r="C432" s="258" t="s">
        <v>2595</v>
      </c>
      <c r="D432" s="259">
        <v>1</v>
      </c>
      <c r="E432" s="237" t="str">
        <f t="shared" si="6"/>
        <v>1103</v>
      </c>
      <c r="F432" s="237" t="s">
        <v>2914</v>
      </c>
      <c r="H432" s="237" t="s">
        <v>2766</v>
      </c>
    </row>
    <row r="433" spans="1:8" hidden="1" x14ac:dyDescent="0.4">
      <c r="A433" s="237" t="s">
        <v>2885</v>
      </c>
      <c r="B433" s="237" t="s">
        <v>1144</v>
      </c>
      <c r="C433" s="258" t="s">
        <v>2596</v>
      </c>
      <c r="D433" s="259">
        <v>1</v>
      </c>
      <c r="E433" s="237" t="str">
        <f t="shared" si="6"/>
        <v>1103</v>
      </c>
      <c r="F433" s="237" t="s">
        <v>2914</v>
      </c>
      <c r="H433" s="237" t="s">
        <v>2766</v>
      </c>
    </row>
    <row r="434" spans="1:8" hidden="1" x14ac:dyDescent="0.4">
      <c r="A434" s="237" t="s">
        <v>2885</v>
      </c>
      <c r="B434" s="237" t="s">
        <v>1144</v>
      </c>
      <c r="C434" s="258" t="s">
        <v>2597</v>
      </c>
      <c r="D434" s="259">
        <v>1</v>
      </c>
      <c r="E434" s="237" t="str">
        <f t="shared" si="6"/>
        <v>1103</v>
      </c>
      <c r="F434" s="237" t="s">
        <v>2914</v>
      </c>
      <c r="H434" s="237" t="s">
        <v>2766</v>
      </c>
    </row>
    <row r="435" spans="1:8" hidden="1" x14ac:dyDescent="0.4">
      <c r="A435" s="237" t="s">
        <v>2885</v>
      </c>
      <c r="B435" s="237" t="s">
        <v>1144</v>
      </c>
      <c r="C435" s="258" t="s">
        <v>2598</v>
      </c>
      <c r="D435" s="259">
        <v>1</v>
      </c>
      <c r="E435" s="237" t="str">
        <f t="shared" si="6"/>
        <v>1103</v>
      </c>
      <c r="F435" s="237" t="s">
        <v>2914</v>
      </c>
      <c r="H435" s="237" t="s">
        <v>2766</v>
      </c>
    </row>
    <row r="436" spans="1:8" hidden="1" x14ac:dyDescent="0.4">
      <c r="A436" s="237" t="s">
        <v>2885</v>
      </c>
      <c r="B436" s="237" t="s">
        <v>1144</v>
      </c>
      <c r="C436" s="258" t="s">
        <v>2599</v>
      </c>
      <c r="D436" s="259">
        <v>1</v>
      </c>
      <c r="E436" s="237" t="str">
        <f t="shared" si="6"/>
        <v>1103</v>
      </c>
      <c r="F436" s="237" t="s">
        <v>2914</v>
      </c>
      <c r="H436" s="237" t="s">
        <v>2766</v>
      </c>
    </row>
    <row r="437" spans="1:8" hidden="1" x14ac:dyDescent="0.4">
      <c r="A437" s="237" t="s">
        <v>2885</v>
      </c>
      <c r="B437" s="237" t="s">
        <v>1144</v>
      </c>
      <c r="C437" s="258" t="s">
        <v>2600</v>
      </c>
      <c r="D437" s="259">
        <v>1</v>
      </c>
      <c r="E437" s="237" t="str">
        <f t="shared" si="6"/>
        <v>1103</v>
      </c>
      <c r="F437" s="237" t="s">
        <v>2914</v>
      </c>
      <c r="H437" s="237" t="s">
        <v>2766</v>
      </c>
    </row>
    <row r="438" spans="1:8" hidden="1" x14ac:dyDescent="0.4">
      <c r="A438" s="237" t="s">
        <v>2885</v>
      </c>
      <c r="B438" s="237" t="s">
        <v>1144</v>
      </c>
      <c r="C438" s="258" t="s">
        <v>2601</v>
      </c>
      <c r="D438" s="259">
        <v>1</v>
      </c>
      <c r="E438" s="237" t="str">
        <f t="shared" si="6"/>
        <v>1103</v>
      </c>
      <c r="F438" s="237" t="s">
        <v>2914</v>
      </c>
      <c r="H438" s="237" t="s">
        <v>2766</v>
      </c>
    </row>
    <row r="439" spans="1:8" hidden="1" x14ac:dyDescent="0.4">
      <c r="A439" s="237" t="s">
        <v>2885</v>
      </c>
      <c r="B439" s="237" t="s">
        <v>1144</v>
      </c>
      <c r="C439" s="258" t="s">
        <v>2602</v>
      </c>
      <c r="D439" s="259">
        <v>1</v>
      </c>
      <c r="E439" s="237" t="str">
        <f t="shared" si="6"/>
        <v>1103</v>
      </c>
      <c r="F439" s="237" t="s">
        <v>2914</v>
      </c>
      <c r="H439" s="237" t="s">
        <v>2766</v>
      </c>
    </row>
    <row r="440" spans="1:8" hidden="1" x14ac:dyDescent="0.4">
      <c r="A440" s="237" t="s">
        <v>2885</v>
      </c>
      <c r="B440" s="237" t="s">
        <v>1144</v>
      </c>
      <c r="C440" s="258" t="s">
        <v>2603</v>
      </c>
      <c r="D440" s="259">
        <v>1</v>
      </c>
      <c r="E440" s="237" t="str">
        <f t="shared" si="6"/>
        <v>1103</v>
      </c>
      <c r="F440" s="237" t="s">
        <v>2914</v>
      </c>
      <c r="H440" s="237" t="s">
        <v>2766</v>
      </c>
    </row>
    <row r="441" spans="1:8" hidden="1" x14ac:dyDescent="0.4">
      <c r="A441" s="237" t="s">
        <v>2885</v>
      </c>
      <c r="B441" s="237" t="s">
        <v>1144</v>
      </c>
      <c r="C441" s="258" t="s">
        <v>2604</v>
      </c>
      <c r="D441" s="259">
        <v>1</v>
      </c>
      <c r="E441" s="237" t="str">
        <f t="shared" si="6"/>
        <v>1103</v>
      </c>
      <c r="F441" s="237" t="s">
        <v>2914</v>
      </c>
      <c r="H441" s="237" t="s">
        <v>2766</v>
      </c>
    </row>
    <row r="442" spans="1:8" hidden="1" x14ac:dyDescent="0.4">
      <c r="A442" s="237" t="s">
        <v>2885</v>
      </c>
      <c r="B442" s="237" t="s">
        <v>1144</v>
      </c>
      <c r="C442" s="258" t="s">
        <v>2605</v>
      </c>
      <c r="D442" s="259">
        <v>1</v>
      </c>
      <c r="E442" s="237" t="str">
        <f t="shared" si="6"/>
        <v>1103</v>
      </c>
      <c r="F442" s="237" t="s">
        <v>2914</v>
      </c>
      <c r="H442" s="237" t="s">
        <v>2766</v>
      </c>
    </row>
    <row r="443" spans="1:8" hidden="1" x14ac:dyDescent="0.4">
      <c r="A443" s="237" t="s">
        <v>977</v>
      </c>
      <c r="B443" s="237" t="s">
        <v>1144</v>
      </c>
      <c r="C443" s="237" t="s">
        <v>2915</v>
      </c>
      <c r="D443" s="237">
        <v>1</v>
      </c>
      <c r="E443" s="237" t="str">
        <f t="shared" si="6"/>
        <v>1103</v>
      </c>
      <c r="F443" s="237"/>
      <c r="H443" s="237" t="s">
        <v>2766</v>
      </c>
    </row>
    <row r="444" spans="1:8" hidden="1" x14ac:dyDescent="0.4">
      <c r="A444" s="237" t="s">
        <v>977</v>
      </c>
      <c r="B444" s="237" t="s">
        <v>1144</v>
      </c>
      <c r="C444" s="237" t="s">
        <v>2916</v>
      </c>
      <c r="D444" s="237">
        <v>1</v>
      </c>
      <c r="E444" s="237" t="str">
        <f t="shared" si="6"/>
        <v>1103</v>
      </c>
      <c r="F444" s="237"/>
      <c r="H444" s="237" t="s">
        <v>2766</v>
      </c>
    </row>
    <row r="445" spans="1:8" hidden="1" x14ac:dyDescent="0.4">
      <c r="A445" s="237" t="s">
        <v>977</v>
      </c>
      <c r="B445" s="237" t="s">
        <v>1144</v>
      </c>
      <c r="C445" s="237" t="s">
        <v>2917</v>
      </c>
      <c r="D445" s="237">
        <v>1</v>
      </c>
      <c r="E445" s="237" t="str">
        <f t="shared" si="6"/>
        <v>1103</v>
      </c>
      <c r="F445" s="237"/>
      <c r="H445" s="237" t="s">
        <v>2766</v>
      </c>
    </row>
    <row r="446" spans="1:8" x14ac:dyDescent="0.4">
      <c r="A446" s="260" t="s">
        <v>2833</v>
      </c>
      <c r="B446" s="237" t="s">
        <v>1147</v>
      </c>
      <c r="C446" s="261" t="s">
        <v>2918</v>
      </c>
      <c r="D446" s="251">
        <v>1</v>
      </c>
      <c r="E446" s="237" t="str">
        <f t="shared" si="6"/>
        <v>1103</v>
      </c>
      <c r="F446" s="237" t="s">
        <v>2919</v>
      </c>
      <c r="G446" s="103" t="s">
        <v>2930</v>
      </c>
      <c r="H446" s="238" t="s">
        <v>2766</v>
      </c>
    </row>
    <row r="447" spans="1:8" x14ac:dyDescent="0.4">
      <c r="A447" s="260" t="s">
        <v>2833</v>
      </c>
      <c r="B447" s="237" t="s">
        <v>1147</v>
      </c>
      <c r="C447" s="261" t="s">
        <v>2606</v>
      </c>
      <c r="D447" s="251">
        <v>1</v>
      </c>
      <c r="E447" s="237" t="str">
        <f t="shared" si="6"/>
        <v>1103</v>
      </c>
      <c r="F447" s="237" t="s">
        <v>2919</v>
      </c>
      <c r="G447" s="103" t="s">
        <v>2930</v>
      </c>
      <c r="H447" s="238" t="s">
        <v>2766</v>
      </c>
    </row>
    <row r="448" spans="1:8" x14ac:dyDescent="0.4">
      <c r="A448" s="260" t="s">
        <v>2833</v>
      </c>
      <c r="B448" s="237" t="s">
        <v>1147</v>
      </c>
      <c r="C448" s="261" t="s">
        <v>2607</v>
      </c>
      <c r="D448" s="251">
        <v>1</v>
      </c>
      <c r="E448" s="237" t="str">
        <f t="shared" si="6"/>
        <v>1103</v>
      </c>
      <c r="F448" s="237" t="s">
        <v>2919</v>
      </c>
      <c r="G448" s="103" t="s">
        <v>2930</v>
      </c>
      <c r="H448" s="238" t="s">
        <v>2766</v>
      </c>
    </row>
    <row r="449" spans="1:8" x14ac:dyDescent="0.4">
      <c r="A449" s="260" t="s">
        <v>2833</v>
      </c>
      <c r="B449" s="237" t="s">
        <v>1147</v>
      </c>
      <c r="C449" s="261" t="s">
        <v>2608</v>
      </c>
      <c r="D449" s="251">
        <v>1</v>
      </c>
      <c r="E449" s="237" t="str">
        <f t="shared" si="6"/>
        <v>1103</v>
      </c>
      <c r="F449" s="237" t="s">
        <v>2919</v>
      </c>
      <c r="G449" s="103" t="s">
        <v>2930</v>
      </c>
      <c r="H449" s="238" t="s">
        <v>2766</v>
      </c>
    </row>
    <row r="450" spans="1:8" x14ac:dyDescent="0.4">
      <c r="A450" s="260" t="s">
        <v>2833</v>
      </c>
      <c r="B450" s="237" t="s">
        <v>1147</v>
      </c>
      <c r="C450" s="261" t="s">
        <v>2609</v>
      </c>
      <c r="D450" s="251">
        <v>1</v>
      </c>
      <c r="E450" s="237" t="str">
        <f t="shared" ref="E450:E513" si="7">VLOOKUP(H450,$J$2:$M$12,4,0)</f>
        <v>1103</v>
      </c>
      <c r="F450" s="237" t="s">
        <v>2919</v>
      </c>
      <c r="G450" s="103" t="s">
        <v>2930</v>
      </c>
      <c r="H450" s="238" t="s">
        <v>2766</v>
      </c>
    </row>
    <row r="451" spans="1:8" x14ac:dyDescent="0.4">
      <c r="A451" s="260" t="s">
        <v>2833</v>
      </c>
      <c r="B451" s="237" t="s">
        <v>1147</v>
      </c>
      <c r="C451" s="261" t="s">
        <v>2610</v>
      </c>
      <c r="D451" s="251">
        <v>1</v>
      </c>
      <c r="E451" s="237" t="str">
        <f t="shared" si="7"/>
        <v>1103</v>
      </c>
      <c r="F451" s="237" t="s">
        <v>2919</v>
      </c>
      <c r="G451" s="103" t="s">
        <v>2930</v>
      </c>
      <c r="H451" s="238" t="s">
        <v>2766</v>
      </c>
    </row>
    <row r="452" spans="1:8" x14ac:dyDescent="0.4">
      <c r="A452" s="260" t="s">
        <v>2833</v>
      </c>
      <c r="B452" s="237" t="s">
        <v>1147</v>
      </c>
      <c r="C452" s="261" t="s">
        <v>2611</v>
      </c>
      <c r="D452" s="251">
        <v>1</v>
      </c>
      <c r="E452" s="237" t="str">
        <f t="shared" si="7"/>
        <v>1103</v>
      </c>
      <c r="F452" s="237" t="s">
        <v>2919</v>
      </c>
      <c r="G452" s="103" t="s">
        <v>2930</v>
      </c>
      <c r="H452" s="238" t="s">
        <v>2766</v>
      </c>
    </row>
    <row r="453" spans="1:8" x14ac:dyDescent="0.4">
      <c r="A453" s="260" t="s">
        <v>2833</v>
      </c>
      <c r="B453" s="237" t="s">
        <v>1147</v>
      </c>
      <c r="C453" s="261" t="s">
        <v>2612</v>
      </c>
      <c r="D453" s="251">
        <v>1</v>
      </c>
      <c r="E453" s="237" t="str">
        <f t="shared" si="7"/>
        <v>1103</v>
      </c>
      <c r="F453" s="237" t="s">
        <v>2919</v>
      </c>
      <c r="G453" s="103" t="s">
        <v>2930</v>
      </c>
      <c r="H453" s="238" t="s">
        <v>2766</v>
      </c>
    </row>
    <row r="454" spans="1:8" x14ac:dyDescent="0.4">
      <c r="A454" s="260" t="s">
        <v>2833</v>
      </c>
      <c r="B454" s="237" t="s">
        <v>1147</v>
      </c>
      <c r="C454" s="261" t="s">
        <v>2613</v>
      </c>
      <c r="D454" s="251">
        <v>1</v>
      </c>
      <c r="E454" s="237" t="str">
        <f t="shared" si="7"/>
        <v>1103</v>
      </c>
      <c r="F454" s="237" t="s">
        <v>2919</v>
      </c>
      <c r="G454" s="103" t="s">
        <v>2930</v>
      </c>
      <c r="H454" s="238" t="s">
        <v>2766</v>
      </c>
    </row>
    <row r="455" spans="1:8" x14ac:dyDescent="0.4">
      <c r="A455" s="260" t="s">
        <v>2833</v>
      </c>
      <c r="B455" s="237" t="s">
        <v>1147</v>
      </c>
      <c r="C455" s="261" t="s">
        <v>2614</v>
      </c>
      <c r="D455" s="251">
        <v>1</v>
      </c>
      <c r="E455" s="237" t="str">
        <f t="shared" si="7"/>
        <v>1103</v>
      </c>
      <c r="F455" s="237" t="s">
        <v>2919</v>
      </c>
      <c r="G455" s="103" t="s">
        <v>2930</v>
      </c>
      <c r="H455" s="238" t="s">
        <v>2766</v>
      </c>
    </row>
    <row r="456" spans="1:8" x14ac:dyDescent="0.4">
      <c r="A456" s="260" t="s">
        <v>2833</v>
      </c>
      <c r="B456" s="237" t="s">
        <v>1147</v>
      </c>
      <c r="C456" s="261" t="s">
        <v>2615</v>
      </c>
      <c r="D456" s="251">
        <v>1</v>
      </c>
      <c r="E456" s="237" t="str">
        <f t="shared" si="7"/>
        <v>1103</v>
      </c>
      <c r="F456" s="237" t="s">
        <v>2919</v>
      </c>
      <c r="G456" s="103" t="s">
        <v>2930</v>
      </c>
      <c r="H456" s="238" t="s">
        <v>2766</v>
      </c>
    </row>
    <row r="457" spans="1:8" x14ac:dyDescent="0.4">
      <c r="A457" s="260" t="s">
        <v>2833</v>
      </c>
      <c r="B457" s="237" t="s">
        <v>1147</v>
      </c>
      <c r="C457" s="261" t="s">
        <v>2616</v>
      </c>
      <c r="D457" s="251">
        <v>1</v>
      </c>
      <c r="E457" s="237" t="str">
        <f t="shared" si="7"/>
        <v>1103</v>
      </c>
      <c r="F457" s="237" t="s">
        <v>2919</v>
      </c>
      <c r="G457" s="103" t="s">
        <v>2930</v>
      </c>
      <c r="H457" s="238" t="s">
        <v>2766</v>
      </c>
    </row>
    <row r="458" spans="1:8" x14ac:dyDescent="0.4">
      <c r="A458" s="260" t="s">
        <v>2833</v>
      </c>
      <c r="B458" s="237" t="s">
        <v>1147</v>
      </c>
      <c r="C458" s="261" t="s">
        <v>2617</v>
      </c>
      <c r="D458" s="251">
        <v>1</v>
      </c>
      <c r="E458" s="237" t="str">
        <f t="shared" si="7"/>
        <v>1103</v>
      </c>
      <c r="F458" s="237" t="s">
        <v>2919</v>
      </c>
      <c r="G458" s="103" t="s">
        <v>2930</v>
      </c>
      <c r="H458" s="238" t="s">
        <v>2766</v>
      </c>
    </row>
    <row r="459" spans="1:8" x14ac:dyDescent="0.4">
      <c r="A459" s="260" t="s">
        <v>2833</v>
      </c>
      <c r="B459" s="237" t="s">
        <v>1147</v>
      </c>
      <c r="C459" s="261" t="s">
        <v>2618</v>
      </c>
      <c r="D459" s="251">
        <v>1</v>
      </c>
      <c r="E459" s="237" t="str">
        <f t="shared" si="7"/>
        <v>1103</v>
      </c>
      <c r="F459" s="237" t="s">
        <v>2919</v>
      </c>
      <c r="G459" s="103" t="s">
        <v>2930</v>
      </c>
      <c r="H459" s="238" t="s">
        <v>2766</v>
      </c>
    </row>
    <row r="460" spans="1:8" x14ac:dyDescent="0.4">
      <c r="A460" s="260" t="s">
        <v>2833</v>
      </c>
      <c r="B460" s="237" t="s">
        <v>1147</v>
      </c>
      <c r="C460" s="261" t="s">
        <v>2619</v>
      </c>
      <c r="D460" s="251">
        <v>1</v>
      </c>
      <c r="E460" s="237" t="str">
        <f t="shared" si="7"/>
        <v>1103</v>
      </c>
      <c r="F460" s="237" t="s">
        <v>2919</v>
      </c>
      <c r="G460" s="103" t="s">
        <v>2930</v>
      </c>
      <c r="H460" s="238" t="s">
        <v>2766</v>
      </c>
    </row>
    <row r="461" spans="1:8" x14ac:dyDescent="0.4">
      <c r="A461" s="260" t="s">
        <v>2833</v>
      </c>
      <c r="B461" s="237" t="s">
        <v>1147</v>
      </c>
      <c r="C461" s="261" t="s">
        <v>2620</v>
      </c>
      <c r="D461" s="251">
        <v>1</v>
      </c>
      <c r="E461" s="237" t="str">
        <f t="shared" si="7"/>
        <v>1103</v>
      </c>
      <c r="F461" s="237" t="s">
        <v>2919</v>
      </c>
      <c r="G461" s="103" t="s">
        <v>2930</v>
      </c>
      <c r="H461" s="238" t="s">
        <v>2766</v>
      </c>
    </row>
    <row r="462" spans="1:8" x14ac:dyDescent="0.4">
      <c r="A462" s="260" t="s">
        <v>2833</v>
      </c>
      <c r="B462" s="237" t="s">
        <v>1147</v>
      </c>
      <c r="C462" s="261" t="s">
        <v>2621</v>
      </c>
      <c r="D462" s="251">
        <v>1</v>
      </c>
      <c r="E462" s="237" t="str">
        <f t="shared" si="7"/>
        <v>1103</v>
      </c>
      <c r="F462" s="237" t="s">
        <v>2919</v>
      </c>
      <c r="G462" s="103" t="s">
        <v>2930</v>
      </c>
      <c r="H462" s="238" t="s">
        <v>2766</v>
      </c>
    </row>
    <row r="463" spans="1:8" x14ac:dyDescent="0.4">
      <c r="A463" s="260" t="s">
        <v>2833</v>
      </c>
      <c r="B463" s="237" t="s">
        <v>1147</v>
      </c>
      <c r="C463" s="261" t="s">
        <v>2622</v>
      </c>
      <c r="D463" s="251">
        <v>1</v>
      </c>
      <c r="E463" s="237" t="str">
        <f t="shared" si="7"/>
        <v>1103</v>
      </c>
      <c r="F463" s="237" t="s">
        <v>2919</v>
      </c>
      <c r="G463" s="103" t="s">
        <v>2930</v>
      </c>
      <c r="H463" s="238" t="s">
        <v>2766</v>
      </c>
    </row>
    <row r="464" spans="1:8" x14ac:dyDescent="0.4">
      <c r="A464" s="260" t="s">
        <v>2833</v>
      </c>
      <c r="B464" s="237" t="s">
        <v>1147</v>
      </c>
      <c r="C464" s="261" t="s">
        <v>2623</v>
      </c>
      <c r="D464" s="251">
        <v>1</v>
      </c>
      <c r="E464" s="237" t="str">
        <f t="shared" si="7"/>
        <v>1103</v>
      </c>
      <c r="F464" s="237" t="s">
        <v>2919</v>
      </c>
      <c r="G464" s="103" t="s">
        <v>2930</v>
      </c>
      <c r="H464" s="238" t="s">
        <v>2766</v>
      </c>
    </row>
    <row r="465" spans="1:8" x14ac:dyDescent="0.4">
      <c r="A465" s="260" t="s">
        <v>2833</v>
      </c>
      <c r="B465" s="237" t="s">
        <v>1147</v>
      </c>
      <c r="C465" s="261" t="s">
        <v>2624</v>
      </c>
      <c r="D465" s="251">
        <v>1</v>
      </c>
      <c r="E465" s="237" t="str">
        <f t="shared" si="7"/>
        <v>1103</v>
      </c>
      <c r="F465" s="237" t="s">
        <v>2919</v>
      </c>
      <c r="G465" s="103" t="s">
        <v>2930</v>
      </c>
      <c r="H465" s="238" t="s">
        <v>2766</v>
      </c>
    </row>
    <row r="466" spans="1:8" x14ac:dyDescent="0.4">
      <c r="A466" s="260" t="s">
        <v>2833</v>
      </c>
      <c r="B466" s="237" t="s">
        <v>1147</v>
      </c>
      <c r="C466" s="261" t="s">
        <v>2625</v>
      </c>
      <c r="D466" s="251">
        <v>1</v>
      </c>
      <c r="E466" s="237" t="str">
        <f t="shared" si="7"/>
        <v>1103</v>
      </c>
      <c r="F466" s="237" t="s">
        <v>2919</v>
      </c>
      <c r="G466" s="103" t="s">
        <v>2930</v>
      </c>
      <c r="H466" s="238" t="s">
        <v>2766</v>
      </c>
    </row>
    <row r="467" spans="1:8" x14ac:dyDescent="0.4">
      <c r="A467" s="260" t="s">
        <v>2833</v>
      </c>
      <c r="B467" s="237" t="s">
        <v>1147</v>
      </c>
      <c r="C467" s="261" t="s">
        <v>2626</v>
      </c>
      <c r="D467" s="251">
        <v>1</v>
      </c>
      <c r="E467" s="237" t="str">
        <f t="shared" si="7"/>
        <v>1103</v>
      </c>
      <c r="F467" s="237" t="s">
        <v>2919</v>
      </c>
      <c r="G467" s="103" t="s">
        <v>2930</v>
      </c>
      <c r="H467" s="238" t="s">
        <v>2766</v>
      </c>
    </row>
    <row r="468" spans="1:8" x14ac:dyDescent="0.4">
      <c r="A468" s="260" t="s">
        <v>2833</v>
      </c>
      <c r="B468" s="237" t="s">
        <v>1147</v>
      </c>
      <c r="C468" s="261" t="s">
        <v>2627</v>
      </c>
      <c r="D468" s="251">
        <v>1</v>
      </c>
      <c r="E468" s="237" t="str">
        <f t="shared" si="7"/>
        <v>1103</v>
      </c>
      <c r="F468" s="237" t="s">
        <v>2919</v>
      </c>
      <c r="G468" s="103" t="s">
        <v>2930</v>
      </c>
      <c r="H468" s="238" t="s">
        <v>2766</v>
      </c>
    </row>
    <row r="469" spans="1:8" x14ac:dyDescent="0.4">
      <c r="A469" s="260" t="s">
        <v>2833</v>
      </c>
      <c r="B469" s="237" t="s">
        <v>1147</v>
      </c>
      <c r="C469" s="261" t="s">
        <v>2628</v>
      </c>
      <c r="D469" s="251">
        <v>1</v>
      </c>
      <c r="E469" s="237" t="str">
        <f t="shared" si="7"/>
        <v>1103</v>
      </c>
      <c r="F469" s="237" t="s">
        <v>2919</v>
      </c>
      <c r="G469" s="103" t="s">
        <v>2930</v>
      </c>
      <c r="H469" s="238" t="s">
        <v>2766</v>
      </c>
    </row>
    <row r="470" spans="1:8" x14ac:dyDescent="0.4">
      <c r="A470" s="260" t="s">
        <v>2833</v>
      </c>
      <c r="B470" s="237" t="s">
        <v>1147</v>
      </c>
      <c r="C470" s="261" t="s">
        <v>2629</v>
      </c>
      <c r="D470" s="251">
        <v>1</v>
      </c>
      <c r="E470" s="237" t="str">
        <f t="shared" si="7"/>
        <v>1103</v>
      </c>
      <c r="F470" s="237" t="s">
        <v>2919</v>
      </c>
      <c r="G470" s="103" t="s">
        <v>2930</v>
      </c>
      <c r="H470" s="238" t="s">
        <v>2766</v>
      </c>
    </row>
    <row r="471" spans="1:8" x14ac:dyDescent="0.4">
      <c r="A471" s="260" t="s">
        <v>2833</v>
      </c>
      <c r="B471" s="237" t="s">
        <v>1147</v>
      </c>
      <c r="C471" s="261" t="s">
        <v>2630</v>
      </c>
      <c r="D471" s="251">
        <v>1</v>
      </c>
      <c r="E471" s="237" t="str">
        <f t="shared" si="7"/>
        <v>1103</v>
      </c>
      <c r="F471" s="237" t="s">
        <v>2919</v>
      </c>
      <c r="G471" s="103" t="s">
        <v>2930</v>
      </c>
      <c r="H471" s="238" t="s">
        <v>2766</v>
      </c>
    </row>
    <row r="472" spans="1:8" x14ac:dyDescent="0.4">
      <c r="A472" s="260" t="s">
        <v>2833</v>
      </c>
      <c r="B472" s="237" t="s">
        <v>1147</v>
      </c>
      <c r="C472" s="261" t="s">
        <v>2631</v>
      </c>
      <c r="D472" s="251">
        <v>1</v>
      </c>
      <c r="E472" s="237" t="str">
        <f t="shared" si="7"/>
        <v>1103</v>
      </c>
      <c r="F472" s="237" t="s">
        <v>2919</v>
      </c>
      <c r="G472" s="103" t="s">
        <v>2930</v>
      </c>
      <c r="H472" s="238" t="s">
        <v>2766</v>
      </c>
    </row>
    <row r="473" spans="1:8" x14ac:dyDescent="0.4">
      <c r="A473" s="260" t="s">
        <v>2833</v>
      </c>
      <c r="B473" s="237" t="s">
        <v>1147</v>
      </c>
      <c r="C473" s="261" t="s">
        <v>2632</v>
      </c>
      <c r="D473" s="251">
        <v>1</v>
      </c>
      <c r="E473" s="237" t="str">
        <f t="shared" si="7"/>
        <v>1103</v>
      </c>
      <c r="F473" s="237" t="s">
        <v>2919</v>
      </c>
      <c r="G473" s="103" t="s">
        <v>2930</v>
      </c>
      <c r="H473" s="238" t="s">
        <v>2766</v>
      </c>
    </row>
    <row r="474" spans="1:8" x14ac:dyDescent="0.4">
      <c r="A474" s="260" t="s">
        <v>2833</v>
      </c>
      <c r="B474" s="237" t="s">
        <v>1147</v>
      </c>
      <c r="C474" s="261" t="s">
        <v>2633</v>
      </c>
      <c r="D474" s="251">
        <v>1</v>
      </c>
      <c r="E474" s="237" t="str">
        <f t="shared" si="7"/>
        <v>1103</v>
      </c>
      <c r="F474" s="237" t="s">
        <v>2919</v>
      </c>
      <c r="G474" s="103" t="s">
        <v>2930</v>
      </c>
      <c r="H474" s="238" t="s">
        <v>2766</v>
      </c>
    </row>
    <row r="475" spans="1:8" x14ac:dyDescent="0.4">
      <c r="A475" s="260" t="s">
        <v>2833</v>
      </c>
      <c r="B475" s="237" t="s">
        <v>1147</v>
      </c>
      <c r="C475" s="261" t="s">
        <v>2634</v>
      </c>
      <c r="D475" s="251">
        <v>1</v>
      </c>
      <c r="E475" s="237" t="str">
        <f t="shared" si="7"/>
        <v>1103</v>
      </c>
      <c r="F475" s="237" t="s">
        <v>2919</v>
      </c>
      <c r="G475" s="103" t="s">
        <v>2930</v>
      </c>
      <c r="H475" s="238" t="s">
        <v>2766</v>
      </c>
    </row>
    <row r="476" spans="1:8" x14ac:dyDescent="0.4">
      <c r="A476" s="260" t="s">
        <v>2833</v>
      </c>
      <c r="B476" s="237" t="s">
        <v>1147</v>
      </c>
      <c r="C476" s="261" t="s">
        <v>2635</v>
      </c>
      <c r="D476" s="251">
        <v>1</v>
      </c>
      <c r="E476" s="237" t="str">
        <f t="shared" si="7"/>
        <v>1103</v>
      </c>
      <c r="F476" s="237" t="s">
        <v>2919</v>
      </c>
      <c r="G476" s="103" t="s">
        <v>2930</v>
      </c>
      <c r="H476" s="238" t="s">
        <v>2766</v>
      </c>
    </row>
    <row r="477" spans="1:8" x14ac:dyDescent="0.4">
      <c r="A477" s="260" t="s">
        <v>2833</v>
      </c>
      <c r="B477" s="237" t="s">
        <v>1147</v>
      </c>
      <c r="C477" s="261" t="s">
        <v>2636</v>
      </c>
      <c r="D477" s="251">
        <v>1</v>
      </c>
      <c r="E477" s="237" t="str">
        <f t="shared" si="7"/>
        <v>1103</v>
      </c>
      <c r="F477" s="237" t="s">
        <v>2919</v>
      </c>
      <c r="G477" s="103" t="s">
        <v>2930</v>
      </c>
      <c r="H477" s="238" t="s">
        <v>2766</v>
      </c>
    </row>
    <row r="478" spans="1:8" x14ac:dyDescent="0.4">
      <c r="A478" s="260" t="s">
        <v>2833</v>
      </c>
      <c r="B478" s="237" t="s">
        <v>1147</v>
      </c>
      <c r="C478" s="261" t="s">
        <v>2637</v>
      </c>
      <c r="D478" s="251">
        <v>1</v>
      </c>
      <c r="E478" s="237" t="str">
        <f t="shared" si="7"/>
        <v>1103</v>
      </c>
      <c r="F478" s="237" t="s">
        <v>2919</v>
      </c>
      <c r="G478" s="103" t="s">
        <v>2930</v>
      </c>
      <c r="H478" s="238" t="s">
        <v>2766</v>
      </c>
    </row>
    <row r="479" spans="1:8" x14ac:dyDescent="0.4">
      <c r="A479" s="260" t="s">
        <v>2833</v>
      </c>
      <c r="B479" s="237" t="s">
        <v>1147</v>
      </c>
      <c r="C479" s="261" t="s">
        <v>2638</v>
      </c>
      <c r="D479" s="251">
        <v>1</v>
      </c>
      <c r="E479" s="237" t="str">
        <f t="shared" si="7"/>
        <v>1103</v>
      </c>
      <c r="F479" s="237" t="s">
        <v>2919</v>
      </c>
      <c r="G479" s="103" t="s">
        <v>2930</v>
      </c>
      <c r="H479" s="238" t="s">
        <v>2766</v>
      </c>
    </row>
    <row r="480" spans="1:8" x14ac:dyDescent="0.4">
      <c r="A480" s="260" t="s">
        <v>2833</v>
      </c>
      <c r="B480" s="237" t="s">
        <v>1147</v>
      </c>
      <c r="C480" s="261" t="s">
        <v>2639</v>
      </c>
      <c r="D480" s="251">
        <v>1</v>
      </c>
      <c r="E480" s="237" t="str">
        <f t="shared" si="7"/>
        <v>1103</v>
      </c>
      <c r="F480" s="237" t="s">
        <v>2919</v>
      </c>
      <c r="G480" s="103" t="s">
        <v>2930</v>
      </c>
      <c r="H480" s="238" t="s">
        <v>2766</v>
      </c>
    </row>
    <row r="481" spans="1:8" x14ac:dyDescent="0.4">
      <c r="A481" s="260" t="s">
        <v>2833</v>
      </c>
      <c r="B481" s="237" t="s">
        <v>1147</v>
      </c>
      <c r="C481" s="261" t="s">
        <v>2640</v>
      </c>
      <c r="D481" s="251">
        <v>1</v>
      </c>
      <c r="E481" s="237" t="str">
        <f t="shared" si="7"/>
        <v>1103</v>
      </c>
      <c r="F481" s="237" t="s">
        <v>2919</v>
      </c>
      <c r="G481" s="103" t="s">
        <v>2930</v>
      </c>
      <c r="H481" s="238" t="s">
        <v>2766</v>
      </c>
    </row>
    <row r="482" spans="1:8" x14ac:dyDescent="0.4">
      <c r="A482" s="260" t="s">
        <v>2833</v>
      </c>
      <c r="B482" s="237" t="s">
        <v>1147</v>
      </c>
      <c r="C482" s="261" t="s">
        <v>2641</v>
      </c>
      <c r="D482" s="251">
        <v>1</v>
      </c>
      <c r="E482" s="237" t="str">
        <f t="shared" si="7"/>
        <v>1103</v>
      </c>
      <c r="F482" s="237" t="s">
        <v>2919</v>
      </c>
      <c r="G482" s="103" t="s">
        <v>2930</v>
      </c>
      <c r="H482" s="238" t="s">
        <v>2766</v>
      </c>
    </row>
    <row r="483" spans="1:8" x14ac:dyDescent="0.4">
      <c r="A483" s="260" t="s">
        <v>2833</v>
      </c>
      <c r="B483" s="237" t="s">
        <v>1147</v>
      </c>
      <c r="C483" s="261" t="s">
        <v>2642</v>
      </c>
      <c r="D483" s="251">
        <v>1</v>
      </c>
      <c r="E483" s="237" t="str">
        <f t="shared" si="7"/>
        <v>1103</v>
      </c>
      <c r="F483" s="237" t="s">
        <v>2919</v>
      </c>
      <c r="G483" s="103" t="s">
        <v>2930</v>
      </c>
      <c r="H483" s="238" t="s">
        <v>2766</v>
      </c>
    </row>
    <row r="484" spans="1:8" x14ac:dyDescent="0.4">
      <c r="A484" s="260" t="s">
        <v>2833</v>
      </c>
      <c r="B484" s="237" t="s">
        <v>1147</v>
      </c>
      <c r="C484" s="261" t="s">
        <v>2643</v>
      </c>
      <c r="D484" s="251">
        <v>1</v>
      </c>
      <c r="E484" s="237" t="str">
        <f t="shared" si="7"/>
        <v>1103</v>
      </c>
      <c r="F484" s="237" t="s">
        <v>2919</v>
      </c>
      <c r="G484" s="103" t="s">
        <v>2930</v>
      </c>
      <c r="H484" s="238" t="s">
        <v>2766</v>
      </c>
    </row>
    <row r="485" spans="1:8" x14ac:dyDescent="0.4">
      <c r="A485" s="260" t="s">
        <v>2833</v>
      </c>
      <c r="B485" s="237" t="s">
        <v>1147</v>
      </c>
      <c r="C485" s="261" t="s">
        <v>2644</v>
      </c>
      <c r="D485" s="251">
        <v>1</v>
      </c>
      <c r="E485" s="237" t="str">
        <f t="shared" si="7"/>
        <v>1103</v>
      </c>
      <c r="F485" s="237" t="s">
        <v>2919</v>
      </c>
      <c r="G485" s="103" t="s">
        <v>2930</v>
      </c>
      <c r="H485" s="238" t="s">
        <v>2766</v>
      </c>
    </row>
    <row r="486" spans="1:8" x14ac:dyDescent="0.4">
      <c r="A486" s="260" t="s">
        <v>2833</v>
      </c>
      <c r="B486" s="237" t="s">
        <v>1147</v>
      </c>
      <c r="C486" s="261" t="s">
        <v>2645</v>
      </c>
      <c r="D486" s="251">
        <v>1</v>
      </c>
      <c r="E486" s="237" t="str">
        <f t="shared" si="7"/>
        <v>1103</v>
      </c>
      <c r="F486" s="237" t="s">
        <v>2919</v>
      </c>
      <c r="G486" s="103" t="s">
        <v>2930</v>
      </c>
      <c r="H486" s="238" t="s">
        <v>2766</v>
      </c>
    </row>
    <row r="487" spans="1:8" x14ac:dyDescent="0.4">
      <c r="A487" s="260" t="s">
        <v>2833</v>
      </c>
      <c r="B487" s="237" t="s">
        <v>1147</v>
      </c>
      <c r="C487" s="261" t="s">
        <v>2646</v>
      </c>
      <c r="D487" s="251">
        <v>1</v>
      </c>
      <c r="E487" s="237" t="str">
        <f t="shared" si="7"/>
        <v>1103</v>
      </c>
      <c r="F487" s="237" t="s">
        <v>2919</v>
      </c>
      <c r="G487" s="103" t="s">
        <v>2930</v>
      </c>
      <c r="H487" s="238" t="s">
        <v>2766</v>
      </c>
    </row>
    <row r="488" spans="1:8" x14ac:dyDescent="0.4">
      <c r="A488" s="260" t="s">
        <v>2833</v>
      </c>
      <c r="B488" s="237" t="s">
        <v>1147</v>
      </c>
      <c r="C488" s="252" t="s">
        <v>2920</v>
      </c>
      <c r="D488" s="251">
        <v>1</v>
      </c>
      <c r="E488" s="237" t="str">
        <f t="shared" si="7"/>
        <v>1103</v>
      </c>
      <c r="F488" s="237" t="s">
        <v>2921</v>
      </c>
      <c r="G488" s="103" t="s">
        <v>2930</v>
      </c>
      <c r="H488" s="238" t="s">
        <v>2766</v>
      </c>
    </row>
    <row r="489" spans="1:8" x14ac:dyDescent="0.4">
      <c r="A489" s="260" t="s">
        <v>2833</v>
      </c>
      <c r="B489" s="237" t="s">
        <v>1147</v>
      </c>
      <c r="C489" s="252" t="s">
        <v>2647</v>
      </c>
      <c r="D489" s="251">
        <v>1</v>
      </c>
      <c r="E489" s="237" t="str">
        <f t="shared" si="7"/>
        <v>1103</v>
      </c>
      <c r="F489" s="237" t="s">
        <v>2921</v>
      </c>
      <c r="G489" s="103" t="s">
        <v>2930</v>
      </c>
      <c r="H489" s="238" t="s">
        <v>2766</v>
      </c>
    </row>
    <row r="490" spans="1:8" x14ac:dyDescent="0.4">
      <c r="A490" s="260" t="s">
        <v>2833</v>
      </c>
      <c r="B490" s="237" t="s">
        <v>1147</v>
      </c>
      <c r="C490" s="252" t="s">
        <v>2648</v>
      </c>
      <c r="D490" s="251">
        <v>1</v>
      </c>
      <c r="E490" s="237" t="str">
        <f t="shared" si="7"/>
        <v>1103</v>
      </c>
      <c r="F490" s="237" t="s">
        <v>2921</v>
      </c>
      <c r="G490" s="103" t="s">
        <v>2930</v>
      </c>
      <c r="H490" s="238" t="s">
        <v>2766</v>
      </c>
    </row>
    <row r="491" spans="1:8" x14ac:dyDescent="0.4">
      <c r="A491" s="260" t="s">
        <v>2833</v>
      </c>
      <c r="B491" s="237" t="s">
        <v>1147</v>
      </c>
      <c r="C491" s="252" t="s">
        <v>2649</v>
      </c>
      <c r="D491" s="251">
        <v>1</v>
      </c>
      <c r="E491" s="237" t="str">
        <f t="shared" si="7"/>
        <v>1103</v>
      </c>
      <c r="F491" s="237" t="s">
        <v>2921</v>
      </c>
      <c r="G491" s="103" t="s">
        <v>2930</v>
      </c>
      <c r="H491" s="238" t="s">
        <v>2766</v>
      </c>
    </row>
    <row r="492" spans="1:8" x14ac:dyDescent="0.4">
      <c r="A492" s="260" t="s">
        <v>2833</v>
      </c>
      <c r="B492" s="237" t="s">
        <v>1147</v>
      </c>
      <c r="C492" s="252" t="s">
        <v>2650</v>
      </c>
      <c r="D492" s="251">
        <v>1</v>
      </c>
      <c r="E492" s="237" t="str">
        <f t="shared" si="7"/>
        <v>1103</v>
      </c>
      <c r="F492" s="237" t="s">
        <v>2921</v>
      </c>
      <c r="G492" s="103" t="s">
        <v>2930</v>
      </c>
      <c r="H492" s="238" t="s">
        <v>2766</v>
      </c>
    </row>
    <row r="493" spans="1:8" x14ac:dyDescent="0.4">
      <c r="A493" s="260" t="s">
        <v>2833</v>
      </c>
      <c r="B493" s="237" t="s">
        <v>1147</v>
      </c>
      <c r="C493" s="252" t="s">
        <v>2651</v>
      </c>
      <c r="D493" s="251">
        <v>1</v>
      </c>
      <c r="E493" s="237" t="str">
        <f t="shared" si="7"/>
        <v>1103</v>
      </c>
      <c r="F493" s="237" t="s">
        <v>2921</v>
      </c>
      <c r="G493" s="103" t="s">
        <v>2930</v>
      </c>
      <c r="H493" s="238" t="s">
        <v>2766</v>
      </c>
    </row>
    <row r="494" spans="1:8" x14ac:dyDescent="0.4">
      <c r="A494" s="260" t="s">
        <v>2833</v>
      </c>
      <c r="B494" s="237" t="s">
        <v>1147</v>
      </c>
      <c r="C494" s="252" t="s">
        <v>2652</v>
      </c>
      <c r="D494" s="251">
        <v>1</v>
      </c>
      <c r="E494" s="237" t="str">
        <f t="shared" si="7"/>
        <v>1103</v>
      </c>
      <c r="F494" s="237" t="s">
        <v>2921</v>
      </c>
      <c r="G494" s="103" t="s">
        <v>2930</v>
      </c>
      <c r="H494" s="238" t="s">
        <v>2766</v>
      </c>
    </row>
    <row r="495" spans="1:8" x14ac:dyDescent="0.4">
      <c r="A495" s="260" t="s">
        <v>2833</v>
      </c>
      <c r="B495" s="237" t="s">
        <v>1147</v>
      </c>
      <c r="C495" s="252" t="s">
        <v>2653</v>
      </c>
      <c r="D495" s="251">
        <v>1</v>
      </c>
      <c r="E495" s="237" t="str">
        <f t="shared" si="7"/>
        <v>1103</v>
      </c>
      <c r="F495" s="237" t="s">
        <v>2921</v>
      </c>
      <c r="G495" s="103" t="s">
        <v>2930</v>
      </c>
      <c r="H495" s="238" t="s">
        <v>2766</v>
      </c>
    </row>
    <row r="496" spans="1:8" x14ac:dyDescent="0.4">
      <c r="A496" s="260" t="s">
        <v>2833</v>
      </c>
      <c r="B496" s="237" t="s">
        <v>1147</v>
      </c>
      <c r="C496" s="252" t="s">
        <v>2654</v>
      </c>
      <c r="D496" s="251">
        <v>1</v>
      </c>
      <c r="E496" s="237" t="str">
        <f t="shared" si="7"/>
        <v>1103</v>
      </c>
      <c r="F496" s="237" t="s">
        <v>2921</v>
      </c>
      <c r="G496" s="103" t="s">
        <v>2930</v>
      </c>
      <c r="H496" s="238" t="s">
        <v>2766</v>
      </c>
    </row>
    <row r="497" spans="1:8" x14ac:dyDescent="0.4">
      <c r="A497" s="260" t="s">
        <v>2833</v>
      </c>
      <c r="B497" s="237" t="s">
        <v>1147</v>
      </c>
      <c r="C497" s="252" t="s">
        <v>2655</v>
      </c>
      <c r="D497" s="251">
        <v>1</v>
      </c>
      <c r="E497" s="237" t="str">
        <f t="shared" si="7"/>
        <v>1103</v>
      </c>
      <c r="F497" s="237" t="s">
        <v>2921</v>
      </c>
      <c r="G497" s="103" t="s">
        <v>2930</v>
      </c>
      <c r="H497" s="238" t="s">
        <v>2766</v>
      </c>
    </row>
    <row r="498" spans="1:8" x14ac:dyDescent="0.4">
      <c r="A498" s="260" t="s">
        <v>2833</v>
      </c>
      <c r="B498" s="237" t="s">
        <v>1147</v>
      </c>
      <c r="C498" s="252" t="s">
        <v>2656</v>
      </c>
      <c r="D498" s="251">
        <v>1</v>
      </c>
      <c r="E498" s="237" t="str">
        <f t="shared" si="7"/>
        <v>1103</v>
      </c>
      <c r="F498" s="237" t="s">
        <v>2921</v>
      </c>
      <c r="G498" s="103" t="s">
        <v>2930</v>
      </c>
      <c r="H498" s="238" t="s">
        <v>2766</v>
      </c>
    </row>
    <row r="499" spans="1:8" x14ac:dyDescent="0.4">
      <c r="A499" s="260" t="s">
        <v>2833</v>
      </c>
      <c r="B499" s="237" t="s">
        <v>1147</v>
      </c>
      <c r="C499" s="252" t="s">
        <v>2657</v>
      </c>
      <c r="D499" s="251">
        <v>1</v>
      </c>
      <c r="E499" s="237" t="str">
        <f t="shared" si="7"/>
        <v>1103</v>
      </c>
      <c r="F499" s="237" t="s">
        <v>2921</v>
      </c>
      <c r="G499" s="103" t="s">
        <v>2930</v>
      </c>
      <c r="H499" s="238" t="s">
        <v>2766</v>
      </c>
    </row>
    <row r="500" spans="1:8" x14ac:dyDescent="0.4">
      <c r="A500" s="260" t="s">
        <v>2833</v>
      </c>
      <c r="B500" s="237" t="s">
        <v>1147</v>
      </c>
      <c r="C500" s="252" t="s">
        <v>2658</v>
      </c>
      <c r="D500" s="251">
        <v>1</v>
      </c>
      <c r="E500" s="237" t="str">
        <f t="shared" si="7"/>
        <v>1103</v>
      </c>
      <c r="F500" s="237" t="s">
        <v>2921</v>
      </c>
      <c r="G500" s="103" t="s">
        <v>2930</v>
      </c>
      <c r="H500" s="238" t="s">
        <v>2766</v>
      </c>
    </row>
    <row r="501" spans="1:8" x14ac:dyDescent="0.4">
      <c r="A501" s="260" t="s">
        <v>2833</v>
      </c>
      <c r="B501" s="237" t="s">
        <v>1147</v>
      </c>
      <c r="C501" s="252" t="s">
        <v>2659</v>
      </c>
      <c r="D501" s="251">
        <v>1</v>
      </c>
      <c r="E501" s="237" t="str">
        <f t="shared" si="7"/>
        <v>1103</v>
      </c>
      <c r="F501" s="237" t="s">
        <v>2921</v>
      </c>
      <c r="G501" s="103" t="s">
        <v>2930</v>
      </c>
      <c r="H501" s="238" t="s">
        <v>2766</v>
      </c>
    </row>
    <row r="502" spans="1:8" x14ac:dyDescent="0.4">
      <c r="A502" s="260" t="s">
        <v>2833</v>
      </c>
      <c r="B502" s="237" t="s">
        <v>1147</v>
      </c>
      <c r="C502" s="252" t="s">
        <v>2660</v>
      </c>
      <c r="D502" s="251">
        <v>1</v>
      </c>
      <c r="E502" s="237" t="str">
        <f t="shared" si="7"/>
        <v>1103</v>
      </c>
      <c r="F502" s="237" t="s">
        <v>2921</v>
      </c>
      <c r="G502" s="103" t="s">
        <v>2930</v>
      </c>
      <c r="H502" s="238" t="s">
        <v>2766</v>
      </c>
    </row>
    <row r="503" spans="1:8" x14ac:dyDescent="0.4">
      <c r="A503" s="260" t="s">
        <v>2833</v>
      </c>
      <c r="B503" s="237" t="s">
        <v>1147</v>
      </c>
      <c r="C503" s="252" t="s">
        <v>2661</v>
      </c>
      <c r="D503" s="251">
        <v>1</v>
      </c>
      <c r="E503" s="237" t="str">
        <f t="shared" si="7"/>
        <v>1103</v>
      </c>
      <c r="F503" s="237" t="s">
        <v>2921</v>
      </c>
      <c r="G503" s="103" t="s">
        <v>2930</v>
      </c>
      <c r="H503" s="238" t="s">
        <v>2766</v>
      </c>
    </row>
    <row r="504" spans="1:8" x14ac:dyDescent="0.4">
      <c r="A504" s="260" t="s">
        <v>2833</v>
      </c>
      <c r="B504" s="237" t="s">
        <v>1147</v>
      </c>
      <c r="C504" s="252" t="s">
        <v>2662</v>
      </c>
      <c r="D504" s="251">
        <v>1</v>
      </c>
      <c r="E504" s="237" t="str">
        <f t="shared" si="7"/>
        <v>1103</v>
      </c>
      <c r="F504" s="237" t="s">
        <v>2921</v>
      </c>
      <c r="G504" s="103" t="s">
        <v>2930</v>
      </c>
      <c r="H504" s="238" t="s">
        <v>2766</v>
      </c>
    </row>
    <row r="505" spans="1:8" x14ac:dyDescent="0.4">
      <c r="A505" s="260" t="s">
        <v>2833</v>
      </c>
      <c r="B505" s="237" t="s">
        <v>1147</v>
      </c>
      <c r="C505" s="252" t="s">
        <v>2663</v>
      </c>
      <c r="D505" s="251">
        <v>1</v>
      </c>
      <c r="E505" s="237" t="str">
        <f t="shared" si="7"/>
        <v>1103</v>
      </c>
      <c r="F505" s="237" t="s">
        <v>2921</v>
      </c>
      <c r="G505" s="103" t="s">
        <v>2930</v>
      </c>
      <c r="H505" s="238" t="s">
        <v>2766</v>
      </c>
    </row>
    <row r="506" spans="1:8" x14ac:dyDescent="0.4">
      <c r="A506" s="260" t="s">
        <v>2833</v>
      </c>
      <c r="B506" s="237" t="s">
        <v>1147</v>
      </c>
      <c r="C506" s="252" t="s">
        <v>2664</v>
      </c>
      <c r="D506" s="251">
        <v>1</v>
      </c>
      <c r="E506" s="237" t="str">
        <f t="shared" si="7"/>
        <v>1103</v>
      </c>
      <c r="F506" s="237" t="s">
        <v>2921</v>
      </c>
      <c r="G506" s="103" t="s">
        <v>2930</v>
      </c>
      <c r="H506" s="238" t="s">
        <v>2766</v>
      </c>
    </row>
    <row r="507" spans="1:8" x14ac:dyDescent="0.4">
      <c r="A507" s="260" t="s">
        <v>2833</v>
      </c>
      <c r="B507" s="237" t="s">
        <v>1147</v>
      </c>
      <c r="C507" s="252" t="s">
        <v>2665</v>
      </c>
      <c r="D507" s="251">
        <v>1</v>
      </c>
      <c r="E507" s="237" t="str">
        <f t="shared" si="7"/>
        <v>1103</v>
      </c>
      <c r="F507" s="237" t="s">
        <v>2921</v>
      </c>
      <c r="G507" s="103" t="s">
        <v>2930</v>
      </c>
      <c r="H507" s="238" t="s">
        <v>2766</v>
      </c>
    </row>
    <row r="508" spans="1:8" x14ac:dyDescent="0.4">
      <c r="A508" s="260" t="s">
        <v>2833</v>
      </c>
      <c r="B508" s="237" t="s">
        <v>1147</v>
      </c>
      <c r="C508" s="252" t="s">
        <v>2666</v>
      </c>
      <c r="D508" s="251">
        <v>1</v>
      </c>
      <c r="E508" s="237" t="str">
        <f t="shared" si="7"/>
        <v>1103</v>
      </c>
      <c r="F508" s="237" t="s">
        <v>2921</v>
      </c>
      <c r="G508" s="103" t="s">
        <v>2930</v>
      </c>
      <c r="H508" s="238" t="s">
        <v>2766</v>
      </c>
    </row>
    <row r="509" spans="1:8" x14ac:dyDescent="0.4">
      <c r="A509" s="260" t="s">
        <v>2833</v>
      </c>
      <c r="B509" s="237" t="s">
        <v>1147</v>
      </c>
      <c r="C509" s="252" t="s">
        <v>2667</v>
      </c>
      <c r="D509" s="251">
        <v>1</v>
      </c>
      <c r="E509" s="237" t="str">
        <f t="shared" si="7"/>
        <v>1103</v>
      </c>
      <c r="F509" s="237" t="s">
        <v>2921</v>
      </c>
      <c r="G509" s="103" t="s">
        <v>2930</v>
      </c>
      <c r="H509" s="238" t="s">
        <v>2766</v>
      </c>
    </row>
    <row r="510" spans="1:8" x14ac:dyDescent="0.4">
      <c r="A510" s="260" t="s">
        <v>2833</v>
      </c>
      <c r="B510" s="237" t="s">
        <v>1147</v>
      </c>
      <c r="C510" s="252" t="s">
        <v>2668</v>
      </c>
      <c r="D510" s="251">
        <v>1</v>
      </c>
      <c r="E510" s="237" t="str">
        <f t="shared" si="7"/>
        <v>1103</v>
      </c>
      <c r="F510" s="237" t="s">
        <v>2921</v>
      </c>
      <c r="G510" s="103" t="s">
        <v>2930</v>
      </c>
      <c r="H510" s="238" t="s">
        <v>2766</v>
      </c>
    </row>
    <row r="511" spans="1:8" x14ac:dyDescent="0.4">
      <c r="A511" s="260" t="s">
        <v>2833</v>
      </c>
      <c r="B511" s="237" t="s">
        <v>1147</v>
      </c>
      <c r="C511" s="252" t="s">
        <v>2669</v>
      </c>
      <c r="D511" s="251">
        <v>1</v>
      </c>
      <c r="E511" s="237" t="str">
        <f t="shared" si="7"/>
        <v>1103</v>
      </c>
      <c r="F511" s="237" t="s">
        <v>2921</v>
      </c>
      <c r="G511" s="103" t="s">
        <v>2930</v>
      </c>
      <c r="H511" s="238" t="s">
        <v>2766</v>
      </c>
    </row>
    <row r="512" spans="1:8" x14ac:dyDescent="0.4">
      <c r="A512" s="260" t="s">
        <v>2833</v>
      </c>
      <c r="B512" s="237" t="s">
        <v>1147</v>
      </c>
      <c r="C512" s="252" t="s">
        <v>2670</v>
      </c>
      <c r="D512" s="251">
        <v>1</v>
      </c>
      <c r="E512" s="237" t="str">
        <f t="shared" si="7"/>
        <v>1103</v>
      </c>
      <c r="F512" s="237" t="s">
        <v>2921</v>
      </c>
      <c r="G512" s="103" t="s">
        <v>2930</v>
      </c>
      <c r="H512" s="238" t="s">
        <v>2766</v>
      </c>
    </row>
    <row r="513" spans="1:8" x14ac:dyDescent="0.4">
      <c r="A513" s="260" t="s">
        <v>2833</v>
      </c>
      <c r="B513" s="237" t="s">
        <v>1147</v>
      </c>
      <c r="C513" s="252" t="s">
        <v>2671</v>
      </c>
      <c r="D513" s="251">
        <v>1</v>
      </c>
      <c r="E513" s="237" t="str">
        <f t="shared" si="7"/>
        <v>1103</v>
      </c>
      <c r="F513" s="237" t="s">
        <v>2921</v>
      </c>
      <c r="G513" s="103" t="s">
        <v>2930</v>
      </c>
      <c r="H513" s="238" t="s">
        <v>2766</v>
      </c>
    </row>
    <row r="514" spans="1:8" x14ac:dyDescent="0.4">
      <c r="A514" s="260" t="s">
        <v>2833</v>
      </c>
      <c r="B514" s="237" t="s">
        <v>1147</v>
      </c>
      <c r="C514" s="252" t="s">
        <v>2672</v>
      </c>
      <c r="D514" s="251">
        <v>1</v>
      </c>
      <c r="E514" s="237" t="str">
        <f t="shared" ref="E514:E577" si="8">VLOOKUP(H514,$J$2:$M$12,4,0)</f>
        <v>1103</v>
      </c>
      <c r="F514" s="237" t="s">
        <v>2921</v>
      </c>
      <c r="G514" s="103" t="s">
        <v>2930</v>
      </c>
      <c r="H514" s="238" t="s">
        <v>2766</v>
      </c>
    </row>
    <row r="515" spans="1:8" x14ac:dyDescent="0.4">
      <c r="A515" s="260" t="s">
        <v>2833</v>
      </c>
      <c r="B515" s="237" t="s">
        <v>1147</v>
      </c>
      <c r="C515" s="252" t="s">
        <v>2673</v>
      </c>
      <c r="D515" s="251">
        <v>1</v>
      </c>
      <c r="E515" s="237" t="str">
        <f t="shared" si="8"/>
        <v>1103</v>
      </c>
      <c r="F515" s="237" t="s">
        <v>2921</v>
      </c>
      <c r="G515" s="103" t="s">
        <v>2930</v>
      </c>
      <c r="H515" s="238" t="s">
        <v>2766</v>
      </c>
    </row>
    <row r="516" spans="1:8" x14ac:dyDescent="0.4">
      <c r="A516" s="260" t="s">
        <v>2833</v>
      </c>
      <c r="B516" s="237" t="s">
        <v>1147</v>
      </c>
      <c r="C516" s="252" t="s">
        <v>2674</v>
      </c>
      <c r="D516" s="251">
        <v>1</v>
      </c>
      <c r="E516" s="237" t="str">
        <f t="shared" si="8"/>
        <v>1103</v>
      </c>
      <c r="F516" s="237" t="s">
        <v>2921</v>
      </c>
      <c r="G516" s="103" t="s">
        <v>2930</v>
      </c>
      <c r="H516" s="238" t="s">
        <v>2766</v>
      </c>
    </row>
    <row r="517" spans="1:8" x14ac:dyDescent="0.4">
      <c r="A517" s="260" t="s">
        <v>2833</v>
      </c>
      <c r="B517" s="237" t="s">
        <v>1147</v>
      </c>
      <c r="C517" s="252" t="s">
        <v>2675</v>
      </c>
      <c r="D517" s="251">
        <v>1</v>
      </c>
      <c r="E517" s="237" t="str">
        <f t="shared" si="8"/>
        <v>1103</v>
      </c>
      <c r="F517" s="237" t="s">
        <v>2921</v>
      </c>
      <c r="G517" s="103" t="s">
        <v>2930</v>
      </c>
      <c r="H517" s="238" t="s">
        <v>2766</v>
      </c>
    </row>
    <row r="518" spans="1:8" x14ac:dyDescent="0.4">
      <c r="A518" s="260" t="s">
        <v>2833</v>
      </c>
      <c r="B518" s="237" t="s">
        <v>1147</v>
      </c>
      <c r="C518" s="252" t="s">
        <v>2676</v>
      </c>
      <c r="D518" s="251">
        <v>1</v>
      </c>
      <c r="E518" s="237" t="str">
        <f t="shared" si="8"/>
        <v>1103</v>
      </c>
      <c r="F518" s="237" t="s">
        <v>2921</v>
      </c>
      <c r="G518" s="103" t="s">
        <v>2930</v>
      </c>
      <c r="H518" s="238" t="s">
        <v>2766</v>
      </c>
    </row>
    <row r="519" spans="1:8" x14ac:dyDescent="0.4">
      <c r="A519" s="260" t="s">
        <v>2833</v>
      </c>
      <c r="B519" s="237" t="s">
        <v>1147</v>
      </c>
      <c r="C519" s="252" t="s">
        <v>2677</v>
      </c>
      <c r="D519" s="251">
        <v>1</v>
      </c>
      <c r="E519" s="237" t="str">
        <f t="shared" si="8"/>
        <v>1103</v>
      </c>
      <c r="F519" s="237" t="s">
        <v>2921</v>
      </c>
      <c r="G519" s="103" t="s">
        <v>2930</v>
      </c>
      <c r="H519" s="238" t="s">
        <v>2766</v>
      </c>
    </row>
    <row r="520" spans="1:8" x14ac:dyDescent="0.4">
      <c r="A520" s="260" t="s">
        <v>2833</v>
      </c>
      <c r="B520" s="237" t="s">
        <v>1147</v>
      </c>
      <c r="C520" s="252" t="s">
        <v>2678</v>
      </c>
      <c r="D520" s="251">
        <v>1</v>
      </c>
      <c r="E520" s="237" t="str">
        <f t="shared" si="8"/>
        <v>1103</v>
      </c>
      <c r="F520" s="237" t="s">
        <v>2921</v>
      </c>
      <c r="G520" s="103" t="s">
        <v>2930</v>
      </c>
      <c r="H520" s="238" t="s">
        <v>2766</v>
      </c>
    </row>
    <row r="521" spans="1:8" x14ac:dyDescent="0.4">
      <c r="A521" s="260" t="s">
        <v>2833</v>
      </c>
      <c r="B521" s="237" t="s">
        <v>1147</v>
      </c>
      <c r="C521" s="252" t="s">
        <v>2679</v>
      </c>
      <c r="D521" s="251">
        <v>1</v>
      </c>
      <c r="E521" s="237" t="str">
        <f t="shared" si="8"/>
        <v>1103</v>
      </c>
      <c r="F521" s="237" t="s">
        <v>2921</v>
      </c>
      <c r="G521" s="103" t="s">
        <v>2930</v>
      </c>
      <c r="H521" s="238" t="s">
        <v>2766</v>
      </c>
    </row>
    <row r="522" spans="1:8" x14ac:dyDescent="0.4">
      <c r="A522" s="260" t="s">
        <v>2833</v>
      </c>
      <c r="B522" s="237" t="s">
        <v>1147</v>
      </c>
      <c r="C522" s="252" t="s">
        <v>2680</v>
      </c>
      <c r="D522" s="251">
        <v>1</v>
      </c>
      <c r="E522" s="237" t="str">
        <f t="shared" si="8"/>
        <v>1103</v>
      </c>
      <c r="F522" s="237" t="s">
        <v>2921</v>
      </c>
      <c r="G522" s="103" t="s">
        <v>2930</v>
      </c>
      <c r="H522" s="238" t="s">
        <v>2766</v>
      </c>
    </row>
    <row r="523" spans="1:8" x14ac:dyDescent="0.4">
      <c r="A523" s="260" t="s">
        <v>2833</v>
      </c>
      <c r="B523" s="237" t="s">
        <v>1147</v>
      </c>
      <c r="C523" s="252" t="s">
        <v>2681</v>
      </c>
      <c r="D523" s="251">
        <v>1</v>
      </c>
      <c r="E523" s="237" t="str">
        <f t="shared" si="8"/>
        <v>1103</v>
      </c>
      <c r="F523" s="237" t="s">
        <v>2921</v>
      </c>
      <c r="G523" s="103" t="s">
        <v>2930</v>
      </c>
      <c r="H523" s="238" t="s">
        <v>2766</v>
      </c>
    </row>
    <row r="524" spans="1:8" x14ac:dyDescent="0.4">
      <c r="A524" s="260" t="s">
        <v>2833</v>
      </c>
      <c r="B524" s="237" t="s">
        <v>1147</v>
      </c>
      <c r="C524" s="252" t="s">
        <v>2922</v>
      </c>
      <c r="D524" s="238">
        <v>1</v>
      </c>
      <c r="E524" s="237" t="str">
        <f t="shared" si="8"/>
        <v>1103</v>
      </c>
      <c r="F524" s="237" t="s">
        <v>2921</v>
      </c>
      <c r="G524" s="103" t="s">
        <v>2930</v>
      </c>
      <c r="H524" s="238" t="s">
        <v>2766</v>
      </c>
    </row>
    <row r="525" spans="1:8" x14ac:dyDescent="0.4">
      <c r="A525" s="260" t="s">
        <v>2833</v>
      </c>
      <c r="B525" s="237" t="s">
        <v>1147</v>
      </c>
      <c r="C525" s="252" t="s">
        <v>2923</v>
      </c>
      <c r="D525" s="238">
        <v>1</v>
      </c>
      <c r="E525" s="237" t="str">
        <f t="shared" si="8"/>
        <v>1103</v>
      </c>
      <c r="F525" s="237" t="s">
        <v>2921</v>
      </c>
      <c r="G525" s="103" t="s">
        <v>2930</v>
      </c>
      <c r="H525" s="238" t="s">
        <v>2766</v>
      </c>
    </row>
    <row r="526" spans="1:8" hidden="1" x14ac:dyDescent="0.4">
      <c r="A526" s="237" t="s">
        <v>2885</v>
      </c>
      <c r="B526" s="237" t="s">
        <v>1144</v>
      </c>
      <c r="C526" s="237" t="s">
        <v>2924</v>
      </c>
      <c r="D526" s="259">
        <v>1</v>
      </c>
      <c r="E526" s="237" t="str">
        <f t="shared" si="8"/>
        <v>1103</v>
      </c>
      <c r="F526" s="237"/>
      <c r="H526" s="237" t="s">
        <v>2766</v>
      </c>
    </row>
    <row r="527" spans="1:8" hidden="1" x14ac:dyDescent="0.4">
      <c r="A527" s="237" t="s">
        <v>2885</v>
      </c>
      <c r="B527" s="237" t="s">
        <v>1144</v>
      </c>
      <c r="C527" s="237" t="s">
        <v>2924</v>
      </c>
      <c r="D527" s="259">
        <v>1</v>
      </c>
      <c r="E527" s="237" t="str">
        <f t="shared" si="8"/>
        <v>1103</v>
      </c>
      <c r="F527" s="237"/>
      <c r="H527" s="237" t="s">
        <v>2766</v>
      </c>
    </row>
    <row r="528" spans="1:8" hidden="1" x14ac:dyDescent="0.4">
      <c r="A528" s="237" t="s">
        <v>2885</v>
      </c>
      <c r="B528" s="237" t="s">
        <v>1144</v>
      </c>
      <c r="C528" s="237" t="s">
        <v>2924</v>
      </c>
      <c r="D528" s="259">
        <v>1</v>
      </c>
      <c r="E528" s="237" t="str">
        <f t="shared" si="8"/>
        <v>1103</v>
      </c>
      <c r="F528" s="237"/>
      <c r="H528" s="237" t="s">
        <v>2766</v>
      </c>
    </row>
    <row r="529" spans="1:8" hidden="1" x14ac:dyDescent="0.4">
      <c r="A529" s="237" t="s">
        <v>2885</v>
      </c>
      <c r="B529" s="237" t="s">
        <v>1144</v>
      </c>
      <c r="C529" s="237" t="s">
        <v>2924</v>
      </c>
      <c r="D529" s="259">
        <v>1</v>
      </c>
      <c r="E529" s="237" t="str">
        <f t="shared" si="8"/>
        <v>1103</v>
      </c>
      <c r="F529" s="237"/>
      <c r="H529" s="237" t="s">
        <v>2766</v>
      </c>
    </row>
    <row r="530" spans="1:8" hidden="1" x14ac:dyDescent="0.4">
      <c r="A530" s="237" t="s">
        <v>2885</v>
      </c>
      <c r="B530" s="237" t="s">
        <v>1144</v>
      </c>
      <c r="C530" s="237" t="s">
        <v>2924</v>
      </c>
      <c r="D530" s="259">
        <v>1</v>
      </c>
      <c r="E530" s="237" t="str">
        <f t="shared" si="8"/>
        <v>1103</v>
      </c>
      <c r="F530" s="237"/>
      <c r="H530" s="237" t="s">
        <v>2766</v>
      </c>
    </row>
    <row r="531" spans="1:8" hidden="1" x14ac:dyDescent="0.4">
      <c r="A531" s="237" t="s">
        <v>2885</v>
      </c>
      <c r="B531" s="237" t="s">
        <v>1144</v>
      </c>
      <c r="C531" s="237" t="s">
        <v>2924</v>
      </c>
      <c r="D531" s="259">
        <v>1</v>
      </c>
      <c r="E531" s="237" t="str">
        <f t="shared" si="8"/>
        <v>1103</v>
      </c>
      <c r="F531" s="237"/>
      <c r="H531" s="237" t="s">
        <v>2766</v>
      </c>
    </row>
    <row r="532" spans="1:8" hidden="1" x14ac:dyDescent="0.4">
      <c r="A532" s="237" t="s">
        <v>2885</v>
      </c>
      <c r="B532" s="237" t="s">
        <v>1144</v>
      </c>
      <c r="C532" s="237" t="s">
        <v>2924</v>
      </c>
      <c r="D532" s="259">
        <v>1</v>
      </c>
      <c r="E532" s="237" t="str">
        <f t="shared" si="8"/>
        <v>1103</v>
      </c>
      <c r="F532" s="237"/>
      <c r="H532" s="237" t="s">
        <v>2766</v>
      </c>
    </row>
    <row r="533" spans="1:8" hidden="1" x14ac:dyDescent="0.4">
      <c r="A533" s="237" t="s">
        <v>2885</v>
      </c>
      <c r="B533" s="237" t="s">
        <v>1144</v>
      </c>
      <c r="C533" s="237" t="s">
        <v>2924</v>
      </c>
      <c r="D533" s="259">
        <v>1</v>
      </c>
      <c r="E533" s="237" t="str">
        <f t="shared" si="8"/>
        <v>1103</v>
      </c>
      <c r="F533" s="237"/>
      <c r="H533" s="237" t="s">
        <v>2766</v>
      </c>
    </row>
    <row r="534" spans="1:8" hidden="1" x14ac:dyDescent="0.4">
      <c r="A534" s="237" t="s">
        <v>2885</v>
      </c>
      <c r="B534" s="237" t="s">
        <v>1144</v>
      </c>
      <c r="C534" s="237" t="s">
        <v>2924</v>
      </c>
      <c r="D534" s="259">
        <v>1</v>
      </c>
      <c r="E534" s="237" t="str">
        <f t="shared" si="8"/>
        <v>1103</v>
      </c>
      <c r="F534" s="237"/>
      <c r="H534" s="237" t="s">
        <v>2766</v>
      </c>
    </row>
    <row r="535" spans="1:8" hidden="1" x14ac:dyDescent="0.4">
      <c r="A535" s="237" t="s">
        <v>2885</v>
      </c>
      <c r="B535" s="237" t="s">
        <v>1144</v>
      </c>
      <c r="C535" s="237" t="s">
        <v>2924</v>
      </c>
      <c r="D535" s="259">
        <v>1</v>
      </c>
      <c r="E535" s="237" t="str">
        <f t="shared" si="8"/>
        <v>1103</v>
      </c>
      <c r="F535" s="237"/>
      <c r="H535" s="237" t="s">
        <v>2766</v>
      </c>
    </row>
    <row r="536" spans="1:8" hidden="1" x14ac:dyDescent="0.4">
      <c r="A536" s="237" t="s">
        <v>2885</v>
      </c>
      <c r="B536" s="237" t="s">
        <v>1144</v>
      </c>
      <c r="C536" s="237" t="s">
        <v>2924</v>
      </c>
      <c r="D536" s="259">
        <v>1</v>
      </c>
      <c r="E536" s="237" t="str">
        <f t="shared" si="8"/>
        <v>1103</v>
      </c>
      <c r="F536" s="237"/>
      <c r="H536" s="237" t="s">
        <v>2766</v>
      </c>
    </row>
    <row r="537" spans="1:8" hidden="1" x14ac:dyDescent="0.4">
      <c r="A537" s="237" t="s">
        <v>2885</v>
      </c>
      <c r="B537" s="237" t="s">
        <v>1144</v>
      </c>
      <c r="C537" s="237" t="s">
        <v>2924</v>
      </c>
      <c r="D537" s="259">
        <v>1</v>
      </c>
      <c r="E537" s="237" t="str">
        <f t="shared" si="8"/>
        <v>1103</v>
      </c>
      <c r="F537" s="237"/>
      <c r="H537" s="237" t="s">
        <v>2766</v>
      </c>
    </row>
    <row r="538" spans="1:8" hidden="1" x14ac:dyDescent="0.4">
      <c r="A538" s="237" t="s">
        <v>2885</v>
      </c>
      <c r="B538" s="237" t="s">
        <v>1144</v>
      </c>
      <c r="C538" s="237" t="s">
        <v>2924</v>
      </c>
      <c r="D538" s="259">
        <v>1</v>
      </c>
      <c r="E538" s="237" t="str">
        <f t="shared" si="8"/>
        <v>1103</v>
      </c>
      <c r="F538" s="237"/>
      <c r="H538" s="237" t="s">
        <v>2766</v>
      </c>
    </row>
    <row r="539" spans="1:8" hidden="1" x14ac:dyDescent="0.4">
      <c r="A539" s="237" t="s">
        <v>2885</v>
      </c>
      <c r="B539" s="237" t="s">
        <v>1144</v>
      </c>
      <c r="C539" s="237" t="s">
        <v>2924</v>
      </c>
      <c r="D539" s="259">
        <v>1</v>
      </c>
      <c r="E539" s="237" t="str">
        <f t="shared" si="8"/>
        <v>1103</v>
      </c>
      <c r="F539" s="237"/>
      <c r="H539" s="237" t="s">
        <v>2766</v>
      </c>
    </row>
    <row r="540" spans="1:8" hidden="1" x14ac:dyDescent="0.4">
      <c r="A540" s="237" t="s">
        <v>2885</v>
      </c>
      <c r="B540" s="237" t="s">
        <v>1144</v>
      </c>
      <c r="C540" s="237" t="s">
        <v>2924</v>
      </c>
      <c r="D540" s="259">
        <v>1</v>
      </c>
      <c r="E540" s="237" t="str">
        <f t="shared" si="8"/>
        <v>1103</v>
      </c>
      <c r="F540" s="237"/>
      <c r="H540" s="237" t="s">
        <v>2766</v>
      </c>
    </row>
    <row r="541" spans="1:8" hidden="1" x14ac:dyDescent="0.4">
      <c r="A541" s="237" t="s">
        <v>2885</v>
      </c>
      <c r="B541" s="237" t="s">
        <v>1144</v>
      </c>
      <c r="C541" s="237" t="s">
        <v>2924</v>
      </c>
      <c r="D541" s="259">
        <v>1</v>
      </c>
      <c r="E541" s="237" t="str">
        <f t="shared" si="8"/>
        <v>1103</v>
      </c>
      <c r="F541" s="237"/>
      <c r="H541" s="237" t="s">
        <v>2766</v>
      </c>
    </row>
    <row r="542" spans="1:8" hidden="1" x14ac:dyDescent="0.4">
      <c r="A542" s="237" t="s">
        <v>2885</v>
      </c>
      <c r="B542" s="237" t="s">
        <v>1144</v>
      </c>
      <c r="C542" s="237" t="s">
        <v>2924</v>
      </c>
      <c r="D542" s="259">
        <v>1</v>
      </c>
      <c r="E542" s="237" t="str">
        <f t="shared" si="8"/>
        <v>1103</v>
      </c>
      <c r="F542" s="237"/>
      <c r="H542" s="237" t="s">
        <v>2766</v>
      </c>
    </row>
    <row r="543" spans="1:8" hidden="1" x14ac:dyDescent="0.4">
      <c r="A543" s="237" t="s">
        <v>2885</v>
      </c>
      <c r="B543" s="237" t="s">
        <v>1144</v>
      </c>
      <c r="C543" s="237" t="s">
        <v>2924</v>
      </c>
      <c r="D543" s="259">
        <v>1</v>
      </c>
      <c r="E543" s="237" t="str">
        <f t="shared" si="8"/>
        <v>1103</v>
      </c>
      <c r="F543" s="237"/>
      <c r="H543" s="237" t="s">
        <v>2766</v>
      </c>
    </row>
    <row r="544" spans="1:8" hidden="1" x14ac:dyDescent="0.4">
      <c r="A544" s="237" t="s">
        <v>2885</v>
      </c>
      <c r="B544" s="237" t="s">
        <v>1144</v>
      </c>
      <c r="C544" s="237" t="s">
        <v>2924</v>
      </c>
      <c r="D544" s="259">
        <v>1</v>
      </c>
      <c r="E544" s="237" t="str">
        <f t="shared" si="8"/>
        <v>1103</v>
      </c>
      <c r="F544" s="237"/>
      <c r="H544" s="237" t="s">
        <v>2766</v>
      </c>
    </row>
    <row r="545" spans="1:8" hidden="1" x14ac:dyDescent="0.4">
      <c r="A545" s="237" t="s">
        <v>2885</v>
      </c>
      <c r="B545" s="237" t="s">
        <v>1144</v>
      </c>
      <c r="C545" s="237" t="s">
        <v>2924</v>
      </c>
      <c r="D545" s="259">
        <v>1</v>
      </c>
      <c r="E545" s="237" t="str">
        <f t="shared" si="8"/>
        <v>1103</v>
      </c>
      <c r="F545" s="237"/>
      <c r="H545" s="237" t="s">
        <v>2766</v>
      </c>
    </row>
    <row r="546" spans="1:8" hidden="1" x14ac:dyDescent="0.4">
      <c r="A546" s="237" t="s">
        <v>2885</v>
      </c>
      <c r="B546" s="237" t="s">
        <v>1144</v>
      </c>
      <c r="C546" s="237" t="s">
        <v>2924</v>
      </c>
      <c r="D546" s="259">
        <v>1</v>
      </c>
      <c r="E546" s="237" t="str">
        <f t="shared" si="8"/>
        <v>1103</v>
      </c>
      <c r="F546" s="237"/>
      <c r="H546" s="237" t="s">
        <v>2766</v>
      </c>
    </row>
    <row r="547" spans="1:8" hidden="1" x14ac:dyDescent="0.4">
      <c r="A547" s="237" t="s">
        <v>2885</v>
      </c>
      <c r="B547" s="237" t="s">
        <v>1144</v>
      </c>
      <c r="C547" s="237" t="s">
        <v>2924</v>
      </c>
      <c r="D547" s="259">
        <v>1</v>
      </c>
      <c r="E547" s="237" t="str">
        <f t="shared" si="8"/>
        <v>1103</v>
      </c>
      <c r="F547" s="237"/>
      <c r="H547" s="237" t="s">
        <v>2766</v>
      </c>
    </row>
    <row r="548" spans="1:8" hidden="1" x14ac:dyDescent="0.4">
      <c r="A548" s="237" t="s">
        <v>2885</v>
      </c>
      <c r="B548" s="237" t="s">
        <v>1144</v>
      </c>
      <c r="C548" s="237" t="s">
        <v>2924</v>
      </c>
      <c r="D548" s="259">
        <v>1</v>
      </c>
      <c r="E548" s="237" t="str">
        <f t="shared" si="8"/>
        <v>1103</v>
      </c>
      <c r="F548" s="237"/>
      <c r="H548" s="237" t="s">
        <v>2766</v>
      </c>
    </row>
    <row r="549" spans="1:8" hidden="1" x14ac:dyDescent="0.4">
      <c r="A549" s="237" t="s">
        <v>2885</v>
      </c>
      <c r="B549" s="237" t="s">
        <v>1144</v>
      </c>
      <c r="C549" s="237" t="s">
        <v>2924</v>
      </c>
      <c r="D549" s="259">
        <v>1</v>
      </c>
      <c r="E549" s="237" t="str">
        <f t="shared" si="8"/>
        <v>1103</v>
      </c>
      <c r="F549" s="237"/>
      <c r="H549" s="237" t="s">
        <v>2766</v>
      </c>
    </row>
    <row r="550" spans="1:8" hidden="1" x14ac:dyDescent="0.4">
      <c r="A550" s="237" t="s">
        <v>2885</v>
      </c>
      <c r="B550" s="237" t="s">
        <v>1144</v>
      </c>
      <c r="C550" s="237" t="s">
        <v>2924</v>
      </c>
      <c r="D550" s="259">
        <v>1</v>
      </c>
      <c r="E550" s="237" t="str">
        <f t="shared" si="8"/>
        <v>1103</v>
      </c>
      <c r="F550" s="237"/>
      <c r="H550" s="237" t="s">
        <v>2766</v>
      </c>
    </row>
    <row r="551" spans="1:8" hidden="1" x14ac:dyDescent="0.4">
      <c r="A551" s="237" t="s">
        <v>2885</v>
      </c>
      <c r="B551" s="237" t="s">
        <v>1144</v>
      </c>
      <c r="C551" s="237" t="s">
        <v>2924</v>
      </c>
      <c r="D551" s="259">
        <v>1</v>
      </c>
      <c r="E551" s="237" t="str">
        <f t="shared" si="8"/>
        <v>1103</v>
      </c>
      <c r="F551" s="237"/>
      <c r="H551" s="237" t="s">
        <v>2766</v>
      </c>
    </row>
    <row r="552" spans="1:8" hidden="1" x14ac:dyDescent="0.4">
      <c r="A552" s="237" t="s">
        <v>2885</v>
      </c>
      <c r="B552" s="237" t="s">
        <v>1144</v>
      </c>
      <c r="C552" s="237" t="s">
        <v>2924</v>
      </c>
      <c r="D552" s="259">
        <v>1</v>
      </c>
      <c r="E552" s="237" t="str">
        <f t="shared" si="8"/>
        <v>1103</v>
      </c>
      <c r="F552" s="237"/>
      <c r="H552" s="237" t="s">
        <v>2766</v>
      </c>
    </row>
    <row r="553" spans="1:8" hidden="1" x14ac:dyDescent="0.4">
      <c r="A553" s="237" t="s">
        <v>2885</v>
      </c>
      <c r="B553" s="237" t="s">
        <v>1144</v>
      </c>
      <c r="C553" s="237" t="s">
        <v>2925</v>
      </c>
      <c r="D553" s="237">
        <v>1</v>
      </c>
      <c r="E553" s="237" t="str">
        <f t="shared" si="8"/>
        <v>1103</v>
      </c>
      <c r="F553" s="237"/>
      <c r="H553" s="237" t="s">
        <v>2766</v>
      </c>
    </row>
    <row r="554" spans="1:8" hidden="1" x14ac:dyDescent="0.4">
      <c r="A554" s="237" t="s">
        <v>2885</v>
      </c>
      <c r="B554" s="237" t="s">
        <v>1144</v>
      </c>
      <c r="C554" s="237" t="s">
        <v>2926</v>
      </c>
      <c r="D554" s="237">
        <v>1</v>
      </c>
      <c r="E554" s="237" t="str">
        <f t="shared" si="8"/>
        <v>1103</v>
      </c>
      <c r="F554" s="237"/>
      <c r="H554" s="237" t="s">
        <v>2766</v>
      </c>
    </row>
    <row r="555" spans="1:8" hidden="1" x14ac:dyDescent="0.4">
      <c r="A555" s="237" t="s">
        <v>2885</v>
      </c>
      <c r="B555" s="237" t="s">
        <v>1144</v>
      </c>
      <c r="C555" s="237" t="s">
        <v>2927</v>
      </c>
      <c r="D555" s="259">
        <v>1</v>
      </c>
      <c r="E555" s="237" t="str">
        <f t="shared" si="8"/>
        <v>1103</v>
      </c>
      <c r="F555" s="237"/>
      <c r="H555" s="237" t="s">
        <v>2766</v>
      </c>
    </row>
    <row r="556" spans="1:8" hidden="1" x14ac:dyDescent="0.4">
      <c r="A556" s="237" t="s">
        <v>2885</v>
      </c>
      <c r="B556" s="237" t="s">
        <v>1144</v>
      </c>
      <c r="C556" s="237" t="s">
        <v>2682</v>
      </c>
      <c r="D556" s="259">
        <v>1</v>
      </c>
      <c r="E556" s="237" t="str">
        <f t="shared" si="8"/>
        <v>1103</v>
      </c>
      <c r="F556" s="237"/>
      <c r="H556" s="237" t="s">
        <v>2766</v>
      </c>
    </row>
    <row r="557" spans="1:8" x14ac:dyDescent="0.4">
      <c r="A557" s="238" t="s">
        <v>2833</v>
      </c>
      <c r="B557" s="237" t="s">
        <v>1147</v>
      </c>
      <c r="C557" s="238" t="s">
        <v>2928</v>
      </c>
      <c r="D557" s="251">
        <v>1</v>
      </c>
      <c r="E557" s="237" t="str">
        <f t="shared" si="8"/>
        <v>1103</v>
      </c>
      <c r="F557" s="237"/>
      <c r="G557" s="103" t="s">
        <v>2930</v>
      </c>
      <c r="H557" s="238" t="s">
        <v>2766</v>
      </c>
    </row>
    <row r="558" spans="1:8" x14ac:dyDescent="0.4">
      <c r="A558" s="238" t="s">
        <v>2833</v>
      </c>
      <c r="B558" s="237" t="s">
        <v>1147</v>
      </c>
      <c r="C558" s="238" t="s">
        <v>2683</v>
      </c>
      <c r="D558" s="251">
        <v>1</v>
      </c>
      <c r="E558" s="237" t="str">
        <f t="shared" si="8"/>
        <v>1103</v>
      </c>
      <c r="F558" s="237"/>
      <c r="G558" s="103" t="s">
        <v>2930</v>
      </c>
      <c r="H558" s="238" t="s">
        <v>2766</v>
      </c>
    </row>
    <row r="559" spans="1:8" x14ac:dyDescent="0.4">
      <c r="A559" s="238" t="s">
        <v>2833</v>
      </c>
      <c r="B559" s="237" t="s">
        <v>1147</v>
      </c>
      <c r="C559" s="238" t="s">
        <v>2684</v>
      </c>
      <c r="D559" s="251">
        <v>1</v>
      </c>
      <c r="E559" s="237" t="str">
        <f t="shared" si="8"/>
        <v>1103</v>
      </c>
      <c r="F559" s="237"/>
      <c r="G559" s="103" t="s">
        <v>2930</v>
      </c>
      <c r="H559" s="238" t="s">
        <v>2766</v>
      </c>
    </row>
    <row r="560" spans="1:8" x14ac:dyDescent="0.4">
      <c r="A560" s="238" t="s">
        <v>2833</v>
      </c>
      <c r="B560" s="237" t="s">
        <v>1147</v>
      </c>
      <c r="C560" s="238" t="s">
        <v>2685</v>
      </c>
      <c r="D560" s="251">
        <v>1</v>
      </c>
      <c r="E560" s="237" t="str">
        <f t="shared" si="8"/>
        <v>1103</v>
      </c>
      <c r="F560" s="237"/>
      <c r="G560" s="103" t="s">
        <v>2930</v>
      </c>
      <c r="H560" s="238" t="s">
        <v>2766</v>
      </c>
    </row>
    <row r="561" spans="1:8" x14ac:dyDescent="0.4">
      <c r="A561" s="238" t="s">
        <v>2833</v>
      </c>
      <c r="B561" s="237" t="s">
        <v>1147</v>
      </c>
      <c r="C561" s="238" t="s">
        <v>2686</v>
      </c>
      <c r="D561" s="251">
        <v>1</v>
      </c>
      <c r="E561" s="237" t="str">
        <f t="shared" si="8"/>
        <v>1103</v>
      </c>
      <c r="F561" s="237"/>
      <c r="G561" s="103" t="s">
        <v>2930</v>
      </c>
      <c r="H561" s="238" t="s">
        <v>2766</v>
      </c>
    </row>
    <row r="562" spans="1:8" x14ac:dyDescent="0.4">
      <c r="A562" s="238" t="s">
        <v>2833</v>
      </c>
      <c r="B562" s="237" t="s">
        <v>1147</v>
      </c>
      <c r="C562" s="238" t="s">
        <v>2687</v>
      </c>
      <c r="D562" s="251">
        <v>1</v>
      </c>
      <c r="E562" s="237" t="str">
        <f t="shared" si="8"/>
        <v>1103</v>
      </c>
      <c r="F562" s="237"/>
      <c r="G562" s="103" t="s">
        <v>2930</v>
      </c>
      <c r="H562" s="238" t="s">
        <v>2766</v>
      </c>
    </row>
    <row r="563" spans="1:8" x14ac:dyDescent="0.4">
      <c r="A563" s="238" t="s">
        <v>2833</v>
      </c>
      <c r="B563" s="237" t="s">
        <v>1147</v>
      </c>
      <c r="C563" s="238" t="s">
        <v>2688</v>
      </c>
      <c r="D563" s="251">
        <v>1</v>
      </c>
      <c r="E563" s="237" t="str">
        <f t="shared" si="8"/>
        <v>1103</v>
      </c>
      <c r="F563" s="237"/>
      <c r="G563" s="103" t="s">
        <v>2930</v>
      </c>
      <c r="H563" s="238" t="s">
        <v>2766</v>
      </c>
    </row>
    <row r="564" spans="1:8" x14ac:dyDescent="0.4">
      <c r="A564" s="238" t="s">
        <v>2833</v>
      </c>
      <c r="B564" s="237" t="s">
        <v>1147</v>
      </c>
      <c r="C564" s="238" t="s">
        <v>2689</v>
      </c>
      <c r="D564" s="251">
        <v>1</v>
      </c>
      <c r="E564" s="237" t="str">
        <f t="shared" si="8"/>
        <v>1103</v>
      </c>
      <c r="F564" s="237"/>
      <c r="G564" s="103" t="s">
        <v>2930</v>
      </c>
      <c r="H564" s="238" t="s">
        <v>2766</v>
      </c>
    </row>
    <row r="565" spans="1:8" x14ac:dyDescent="0.4">
      <c r="A565" s="238" t="s">
        <v>2833</v>
      </c>
      <c r="B565" s="237" t="s">
        <v>1147</v>
      </c>
      <c r="C565" s="238" t="s">
        <v>2690</v>
      </c>
      <c r="D565" s="251">
        <v>1</v>
      </c>
      <c r="E565" s="237" t="str">
        <f t="shared" si="8"/>
        <v>1103</v>
      </c>
      <c r="F565" s="237"/>
      <c r="G565" s="103" t="s">
        <v>2930</v>
      </c>
      <c r="H565" s="238" t="s">
        <v>2766</v>
      </c>
    </row>
    <row r="566" spans="1:8" x14ac:dyDescent="0.4">
      <c r="A566" s="238" t="s">
        <v>2833</v>
      </c>
      <c r="B566" s="237" t="s">
        <v>1147</v>
      </c>
      <c r="C566" s="238" t="s">
        <v>2691</v>
      </c>
      <c r="D566" s="251">
        <v>1</v>
      </c>
      <c r="E566" s="237" t="str">
        <f t="shared" si="8"/>
        <v>1103</v>
      </c>
      <c r="F566" s="237"/>
      <c r="G566" s="103" t="s">
        <v>2930</v>
      </c>
      <c r="H566" s="238" t="s">
        <v>2766</v>
      </c>
    </row>
    <row r="567" spans="1:8" x14ac:dyDescent="0.4">
      <c r="A567" s="238" t="s">
        <v>2833</v>
      </c>
      <c r="B567" s="237" t="s">
        <v>1147</v>
      </c>
      <c r="C567" s="238" t="s">
        <v>2692</v>
      </c>
      <c r="D567" s="251">
        <v>1</v>
      </c>
      <c r="E567" s="237" t="str">
        <f t="shared" si="8"/>
        <v>1103</v>
      </c>
      <c r="F567" s="237"/>
      <c r="G567" s="103" t="s">
        <v>2930</v>
      </c>
      <c r="H567" s="238" t="s">
        <v>2766</v>
      </c>
    </row>
    <row r="568" spans="1:8" x14ac:dyDescent="0.4">
      <c r="A568" s="238" t="s">
        <v>2833</v>
      </c>
      <c r="B568" s="237" t="s">
        <v>1147</v>
      </c>
      <c r="C568" s="238" t="s">
        <v>2693</v>
      </c>
      <c r="D568" s="251">
        <v>1</v>
      </c>
      <c r="E568" s="237" t="str">
        <f t="shared" si="8"/>
        <v>1103</v>
      </c>
      <c r="F568" s="237"/>
      <c r="G568" s="103" t="s">
        <v>2930</v>
      </c>
      <c r="H568" s="238" t="s">
        <v>2766</v>
      </c>
    </row>
    <row r="569" spans="1:8" x14ac:dyDescent="0.4">
      <c r="A569" s="238" t="s">
        <v>2833</v>
      </c>
      <c r="B569" s="237" t="s">
        <v>1147</v>
      </c>
      <c r="C569" s="238" t="s">
        <v>2694</v>
      </c>
      <c r="D569" s="251">
        <v>1</v>
      </c>
      <c r="E569" s="237" t="str">
        <f t="shared" si="8"/>
        <v>1103</v>
      </c>
      <c r="F569" s="237"/>
      <c r="G569" s="103" t="s">
        <v>2930</v>
      </c>
      <c r="H569" s="238" t="s">
        <v>2766</v>
      </c>
    </row>
    <row r="570" spans="1:8" x14ac:dyDescent="0.4">
      <c r="A570" s="238" t="s">
        <v>2833</v>
      </c>
      <c r="B570" s="237" t="s">
        <v>1147</v>
      </c>
      <c r="C570" s="238" t="s">
        <v>2695</v>
      </c>
      <c r="D570" s="251">
        <v>1</v>
      </c>
      <c r="E570" s="237" t="str">
        <f t="shared" si="8"/>
        <v>1103</v>
      </c>
      <c r="F570" s="237"/>
      <c r="G570" s="103" t="s">
        <v>2930</v>
      </c>
      <c r="H570" s="238" t="s">
        <v>2766</v>
      </c>
    </row>
    <row r="571" spans="1:8" x14ac:dyDescent="0.4">
      <c r="A571" s="238" t="s">
        <v>2833</v>
      </c>
      <c r="B571" s="237" t="s">
        <v>1147</v>
      </c>
      <c r="C571" s="238" t="s">
        <v>2696</v>
      </c>
      <c r="D571" s="251">
        <v>1</v>
      </c>
      <c r="E571" s="237" t="str">
        <f t="shared" si="8"/>
        <v>1103</v>
      </c>
      <c r="F571" s="237"/>
      <c r="G571" s="103" t="s">
        <v>2930</v>
      </c>
      <c r="H571" s="238" t="s">
        <v>2766</v>
      </c>
    </row>
    <row r="572" spans="1:8" x14ac:dyDescent="0.4">
      <c r="A572" s="238" t="s">
        <v>2833</v>
      </c>
      <c r="B572" s="237" t="s">
        <v>1147</v>
      </c>
      <c r="C572" s="238" t="s">
        <v>2697</v>
      </c>
      <c r="D572" s="251">
        <v>1</v>
      </c>
      <c r="E572" s="237" t="str">
        <f t="shared" si="8"/>
        <v>1103</v>
      </c>
      <c r="F572" s="237"/>
      <c r="G572" s="103" t="s">
        <v>2930</v>
      </c>
      <c r="H572" s="238" t="s">
        <v>2766</v>
      </c>
    </row>
    <row r="573" spans="1:8" x14ac:dyDescent="0.4">
      <c r="A573" s="238" t="s">
        <v>2833</v>
      </c>
      <c r="B573" s="237" t="s">
        <v>1147</v>
      </c>
      <c r="C573" s="238" t="s">
        <v>2698</v>
      </c>
      <c r="D573" s="251">
        <v>1</v>
      </c>
      <c r="E573" s="237" t="str">
        <f t="shared" si="8"/>
        <v>1103</v>
      </c>
      <c r="F573" s="237"/>
      <c r="G573" s="103" t="s">
        <v>2930</v>
      </c>
      <c r="H573" s="238" t="s">
        <v>2766</v>
      </c>
    </row>
    <row r="574" spans="1:8" x14ac:dyDescent="0.4">
      <c r="A574" s="238" t="s">
        <v>2833</v>
      </c>
      <c r="B574" s="237" t="s">
        <v>1147</v>
      </c>
      <c r="C574" s="238" t="s">
        <v>2699</v>
      </c>
      <c r="D574" s="251">
        <v>1</v>
      </c>
      <c r="E574" s="237" t="str">
        <f t="shared" si="8"/>
        <v>1103</v>
      </c>
      <c r="F574" s="237"/>
      <c r="G574" s="103" t="s">
        <v>2930</v>
      </c>
      <c r="H574" s="238" t="s">
        <v>2766</v>
      </c>
    </row>
    <row r="575" spans="1:8" x14ac:dyDescent="0.4">
      <c r="A575" s="238" t="s">
        <v>2833</v>
      </c>
      <c r="B575" s="237" t="s">
        <v>1147</v>
      </c>
      <c r="C575" s="238" t="s">
        <v>2700</v>
      </c>
      <c r="D575" s="251">
        <v>1</v>
      </c>
      <c r="E575" s="237" t="str">
        <f t="shared" si="8"/>
        <v>1103</v>
      </c>
      <c r="F575" s="237"/>
      <c r="G575" s="103" t="s">
        <v>2930</v>
      </c>
      <c r="H575" s="238" t="s">
        <v>2766</v>
      </c>
    </row>
    <row r="576" spans="1:8" x14ac:dyDescent="0.4">
      <c r="A576" s="238" t="s">
        <v>2833</v>
      </c>
      <c r="B576" s="237" t="s">
        <v>1147</v>
      </c>
      <c r="C576" s="238" t="s">
        <v>2701</v>
      </c>
      <c r="D576" s="251">
        <v>1</v>
      </c>
      <c r="E576" s="237" t="str">
        <f t="shared" si="8"/>
        <v>1103</v>
      </c>
      <c r="F576" s="237"/>
      <c r="G576" s="103" t="s">
        <v>2930</v>
      </c>
      <c r="H576" s="238" t="s">
        <v>2766</v>
      </c>
    </row>
    <row r="577" spans="1:8" x14ac:dyDescent="0.4">
      <c r="A577" s="238" t="s">
        <v>2833</v>
      </c>
      <c r="B577" s="237" t="s">
        <v>1147</v>
      </c>
      <c r="C577" s="238" t="s">
        <v>2702</v>
      </c>
      <c r="D577" s="251">
        <v>1</v>
      </c>
      <c r="E577" s="237" t="str">
        <f t="shared" si="8"/>
        <v>1103</v>
      </c>
      <c r="F577" s="237"/>
      <c r="G577" s="103" t="s">
        <v>2930</v>
      </c>
      <c r="H577" s="238" t="s">
        <v>2766</v>
      </c>
    </row>
    <row r="578" spans="1:8" x14ac:dyDescent="0.4">
      <c r="A578" s="238" t="s">
        <v>2833</v>
      </c>
      <c r="B578" s="237" t="s">
        <v>1147</v>
      </c>
      <c r="C578" s="238" t="s">
        <v>2703</v>
      </c>
      <c r="D578" s="251">
        <v>1</v>
      </c>
      <c r="E578" s="237" t="str">
        <f t="shared" ref="E578:E584" si="9">VLOOKUP(H578,$J$2:$M$12,4,0)</f>
        <v>1103</v>
      </c>
      <c r="F578" s="237"/>
      <c r="G578" s="103" t="s">
        <v>2930</v>
      </c>
      <c r="H578" s="238" t="s">
        <v>2766</v>
      </c>
    </row>
    <row r="579" spans="1:8" x14ac:dyDescent="0.4">
      <c r="A579" s="238" t="s">
        <v>2833</v>
      </c>
      <c r="B579" s="237" t="s">
        <v>1147</v>
      </c>
      <c r="C579" s="238" t="s">
        <v>2704</v>
      </c>
      <c r="D579" s="251">
        <v>1</v>
      </c>
      <c r="E579" s="237" t="str">
        <f t="shared" si="9"/>
        <v>1103</v>
      </c>
      <c r="F579" s="237"/>
      <c r="G579" s="103" t="s">
        <v>2930</v>
      </c>
      <c r="H579" s="238" t="s">
        <v>2766</v>
      </c>
    </row>
    <row r="580" spans="1:8" x14ac:dyDescent="0.4">
      <c r="A580" s="238" t="s">
        <v>2833</v>
      </c>
      <c r="B580" s="237" t="s">
        <v>1147</v>
      </c>
      <c r="C580" s="238" t="s">
        <v>2705</v>
      </c>
      <c r="D580" s="251">
        <v>1</v>
      </c>
      <c r="E580" s="237" t="str">
        <f t="shared" si="9"/>
        <v>1103</v>
      </c>
      <c r="F580" s="237"/>
      <c r="G580" s="103" t="s">
        <v>2930</v>
      </c>
      <c r="H580" s="238" t="s">
        <v>2766</v>
      </c>
    </row>
    <row r="581" spans="1:8" x14ac:dyDescent="0.4">
      <c r="A581" s="238" t="s">
        <v>2833</v>
      </c>
      <c r="B581" s="237" t="s">
        <v>1147</v>
      </c>
      <c r="C581" s="238" t="s">
        <v>2706</v>
      </c>
      <c r="D581" s="251">
        <v>1</v>
      </c>
      <c r="E581" s="237" t="str">
        <f t="shared" si="9"/>
        <v>1103</v>
      </c>
      <c r="F581" s="237"/>
      <c r="G581" s="103" t="s">
        <v>2930</v>
      </c>
      <c r="H581" s="238" t="s">
        <v>2766</v>
      </c>
    </row>
    <row r="582" spans="1:8" x14ac:dyDescent="0.4">
      <c r="A582" s="238" t="s">
        <v>2833</v>
      </c>
      <c r="B582" s="237" t="s">
        <v>1147</v>
      </c>
      <c r="C582" s="238" t="s">
        <v>2707</v>
      </c>
      <c r="D582" s="251">
        <v>1</v>
      </c>
      <c r="E582" s="237" t="str">
        <f t="shared" si="9"/>
        <v>1103</v>
      </c>
      <c r="F582" s="237"/>
      <c r="G582" s="103" t="s">
        <v>2930</v>
      </c>
      <c r="H582" s="238" t="s">
        <v>2766</v>
      </c>
    </row>
    <row r="583" spans="1:8" x14ac:dyDescent="0.4">
      <c r="A583" s="238" t="s">
        <v>2833</v>
      </c>
      <c r="B583" s="237" t="s">
        <v>1147</v>
      </c>
      <c r="C583" s="238" t="s">
        <v>2708</v>
      </c>
      <c r="D583" s="251">
        <v>1</v>
      </c>
      <c r="E583" s="237" t="str">
        <f t="shared" si="9"/>
        <v>1103</v>
      </c>
      <c r="F583" s="237"/>
      <c r="G583" s="103" t="s">
        <v>2930</v>
      </c>
      <c r="H583" s="238" t="s">
        <v>2766</v>
      </c>
    </row>
    <row r="584" spans="1:8" x14ac:dyDescent="0.4">
      <c r="A584" s="238" t="s">
        <v>980</v>
      </c>
      <c r="B584" s="237" t="s">
        <v>1147</v>
      </c>
      <c r="C584" s="238" t="s">
        <v>2929</v>
      </c>
      <c r="D584" s="238">
        <v>1</v>
      </c>
      <c r="E584" s="237" t="str">
        <f t="shared" si="9"/>
        <v>1103</v>
      </c>
      <c r="F584" s="237"/>
      <c r="G584" s="103" t="s">
        <v>2930</v>
      </c>
      <c r="H584" s="238" t="s">
        <v>2766</v>
      </c>
    </row>
  </sheetData>
  <autoFilter ref="A1:M584" xr:uid="{D36D9798-4A10-4104-BA7B-EBCA125305D5}">
    <filterColumn colId="6">
      <customFilters>
        <customFilter operator="notEqual" val=" "/>
      </customFilters>
    </filterColumn>
  </autoFilter>
  <phoneticPr fontId="2"/>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125" defaultRowHeight="15.75" x14ac:dyDescent="0.4"/>
  <cols>
    <col min="1" max="1" width="8.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75" style="23" customWidth="1"/>
    <col min="11" max="11" width="16.75" style="23" customWidth="1"/>
    <col min="12" max="12" width="25.5" style="23" customWidth="1"/>
    <col min="13" max="13" width="33.75" style="23" bestFit="1" customWidth="1"/>
    <col min="14" max="14" width="18.375" style="23" bestFit="1" customWidth="1"/>
    <col min="15" max="15" width="36.875" style="23" bestFit="1" customWidth="1"/>
    <col min="16" max="16384" width="8.125" style="23"/>
  </cols>
  <sheetData>
    <row r="2" spans="1:15" ht="18.75" x14ac:dyDescent="0.4">
      <c r="B2" s="59" t="s">
        <v>451</v>
      </c>
    </row>
    <row r="3" spans="1:15" x14ac:dyDescent="0.4">
      <c r="C3" s="93" t="s">
        <v>901</v>
      </c>
      <c r="D3" s="93" t="s">
        <v>902</v>
      </c>
    </row>
    <row r="4" spans="1:15" ht="16.5" thickBot="1" x14ac:dyDescent="0.45">
      <c r="A4" s="31" t="s">
        <v>47</v>
      </c>
      <c r="B4" s="23" t="s">
        <v>568</v>
      </c>
      <c r="C4" s="23" t="s">
        <v>573</v>
      </c>
      <c r="D4" s="23" t="s">
        <v>293</v>
      </c>
      <c r="E4" s="36" t="s">
        <v>41</v>
      </c>
      <c r="F4" s="23" t="s">
        <v>183</v>
      </c>
      <c r="G4" s="36" t="s">
        <v>173</v>
      </c>
      <c r="H4" s="23" t="s">
        <v>279</v>
      </c>
      <c r="I4" s="23" t="s">
        <v>569</v>
      </c>
      <c r="J4" s="23" t="s">
        <v>570</v>
      </c>
      <c r="K4" s="23" t="s">
        <v>493</v>
      </c>
      <c r="L4" s="36" t="s">
        <v>294</v>
      </c>
      <c r="M4" s="36" t="s">
        <v>295</v>
      </c>
      <c r="N4" s="36" t="s">
        <v>571</v>
      </c>
      <c r="O4" s="36" t="s">
        <v>572</v>
      </c>
    </row>
    <row r="5" spans="1:15" x14ac:dyDescent="0.4">
      <c r="B5" s="22" t="str">
        <f>CONCATENATE(C5,"(",D5,")")</f>
        <v>デコラティブシステム株式会社(4733453)</v>
      </c>
      <c r="C5" s="147" t="s">
        <v>2239</v>
      </c>
      <c r="D5" s="147" t="s">
        <v>900</v>
      </c>
      <c r="E5" s="22" t="s">
        <v>289</v>
      </c>
      <c r="F5" s="22" t="s">
        <v>186</v>
      </c>
      <c r="G5" s="22" t="s">
        <v>970</v>
      </c>
      <c r="H5" s="22" t="s">
        <v>566</v>
      </c>
      <c r="I5" s="22" t="s">
        <v>512</v>
      </c>
      <c r="J5" s="22"/>
      <c r="K5" s="22"/>
      <c r="L5" s="22" t="s">
        <v>270</v>
      </c>
      <c r="M5" s="22" t="s">
        <v>291</v>
      </c>
      <c r="N5" s="22" t="s">
        <v>574</v>
      </c>
      <c r="O5" s="22" t="s">
        <v>575</v>
      </c>
    </row>
    <row r="6" spans="1:15" x14ac:dyDescent="0.4">
      <c r="B6" s="29" t="str">
        <f t="shared" ref="B6:B69" si="0">CONCATENATE(C6,"(",D6,")")</f>
        <v>東洋アルミエコープロダクツ株式会社(4766955)</v>
      </c>
      <c r="C6" s="148" t="s">
        <v>2240</v>
      </c>
      <c r="D6" s="148" t="s">
        <v>1786</v>
      </c>
      <c r="E6" s="29" t="s">
        <v>289</v>
      </c>
      <c r="F6" s="29" t="s">
        <v>186</v>
      </c>
      <c r="G6" s="29" t="s">
        <v>1237</v>
      </c>
      <c r="H6" s="29" t="s">
        <v>1238</v>
      </c>
      <c r="I6" s="29" t="s">
        <v>76</v>
      </c>
      <c r="J6" s="29"/>
      <c r="K6" s="29"/>
      <c r="L6" s="29" t="s">
        <v>270</v>
      </c>
      <c r="M6" s="29" t="s">
        <v>291</v>
      </c>
      <c r="N6" s="29" t="s">
        <v>187</v>
      </c>
      <c r="O6" s="29" t="s">
        <v>292</v>
      </c>
    </row>
    <row r="7" spans="1:15" x14ac:dyDescent="0.4">
      <c r="B7" s="29" t="str">
        <f t="shared" si="0"/>
        <v>東洋アルミニウム株式会社(4766870)</v>
      </c>
      <c r="C7" s="148" t="s">
        <v>1240</v>
      </c>
      <c r="D7" s="148">
        <v>4766870</v>
      </c>
      <c r="E7" s="29" t="s">
        <v>289</v>
      </c>
      <c r="F7" s="29" t="s">
        <v>186</v>
      </c>
      <c r="G7" s="29" t="s">
        <v>1237</v>
      </c>
      <c r="H7" s="29" t="s">
        <v>1238</v>
      </c>
      <c r="I7" s="29" t="s">
        <v>76</v>
      </c>
      <c r="J7" s="29"/>
      <c r="K7" s="29"/>
      <c r="L7" s="29" t="s">
        <v>270</v>
      </c>
      <c r="M7" s="29" t="s">
        <v>291</v>
      </c>
      <c r="N7" s="29" t="s">
        <v>187</v>
      </c>
      <c r="O7" s="29" t="s">
        <v>292</v>
      </c>
    </row>
    <row r="8" spans="1:15" x14ac:dyDescent="0.4">
      <c r="B8" s="29" t="str">
        <f t="shared" si="0"/>
        <v>大阪ガス株式会社(7632097)</v>
      </c>
      <c r="C8" s="148" t="s">
        <v>1241</v>
      </c>
      <c r="D8" s="148">
        <v>7632097</v>
      </c>
      <c r="E8" s="29" t="s">
        <v>289</v>
      </c>
      <c r="F8" s="29" t="s">
        <v>186</v>
      </c>
      <c r="G8" s="29" t="s">
        <v>1237</v>
      </c>
      <c r="H8" s="29" t="s">
        <v>1238</v>
      </c>
      <c r="I8" s="29" t="s">
        <v>76</v>
      </c>
      <c r="J8" s="29"/>
      <c r="K8" s="29"/>
      <c r="L8" s="29" t="s">
        <v>270</v>
      </c>
      <c r="M8" s="29" t="s">
        <v>291</v>
      </c>
      <c r="N8" s="38" t="s">
        <v>187</v>
      </c>
      <c r="O8" s="29" t="s">
        <v>292</v>
      </c>
    </row>
    <row r="9" spans="1:15" x14ac:dyDescent="0.4">
      <c r="B9" s="29" t="str">
        <f t="shared" si="0"/>
        <v>株式会社荏原製作所(4779671)</v>
      </c>
      <c r="C9" s="148" t="s">
        <v>1242</v>
      </c>
      <c r="D9" s="148">
        <v>4779671</v>
      </c>
      <c r="E9" s="29" t="s">
        <v>289</v>
      </c>
      <c r="F9" s="29" t="s">
        <v>186</v>
      </c>
      <c r="G9" s="29" t="s">
        <v>1237</v>
      </c>
      <c r="H9" s="29" t="s">
        <v>1238</v>
      </c>
      <c r="I9" s="29" t="s">
        <v>76</v>
      </c>
      <c r="J9" s="29"/>
      <c r="K9" s="29"/>
      <c r="L9" s="29" t="s">
        <v>270</v>
      </c>
      <c r="M9" s="29" t="s">
        <v>291</v>
      </c>
      <c r="N9" s="29" t="s">
        <v>187</v>
      </c>
      <c r="O9" s="29" t="s">
        <v>292</v>
      </c>
    </row>
    <row r="10" spans="1:15" x14ac:dyDescent="0.4">
      <c r="B10" s="29" t="str">
        <f t="shared" si="0"/>
        <v>日東工業株式会社(4757960)</v>
      </c>
      <c r="C10" s="148" t="s">
        <v>1243</v>
      </c>
      <c r="D10" s="148">
        <v>4757960</v>
      </c>
      <c r="E10" s="29" t="s">
        <v>289</v>
      </c>
      <c r="F10" s="29" t="s">
        <v>186</v>
      </c>
      <c r="G10" s="29" t="s">
        <v>1237</v>
      </c>
      <c r="H10" s="29" t="s">
        <v>1238</v>
      </c>
      <c r="I10" s="29" t="s">
        <v>76</v>
      </c>
      <c r="J10" s="29"/>
      <c r="K10" s="29"/>
      <c r="L10" s="29" t="s">
        <v>270</v>
      </c>
      <c r="M10" s="29" t="s">
        <v>291</v>
      </c>
      <c r="N10" s="29" t="s">
        <v>187</v>
      </c>
      <c r="O10" s="29" t="s">
        <v>292</v>
      </c>
    </row>
    <row r="11" spans="1:15" x14ac:dyDescent="0.4">
      <c r="B11" s="29" t="str">
        <f t="shared" si="0"/>
        <v>スズキ株式会社(4767610)</v>
      </c>
      <c r="C11" s="148" t="s">
        <v>1244</v>
      </c>
      <c r="D11" s="148">
        <v>4767610</v>
      </c>
      <c r="E11" s="29" t="s">
        <v>289</v>
      </c>
      <c r="F11" s="29" t="s">
        <v>186</v>
      </c>
      <c r="G11" s="29" t="s">
        <v>1237</v>
      </c>
      <c r="H11" s="29" t="s">
        <v>1238</v>
      </c>
      <c r="I11" s="29" t="s">
        <v>76</v>
      </c>
      <c r="J11" s="29"/>
      <c r="K11" s="29"/>
      <c r="L11" s="29" t="s">
        <v>270</v>
      </c>
      <c r="M11" s="29" t="s">
        <v>291</v>
      </c>
      <c r="N11" s="29" t="s">
        <v>187</v>
      </c>
      <c r="O11" s="29" t="s">
        <v>292</v>
      </c>
    </row>
    <row r="12" spans="1:15" x14ac:dyDescent="0.4">
      <c r="B12" s="29" t="str">
        <f t="shared" si="0"/>
        <v>鹿島建設株式会社(4737908)</v>
      </c>
      <c r="C12" s="148" t="s">
        <v>1245</v>
      </c>
      <c r="D12" s="148">
        <v>4737908</v>
      </c>
      <c r="E12" s="29" t="s">
        <v>289</v>
      </c>
      <c r="F12" s="29" t="s">
        <v>186</v>
      </c>
      <c r="G12" s="29" t="s">
        <v>1237</v>
      </c>
      <c r="H12" s="29" t="s">
        <v>1238</v>
      </c>
      <c r="I12" s="29" t="s">
        <v>76</v>
      </c>
      <c r="J12" s="29"/>
      <c r="K12" s="29"/>
      <c r="L12" s="29" t="s">
        <v>270</v>
      </c>
      <c r="M12" s="29" t="s">
        <v>291</v>
      </c>
      <c r="N12" s="38" t="s">
        <v>187</v>
      </c>
      <c r="O12" s="29" t="s">
        <v>292</v>
      </c>
    </row>
    <row r="13" spans="1:15" x14ac:dyDescent="0.4">
      <c r="B13" s="29" t="str">
        <f t="shared" si="0"/>
        <v>石油資源開発株式会社(5086861)</v>
      </c>
      <c r="C13" s="148" t="s">
        <v>1246</v>
      </c>
      <c r="D13" s="148">
        <v>5086861</v>
      </c>
      <c r="E13" s="29" t="s">
        <v>289</v>
      </c>
      <c r="F13" s="29" t="s">
        <v>186</v>
      </c>
      <c r="G13" s="29" t="s">
        <v>1237</v>
      </c>
      <c r="H13" s="29" t="s">
        <v>1238</v>
      </c>
      <c r="I13" s="29" t="s">
        <v>76</v>
      </c>
      <c r="J13" s="29"/>
      <c r="K13" s="29"/>
      <c r="L13" s="29" t="s">
        <v>270</v>
      </c>
      <c r="M13" s="29" t="s">
        <v>291</v>
      </c>
      <c r="N13" s="29" t="s">
        <v>187</v>
      </c>
      <c r="O13" s="29" t="s">
        <v>292</v>
      </c>
    </row>
    <row r="14" spans="1:15" x14ac:dyDescent="0.4">
      <c r="B14" s="29" t="str">
        <f t="shared" si="0"/>
        <v>豊田通商株式会社(4733563)</v>
      </c>
      <c r="C14" s="148" t="s">
        <v>1247</v>
      </c>
      <c r="D14" s="148">
        <v>4733563</v>
      </c>
      <c r="E14" s="29" t="s">
        <v>289</v>
      </c>
      <c r="F14" s="29" t="s">
        <v>186</v>
      </c>
      <c r="G14" s="29" t="s">
        <v>1237</v>
      </c>
      <c r="H14" s="29" t="s">
        <v>1238</v>
      </c>
      <c r="I14" s="29" t="s">
        <v>76</v>
      </c>
      <c r="J14" s="29"/>
      <c r="K14" s="29"/>
      <c r="L14" s="29" t="s">
        <v>270</v>
      </c>
      <c r="M14" s="29" t="s">
        <v>291</v>
      </c>
      <c r="N14" s="29" t="s">
        <v>187</v>
      </c>
      <c r="O14" s="29" t="s">
        <v>292</v>
      </c>
    </row>
    <row r="15" spans="1:15" x14ac:dyDescent="0.4">
      <c r="B15" s="29" t="str">
        <f t="shared" si="0"/>
        <v>日本マタイ株式会社(5577426)</v>
      </c>
      <c r="C15" s="148" t="s">
        <v>1248</v>
      </c>
      <c r="D15" s="148">
        <v>5577426</v>
      </c>
      <c r="E15" s="29" t="s">
        <v>289</v>
      </c>
      <c r="F15" s="29" t="s">
        <v>186</v>
      </c>
      <c r="G15" s="29" t="s">
        <v>1237</v>
      </c>
      <c r="H15" s="29" t="s">
        <v>1238</v>
      </c>
      <c r="I15" s="29" t="s">
        <v>76</v>
      </c>
      <c r="J15" s="29"/>
      <c r="K15" s="29"/>
      <c r="L15" s="29" t="s">
        <v>270</v>
      </c>
      <c r="M15" s="29" t="s">
        <v>291</v>
      </c>
      <c r="N15" s="29" t="s">
        <v>187</v>
      </c>
      <c r="O15" s="29" t="s">
        <v>292</v>
      </c>
    </row>
    <row r="16" spans="1:15" x14ac:dyDescent="0.4">
      <c r="B16" s="29" t="str">
        <f t="shared" si="0"/>
        <v>アキレス株式会社(5028875)</v>
      </c>
      <c r="C16" s="148" t="s">
        <v>1249</v>
      </c>
      <c r="D16" s="148">
        <v>5028875</v>
      </c>
      <c r="E16" s="29" t="s">
        <v>289</v>
      </c>
      <c r="F16" s="29" t="s">
        <v>186</v>
      </c>
      <c r="G16" s="29" t="s">
        <v>1237</v>
      </c>
      <c r="H16" s="29" t="s">
        <v>1238</v>
      </c>
      <c r="I16" s="29" t="s">
        <v>76</v>
      </c>
      <c r="J16" s="29"/>
      <c r="K16" s="29"/>
      <c r="L16" s="29" t="s">
        <v>270</v>
      </c>
      <c r="M16" s="29" t="s">
        <v>291</v>
      </c>
      <c r="N16" s="38" t="s">
        <v>187</v>
      </c>
      <c r="O16" s="29" t="s">
        <v>292</v>
      </c>
    </row>
    <row r="17" spans="1:15" x14ac:dyDescent="0.4">
      <c r="B17" s="29" t="str">
        <f t="shared" si="0"/>
        <v>デサントジャパン株式会社(5108956)</v>
      </c>
      <c r="C17" s="148" t="s">
        <v>1250</v>
      </c>
      <c r="D17" s="148">
        <v>5108956</v>
      </c>
      <c r="E17" s="29" t="s">
        <v>289</v>
      </c>
      <c r="F17" s="29" t="s">
        <v>186</v>
      </c>
      <c r="G17" s="29" t="s">
        <v>1237</v>
      </c>
      <c r="H17" s="29" t="s">
        <v>1238</v>
      </c>
      <c r="I17" s="29" t="s">
        <v>76</v>
      </c>
      <c r="J17" s="29"/>
      <c r="K17" s="29"/>
      <c r="L17" s="29" t="s">
        <v>270</v>
      </c>
      <c r="M17" s="29" t="s">
        <v>291</v>
      </c>
      <c r="N17" s="29" t="s">
        <v>187</v>
      </c>
      <c r="O17" s="29" t="s">
        <v>292</v>
      </c>
    </row>
    <row r="18" spans="1:15" x14ac:dyDescent="0.4">
      <c r="B18" s="29" t="str">
        <f t="shared" si="0"/>
        <v>株式会社LIXIL(4733349)</v>
      </c>
      <c r="C18" s="148" t="s">
        <v>1251</v>
      </c>
      <c r="D18" s="148">
        <v>4733349</v>
      </c>
      <c r="E18" s="29" t="s">
        <v>289</v>
      </c>
      <c r="F18" s="29" t="s">
        <v>186</v>
      </c>
      <c r="G18" s="29" t="s">
        <v>1237</v>
      </c>
      <c r="H18" s="29" t="s">
        <v>1238</v>
      </c>
      <c r="I18" s="29" t="s">
        <v>76</v>
      </c>
      <c r="J18" s="29"/>
      <c r="K18" s="29"/>
      <c r="L18" s="29" t="s">
        <v>270</v>
      </c>
      <c r="M18" s="29" t="s">
        <v>291</v>
      </c>
      <c r="N18" s="29" t="s">
        <v>187</v>
      </c>
      <c r="O18" s="29" t="s">
        <v>292</v>
      </c>
    </row>
    <row r="19" spans="1:15" x14ac:dyDescent="0.4">
      <c r="A19" s="41"/>
      <c r="B19" s="29" t="str">
        <f t="shared" si="0"/>
        <v>カンボウプラス株式会社(4733387)</v>
      </c>
      <c r="C19" s="148" t="s">
        <v>1252</v>
      </c>
      <c r="D19" s="148">
        <v>4733387</v>
      </c>
      <c r="E19" s="29" t="s">
        <v>289</v>
      </c>
      <c r="F19" s="29" t="s">
        <v>186</v>
      </c>
      <c r="G19" s="29" t="s">
        <v>1237</v>
      </c>
      <c r="H19" s="29" t="s">
        <v>1238</v>
      </c>
      <c r="I19" s="29" t="s">
        <v>76</v>
      </c>
      <c r="J19" s="29"/>
      <c r="K19" s="29"/>
      <c r="L19" s="29" t="s">
        <v>270</v>
      </c>
      <c r="M19" s="29" t="s">
        <v>291</v>
      </c>
      <c r="N19" s="29" t="s">
        <v>187</v>
      </c>
      <c r="O19" s="29" t="s">
        <v>292</v>
      </c>
    </row>
    <row r="20" spans="1:15" x14ac:dyDescent="0.4">
      <c r="B20" s="29" t="str">
        <f t="shared" si="0"/>
        <v>住商メタレックス株式会社(4986784)</v>
      </c>
      <c r="C20" s="149" t="s">
        <v>1253</v>
      </c>
      <c r="D20" s="149">
        <v>4986784</v>
      </c>
      <c r="E20" s="29" t="s">
        <v>289</v>
      </c>
      <c r="F20" s="29" t="s">
        <v>186</v>
      </c>
      <c r="G20" s="29" t="s">
        <v>1237</v>
      </c>
      <c r="H20" s="29" t="s">
        <v>1238</v>
      </c>
      <c r="I20" s="29" t="s">
        <v>76</v>
      </c>
      <c r="J20" s="29"/>
      <c r="K20" s="29"/>
      <c r="L20" s="29" t="s">
        <v>270</v>
      </c>
      <c r="M20" s="29" t="s">
        <v>291</v>
      </c>
      <c r="N20" s="38" t="s">
        <v>187</v>
      </c>
      <c r="O20" s="29" t="s">
        <v>292</v>
      </c>
    </row>
    <row r="21" spans="1:15" x14ac:dyDescent="0.4">
      <c r="B21" s="29" t="str">
        <f t="shared" si="0"/>
        <v>株式会社ローラン(5666054)</v>
      </c>
      <c r="C21" s="148" t="s">
        <v>1254</v>
      </c>
      <c r="D21" s="148">
        <v>5666054</v>
      </c>
      <c r="E21" s="29" t="s">
        <v>289</v>
      </c>
      <c r="F21" s="29" t="s">
        <v>186</v>
      </c>
      <c r="G21" s="29" t="s">
        <v>1237</v>
      </c>
      <c r="H21" s="29" t="s">
        <v>1238</v>
      </c>
      <c r="I21" s="29" t="s">
        <v>76</v>
      </c>
      <c r="J21" s="29"/>
      <c r="K21" s="29"/>
      <c r="L21" s="29" t="s">
        <v>270</v>
      </c>
      <c r="M21" s="29" t="s">
        <v>291</v>
      </c>
      <c r="N21" s="29" t="s">
        <v>187</v>
      </c>
      <c r="O21" s="29" t="s">
        <v>292</v>
      </c>
    </row>
    <row r="22" spans="1:15" x14ac:dyDescent="0.4">
      <c r="B22" s="29" t="str">
        <f t="shared" si="0"/>
        <v>赤澤機械株式会社(5167659)</v>
      </c>
      <c r="C22" s="148" t="s">
        <v>1255</v>
      </c>
      <c r="D22" s="148">
        <v>5167659</v>
      </c>
      <c r="E22" s="29" t="s">
        <v>289</v>
      </c>
      <c r="F22" s="29" t="s">
        <v>186</v>
      </c>
      <c r="G22" s="29" t="s">
        <v>1237</v>
      </c>
      <c r="H22" s="29" t="s">
        <v>1238</v>
      </c>
      <c r="I22" s="29" t="s">
        <v>76</v>
      </c>
      <c r="J22" s="29"/>
      <c r="K22" s="29"/>
      <c r="L22" s="29" t="s">
        <v>270</v>
      </c>
      <c r="M22" s="29" t="s">
        <v>291</v>
      </c>
      <c r="N22" s="29" t="s">
        <v>187</v>
      </c>
      <c r="O22" s="29" t="s">
        <v>292</v>
      </c>
    </row>
    <row r="23" spans="1:15" x14ac:dyDescent="0.4">
      <c r="B23" s="29" t="str">
        <f t="shared" si="0"/>
        <v>株式会社ジップ(5435575)</v>
      </c>
      <c r="C23" s="148" t="s">
        <v>1256</v>
      </c>
      <c r="D23" s="148">
        <v>5435575</v>
      </c>
      <c r="E23" s="29" t="s">
        <v>289</v>
      </c>
      <c r="F23" s="29" t="s">
        <v>186</v>
      </c>
      <c r="G23" s="29" t="s">
        <v>1237</v>
      </c>
      <c r="H23" s="29" t="s">
        <v>1238</v>
      </c>
      <c r="I23" s="29" t="s">
        <v>76</v>
      </c>
      <c r="J23" s="29"/>
      <c r="K23" s="29"/>
      <c r="L23" s="29" t="s">
        <v>270</v>
      </c>
      <c r="M23" s="29" t="s">
        <v>291</v>
      </c>
      <c r="N23" s="29" t="s">
        <v>187</v>
      </c>
      <c r="O23" s="29" t="s">
        <v>292</v>
      </c>
    </row>
    <row r="24" spans="1:15" x14ac:dyDescent="0.4">
      <c r="B24" s="29" t="str">
        <f t="shared" si="0"/>
        <v>アクアクララ株式会社(5792692)</v>
      </c>
      <c r="C24" s="148" t="s">
        <v>1257</v>
      </c>
      <c r="D24" s="148">
        <v>5792692</v>
      </c>
      <c r="E24" s="29" t="s">
        <v>289</v>
      </c>
      <c r="F24" s="29" t="s">
        <v>186</v>
      </c>
      <c r="G24" s="29" t="s">
        <v>1237</v>
      </c>
      <c r="H24" s="29" t="s">
        <v>1238</v>
      </c>
      <c r="I24" s="29" t="s">
        <v>76</v>
      </c>
      <c r="J24" s="29"/>
      <c r="K24" s="29"/>
      <c r="L24" s="29" t="s">
        <v>270</v>
      </c>
      <c r="M24" s="29" t="s">
        <v>291</v>
      </c>
      <c r="N24" s="38" t="s">
        <v>187</v>
      </c>
      <c r="O24" s="29" t="s">
        <v>292</v>
      </c>
    </row>
    <row r="25" spans="1:15" x14ac:dyDescent="0.4">
      <c r="B25" s="29" t="str">
        <f t="shared" si="0"/>
        <v>ワイエイシイホールディングス株式会社(5785264)</v>
      </c>
      <c r="C25" s="148" t="s">
        <v>1258</v>
      </c>
      <c r="D25" s="148">
        <v>5785264</v>
      </c>
      <c r="E25" s="29" t="s">
        <v>289</v>
      </c>
      <c r="F25" s="29" t="s">
        <v>186</v>
      </c>
      <c r="G25" s="29" t="s">
        <v>1237</v>
      </c>
      <c r="H25" s="29" t="s">
        <v>1238</v>
      </c>
      <c r="I25" s="29" t="s">
        <v>76</v>
      </c>
      <c r="J25" s="29"/>
      <c r="K25" s="29"/>
      <c r="L25" s="29" t="s">
        <v>270</v>
      </c>
      <c r="M25" s="29" t="s">
        <v>291</v>
      </c>
      <c r="N25" s="29" t="s">
        <v>187</v>
      </c>
      <c r="O25" s="29" t="s">
        <v>292</v>
      </c>
    </row>
    <row r="26" spans="1:15" x14ac:dyDescent="0.4">
      <c r="B26" s="29" t="str">
        <f t="shared" si="0"/>
        <v>森永乳業株式会社(5613823)</v>
      </c>
      <c r="C26" s="148" t="s">
        <v>1259</v>
      </c>
      <c r="D26" s="148">
        <v>5613823</v>
      </c>
      <c r="E26" s="29" t="s">
        <v>289</v>
      </c>
      <c r="F26" s="29" t="s">
        <v>186</v>
      </c>
      <c r="G26" s="29" t="s">
        <v>1237</v>
      </c>
      <c r="H26" s="29" t="s">
        <v>1238</v>
      </c>
      <c r="I26" s="29" t="s">
        <v>76</v>
      </c>
      <c r="J26" s="29"/>
      <c r="K26" s="29"/>
      <c r="L26" s="29" t="s">
        <v>270</v>
      </c>
      <c r="M26" s="29" t="s">
        <v>291</v>
      </c>
      <c r="N26" s="29" t="s">
        <v>187</v>
      </c>
      <c r="O26" s="29" t="s">
        <v>292</v>
      </c>
    </row>
    <row r="27" spans="1:15" x14ac:dyDescent="0.4">
      <c r="B27" s="29" t="str">
        <f t="shared" si="0"/>
        <v>株式会社電巧社(5831793)</v>
      </c>
      <c r="C27" s="148" t="s">
        <v>1260</v>
      </c>
      <c r="D27" s="148">
        <v>5831793</v>
      </c>
      <c r="E27" s="29" t="s">
        <v>289</v>
      </c>
      <c r="F27" s="29" t="s">
        <v>186</v>
      </c>
      <c r="G27" s="29" t="s">
        <v>1237</v>
      </c>
      <c r="H27" s="29" t="s">
        <v>1238</v>
      </c>
      <c r="I27" s="29" t="s">
        <v>76</v>
      </c>
      <c r="J27" s="29"/>
      <c r="K27" s="29"/>
      <c r="L27" s="29" t="s">
        <v>270</v>
      </c>
      <c r="M27" s="29" t="s">
        <v>291</v>
      </c>
      <c r="N27" s="29" t="s">
        <v>187</v>
      </c>
      <c r="O27" s="29" t="s">
        <v>292</v>
      </c>
    </row>
    <row r="28" spans="1:15" x14ac:dyDescent="0.4">
      <c r="B28" s="29" t="str">
        <f t="shared" si="0"/>
        <v>西尾レントオール株式会社(5785702)</v>
      </c>
      <c r="C28" s="148" t="s">
        <v>1261</v>
      </c>
      <c r="D28" s="148">
        <v>5785702</v>
      </c>
      <c r="E28" s="29" t="s">
        <v>289</v>
      </c>
      <c r="F28" s="29" t="s">
        <v>186</v>
      </c>
      <c r="G28" s="29" t="s">
        <v>1237</v>
      </c>
      <c r="H28" s="29" t="s">
        <v>1238</v>
      </c>
      <c r="I28" s="29" t="s">
        <v>76</v>
      </c>
      <c r="J28" s="29"/>
      <c r="K28" s="29"/>
      <c r="L28" s="29" t="s">
        <v>270</v>
      </c>
      <c r="M28" s="29" t="s">
        <v>291</v>
      </c>
      <c r="N28" s="38" t="s">
        <v>187</v>
      </c>
      <c r="O28" s="29" t="s">
        <v>292</v>
      </c>
    </row>
    <row r="29" spans="1:15" x14ac:dyDescent="0.4">
      <c r="B29" s="29" t="str">
        <f t="shared" si="0"/>
        <v>Daigasガスアンドパワーソリューション株式会社(5784484)</v>
      </c>
      <c r="C29" s="148" t="s">
        <v>1262</v>
      </c>
      <c r="D29" s="148">
        <v>5784484</v>
      </c>
      <c r="E29" s="29" t="s">
        <v>289</v>
      </c>
      <c r="F29" s="29" t="s">
        <v>186</v>
      </c>
      <c r="G29" s="29" t="s">
        <v>1237</v>
      </c>
      <c r="H29" s="29" t="s">
        <v>1238</v>
      </c>
      <c r="I29" s="29" t="s">
        <v>76</v>
      </c>
      <c r="J29" s="29"/>
      <c r="K29" s="29"/>
      <c r="L29" s="29" t="s">
        <v>270</v>
      </c>
      <c r="M29" s="29" t="s">
        <v>291</v>
      </c>
      <c r="N29" s="29" t="s">
        <v>187</v>
      </c>
      <c r="O29" s="29" t="s">
        <v>292</v>
      </c>
    </row>
    <row r="30" spans="1:15" x14ac:dyDescent="0.4">
      <c r="B30" s="29" t="str">
        <f t="shared" si="0"/>
        <v>大阪ガスネットワーク株式会社(5923557)</v>
      </c>
      <c r="C30" s="148" t="s">
        <v>1263</v>
      </c>
      <c r="D30" s="148">
        <v>5923557</v>
      </c>
      <c r="E30" s="29" t="s">
        <v>289</v>
      </c>
      <c r="F30" s="29" t="s">
        <v>186</v>
      </c>
      <c r="G30" s="29" t="s">
        <v>1237</v>
      </c>
      <c r="H30" s="29" t="s">
        <v>1238</v>
      </c>
      <c r="I30" s="29" t="s">
        <v>76</v>
      </c>
      <c r="J30" s="29"/>
      <c r="K30" s="29"/>
      <c r="L30" s="29" t="s">
        <v>270</v>
      </c>
      <c r="M30" s="29" t="s">
        <v>291</v>
      </c>
      <c r="N30" s="29" t="s">
        <v>187</v>
      </c>
      <c r="O30" s="29" t="s">
        <v>292</v>
      </c>
    </row>
    <row r="31" spans="1:15" x14ac:dyDescent="0.4">
      <c r="B31" s="29" t="str">
        <f t="shared" si="0"/>
        <v>株式会社ブラザーエンタープライズ(5966458)</v>
      </c>
      <c r="C31" s="148" t="s">
        <v>1264</v>
      </c>
      <c r="D31" s="148">
        <v>5966458</v>
      </c>
      <c r="E31" s="29" t="s">
        <v>289</v>
      </c>
      <c r="F31" s="29" t="s">
        <v>186</v>
      </c>
      <c r="G31" s="29" t="s">
        <v>1237</v>
      </c>
      <c r="H31" s="29" t="s">
        <v>1238</v>
      </c>
      <c r="I31" s="29" t="s">
        <v>76</v>
      </c>
      <c r="J31" s="29"/>
      <c r="K31" s="29"/>
      <c r="L31" s="29" t="s">
        <v>270</v>
      </c>
      <c r="M31" s="29" t="s">
        <v>291</v>
      </c>
      <c r="N31" s="29" t="s">
        <v>187</v>
      </c>
      <c r="O31" s="29" t="s">
        <v>292</v>
      </c>
    </row>
    <row r="32" spans="1:15" x14ac:dyDescent="0.4">
      <c r="B32" s="29" t="str">
        <f t="shared" si="0"/>
        <v>ニッパ株式会社(5999289)</v>
      </c>
      <c r="C32" s="148" t="s">
        <v>1265</v>
      </c>
      <c r="D32" s="148">
        <v>5999289</v>
      </c>
      <c r="E32" s="29" t="s">
        <v>289</v>
      </c>
      <c r="F32" s="29" t="s">
        <v>186</v>
      </c>
      <c r="G32" s="29" t="s">
        <v>1237</v>
      </c>
      <c r="H32" s="29" t="s">
        <v>1238</v>
      </c>
      <c r="I32" s="29" t="s">
        <v>76</v>
      </c>
      <c r="J32" s="29"/>
      <c r="K32" s="29"/>
      <c r="L32" s="29" t="s">
        <v>270</v>
      </c>
      <c r="M32" s="29" t="s">
        <v>291</v>
      </c>
      <c r="N32" s="38" t="s">
        <v>187</v>
      </c>
      <c r="O32" s="29" t="s">
        <v>292</v>
      </c>
    </row>
    <row r="33" spans="2:15" x14ac:dyDescent="0.4">
      <c r="B33" s="29" t="str">
        <f t="shared" si="0"/>
        <v>日本石油輸送株式会社(5573959)</v>
      </c>
      <c r="C33" s="148" t="s">
        <v>1266</v>
      </c>
      <c r="D33" s="148">
        <v>5573959</v>
      </c>
      <c r="E33" s="29" t="s">
        <v>289</v>
      </c>
      <c r="F33" s="29" t="s">
        <v>186</v>
      </c>
      <c r="G33" s="29" t="s">
        <v>1237</v>
      </c>
      <c r="H33" s="29" t="s">
        <v>1238</v>
      </c>
      <c r="I33" s="29" t="s">
        <v>76</v>
      </c>
      <c r="J33" s="29"/>
      <c r="K33" s="29"/>
      <c r="L33" s="29" t="s">
        <v>270</v>
      </c>
      <c r="M33" s="29" t="s">
        <v>291</v>
      </c>
      <c r="N33" s="29" t="s">
        <v>187</v>
      </c>
      <c r="O33" s="29" t="s">
        <v>292</v>
      </c>
    </row>
    <row r="34" spans="2:15" x14ac:dyDescent="0.4">
      <c r="B34" s="29" t="str">
        <f t="shared" si="0"/>
        <v>株式会社タシロイーエル(6020296)</v>
      </c>
      <c r="C34" s="148" t="s">
        <v>1267</v>
      </c>
      <c r="D34" s="148">
        <v>6020296</v>
      </c>
      <c r="E34" s="29" t="s">
        <v>289</v>
      </c>
      <c r="F34" s="29" t="s">
        <v>186</v>
      </c>
      <c r="G34" s="29" t="s">
        <v>1237</v>
      </c>
      <c r="H34" s="29" t="s">
        <v>1238</v>
      </c>
      <c r="I34" s="29" t="s">
        <v>76</v>
      </c>
      <c r="J34" s="29"/>
      <c r="K34" s="29"/>
      <c r="L34" s="29" t="s">
        <v>270</v>
      </c>
      <c r="M34" s="29" t="s">
        <v>291</v>
      </c>
      <c r="N34" s="29" t="s">
        <v>187</v>
      </c>
      <c r="O34" s="29" t="s">
        <v>292</v>
      </c>
    </row>
    <row r="35" spans="2:15" x14ac:dyDescent="0.4">
      <c r="B35" s="29" t="str">
        <f t="shared" si="0"/>
        <v>ミズノ株式会社(4733463)</v>
      </c>
      <c r="C35" s="148" t="s">
        <v>1268</v>
      </c>
      <c r="D35" s="148">
        <v>4733463</v>
      </c>
      <c r="E35" s="29" t="s">
        <v>289</v>
      </c>
      <c r="F35" s="29" t="s">
        <v>186</v>
      </c>
      <c r="G35" s="29" t="s">
        <v>1237</v>
      </c>
      <c r="H35" s="29" t="s">
        <v>1238</v>
      </c>
      <c r="I35" s="29" t="s">
        <v>76</v>
      </c>
      <c r="J35" s="29"/>
      <c r="K35" s="29"/>
      <c r="L35" s="29" t="s">
        <v>270</v>
      </c>
      <c r="M35" s="29" t="s">
        <v>291</v>
      </c>
      <c r="N35" s="29" t="s">
        <v>187</v>
      </c>
      <c r="O35" s="29" t="s">
        <v>292</v>
      </c>
    </row>
    <row r="36" spans="2:15" x14ac:dyDescent="0.4">
      <c r="B36" s="29" t="str">
        <f t="shared" si="0"/>
        <v>株式会社槌屋(4733524)</v>
      </c>
      <c r="C36" s="148" t="s">
        <v>1269</v>
      </c>
      <c r="D36" s="148">
        <v>4733524</v>
      </c>
      <c r="E36" s="29" t="s">
        <v>289</v>
      </c>
      <c r="F36" s="29" t="s">
        <v>186</v>
      </c>
      <c r="G36" s="29" t="s">
        <v>1237</v>
      </c>
      <c r="H36" s="29" t="s">
        <v>1238</v>
      </c>
      <c r="I36" s="29" t="s">
        <v>76</v>
      </c>
      <c r="J36" s="29"/>
      <c r="K36" s="29"/>
      <c r="L36" s="29" t="s">
        <v>270</v>
      </c>
      <c r="M36" s="29" t="s">
        <v>291</v>
      </c>
      <c r="N36" s="38" t="s">
        <v>187</v>
      </c>
      <c r="O36" s="29" t="s">
        <v>292</v>
      </c>
    </row>
    <row r="37" spans="2:15" x14ac:dyDescent="0.4">
      <c r="B37" s="29" t="str">
        <f t="shared" si="0"/>
        <v>三洋貿易株式会社(5435541)</v>
      </c>
      <c r="C37" s="148" t="s">
        <v>1270</v>
      </c>
      <c r="D37" s="148">
        <v>5435541</v>
      </c>
      <c r="E37" s="29" t="s">
        <v>289</v>
      </c>
      <c r="F37" s="29" t="s">
        <v>186</v>
      </c>
      <c r="G37" s="29" t="s">
        <v>1237</v>
      </c>
      <c r="H37" s="29" t="s">
        <v>1238</v>
      </c>
      <c r="I37" s="29" t="s">
        <v>76</v>
      </c>
      <c r="J37" s="29"/>
      <c r="K37" s="29"/>
      <c r="L37" s="29" t="s">
        <v>270</v>
      </c>
      <c r="M37" s="29" t="s">
        <v>291</v>
      </c>
      <c r="N37" s="29" t="s">
        <v>187</v>
      </c>
      <c r="O37" s="29" t="s">
        <v>292</v>
      </c>
    </row>
    <row r="38" spans="2:15" x14ac:dyDescent="0.4">
      <c r="B38" s="29" t="str">
        <f t="shared" si="0"/>
        <v>太平熔材株式会社(5440277)</v>
      </c>
      <c r="C38" s="148" t="s">
        <v>1271</v>
      </c>
      <c r="D38" s="148">
        <v>5440277</v>
      </c>
      <c r="E38" s="29" t="s">
        <v>289</v>
      </c>
      <c r="F38" s="29" t="s">
        <v>186</v>
      </c>
      <c r="G38" s="29" t="s">
        <v>1237</v>
      </c>
      <c r="H38" s="29" t="s">
        <v>1238</v>
      </c>
      <c r="I38" s="29" t="s">
        <v>76</v>
      </c>
      <c r="J38" s="29"/>
      <c r="K38" s="29"/>
      <c r="L38" s="29" t="s">
        <v>270</v>
      </c>
      <c r="M38" s="29" t="s">
        <v>291</v>
      </c>
      <c r="N38" s="29" t="s">
        <v>187</v>
      </c>
      <c r="O38" s="29" t="s">
        <v>292</v>
      </c>
    </row>
    <row r="39" spans="2:15" x14ac:dyDescent="0.4">
      <c r="B39" s="29" t="str">
        <f t="shared" si="0"/>
        <v>豊田汽缶株式会社(5670387)</v>
      </c>
      <c r="C39" s="148" t="s">
        <v>1272</v>
      </c>
      <c r="D39" s="148">
        <v>5670387</v>
      </c>
      <c r="E39" s="29" t="s">
        <v>289</v>
      </c>
      <c r="F39" s="29" t="s">
        <v>186</v>
      </c>
      <c r="G39" s="29" t="s">
        <v>1237</v>
      </c>
      <c r="H39" s="29" t="s">
        <v>1238</v>
      </c>
      <c r="I39" s="29" t="s">
        <v>76</v>
      </c>
      <c r="J39" s="29"/>
      <c r="K39" s="29"/>
      <c r="L39" s="29" t="s">
        <v>270</v>
      </c>
      <c r="M39" s="29" t="s">
        <v>291</v>
      </c>
      <c r="N39" s="29" t="s">
        <v>187</v>
      </c>
      <c r="O39" s="29" t="s">
        <v>292</v>
      </c>
    </row>
    <row r="40" spans="2:15" x14ac:dyDescent="0.4">
      <c r="B40" s="29" t="str">
        <f t="shared" si="0"/>
        <v>ハドラスホールディングス株式会社(6034462)</v>
      </c>
      <c r="C40" s="148" t="s">
        <v>1273</v>
      </c>
      <c r="D40" s="148">
        <v>6034462</v>
      </c>
      <c r="E40" s="29" t="s">
        <v>289</v>
      </c>
      <c r="F40" s="29" t="s">
        <v>186</v>
      </c>
      <c r="G40" s="29" t="s">
        <v>1237</v>
      </c>
      <c r="H40" s="29" t="s">
        <v>1238</v>
      </c>
      <c r="I40" s="29" t="s">
        <v>76</v>
      </c>
      <c r="J40" s="29"/>
      <c r="K40" s="29"/>
      <c r="L40" s="29" t="s">
        <v>270</v>
      </c>
      <c r="M40" s="29" t="s">
        <v>291</v>
      </c>
      <c r="N40" s="38" t="s">
        <v>187</v>
      </c>
      <c r="O40" s="29" t="s">
        <v>292</v>
      </c>
    </row>
    <row r="41" spans="2:15" x14ac:dyDescent="0.4">
      <c r="B41" s="29" t="str">
        <f t="shared" si="0"/>
        <v>株式会社葉山風力発電所(6042005)</v>
      </c>
      <c r="C41" s="148" t="s">
        <v>1274</v>
      </c>
      <c r="D41" s="148">
        <v>6042005</v>
      </c>
      <c r="E41" s="29" t="s">
        <v>289</v>
      </c>
      <c r="F41" s="29" t="s">
        <v>186</v>
      </c>
      <c r="G41" s="29" t="s">
        <v>1237</v>
      </c>
      <c r="H41" s="29" t="s">
        <v>1238</v>
      </c>
      <c r="I41" s="29" t="s">
        <v>76</v>
      </c>
      <c r="J41" s="29"/>
      <c r="K41" s="29"/>
      <c r="L41" s="29" t="s">
        <v>270</v>
      </c>
      <c r="M41" s="29" t="s">
        <v>291</v>
      </c>
      <c r="N41" s="29" t="s">
        <v>187</v>
      </c>
      <c r="O41" s="29" t="s">
        <v>292</v>
      </c>
    </row>
    <row r="42" spans="2:15" x14ac:dyDescent="0.4">
      <c r="B42" s="29" t="str">
        <f t="shared" si="0"/>
        <v>春日工機株式会社(6001469)</v>
      </c>
      <c r="C42" s="148" t="s">
        <v>1275</v>
      </c>
      <c r="D42" s="148">
        <v>6001469</v>
      </c>
      <c r="E42" s="29" t="s">
        <v>289</v>
      </c>
      <c r="F42" s="29" t="s">
        <v>186</v>
      </c>
      <c r="G42" s="29" t="s">
        <v>1237</v>
      </c>
      <c r="H42" s="29" t="s">
        <v>1238</v>
      </c>
      <c r="I42" s="29" t="s">
        <v>76</v>
      </c>
      <c r="J42" s="29"/>
      <c r="K42" s="29"/>
      <c r="L42" s="29" t="s">
        <v>270</v>
      </c>
      <c r="M42" s="29" t="s">
        <v>291</v>
      </c>
      <c r="N42" s="29" t="s">
        <v>187</v>
      </c>
      <c r="O42" s="29" t="s">
        <v>292</v>
      </c>
    </row>
    <row r="43" spans="2:15" x14ac:dyDescent="0.4">
      <c r="B43" s="29" t="str">
        <f t="shared" si="0"/>
        <v>アベックス物流有限会社(5436547)</v>
      </c>
      <c r="C43" s="148" t="s">
        <v>1276</v>
      </c>
      <c r="D43" s="148">
        <v>5436547</v>
      </c>
      <c r="E43" s="29" t="s">
        <v>289</v>
      </c>
      <c r="F43" s="29" t="s">
        <v>186</v>
      </c>
      <c r="G43" s="29" t="s">
        <v>1237</v>
      </c>
      <c r="H43" s="29" t="s">
        <v>1238</v>
      </c>
      <c r="I43" s="29" t="s">
        <v>76</v>
      </c>
      <c r="J43" s="29"/>
      <c r="K43" s="29"/>
      <c r="L43" s="29" t="s">
        <v>270</v>
      </c>
      <c r="M43" s="29" t="s">
        <v>291</v>
      </c>
      <c r="N43" s="29" t="s">
        <v>187</v>
      </c>
      <c r="O43" s="29" t="s">
        <v>292</v>
      </c>
    </row>
    <row r="44" spans="2:15" x14ac:dyDescent="0.4">
      <c r="B44" s="29" t="str">
        <f t="shared" si="0"/>
        <v>株式会社アマダ(6052460)</v>
      </c>
      <c r="C44" s="148" t="s">
        <v>1277</v>
      </c>
      <c r="D44" s="148">
        <v>6052460</v>
      </c>
      <c r="E44" s="29" t="s">
        <v>289</v>
      </c>
      <c r="F44" s="29" t="s">
        <v>186</v>
      </c>
      <c r="G44" s="29" t="s">
        <v>1237</v>
      </c>
      <c r="H44" s="29" t="s">
        <v>1238</v>
      </c>
      <c r="I44" s="29" t="s">
        <v>76</v>
      </c>
      <c r="J44" s="29"/>
      <c r="K44" s="29"/>
      <c r="L44" s="29" t="s">
        <v>270</v>
      </c>
      <c r="M44" s="29" t="s">
        <v>291</v>
      </c>
      <c r="N44" s="38" t="s">
        <v>187</v>
      </c>
      <c r="O44" s="29" t="s">
        <v>292</v>
      </c>
    </row>
    <row r="45" spans="2:15" x14ac:dyDescent="0.4">
      <c r="B45" s="29" t="str">
        <f t="shared" si="0"/>
        <v>株式会社インフォマティクス(5993606)</v>
      </c>
      <c r="C45" s="148" t="s">
        <v>1278</v>
      </c>
      <c r="D45" s="148">
        <v>5993606</v>
      </c>
      <c r="E45" s="29" t="s">
        <v>289</v>
      </c>
      <c r="F45" s="29" t="s">
        <v>186</v>
      </c>
      <c r="G45" s="29" t="s">
        <v>1237</v>
      </c>
      <c r="H45" s="29" t="s">
        <v>1238</v>
      </c>
      <c r="I45" s="29" t="s">
        <v>76</v>
      </c>
      <c r="J45" s="29"/>
      <c r="K45" s="29"/>
      <c r="L45" s="29" t="s">
        <v>270</v>
      </c>
      <c r="M45" s="29" t="s">
        <v>291</v>
      </c>
      <c r="N45" s="29" t="s">
        <v>187</v>
      </c>
      <c r="O45" s="29" t="s">
        <v>292</v>
      </c>
    </row>
    <row r="46" spans="2:15" x14ac:dyDescent="0.4">
      <c r="B46" s="29" t="str">
        <f t="shared" si="0"/>
        <v>株式会社ソーラーポスト(5864743)</v>
      </c>
      <c r="C46" s="148" t="s">
        <v>1279</v>
      </c>
      <c r="D46" s="148">
        <v>5864743</v>
      </c>
      <c r="E46" s="29" t="s">
        <v>289</v>
      </c>
      <c r="F46" s="29" t="s">
        <v>186</v>
      </c>
      <c r="G46" s="29" t="s">
        <v>1237</v>
      </c>
      <c r="H46" s="29" t="s">
        <v>1238</v>
      </c>
      <c r="I46" s="29" t="s">
        <v>76</v>
      </c>
      <c r="J46" s="29"/>
      <c r="K46" s="29"/>
      <c r="L46" s="29" t="s">
        <v>270</v>
      </c>
      <c r="M46" s="29" t="s">
        <v>291</v>
      </c>
      <c r="N46" s="29" t="s">
        <v>187</v>
      </c>
      <c r="O46" s="29" t="s">
        <v>292</v>
      </c>
    </row>
    <row r="47" spans="2:15" x14ac:dyDescent="0.4">
      <c r="B47" s="29" t="str">
        <f t="shared" si="0"/>
        <v>株式会社INPEXパイプライン(6054100)</v>
      </c>
      <c r="C47" s="148" t="s">
        <v>1280</v>
      </c>
      <c r="D47" s="148">
        <v>6054100</v>
      </c>
      <c r="E47" s="29" t="s">
        <v>289</v>
      </c>
      <c r="F47" s="29" t="s">
        <v>186</v>
      </c>
      <c r="G47" s="29" t="s">
        <v>1237</v>
      </c>
      <c r="H47" s="29" t="s">
        <v>1238</v>
      </c>
      <c r="I47" s="29" t="s">
        <v>76</v>
      </c>
      <c r="J47" s="29"/>
      <c r="K47" s="29"/>
      <c r="L47" s="29" t="s">
        <v>270</v>
      </c>
      <c r="M47" s="29" t="s">
        <v>291</v>
      </c>
      <c r="N47" s="29" t="s">
        <v>187</v>
      </c>
      <c r="O47" s="29" t="s">
        <v>292</v>
      </c>
    </row>
    <row r="48" spans="2:15" x14ac:dyDescent="0.4">
      <c r="B48" s="29" t="str">
        <f t="shared" si="0"/>
        <v>東和電気株式会社(5793675)</v>
      </c>
      <c r="C48" s="148" t="s">
        <v>1281</v>
      </c>
      <c r="D48" s="148">
        <v>5793675</v>
      </c>
      <c r="E48" s="29" t="s">
        <v>289</v>
      </c>
      <c r="F48" s="29" t="s">
        <v>186</v>
      </c>
      <c r="G48" s="29" t="s">
        <v>1237</v>
      </c>
      <c r="H48" s="29" t="s">
        <v>1238</v>
      </c>
      <c r="I48" s="29" t="s">
        <v>76</v>
      </c>
      <c r="J48" s="29"/>
      <c r="K48" s="29"/>
      <c r="L48" s="29" t="s">
        <v>270</v>
      </c>
      <c r="M48" s="29" t="s">
        <v>291</v>
      </c>
      <c r="N48" s="38" t="s">
        <v>187</v>
      </c>
      <c r="O48" s="29" t="s">
        <v>292</v>
      </c>
    </row>
    <row r="49" spans="2:15" x14ac:dyDescent="0.4">
      <c r="B49" s="29" t="str">
        <f t="shared" si="0"/>
        <v>サラマック貿易株式会社(5784574)</v>
      </c>
      <c r="C49" s="148" t="s">
        <v>1282</v>
      </c>
      <c r="D49" s="148">
        <v>5784574</v>
      </c>
      <c r="E49" s="29" t="s">
        <v>289</v>
      </c>
      <c r="F49" s="29" t="s">
        <v>186</v>
      </c>
      <c r="G49" s="29" t="s">
        <v>1237</v>
      </c>
      <c r="H49" s="29" t="s">
        <v>1238</v>
      </c>
      <c r="I49" s="29" t="s">
        <v>76</v>
      </c>
      <c r="J49" s="29"/>
      <c r="K49" s="29"/>
      <c r="L49" s="29" t="s">
        <v>270</v>
      </c>
      <c r="M49" s="29" t="s">
        <v>291</v>
      </c>
      <c r="N49" s="29" t="s">
        <v>187</v>
      </c>
      <c r="O49" s="29" t="s">
        <v>292</v>
      </c>
    </row>
    <row r="50" spans="2:15" x14ac:dyDescent="0.4">
      <c r="B50" s="29" t="str">
        <f t="shared" si="0"/>
        <v>セイリツ工業株式会社(4757940)</v>
      </c>
      <c r="C50" s="148" t="s">
        <v>1283</v>
      </c>
      <c r="D50" s="148">
        <v>4757940</v>
      </c>
      <c r="E50" s="29" t="s">
        <v>289</v>
      </c>
      <c r="F50" s="29" t="s">
        <v>186</v>
      </c>
      <c r="G50" s="29" t="s">
        <v>1237</v>
      </c>
      <c r="H50" s="29" t="s">
        <v>1238</v>
      </c>
      <c r="I50" s="29" t="s">
        <v>76</v>
      </c>
      <c r="J50" s="29"/>
      <c r="K50" s="29"/>
      <c r="L50" s="29" t="s">
        <v>270</v>
      </c>
      <c r="M50" s="29" t="s">
        <v>291</v>
      </c>
      <c r="N50" s="29" t="s">
        <v>187</v>
      </c>
      <c r="O50" s="29" t="s">
        <v>292</v>
      </c>
    </row>
    <row r="51" spans="2:15" x14ac:dyDescent="0.4">
      <c r="B51" s="29" t="str">
        <f t="shared" si="0"/>
        <v>株式会社三勇テクノス(5785629)</v>
      </c>
      <c r="C51" s="148" t="s">
        <v>1284</v>
      </c>
      <c r="D51" s="148">
        <v>5785629</v>
      </c>
      <c r="E51" s="29" t="s">
        <v>289</v>
      </c>
      <c r="F51" s="29" t="s">
        <v>186</v>
      </c>
      <c r="G51" s="29" t="s">
        <v>1237</v>
      </c>
      <c r="H51" s="29" t="s">
        <v>1238</v>
      </c>
      <c r="I51" s="29" t="s">
        <v>76</v>
      </c>
      <c r="J51" s="29"/>
      <c r="K51" s="29"/>
      <c r="L51" s="29" t="s">
        <v>270</v>
      </c>
      <c r="M51" s="29" t="s">
        <v>291</v>
      </c>
      <c r="N51" s="29" t="s">
        <v>187</v>
      </c>
      <c r="O51" s="29" t="s">
        <v>292</v>
      </c>
    </row>
    <row r="52" spans="2:15" x14ac:dyDescent="0.4">
      <c r="B52" s="29" t="str">
        <f t="shared" si="0"/>
        <v>株式会社ジェイアール総研電気システム(6183381)</v>
      </c>
      <c r="C52" s="148" t="s">
        <v>1285</v>
      </c>
      <c r="D52" s="148">
        <v>6183381</v>
      </c>
      <c r="E52" s="29" t="s">
        <v>289</v>
      </c>
      <c r="F52" s="29" t="s">
        <v>186</v>
      </c>
      <c r="G52" s="29" t="s">
        <v>1237</v>
      </c>
      <c r="H52" s="29" t="s">
        <v>1238</v>
      </c>
      <c r="I52" s="29" t="s">
        <v>76</v>
      </c>
      <c r="J52" s="29"/>
      <c r="K52" s="29"/>
      <c r="L52" s="29" t="s">
        <v>270</v>
      </c>
      <c r="M52" s="29" t="s">
        <v>291</v>
      </c>
      <c r="N52" s="38" t="s">
        <v>187</v>
      </c>
      <c r="O52" s="29" t="s">
        <v>292</v>
      </c>
    </row>
    <row r="53" spans="2:15" x14ac:dyDescent="0.4">
      <c r="B53" s="29" t="str">
        <f t="shared" si="0"/>
        <v>丸紅株式会社(5152542)</v>
      </c>
      <c r="C53" s="148" t="s">
        <v>1286</v>
      </c>
      <c r="D53" s="148">
        <v>5152542</v>
      </c>
      <c r="E53" s="29" t="s">
        <v>289</v>
      </c>
      <c r="F53" s="29" t="s">
        <v>186</v>
      </c>
      <c r="G53" s="29" t="s">
        <v>1237</v>
      </c>
      <c r="H53" s="29" t="s">
        <v>1238</v>
      </c>
      <c r="I53" s="29" t="s">
        <v>76</v>
      </c>
      <c r="J53" s="29"/>
      <c r="K53" s="29"/>
      <c r="L53" s="29" t="s">
        <v>270</v>
      </c>
      <c r="M53" s="29" t="s">
        <v>291</v>
      </c>
      <c r="N53" s="29" t="s">
        <v>187</v>
      </c>
      <c r="O53" s="29" t="s">
        <v>292</v>
      </c>
    </row>
    <row r="54" spans="2:15" x14ac:dyDescent="0.4">
      <c r="B54" s="29" t="str">
        <f t="shared" si="0"/>
        <v>東洋電機株式会社(5437110)</v>
      </c>
      <c r="C54" s="148" t="s">
        <v>1287</v>
      </c>
      <c r="D54" s="148">
        <v>5437110</v>
      </c>
      <c r="E54" s="29" t="s">
        <v>289</v>
      </c>
      <c r="F54" s="29" t="s">
        <v>186</v>
      </c>
      <c r="G54" s="29" t="s">
        <v>1237</v>
      </c>
      <c r="H54" s="29" t="s">
        <v>1238</v>
      </c>
      <c r="I54" s="29" t="s">
        <v>76</v>
      </c>
      <c r="J54" s="29"/>
      <c r="K54" s="29"/>
      <c r="L54" s="29" t="s">
        <v>270</v>
      </c>
      <c r="M54" s="29" t="s">
        <v>291</v>
      </c>
      <c r="N54" s="29" t="s">
        <v>187</v>
      </c>
      <c r="O54" s="29" t="s">
        <v>292</v>
      </c>
    </row>
    <row r="55" spans="2:15" x14ac:dyDescent="0.4">
      <c r="B55" s="29" t="str">
        <f t="shared" si="0"/>
        <v>オムロン株式会社(6392039)</v>
      </c>
      <c r="C55" s="148" t="s">
        <v>1288</v>
      </c>
      <c r="D55" s="148">
        <v>6392039</v>
      </c>
      <c r="E55" s="29" t="s">
        <v>289</v>
      </c>
      <c r="F55" s="29" t="s">
        <v>186</v>
      </c>
      <c r="G55" s="29" t="s">
        <v>1237</v>
      </c>
      <c r="H55" s="29" t="s">
        <v>1238</v>
      </c>
      <c r="I55" s="29" t="s">
        <v>76</v>
      </c>
      <c r="J55" s="29"/>
      <c r="K55" s="29"/>
      <c r="L55" s="29" t="s">
        <v>270</v>
      </c>
      <c r="M55" s="29" t="s">
        <v>291</v>
      </c>
      <c r="N55" s="29" t="s">
        <v>187</v>
      </c>
      <c r="O55" s="29" t="s">
        <v>292</v>
      </c>
    </row>
    <row r="56" spans="2:15" x14ac:dyDescent="0.4">
      <c r="B56" s="29" t="str">
        <f t="shared" si="0"/>
        <v>株式会社リズムデザイン(6168123)</v>
      </c>
      <c r="C56" s="148" t="s">
        <v>1289</v>
      </c>
      <c r="D56" s="148">
        <v>6168123</v>
      </c>
      <c r="E56" s="29" t="s">
        <v>289</v>
      </c>
      <c r="F56" s="29" t="s">
        <v>186</v>
      </c>
      <c r="G56" s="29" t="s">
        <v>1237</v>
      </c>
      <c r="H56" s="29" t="s">
        <v>1238</v>
      </c>
      <c r="I56" s="29" t="s">
        <v>76</v>
      </c>
      <c r="J56" s="29"/>
      <c r="K56" s="29"/>
      <c r="L56" s="29" t="s">
        <v>270</v>
      </c>
      <c r="M56" s="29" t="s">
        <v>291</v>
      </c>
      <c r="N56" s="38" t="s">
        <v>187</v>
      </c>
      <c r="O56" s="29" t="s">
        <v>292</v>
      </c>
    </row>
    <row r="57" spans="2:15" x14ac:dyDescent="0.4">
      <c r="B57" s="29" t="str">
        <f t="shared" si="0"/>
        <v>朋和産業株式会社(6185911)</v>
      </c>
      <c r="C57" s="148" t="s">
        <v>1290</v>
      </c>
      <c r="D57" s="148">
        <v>6185911</v>
      </c>
      <c r="E57" s="29" t="s">
        <v>289</v>
      </c>
      <c r="F57" s="29" t="s">
        <v>186</v>
      </c>
      <c r="G57" s="29" t="s">
        <v>1237</v>
      </c>
      <c r="H57" s="29" t="s">
        <v>1238</v>
      </c>
      <c r="I57" s="29" t="s">
        <v>76</v>
      </c>
      <c r="J57" s="29"/>
      <c r="K57" s="29"/>
      <c r="L57" s="29" t="s">
        <v>270</v>
      </c>
      <c r="M57" s="29" t="s">
        <v>291</v>
      </c>
      <c r="N57" s="29" t="s">
        <v>187</v>
      </c>
      <c r="O57" s="29" t="s">
        <v>292</v>
      </c>
    </row>
    <row r="58" spans="2:15" x14ac:dyDescent="0.4">
      <c r="B58" s="29" t="str">
        <f t="shared" si="0"/>
        <v>株式会社日本アクセス(5793856)</v>
      </c>
      <c r="C58" s="148" t="s">
        <v>1291</v>
      </c>
      <c r="D58" s="148">
        <v>5793856</v>
      </c>
      <c r="E58" s="29" t="s">
        <v>289</v>
      </c>
      <c r="F58" s="29" t="s">
        <v>186</v>
      </c>
      <c r="G58" s="29" t="s">
        <v>1237</v>
      </c>
      <c r="H58" s="29" t="s">
        <v>1238</v>
      </c>
      <c r="I58" s="29" t="s">
        <v>76</v>
      </c>
      <c r="J58" s="29"/>
      <c r="K58" s="29"/>
      <c r="L58" s="29" t="s">
        <v>270</v>
      </c>
      <c r="M58" s="29" t="s">
        <v>291</v>
      </c>
      <c r="N58" s="29" t="s">
        <v>187</v>
      </c>
      <c r="O58" s="29" t="s">
        <v>292</v>
      </c>
    </row>
    <row r="59" spans="2:15" x14ac:dyDescent="0.4">
      <c r="B59" s="29" t="str">
        <f t="shared" si="0"/>
        <v>長瀬産業株式会社(6499193)</v>
      </c>
      <c r="C59" s="148" t="s">
        <v>1292</v>
      </c>
      <c r="D59" s="148">
        <v>6499193</v>
      </c>
      <c r="E59" s="29" t="s">
        <v>289</v>
      </c>
      <c r="F59" s="29" t="s">
        <v>186</v>
      </c>
      <c r="G59" s="29" t="s">
        <v>1237</v>
      </c>
      <c r="H59" s="29" t="s">
        <v>1238</v>
      </c>
      <c r="I59" s="29" t="s">
        <v>76</v>
      </c>
      <c r="J59" s="29"/>
      <c r="K59" s="29"/>
      <c r="L59" s="29" t="s">
        <v>270</v>
      </c>
      <c r="M59" s="29" t="s">
        <v>291</v>
      </c>
      <c r="N59" s="29" t="s">
        <v>187</v>
      </c>
      <c r="O59" s="29" t="s">
        <v>292</v>
      </c>
    </row>
    <row r="60" spans="2:15" x14ac:dyDescent="0.4">
      <c r="B60" s="29" t="str">
        <f t="shared" si="0"/>
        <v>株式会社SKK(5468096)</v>
      </c>
      <c r="C60" s="148" t="s">
        <v>1293</v>
      </c>
      <c r="D60" s="148">
        <v>5468096</v>
      </c>
      <c r="E60" s="29" t="s">
        <v>289</v>
      </c>
      <c r="F60" s="29" t="s">
        <v>186</v>
      </c>
      <c r="G60" s="29" t="s">
        <v>1237</v>
      </c>
      <c r="H60" s="29" t="s">
        <v>1238</v>
      </c>
      <c r="I60" s="29" t="s">
        <v>76</v>
      </c>
      <c r="J60" s="29"/>
      <c r="K60" s="29"/>
      <c r="L60" s="29" t="s">
        <v>270</v>
      </c>
      <c r="M60" s="29" t="s">
        <v>291</v>
      </c>
      <c r="N60" s="38" t="s">
        <v>187</v>
      </c>
      <c r="O60" s="29" t="s">
        <v>292</v>
      </c>
    </row>
    <row r="61" spans="2:15" x14ac:dyDescent="0.4">
      <c r="B61" s="29" t="str">
        <f t="shared" si="0"/>
        <v>富士電機産業株式会社(5785980)</v>
      </c>
      <c r="C61" s="148" t="s">
        <v>1294</v>
      </c>
      <c r="D61" s="148">
        <v>5785980</v>
      </c>
      <c r="E61" s="29" t="s">
        <v>289</v>
      </c>
      <c r="F61" s="29" t="s">
        <v>186</v>
      </c>
      <c r="G61" s="29" t="s">
        <v>1237</v>
      </c>
      <c r="H61" s="29" t="s">
        <v>1238</v>
      </c>
      <c r="I61" s="29" t="s">
        <v>76</v>
      </c>
      <c r="J61" s="29"/>
      <c r="K61" s="29"/>
      <c r="L61" s="29" t="s">
        <v>270</v>
      </c>
      <c r="M61" s="29" t="s">
        <v>291</v>
      </c>
      <c r="N61" s="29" t="s">
        <v>187</v>
      </c>
      <c r="O61" s="29" t="s">
        <v>292</v>
      </c>
    </row>
    <row r="62" spans="2:15" x14ac:dyDescent="0.4">
      <c r="B62" s="29" t="str">
        <f t="shared" si="0"/>
        <v>豊通マテリアル株式会社(6498776)</v>
      </c>
      <c r="C62" s="148" t="s">
        <v>1295</v>
      </c>
      <c r="D62" s="148">
        <v>6498776</v>
      </c>
      <c r="E62" s="29" t="s">
        <v>289</v>
      </c>
      <c r="F62" s="29" t="s">
        <v>186</v>
      </c>
      <c r="G62" s="29" t="s">
        <v>1237</v>
      </c>
      <c r="H62" s="29" t="s">
        <v>1238</v>
      </c>
      <c r="I62" s="29" t="s">
        <v>76</v>
      </c>
      <c r="J62" s="29"/>
      <c r="K62" s="29"/>
      <c r="L62" s="29" t="s">
        <v>270</v>
      </c>
      <c r="M62" s="29" t="s">
        <v>291</v>
      </c>
      <c r="N62" s="29" t="s">
        <v>187</v>
      </c>
      <c r="O62" s="29" t="s">
        <v>292</v>
      </c>
    </row>
    <row r="63" spans="2:15" x14ac:dyDescent="0.4">
      <c r="B63" s="29" t="str">
        <f t="shared" si="0"/>
        <v>株式会社日清製粉グループ本社(6055731)</v>
      </c>
      <c r="C63" s="148" t="s">
        <v>1296</v>
      </c>
      <c r="D63" s="148">
        <v>6055731</v>
      </c>
      <c r="E63" s="29" t="s">
        <v>289</v>
      </c>
      <c r="F63" s="29" t="s">
        <v>186</v>
      </c>
      <c r="G63" s="29" t="s">
        <v>1237</v>
      </c>
      <c r="H63" s="29" t="s">
        <v>1238</v>
      </c>
      <c r="I63" s="29" t="s">
        <v>76</v>
      </c>
      <c r="J63" s="29"/>
      <c r="K63" s="29"/>
      <c r="L63" s="29" t="s">
        <v>270</v>
      </c>
      <c r="M63" s="29" t="s">
        <v>291</v>
      </c>
      <c r="N63" s="29" t="s">
        <v>187</v>
      </c>
      <c r="O63" s="29" t="s">
        <v>292</v>
      </c>
    </row>
    <row r="64" spans="2:15" x14ac:dyDescent="0.4">
      <c r="B64" s="29" t="str">
        <f t="shared" si="0"/>
        <v>明治電機工業株式会社(5983843)</v>
      </c>
      <c r="C64" s="148" t="s">
        <v>1297</v>
      </c>
      <c r="D64" s="148">
        <v>5983843</v>
      </c>
      <c r="E64" s="29" t="s">
        <v>289</v>
      </c>
      <c r="F64" s="29" t="s">
        <v>186</v>
      </c>
      <c r="G64" s="29" t="s">
        <v>1237</v>
      </c>
      <c r="H64" s="29" t="s">
        <v>1238</v>
      </c>
      <c r="I64" s="29" t="s">
        <v>76</v>
      </c>
      <c r="J64" s="29"/>
      <c r="K64" s="29"/>
      <c r="L64" s="29" t="s">
        <v>270</v>
      </c>
      <c r="M64" s="29" t="s">
        <v>291</v>
      </c>
      <c r="N64" s="38" t="s">
        <v>187</v>
      </c>
      <c r="O64" s="29" t="s">
        <v>292</v>
      </c>
    </row>
    <row r="65" spans="2:15" x14ac:dyDescent="0.4">
      <c r="B65" s="29" t="str">
        <f t="shared" si="0"/>
        <v>極東貿易株式会社(5437319)</v>
      </c>
      <c r="C65" s="148" t="s">
        <v>1298</v>
      </c>
      <c r="D65" s="148">
        <v>5437319</v>
      </c>
      <c r="E65" s="29" t="s">
        <v>289</v>
      </c>
      <c r="F65" s="29" t="s">
        <v>186</v>
      </c>
      <c r="G65" s="29" t="s">
        <v>1237</v>
      </c>
      <c r="H65" s="29" t="s">
        <v>1238</v>
      </c>
      <c r="I65" s="29" t="s">
        <v>76</v>
      </c>
      <c r="J65" s="29"/>
      <c r="K65" s="29"/>
      <c r="L65" s="29" t="s">
        <v>270</v>
      </c>
      <c r="M65" s="29" t="s">
        <v>291</v>
      </c>
      <c r="N65" s="29" t="s">
        <v>187</v>
      </c>
      <c r="O65" s="29" t="s">
        <v>292</v>
      </c>
    </row>
    <row r="66" spans="2:15" x14ac:dyDescent="0.4">
      <c r="B66" s="29" t="str">
        <f t="shared" si="0"/>
        <v>住電商事株式会社(5468382)</v>
      </c>
      <c r="C66" s="148" t="s">
        <v>1299</v>
      </c>
      <c r="D66" s="148">
        <v>5468382</v>
      </c>
      <c r="E66" s="29" t="s">
        <v>289</v>
      </c>
      <c r="F66" s="29" t="s">
        <v>186</v>
      </c>
      <c r="G66" s="29" t="s">
        <v>1237</v>
      </c>
      <c r="H66" s="29" t="s">
        <v>1238</v>
      </c>
      <c r="I66" s="29" t="s">
        <v>76</v>
      </c>
      <c r="J66" s="29"/>
      <c r="K66" s="29"/>
      <c r="L66" s="29" t="s">
        <v>270</v>
      </c>
      <c r="M66" s="29" t="s">
        <v>291</v>
      </c>
      <c r="N66" s="29" t="s">
        <v>187</v>
      </c>
      <c r="O66" s="29" t="s">
        <v>292</v>
      </c>
    </row>
    <row r="67" spans="2:15" x14ac:dyDescent="0.4">
      <c r="B67" s="29" t="str">
        <f t="shared" si="0"/>
        <v>コマニー株式会社(5313968)</v>
      </c>
      <c r="C67" s="148" t="s">
        <v>1300</v>
      </c>
      <c r="D67" s="148">
        <v>5313968</v>
      </c>
      <c r="E67" s="29" t="s">
        <v>289</v>
      </c>
      <c r="F67" s="29" t="s">
        <v>186</v>
      </c>
      <c r="G67" s="29" t="s">
        <v>1237</v>
      </c>
      <c r="H67" s="29" t="s">
        <v>1238</v>
      </c>
      <c r="I67" s="29" t="s">
        <v>76</v>
      </c>
      <c r="J67" s="29"/>
      <c r="K67" s="29"/>
      <c r="L67" s="29" t="s">
        <v>270</v>
      </c>
      <c r="M67" s="29" t="s">
        <v>291</v>
      </c>
      <c r="N67" s="29" t="s">
        <v>187</v>
      </c>
      <c r="O67" s="29" t="s">
        <v>292</v>
      </c>
    </row>
    <row r="68" spans="2:15" x14ac:dyDescent="0.4">
      <c r="B68" s="29" t="str">
        <f t="shared" si="0"/>
        <v>株式会社ふじさわ建設(6498802)</v>
      </c>
      <c r="C68" s="148" t="s">
        <v>1301</v>
      </c>
      <c r="D68" s="148">
        <v>6498802</v>
      </c>
      <c r="E68" s="29" t="s">
        <v>289</v>
      </c>
      <c r="F68" s="29" t="s">
        <v>186</v>
      </c>
      <c r="G68" s="29" t="s">
        <v>1237</v>
      </c>
      <c r="H68" s="29" t="s">
        <v>1238</v>
      </c>
      <c r="I68" s="29" t="s">
        <v>76</v>
      </c>
      <c r="J68" s="29"/>
      <c r="K68" s="29"/>
      <c r="L68" s="29" t="s">
        <v>270</v>
      </c>
      <c r="M68" s="29" t="s">
        <v>291</v>
      </c>
      <c r="N68" s="38" t="s">
        <v>187</v>
      </c>
      <c r="O68" s="29" t="s">
        <v>292</v>
      </c>
    </row>
    <row r="69" spans="2:15" x14ac:dyDescent="0.4">
      <c r="B69" s="29" t="str">
        <f t="shared" si="0"/>
        <v>計測テクノ株式会社(6501855)</v>
      </c>
      <c r="C69" s="148" t="s">
        <v>1302</v>
      </c>
      <c r="D69" s="148">
        <v>6501855</v>
      </c>
      <c r="E69" s="29" t="s">
        <v>289</v>
      </c>
      <c r="F69" s="29" t="s">
        <v>186</v>
      </c>
      <c r="G69" s="29" t="s">
        <v>1237</v>
      </c>
      <c r="H69" s="29" t="s">
        <v>1238</v>
      </c>
      <c r="I69" s="29" t="s">
        <v>76</v>
      </c>
      <c r="J69" s="29"/>
      <c r="K69" s="29"/>
      <c r="L69" s="29" t="s">
        <v>270</v>
      </c>
      <c r="M69" s="29" t="s">
        <v>291</v>
      </c>
      <c r="N69" s="29" t="s">
        <v>187</v>
      </c>
      <c r="O69" s="29" t="s">
        <v>292</v>
      </c>
    </row>
    <row r="70" spans="2:15" x14ac:dyDescent="0.4">
      <c r="B70" s="29" t="str">
        <f t="shared" ref="B70:B85" si="1">CONCATENATE(C70,"(",D70,")")</f>
        <v>関西国際空港熱供給株式会社(6499810)</v>
      </c>
      <c r="C70" s="148" t="s">
        <v>1303</v>
      </c>
      <c r="D70" s="148">
        <v>6499810</v>
      </c>
      <c r="E70" s="29" t="s">
        <v>289</v>
      </c>
      <c r="F70" s="29" t="s">
        <v>186</v>
      </c>
      <c r="G70" s="29" t="s">
        <v>1237</v>
      </c>
      <c r="H70" s="29" t="s">
        <v>1238</v>
      </c>
      <c r="I70" s="29" t="s">
        <v>76</v>
      </c>
      <c r="J70" s="29"/>
      <c r="K70" s="29"/>
      <c r="L70" s="29" t="s">
        <v>270</v>
      </c>
      <c r="M70" s="29" t="s">
        <v>291</v>
      </c>
      <c r="N70" s="29" t="s">
        <v>187</v>
      </c>
      <c r="O70" s="29" t="s">
        <v>292</v>
      </c>
    </row>
    <row r="71" spans="2:15" x14ac:dyDescent="0.4">
      <c r="B71" s="29" t="str">
        <f t="shared" si="1"/>
        <v>デンカ株式会社(6052999)</v>
      </c>
      <c r="C71" s="148" t="s">
        <v>1304</v>
      </c>
      <c r="D71" s="148">
        <v>6052999</v>
      </c>
      <c r="E71" s="29" t="s">
        <v>289</v>
      </c>
      <c r="F71" s="29" t="s">
        <v>186</v>
      </c>
      <c r="G71" s="29" t="s">
        <v>1237</v>
      </c>
      <c r="H71" s="29" t="s">
        <v>1238</v>
      </c>
      <c r="I71" s="29" t="s">
        <v>76</v>
      </c>
      <c r="J71" s="29"/>
      <c r="K71" s="29"/>
      <c r="L71" s="29" t="s">
        <v>270</v>
      </c>
      <c r="M71" s="29" t="s">
        <v>291</v>
      </c>
      <c r="N71" s="29" t="s">
        <v>187</v>
      </c>
      <c r="O71" s="29" t="s">
        <v>292</v>
      </c>
    </row>
    <row r="72" spans="2:15" x14ac:dyDescent="0.4">
      <c r="B72" s="29" t="str">
        <f t="shared" si="1"/>
        <v>坂田電機株式会社(6404864)</v>
      </c>
      <c r="C72" s="148" t="s">
        <v>1305</v>
      </c>
      <c r="D72" s="148">
        <v>6404864</v>
      </c>
      <c r="E72" s="29" t="s">
        <v>289</v>
      </c>
      <c r="F72" s="29" t="s">
        <v>186</v>
      </c>
      <c r="G72" s="29" t="s">
        <v>1237</v>
      </c>
      <c r="H72" s="29" t="s">
        <v>1238</v>
      </c>
      <c r="I72" s="29" t="s">
        <v>76</v>
      </c>
      <c r="J72" s="29"/>
      <c r="K72" s="29"/>
      <c r="L72" s="29" t="s">
        <v>270</v>
      </c>
      <c r="M72" s="29" t="s">
        <v>291</v>
      </c>
      <c r="N72" s="38" t="s">
        <v>187</v>
      </c>
      <c r="O72" s="29" t="s">
        <v>292</v>
      </c>
    </row>
    <row r="73" spans="2:15" x14ac:dyDescent="0.4">
      <c r="B73" s="29" t="str">
        <f t="shared" si="1"/>
        <v>極光冷電株式会社(6533137)</v>
      </c>
      <c r="C73" s="148" t="s">
        <v>1306</v>
      </c>
      <c r="D73" s="148">
        <v>6533137</v>
      </c>
      <c r="E73" s="29" t="s">
        <v>289</v>
      </c>
      <c r="F73" s="29" t="s">
        <v>186</v>
      </c>
      <c r="G73" s="29" t="s">
        <v>1237</v>
      </c>
      <c r="H73" s="29" t="s">
        <v>1238</v>
      </c>
      <c r="I73" s="29" t="s">
        <v>76</v>
      </c>
      <c r="J73" s="29"/>
      <c r="K73" s="29"/>
      <c r="L73" s="29" t="s">
        <v>270</v>
      </c>
      <c r="M73" s="29" t="s">
        <v>291</v>
      </c>
      <c r="N73" s="29" t="s">
        <v>187</v>
      </c>
      <c r="O73" s="29" t="s">
        <v>292</v>
      </c>
    </row>
    <row r="74" spans="2:15" x14ac:dyDescent="0.4">
      <c r="B74" s="29" t="str">
        <f t="shared" si="1"/>
        <v>株式会社エフ・シー・シー(6492102)</v>
      </c>
      <c r="C74" s="148" t="s">
        <v>1307</v>
      </c>
      <c r="D74" s="148">
        <v>6492102</v>
      </c>
      <c r="E74" s="29" t="s">
        <v>289</v>
      </c>
      <c r="F74" s="29" t="s">
        <v>186</v>
      </c>
      <c r="G74" s="29" t="s">
        <v>1237</v>
      </c>
      <c r="H74" s="29" t="s">
        <v>1238</v>
      </c>
      <c r="I74" s="29" t="s">
        <v>76</v>
      </c>
      <c r="J74" s="29"/>
      <c r="K74" s="29"/>
      <c r="L74" s="29" t="s">
        <v>270</v>
      </c>
      <c r="M74" s="29" t="s">
        <v>291</v>
      </c>
      <c r="N74" s="29" t="s">
        <v>187</v>
      </c>
      <c r="O74" s="29" t="s">
        <v>292</v>
      </c>
    </row>
    <row r="75" spans="2:15" x14ac:dyDescent="0.4">
      <c r="B75" s="29" t="str">
        <f t="shared" si="1"/>
        <v>信越化学工業株式会社(5882657)</v>
      </c>
      <c r="C75" s="148" t="s">
        <v>1308</v>
      </c>
      <c r="D75" s="148">
        <v>5882657</v>
      </c>
      <c r="E75" s="29" t="s">
        <v>289</v>
      </c>
      <c r="F75" s="29" t="s">
        <v>186</v>
      </c>
      <c r="G75" s="29" t="s">
        <v>1237</v>
      </c>
      <c r="H75" s="29" t="s">
        <v>1238</v>
      </c>
      <c r="I75" s="29" t="s">
        <v>76</v>
      </c>
      <c r="J75" s="29"/>
      <c r="K75" s="29"/>
      <c r="L75" s="29" t="s">
        <v>270</v>
      </c>
      <c r="M75" s="29" t="s">
        <v>291</v>
      </c>
      <c r="N75" s="29" t="s">
        <v>187</v>
      </c>
      <c r="O75" s="29" t="s">
        <v>292</v>
      </c>
    </row>
    <row r="76" spans="2:15" x14ac:dyDescent="0.4">
      <c r="B76" s="29" t="str">
        <f t="shared" si="1"/>
        <v>合同会社ユー・エス・ジェイ(5204073)</v>
      </c>
      <c r="C76" s="148" t="s">
        <v>1309</v>
      </c>
      <c r="D76" s="148">
        <v>5204073</v>
      </c>
      <c r="E76" s="29" t="s">
        <v>289</v>
      </c>
      <c r="F76" s="29" t="s">
        <v>186</v>
      </c>
      <c r="G76" s="29" t="s">
        <v>1237</v>
      </c>
      <c r="H76" s="29" t="s">
        <v>1238</v>
      </c>
      <c r="I76" s="29" t="s">
        <v>76</v>
      </c>
      <c r="J76" s="29"/>
      <c r="K76" s="29"/>
      <c r="L76" s="29" t="s">
        <v>270</v>
      </c>
      <c r="M76" s="29" t="s">
        <v>291</v>
      </c>
      <c r="N76" s="38" t="s">
        <v>187</v>
      </c>
      <c r="O76" s="29" t="s">
        <v>292</v>
      </c>
    </row>
    <row r="77" spans="2:15" x14ac:dyDescent="0.4">
      <c r="B77" s="29" t="str">
        <f t="shared" si="1"/>
        <v>東美商事株式会社(6596042)</v>
      </c>
      <c r="C77" s="148" t="s">
        <v>1310</v>
      </c>
      <c r="D77" s="148">
        <v>6596042</v>
      </c>
      <c r="E77" s="29" t="s">
        <v>289</v>
      </c>
      <c r="F77" s="29" t="s">
        <v>186</v>
      </c>
      <c r="G77" s="29" t="s">
        <v>1237</v>
      </c>
      <c r="H77" s="29" t="s">
        <v>1238</v>
      </c>
      <c r="I77" s="29" t="s">
        <v>76</v>
      </c>
      <c r="J77" s="29"/>
      <c r="K77" s="29"/>
      <c r="L77" s="29" t="s">
        <v>270</v>
      </c>
      <c r="M77" s="29" t="s">
        <v>291</v>
      </c>
      <c r="N77" s="29" t="s">
        <v>187</v>
      </c>
      <c r="O77" s="29" t="s">
        <v>292</v>
      </c>
    </row>
    <row r="78" spans="2:15" x14ac:dyDescent="0.4">
      <c r="B78" s="29" t="str">
        <f t="shared" si="1"/>
        <v>大信工業株式会社(6404822)</v>
      </c>
      <c r="C78" s="148" t="s">
        <v>1311</v>
      </c>
      <c r="D78" s="148">
        <v>6404822</v>
      </c>
      <c r="E78" s="29" t="s">
        <v>289</v>
      </c>
      <c r="F78" s="29" t="s">
        <v>186</v>
      </c>
      <c r="G78" s="29" t="s">
        <v>1237</v>
      </c>
      <c r="H78" s="29" t="s">
        <v>1238</v>
      </c>
      <c r="I78" s="29" t="s">
        <v>76</v>
      </c>
      <c r="J78" s="29"/>
      <c r="K78" s="29"/>
      <c r="L78" s="29" t="s">
        <v>270</v>
      </c>
      <c r="M78" s="29" t="s">
        <v>291</v>
      </c>
      <c r="N78" s="29" t="s">
        <v>187</v>
      </c>
      <c r="O78" s="29" t="s">
        <v>292</v>
      </c>
    </row>
    <row r="79" spans="2:15" x14ac:dyDescent="0.4">
      <c r="B79" s="29" t="str">
        <f t="shared" si="1"/>
        <v>株式会社島半(6677934)</v>
      </c>
      <c r="C79" s="148" t="s">
        <v>1312</v>
      </c>
      <c r="D79" s="148">
        <v>6677934</v>
      </c>
      <c r="E79" s="29" t="s">
        <v>289</v>
      </c>
      <c r="F79" s="29" t="s">
        <v>186</v>
      </c>
      <c r="G79" s="29" t="s">
        <v>1237</v>
      </c>
      <c r="H79" s="29" t="s">
        <v>1238</v>
      </c>
      <c r="I79" s="29" t="s">
        <v>76</v>
      </c>
      <c r="J79" s="29"/>
      <c r="K79" s="29"/>
      <c r="L79" s="29" t="s">
        <v>270</v>
      </c>
      <c r="M79" s="29" t="s">
        <v>291</v>
      </c>
      <c r="N79" s="29" t="s">
        <v>187</v>
      </c>
      <c r="O79" s="29" t="s">
        <v>292</v>
      </c>
    </row>
    <row r="80" spans="2:15" x14ac:dyDescent="0.4">
      <c r="B80" s="29" t="str">
        <f t="shared" si="1"/>
        <v>オプテックス株式会社(6680431)</v>
      </c>
      <c r="C80" s="148" t="s">
        <v>1313</v>
      </c>
      <c r="D80" s="148">
        <v>6680431</v>
      </c>
      <c r="E80" s="29" t="s">
        <v>289</v>
      </c>
      <c r="F80" s="29" t="s">
        <v>186</v>
      </c>
      <c r="G80" s="29" t="s">
        <v>1237</v>
      </c>
      <c r="H80" s="29" t="s">
        <v>1238</v>
      </c>
      <c r="I80" s="29" t="s">
        <v>76</v>
      </c>
      <c r="J80" s="29"/>
      <c r="K80" s="29"/>
      <c r="L80" s="29" t="s">
        <v>270</v>
      </c>
      <c r="M80" s="29" t="s">
        <v>291</v>
      </c>
      <c r="N80" s="38" t="s">
        <v>187</v>
      </c>
      <c r="O80" s="29" t="s">
        <v>292</v>
      </c>
    </row>
    <row r="81" spans="2:15" x14ac:dyDescent="0.4">
      <c r="B81" s="29" t="str">
        <f t="shared" si="1"/>
        <v>西松建設株式会社(5312789)</v>
      </c>
      <c r="C81" s="148" t="s">
        <v>1314</v>
      </c>
      <c r="D81" s="148">
        <v>5312789</v>
      </c>
      <c r="E81" s="29" t="s">
        <v>289</v>
      </c>
      <c r="F81" s="29" t="s">
        <v>186</v>
      </c>
      <c r="G81" s="29" t="s">
        <v>1237</v>
      </c>
      <c r="H81" s="29" t="s">
        <v>1238</v>
      </c>
      <c r="I81" s="29" t="s">
        <v>76</v>
      </c>
      <c r="J81" s="29"/>
      <c r="K81" s="29"/>
      <c r="L81" s="29" t="s">
        <v>270</v>
      </c>
      <c r="M81" s="29" t="s">
        <v>291</v>
      </c>
      <c r="N81" s="29" t="s">
        <v>187</v>
      </c>
      <c r="O81" s="29" t="s">
        <v>292</v>
      </c>
    </row>
    <row r="82" spans="2:15" x14ac:dyDescent="0.4">
      <c r="B82" s="29" t="str">
        <f t="shared" si="1"/>
        <v>株式会社マストキタノ(6859419)</v>
      </c>
      <c r="C82" s="148" t="s">
        <v>1315</v>
      </c>
      <c r="D82" s="148">
        <v>6859419</v>
      </c>
      <c r="E82" s="29" t="s">
        <v>289</v>
      </c>
      <c r="F82" s="29" t="s">
        <v>186</v>
      </c>
      <c r="G82" s="29" t="s">
        <v>1237</v>
      </c>
      <c r="H82" s="29" t="s">
        <v>1238</v>
      </c>
      <c r="I82" s="29" t="s">
        <v>76</v>
      </c>
      <c r="J82" s="29"/>
      <c r="K82" s="29"/>
      <c r="L82" s="29" t="s">
        <v>270</v>
      </c>
      <c r="M82" s="29" t="s">
        <v>291</v>
      </c>
      <c r="N82" s="29" t="s">
        <v>187</v>
      </c>
      <c r="O82" s="29" t="s">
        <v>292</v>
      </c>
    </row>
    <row r="83" spans="2:15" x14ac:dyDescent="0.4">
      <c r="B83" s="29" t="str">
        <f t="shared" si="1"/>
        <v>株式会社シャロンテック(6872153)</v>
      </c>
      <c r="C83" s="148" t="s">
        <v>1316</v>
      </c>
      <c r="D83" s="148">
        <v>6872153</v>
      </c>
      <c r="E83" s="29" t="s">
        <v>289</v>
      </c>
      <c r="F83" s="29" t="s">
        <v>186</v>
      </c>
      <c r="G83" s="29" t="s">
        <v>1237</v>
      </c>
      <c r="H83" s="29" t="s">
        <v>1238</v>
      </c>
      <c r="I83" s="29" t="s">
        <v>76</v>
      </c>
      <c r="J83" s="29"/>
      <c r="K83" s="29"/>
      <c r="L83" s="29" t="s">
        <v>270</v>
      </c>
      <c r="M83" s="29" t="s">
        <v>291</v>
      </c>
      <c r="N83" s="29" t="s">
        <v>187</v>
      </c>
      <c r="O83" s="29" t="s">
        <v>292</v>
      </c>
    </row>
    <row r="84" spans="2:15" x14ac:dyDescent="0.4">
      <c r="B84" s="29" t="str">
        <f t="shared" si="1"/>
        <v>アキュメンテック株式会社(6681396)</v>
      </c>
      <c r="C84" s="148" t="s">
        <v>1317</v>
      </c>
      <c r="D84" s="148">
        <v>6681396</v>
      </c>
      <c r="E84" s="29" t="s">
        <v>289</v>
      </c>
      <c r="F84" s="29" t="s">
        <v>186</v>
      </c>
      <c r="G84" s="29" t="s">
        <v>1237</v>
      </c>
      <c r="H84" s="29" t="s">
        <v>1238</v>
      </c>
      <c r="I84" s="29" t="s">
        <v>76</v>
      </c>
      <c r="J84" s="29"/>
      <c r="K84" s="29"/>
      <c r="L84" s="29" t="s">
        <v>270</v>
      </c>
      <c r="M84" s="29" t="s">
        <v>291</v>
      </c>
      <c r="N84" s="38" t="s">
        <v>187</v>
      </c>
      <c r="O84" s="29" t="s">
        <v>292</v>
      </c>
    </row>
    <row r="85" spans="2:15" x14ac:dyDescent="0.4">
      <c r="B85" s="29" t="str">
        <f t="shared" si="1"/>
        <v>出光興産株式会社(5784549)</v>
      </c>
      <c r="C85" s="148" t="s">
        <v>1318</v>
      </c>
      <c r="D85" s="148">
        <v>5784549</v>
      </c>
      <c r="E85" s="29" t="s">
        <v>289</v>
      </c>
      <c r="F85" s="29" t="s">
        <v>186</v>
      </c>
      <c r="G85" s="29" t="s">
        <v>1237</v>
      </c>
      <c r="H85" s="29" t="s">
        <v>1238</v>
      </c>
      <c r="I85" s="29" t="s">
        <v>76</v>
      </c>
      <c r="J85" s="29"/>
      <c r="K85" s="29"/>
      <c r="L85" s="29" t="s">
        <v>270</v>
      </c>
      <c r="M85" s="29" t="s">
        <v>291</v>
      </c>
      <c r="N85" s="29" t="s">
        <v>187</v>
      </c>
      <c r="O85" s="29" t="s">
        <v>292</v>
      </c>
    </row>
    <row r="86" spans="2:15" x14ac:dyDescent="0.4">
      <c r="B86" s="29" t="str">
        <f t="shared" ref="B86:B93" si="2">CONCATENATE(C86,"(",D86,")")</f>
        <v>アーク産業株式会社(6950196)</v>
      </c>
      <c r="C86" s="148" t="s">
        <v>1319</v>
      </c>
      <c r="D86" s="148">
        <v>6950196</v>
      </c>
      <c r="E86" s="29" t="s">
        <v>289</v>
      </c>
      <c r="F86" s="29" t="s">
        <v>186</v>
      </c>
      <c r="G86" s="29" t="s">
        <v>1237</v>
      </c>
      <c r="H86" s="29" t="s">
        <v>1238</v>
      </c>
      <c r="I86" s="29" t="s">
        <v>76</v>
      </c>
      <c r="J86" s="29"/>
      <c r="K86" s="29"/>
      <c r="L86" s="29" t="s">
        <v>270</v>
      </c>
      <c r="M86" s="29" t="s">
        <v>291</v>
      </c>
      <c r="N86" s="29" t="s">
        <v>187</v>
      </c>
      <c r="O86" s="29" t="s">
        <v>292</v>
      </c>
    </row>
    <row r="87" spans="2:15" x14ac:dyDescent="0.4">
      <c r="B87" s="29" t="str">
        <f t="shared" si="2"/>
        <v>菱電商事株式会社(5785687)</v>
      </c>
      <c r="C87" s="148" t="s">
        <v>1320</v>
      </c>
      <c r="D87" s="148">
        <v>5785687</v>
      </c>
      <c r="E87" s="29" t="s">
        <v>289</v>
      </c>
      <c r="F87" s="29" t="s">
        <v>186</v>
      </c>
      <c r="G87" s="29" t="s">
        <v>1237</v>
      </c>
      <c r="H87" s="29" t="s">
        <v>1238</v>
      </c>
      <c r="I87" s="29" t="s">
        <v>76</v>
      </c>
      <c r="J87" s="29"/>
      <c r="K87" s="29"/>
      <c r="L87" s="29" t="s">
        <v>270</v>
      </c>
      <c r="M87" s="29" t="s">
        <v>291</v>
      </c>
      <c r="N87" s="29" t="s">
        <v>187</v>
      </c>
      <c r="O87" s="29" t="s">
        <v>292</v>
      </c>
    </row>
    <row r="88" spans="2:15" x14ac:dyDescent="0.4">
      <c r="B88" s="29" t="str">
        <f t="shared" si="2"/>
        <v>成協機材株式会社(6896479)</v>
      </c>
      <c r="C88" s="148" t="s">
        <v>1321</v>
      </c>
      <c r="D88" s="148">
        <v>6896479</v>
      </c>
      <c r="E88" s="29" t="s">
        <v>289</v>
      </c>
      <c r="F88" s="29" t="s">
        <v>186</v>
      </c>
      <c r="G88" s="29" t="s">
        <v>1237</v>
      </c>
      <c r="H88" s="29" t="s">
        <v>1238</v>
      </c>
      <c r="I88" s="29" t="s">
        <v>76</v>
      </c>
      <c r="J88" s="29"/>
      <c r="K88" s="29"/>
      <c r="L88" s="29" t="s">
        <v>270</v>
      </c>
      <c r="M88" s="29" t="s">
        <v>291</v>
      </c>
      <c r="N88" s="38" t="s">
        <v>187</v>
      </c>
      <c r="O88" s="29" t="s">
        <v>292</v>
      </c>
    </row>
    <row r="89" spans="2:15" x14ac:dyDescent="0.4">
      <c r="B89" s="29" t="str">
        <f t="shared" si="2"/>
        <v>株式会社アクト(6881141)</v>
      </c>
      <c r="C89" s="148" t="s">
        <v>1322</v>
      </c>
      <c r="D89" s="148">
        <v>6881141</v>
      </c>
      <c r="E89" s="29" t="s">
        <v>289</v>
      </c>
      <c r="F89" s="29" t="s">
        <v>186</v>
      </c>
      <c r="G89" s="29" t="s">
        <v>1237</v>
      </c>
      <c r="H89" s="29" t="s">
        <v>1238</v>
      </c>
      <c r="I89" s="29" t="s">
        <v>76</v>
      </c>
      <c r="J89" s="29"/>
      <c r="K89" s="29"/>
      <c r="L89" s="29" t="s">
        <v>270</v>
      </c>
      <c r="M89" s="29" t="s">
        <v>291</v>
      </c>
      <c r="N89" s="29" t="s">
        <v>187</v>
      </c>
      <c r="O89" s="29" t="s">
        <v>292</v>
      </c>
    </row>
    <row r="90" spans="2:15" x14ac:dyDescent="0.4">
      <c r="B90" s="29" t="str">
        <f t="shared" si="2"/>
        <v>株式会社シマヤ(7122408)</v>
      </c>
      <c r="C90" s="148" t="s">
        <v>1323</v>
      </c>
      <c r="D90" s="148">
        <v>7122408</v>
      </c>
      <c r="E90" s="29" t="s">
        <v>289</v>
      </c>
      <c r="F90" s="29" t="s">
        <v>186</v>
      </c>
      <c r="G90" s="29" t="s">
        <v>1237</v>
      </c>
      <c r="H90" s="29" t="s">
        <v>1238</v>
      </c>
      <c r="I90" s="29" t="s">
        <v>76</v>
      </c>
      <c r="J90" s="29"/>
      <c r="K90" s="29"/>
      <c r="L90" s="29" t="s">
        <v>270</v>
      </c>
      <c r="M90" s="29" t="s">
        <v>291</v>
      </c>
      <c r="N90" s="29" t="s">
        <v>187</v>
      </c>
      <c r="O90" s="29" t="s">
        <v>292</v>
      </c>
    </row>
    <row r="91" spans="2:15" x14ac:dyDescent="0.4">
      <c r="B91" s="29" t="str">
        <f t="shared" si="2"/>
        <v>豊島株式会社(6972012)</v>
      </c>
      <c r="C91" s="148" t="s">
        <v>1324</v>
      </c>
      <c r="D91" s="148">
        <v>6972012</v>
      </c>
      <c r="E91" s="29" t="s">
        <v>289</v>
      </c>
      <c r="F91" s="29" t="s">
        <v>186</v>
      </c>
      <c r="G91" s="29" t="s">
        <v>1237</v>
      </c>
      <c r="H91" s="29" t="s">
        <v>1238</v>
      </c>
      <c r="I91" s="29" t="s">
        <v>76</v>
      </c>
      <c r="J91" s="29"/>
      <c r="K91" s="29"/>
      <c r="L91" s="29" t="s">
        <v>270</v>
      </c>
      <c r="M91" s="29" t="s">
        <v>291</v>
      </c>
      <c r="N91" s="29" t="s">
        <v>187</v>
      </c>
      <c r="O91" s="29" t="s">
        <v>292</v>
      </c>
    </row>
    <row r="92" spans="2:15" x14ac:dyDescent="0.4">
      <c r="B92" s="29" t="str">
        <f t="shared" si="2"/>
        <v>トヨタ車体株式会社(5437054)</v>
      </c>
      <c r="C92" s="148" t="s">
        <v>1325</v>
      </c>
      <c r="D92" s="148">
        <v>5437054</v>
      </c>
      <c r="E92" s="29" t="s">
        <v>289</v>
      </c>
      <c r="F92" s="29" t="s">
        <v>186</v>
      </c>
      <c r="G92" s="29" t="s">
        <v>1237</v>
      </c>
      <c r="H92" s="29" t="s">
        <v>1238</v>
      </c>
      <c r="I92" s="29" t="s">
        <v>76</v>
      </c>
      <c r="J92" s="29"/>
      <c r="K92" s="29"/>
      <c r="L92" s="29" t="s">
        <v>270</v>
      </c>
      <c r="M92" s="29" t="s">
        <v>291</v>
      </c>
      <c r="N92" s="38" t="s">
        <v>187</v>
      </c>
      <c r="O92" s="29" t="s">
        <v>292</v>
      </c>
    </row>
    <row r="93" spans="2:15" x14ac:dyDescent="0.4">
      <c r="B93" s="29" t="str">
        <f t="shared" si="2"/>
        <v>株式会社リガク(7393051)</v>
      </c>
      <c r="C93" s="148" t="s">
        <v>1326</v>
      </c>
      <c r="D93" s="148">
        <v>7393051</v>
      </c>
      <c r="E93" s="29" t="s">
        <v>289</v>
      </c>
      <c r="F93" s="29" t="s">
        <v>186</v>
      </c>
      <c r="G93" s="29" t="s">
        <v>1237</v>
      </c>
      <c r="H93" s="29" t="s">
        <v>1238</v>
      </c>
      <c r="I93" s="29" t="s">
        <v>76</v>
      </c>
      <c r="J93" s="29"/>
      <c r="K93" s="29"/>
      <c r="L93" s="29" t="s">
        <v>270</v>
      </c>
      <c r="M93" s="29" t="s">
        <v>291</v>
      </c>
      <c r="N93" s="29" t="s">
        <v>187</v>
      </c>
      <c r="O93" s="29" t="s">
        <v>292</v>
      </c>
    </row>
    <row r="94" spans="2:15" x14ac:dyDescent="0.4">
      <c r="B94" s="29" t="str">
        <f t="shared" ref="B94:B97" si="3">CONCATENATE(C94,"(",D94,")")</f>
        <v>サンワテクノス株式会社(5784328)</v>
      </c>
      <c r="C94" s="148" t="s">
        <v>1327</v>
      </c>
      <c r="D94" s="148">
        <v>5784328</v>
      </c>
      <c r="E94" s="29" t="s">
        <v>289</v>
      </c>
      <c r="F94" s="29" t="s">
        <v>186</v>
      </c>
      <c r="G94" s="29" t="s">
        <v>1237</v>
      </c>
      <c r="H94" s="29" t="s">
        <v>1238</v>
      </c>
      <c r="I94" s="29" t="s">
        <v>76</v>
      </c>
      <c r="J94" s="29"/>
      <c r="K94" s="29"/>
      <c r="L94" s="29" t="s">
        <v>270</v>
      </c>
      <c r="M94" s="29" t="s">
        <v>291</v>
      </c>
      <c r="N94" s="29" t="s">
        <v>187</v>
      </c>
      <c r="O94" s="29" t="s">
        <v>292</v>
      </c>
    </row>
    <row r="95" spans="2:15" x14ac:dyDescent="0.4">
      <c r="B95" s="29" t="str">
        <f t="shared" si="3"/>
        <v>トオカツフーズ株式会社(7570789)</v>
      </c>
      <c r="C95" s="148" t="s">
        <v>1328</v>
      </c>
      <c r="D95" s="148">
        <v>7570789</v>
      </c>
      <c r="E95" s="29" t="s">
        <v>289</v>
      </c>
      <c r="F95" s="29" t="s">
        <v>186</v>
      </c>
      <c r="G95" s="29" t="s">
        <v>1237</v>
      </c>
      <c r="H95" s="29" t="s">
        <v>1238</v>
      </c>
      <c r="I95" s="29" t="s">
        <v>76</v>
      </c>
      <c r="J95" s="29"/>
      <c r="K95" s="29"/>
      <c r="L95" s="29" t="s">
        <v>270</v>
      </c>
      <c r="M95" s="29" t="s">
        <v>291</v>
      </c>
      <c r="N95" s="29" t="s">
        <v>187</v>
      </c>
      <c r="O95" s="29" t="s">
        <v>292</v>
      </c>
    </row>
    <row r="96" spans="2:15" x14ac:dyDescent="0.4">
      <c r="B96" s="29" t="str">
        <f t="shared" si="3"/>
        <v>ヤマトプロテック株式会社(7566377)</v>
      </c>
      <c r="C96" s="148" t="s">
        <v>1329</v>
      </c>
      <c r="D96" s="148">
        <v>7566377</v>
      </c>
      <c r="E96" s="29" t="s">
        <v>289</v>
      </c>
      <c r="F96" s="29" t="s">
        <v>186</v>
      </c>
      <c r="G96" s="29" t="s">
        <v>1237</v>
      </c>
      <c r="H96" s="29" t="s">
        <v>1238</v>
      </c>
      <c r="I96" s="29" t="s">
        <v>76</v>
      </c>
      <c r="J96" s="29"/>
      <c r="K96" s="29"/>
      <c r="L96" s="29" t="s">
        <v>270</v>
      </c>
      <c r="M96" s="29" t="s">
        <v>291</v>
      </c>
      <c r="N96" s="38" t="s">
        <v>187</v>
      </c>
      <c r="O96" s="29" t="s">
        <v>292</v>
      </c>
    </row>
    <row r="97" spans="2:15" x14ac:dyDescent="0.4">
      <c r="B97" s="29" t="str">
        <f t="shared" si="3"/>
        <v>株式会社ニチベイ(5050146)</v>
      </c>
      <c r="C97" s="148" t="s">
        <v>1330</v>
      </c>
      <c r="D97" s="148">
        <v>5050146</v>
      </c>
      <c r="E97" s="29" t="s">
        <v>289</v>
      </c>
      <c r="F97" s="29" t="s">
        <v>186</v>
      </c>
      <c r="G97" s="29" t="s">
        <v>1237</v>
      </c>
      <c r="H97" s="29" t="s">
        <v>1238</v>
      </c>
      <c r="I97" s="29" t="s">
        <v>76</v>
      </c>
      <c r="J97" s="29"/>
      <c r="K97" s="29"/>
      <c r="L97" s="29" t="s">
        <v>270</v>
      </c>
      <c r="M97" s="29" t="s">
        <v>291</v>
      </c>
      <c r="N97" s="29" t="s">
        <v>187</v>
      </c>
      <c r="O97" s="29" t="s">
        <v>292</v>
      </c>
    </row>
    <row r="98" spans="2:15" x14ac:dyDescent="0.4">
      <c r="B98" s="29" t="str">
        <f t="shared" ref="B98:B101" si="4">CONCATENATE(C98,"(",D98,")")</f>
        <v>株式会社MSP(7633650)</v>
      </c>
      <c r="C98" s="148" t="s">
        <v>1331</v>
      </c>
      <c r="D98" s="148">
        <v>7633650</v>
      </c>
      <c r="E98" s="29" t="s">
        <v>289</v>
      </c>
      <c r="F98" s="29" t="s">
        <v>186</v>
      </c>
      <c r="G98" s="29" t="s">
        <v>1237</v>
      </c>
      <c r="H98" s="29" t="s">
        <v>1238</v>
      </c>
      <c r="I98" s="29" t="s">
        <v>76</v>
      </c>
      <c r="J98" s="29"/>
      <c r="K98" s="29"/>
      <c r="L98" s="29" t="s">
        <v>270</v>
      </c>
      <c r="M98" s="29" t="s">
        <v>291</v>
      </c>
      <c r="N98" s="29" t="s">
        <v>187</v>
      </c>
      <c r="O98" s="29" t="s">
        <v>292</v>
      </c>
    </row>
    <row r="99" spans="2:15" x14ac:dyDescent="0.4">
      <c r="B99" s="29" t="str">
        <f t="shared" si="4"/>
        <v>日野興業株式会社(4758512)</v>
      </c>
      <c r="C99" s="148" t="s">
        <v>1332</v>
      </c>
      <c r="D99" s="148">
        <v>4758512</v>
      </c>
      <c r="E99" s="29" t="s">
        <v>289</v>
      </c>
      <c r="F99" s="29" t="s">
        <v>186</v>
      </c>
      <c r="G99" s="29" t="s">
        <v>1237</v>
      </c>
      <c r="H99" s="29" t="s">
        <v>1238</v>
      </c>
      <c r="I99" s="29" t="s">
        <v>76</v>
      </c>
      <c r="J99" s="29"/>
      <c r="K99" s="29"/>
      <c r="L99" s="29" t="s">
        <v>270</v>
      </c>
      <c r="M99" s="29" t="s">
        <v>291</v>
      </c>
      <c r="N99" s="29" t="s">
        <v>187</v>
      </c>
      <c r="O99" s="29" t="s">
        <v>292</v>
      </c>
    </row>
    <row r="100" spans="2:15" x14ac:dyDescent="0.4">
      <c r="B100" s="29" t="str">
        <f t="shared" si="4"/>
        <v>九電みらいエナジー株式会社(7565904)</v>
      </c>
      <c r="C100" s="148" t="s">
        <v>1333</v>
      </c>
      <c r="D100" s="148">
        <v>7565904</v>
      </c>
      <c r="E100" s="29" t="s">
        <v>289</v>
      </c>
      <c r="F100" s="29" t="s">
        <v>186</v>
      </c>
      <c r="G100" s="29" t="s">
        <v>1237</v>
      </c>
      <c r="H100" s="29" t="s">
        <v>1238</v>
      </c>
      <c r="I100" s="29" t="s">
        <v>76</v>
      </c>
      <c r="J100" s="29"/>
      <c r="K100" s="29"/>
      <c r="L100" s="29" t="s">
        <v>270</v>
      </c>
      <c r="M100" s="29" t="s">
        <v>291</v>
      </c>
      <c r="N100" s="38" t="s">
        <v>187</v>
      </c>
      <c r="O100" s="29" t="s">
        <v>292</v>
      </c>
    </row>
    <row r="101" spans="2:15" x14ac:dyDescent="0.4">
      <c r="B101" s="29" t="str">
        <f t="shared" si="4"/>
        <v>株式会社田子重(7562695)</v>
      </c>
      <c r="C101" s="148" t="s">
        <v>1334</v>
      </c>
      <c r="D101" s="148">
        <v>7562695</v>
      </c>
      <c r="E101" s="29" t="s">
        <v>289</v>
      </c>
      <c r="F101" s="29" t="s">
        <v>186</v>
      </c>
      <c r="G101" s="29" t="s">
        <v>1237</v>
      </c>
      <c r="H101" s="29" t="s">
        <v>1238</v>
      </c>
      <c r="I101" s="29" t="s">
        <v>76</v>
      </c>
      <c r="J101" s="29"/>
      <c r="K101" s="29"/>
      <c r="L101" s="29" t="s">
        <v>270</v>
      </c>
      <c r="M101" s="29" t="s">
        <v>291</v>
      </c>
      <c r="N101" s="29" t="s">
        <v>187</v>
      </c>
      <c r="O101" s="29" t="s">
        <v>292</v>
      </c>
    </row>
    <row r="102" spans="2:15" x14ac:dyDescent="0.4">
      <c r="B102" s="29" t="str">
        <f t="shared" ref="B102:B105" si="5">CONCATENATE(C102,"(",D102,")")</f>
        <v>株式会社渡辺電設(7564355)</v>
      </c>
      <c r="C102" s="148" t="s">
        <v>1335</v>
      </c>
      <c r="D102" s="148">
        <v>7564355</v>
      </c>
      <c r="E102" s="29" t="s">
        <v>289</v>
      </c>
      <c r="F102" s="29" t="s">
        <v>186</v>
      </c>
      <c r="G102" s="29" t="s">
        <v>1237</v>
      </c>
      <c r="H102" s="29" t="s">
        <v>1238</v>
      </c>
      <c r="I102" s="29" t="s">
        <v>76</v>
      </c>
      <c r="J102" s="29"/>
      <c r="K102" s="29"/>
      <c r="L102" s="29" t="s">
        <v>270</v>
      </c>
      <c r="M102" s="29" t="s">
        <v>291</v>
      </c>
      <c r="N102" s="29" t="s">
        <v>187</v>
      </c>
      <c r="O102" s="29" t="s">
        <v>292</v>
      </c>
    </row>
    <row r="103" spans="2:15" x14ac:dyDescent="0.4">
      <c r="B103" s="29" t="str">
        <f t="shared" si="5"/>
        <v>株式会社竹中工務店(4733573)</v>
      </c>
      <c r="C103" s="148" t="s">
        <v>1336</v>
      </c>
      <c r="D103" s="148">
        <v>4733573</v>
      </c>
      <c r="E103" s="29" t="s">
        <v>289</v>
      </c>
      <c r="F103" s="29" t="s">
        <v>186</v>
      </c>
      <c r="G103" s="29" t="s">
        <v>1237</v>
      </c>
      <c r="H103" s="29" t="s">
        <v>1238</v>
      </c>
      <c r="I103" s="29" t="s">
        <v>76</v>
      </c>
      <c r="J103" s="29"/>
      <c r="K103" s="29"/>
      <c r="L103" s="29" t="s">
        <v>270</v>
      </c>
      <c r="M103" s="29" t="s">
        <v>291</v>
      </c>
      <c r="N103" s="29" t="s">
        <v>187</v>
      </c>
      <c r="O103" s="29" t="s">
        <v>292</v>
      </c>
    </row>
    <row r="104" spans="2:15" x14ac:dyDescent="0.4">
      <c r="B104" s="29" t="str">
        <f t="shared" si="5"/>
        <v>株式会社アイテム(7526120)</v>
      </c>
      <c r="C104" s="148" t="s">
        <v>1337</v>
      </c>
      <c r="D104" s="148">
        <v>7526120</v>
      </c>
      <c r="E104" s="29" t="s">
        <v>289</v>
      </c>
      <c r="F104" s="29" t="s">
        <v>186</v>
      </c>
      <c r="G104" s="29" t="s">
        <v>1237</v>
      </c>
      <c r="H104" s="29" t="s">
        <v>1238</v>
      </c>
      <c r="I104" s="29" t="s">
        <v>76</v>
      </c>
      <c r="J104" s="29"/>
      <c r="K104" s="29"/>
      <c r="L104" s="29" t="s">
        <v>270</v>
      </c>
      <c r="M104" s="29" t="s">
        <v>291</v>
      </c>
      <c r="N104" s="38" t="s">
        <v>187</v>
      </c>
      <c r="O104" s="29" t="s">
        <v>292</v>
      </c>
    </row>
    <row r="105" spans="2:15" x14ac:dyDescent="0.4">
      <c r="B105" s="29" t="str">
        <f t="shared" si="5"/>
        <v>株式会社中川ケミカル(7468733)</v>
      </c>
      <c r="C105" s="148" t="s">
        <v>1338</v>
      </c>
      <c r="D105" s="148">
        <v>7468733</v>
      </c>
      <c r="E105" s="29" t="s">
        <v>289</v>
      </c>
      <c r="F105" s="29" t="s">
        <v>186</v>
      </c>
      <c r="G105" s="29" t="s">
        <v>1237</v>
      </c>
      <c r="H105" s="29" t="s">
        <v>1238</v>
      </c>
      <c r="I105" s="29" t="s">
        <v>76</v>
      </c>
      <c r="J105" s="29"/>
      <c r="K105" s="29"/>
      <c r="L105" s="29" t="s">
        <v>270</v>
      </c>
      <c r="M105" s="29" t="s">
        <v>291</v>
      </c>
      <c r="N105" s="29" t="s">
        <v>187</v>
      </c>
      <c r="O105" s="29" t="s">
        <v>292</v>
      </c>
    </row>
    <row r="107" spans="2:15" x14ac:dyDescent="0.4">
      <c r="B107" s="41" t="s">
        <v>899</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125" defaultRowHeight="15.75" x14ac:dyDescent="0.4"/>
  <cols>
    <col min="1" max="1" width="8.125" style="23"/>
    <col min="2" max="2" width="49.5" style="23" customWidth="1"/>
    <col min="3" max="3" width="12.25" style="23" bestFit="1" customWidth="1"/>
    <col min="4" max="4" width="38.75" style="23" bestFit="1" customWidth="1"/>
    <col min="5" max="5" width="8.125" style="23"/>
    <col min="6" max="6" width="9.625" style="23" bestFit="1" customWidth="1"/>
    <col min="7" max="7" width="10.75" style="23" bestFit="1" customWidth="1"/>
    <col min="8" max="8" width="8.5" style="23" bestFit="1" customWidth="1"/>
    <col min="9" max="9" width="9.25" style="23" bestFit="1" customWidth="1"/>
    <col min="10" max="10" width="44.125" style="23" bestFit="1" customWidth="1"/>
    <col min="11" max="11" width="37" style="23" customWidth="1"/>
    <col min="12" max="12" width="16.875" style="23" bestFit="1" customWidth="1"/>
    <col min="13" max="13" width="15.125" style="23" bestFit="1" customWidth="1"/>
    <col min="14" max="14" width="20.5" style="23" bestFit="1" customWidth="1"/>
    <col min="15" max="15" width="17.5" style="23" bestFit="1" customWidth="1"/>
    <col min="16" max="16" width="26.5" style="23" bestFit="1" customWidth="1"/>
    <col min="17" max="17" width="14.75" style="23" bestFit="1" customWidth="1"/>
    <col min="18" max="18" width="20.125" style="23" bestFit="1" customWidth="1"/>
    <col min="19" max="19" width="14.75" style="23" bestFit="1" customWidth="1"/>
    <col min="20" max="20" width="18.5" style="23" bestFit="1" customWidth="1"/>
    <col min="21" max="16384" width="8.125" style="23"/>
  </cols>
  <sheetData>
    <row r="2" spans="1:21" ht="18.75" x14ac:dyDescent="0.4">
      <c r="B2" s="59" t="s">
        <v>452</v>
      </c>
    </row>
    <row r="4" spans="1:21" ht="16.5" thickBot="1" x14ac:dyDescent="0.45">
      <c r="A4" s="31" t="s">
        <v>47</v>
      </c>
      <c r="B4" s="23" t="s">
        <v>1784</v>
      </c>
      <c r="C4" s="36" t="s">
        <v>296</v>
      </c>
      <c r="D4" s="36" t="s">
        <v>1783</v>
      </c>
      <c r="E4" s="36" t="s">
        <v>79</v>
      </c>
      <c r="F4" s="36" t="s">
        <v>79</v>
      </c>
      <c r="G4" s="36" t="s">
        <v>80</v>
      </c>
      <c r="H4" s="23" t="s">
        <v>81</v>
      </c>
      <c r="I4" s="36" t="s">
        <v>82</v>
      </c>
      <c r="J4" s="36" t="s">
        <v>297</v>
      </c>
      <c r="K4" s="23" t="s">
        <v>298</v>
      </c>
      <c r="L4" s="23" t="s">
        <v>84</v>
      </c>
      <c r="M4" s="23" t="s">
        <v>299</v>
      </c>
      <c r="N4" s="23" t="s">
        <v>300</v>
      </c>
      <c r="O4" s="23" t="s">
        <v>576</v>
      </c>
      <c r="P4" s="23" t="s">
        <v>577</v>
      </c>
      <c r="Q4" s="23" t="s">
        <v>301</v>
      </c>
      <c r="R4" s="23" t="s">
        <v>302</v>
      </c>
      <c r="S4" s="23" t="s">
        <v>303</v>
      </c>
      <c r="T4" s="23" t="s">
        <v>304</v>
      </c>
      <c r="U4" s="23" t="s">
        <v>44</v>
      </c>
    </row>
    <row r="5" spans="1:21" s="62" customFormat="1" x14ac:dyDescent="0.4">
      <c r="B5" s="147" t="s">
        <v>2241</v>
      </c>
      <c r="C5" s="147" t="s">
        <v>51</v>
      </c>
      <c r="D5" s="147" t="s">
        <v>2239</v>
      </c>
      <c r="E5" s="147" t="s">
        <v>86</v>
      </c>
      <c r="F5" s="147" t="s">
        <v>900</v>
      </c>
      <c r="G5" s="147" t="s">
        <v>903</v>
      </c>
      <c r="H5" s="147" t="s">
        <v>904</v>
      </c>
      <c r="I5" s="147" t="s">
        <v>1617</v>
      </c>
      <c r="J5" s="147" t="s">
        <v>1616</v>
      </c>
      <c r="K5" s="147"/>
      <c r="L5" s="147" t="s">
        <v>909</v>
      </c>
      <c r="M5" s="147" t="s">
        <v>76</v>
      </c>
      <c r="N5" s="147" t="s">
        <v>76</v>
      </c>
      <c r="O5" s="147" t="s">
        <v>76</v>
      </c>
      <c r="P5" s="147" t="s">
        <v>76</v>
      </c>
      <c r="Q5" s="147" t="s">
        <v>76</v>
      </c>
      <c r="R5" s="147" t="s">
        <v>76</v>
      </c>
      <c r="S5" s="147" t="s">
        <v>76</v>
      </c>
      <c r="T5" s="147" t="s">
        <v>76</v>
      </c>
      <c r="U5" s="147" t="s">
        <v>1731</v>
      </c>
    </row>
    <row r="6" spans="1:21" s="62" customFormat="1" x14ac:dyDescent="0.4">
      <c r="B6" s="148" t="s">
        <v>1629</v>
      </c>
      <c r="C6" s="148" t="s">
        <v>535</v>
      </c>
      <c r="D6" s="148" t="s">
        <v>1239</v>
      </c>
      <c r="E6" s="148" t="s">
        <v>86</v>
      </c>
      <c r="F6" s="148" t="s">
        <v>1834</v>
      </c>
      <c r="G6" s="148" t="s">
        <v>1439</v>
      </c>
      <c r="H6" s="148" t="s">
        <v>904</v>
      </c>
      <c r="I6" s="148" t="s">
        <v>1620</v>
      </c>
      <c r="J6" s="148" t="s">
        <v>1618</v>
      </c>
      <c r="K6" s="148" t="s">
        <v>1582</v>
      </c>
      <c r="L6" s="148" t="s">
        <v>1550</v>
      </c>
      <c r="M6" s="148" t="s">
        <v>76</v>
      </c>
      <c r="N6" s="148" t="s">
        <v>76</v>
      </c>
      <c r="O6" s="148" t="s">
        <v>76</v>
      </c>
      <c r="P6" s="148" t="s">
        <v>76</v>
      </c>
      <c r="Q6" s="148" t="s">
        <v>76</v>
      </c>
      <c r="R6" s="148" t="s">
        <v>76</v>
      </c>
      <c r="S6" s="148" t="s">
        <v>76</v>
      </c>
      <c r="T6" s="148" t="s">
        <v>76</v>
      </c>
      <c r="U6" s="148" t="s">
        <v>1730</v>
      </c>
    </row>
    <row r="7" spans="1:21" s="62" customFormat="1" x14ac:dyDescent="0.4">
      <c r="B7" s="148" t="s">
        <v>1340</v>
      </c>
      <c r="C7" s="148" t="s">
        <v>535</v>
      </c>
      <c r="D7" s="148" t="s">
        <v>1240</v>
      </c>
      <c r="E7" s="148" t="s">
        <v>86</v>
      </c>
      <c r="F7" s="148">
        <v>4766870</v>
      </c>
      <c r="G7" s="148" t="s">
        <v>1440</v>
      </c>
      <c r="H7" s="148" t="s">
        <v>904</v>
      </c>
      <c r="I7" s="148" t="s">
        <v>1622</v>
      </c>
      <c r="J7" s="148" t="s">
        <v>1621</v>
      </c>
      <c r="K7" s="148"/>
      <c r="L7" s="148" t="s">
        <v>1551</v>
      </c>
      <c r="M7" s="148" t="s">
        <v>76</v>
      </c>
      <c r="N7" s="148" t="s">
        <v>76</v>
      </c>
      <c r="O7" s="148" t="s">
        <v>76</v>
      </c>
      <c r="P7" s="148" t="s">
        <v>76</v>
      </c>
      <c r="Q7" s="148" t="s">
        <v>76</v>
      </c>
      <c r="R7" s="148" t="s">
        <v>76</v>
      </c>
      <c r="S7" s="148" t="s">
        <v>76</v>
      </c>
      <c r="T7" s="148" t="s">
        <v>76</v>
      </c>
      <c r="U7" s="148" t="s">
        <v>1730</v>
      </c>
    </row>
    <row r="8" spans="1:21" s="62" customFormat="1" x14ac:dyDescent="0.4">
      <c r="B8" s="148" t="s">
        <v>1341</v>
      </c>
      <c r="C8" s="148" t="s">
        <v>535</v>
      </c>
      <c r="D8" s="148" t="s">
        <v>1241</v>
      </c>
      <c r="E8" s="148" t="s">
        <v>86</v>
      </c>
      <c r="F8" s="148">
        <v>7632097</v>
      </c>
      <c r="G8" s="148" t="s">
        <v>1441</v>
      </c>
      <c r="H8" s="148" t="s">
        <v>904</v>
      </c>
      <c r="I8" s="148" t="s">
        <v>1620</v>
      </c>
      <c r="J8" s="148" t="s">
        <v>1623</v>
      </c>
      <c r="K8" s="148" t="s">
        <v>1583</v>
      </c>
      <c r="L8" s="148" t="s">
        <v>1552</v>
      </c>
      <c r="M8" s="148" t="s">
        <v>76</v>
      </c>
      <c r="N8" s="148" t="s">
        <v>76</v>
      </c>
      <c r="O8" s="148" t="s">
        <v>76</v>
      </c>
      <c r="P8" s="148" t="s">
        <v>76</v>
      </c>
      <c r="Q8" s="148" t="s">
        <v>76</v>
      </c>
      <c r="R8" s="148" t="s">
        <v>76</v>
      </c>
      <c r="S8" s="148" t="s">
        <v>76</v>
      </c>
      <c r="T8" s="148" t="s">
        <v>76</v>
      </c>
      <c r="U8" s="148" t="s">
        <v>1730</v>
      </c>
    </row>
    <row r="9" spans="1:21" s="62" customFormat="1" x14ac:dyDescent="0.4">
      <c r="B9" s="148" t="s">
        <v>1342</v>
      </c>
      <c r="C9" s="148" t="s">
        <v>535</v>
      </c>
      <c r="D9" s="148" t="s">
        <v>1242</v>
      </c>
      <c r="E9" s="148" t="s">
        <v>86</v>
      </c>
      <c r="F9" s="148">
        <v>4779671</v>
      </c>
      <c r="G9" s="148" t="s">
        <v>1442</v>
      </c>
      <c r="H9" s="148" t="s">
        <v>88</v>
      </c>
      <c r="I9" s="150" t="s">
        <v>1788</v>
      </c>
      <c r="J9" s="148" t="s">
        <v>1787</v>
      </c>
      <c r="K9" s="148"/>
      <c r="L9" s="148" t="s">
        <v>1553</v>
      </c>
      <c r="M9" s="148" t="s">
        <v>76</v>
      </c>
      <c r="N9" s="148" t="s">
        <v>76</v>
      </c>
      <c r="O9" s="148" t="s">
        <v>76</v>
      </c>
      <c r="P9" s="148" t="s">
        <v>76</v>
      </c>
      <c r="Q9" s="148" t="s">
        <v>76</v>
      </c>
      <c r="R9" s="148" t="s">
        <v>76</v>
      </c>
      <c r="S9" s="148" t="s">
        <v>76</v>
      </c>
      <c r="T9" s="148" t="s">
        <v>76</v>
      </c>
      <c r="U9" s="148" t="s">
        <v>1730</v>
      </c>
    </row>
    <row r="10" spans="1:21" s="62" customFormat="1" x14ac:dyDescent="0.4">
      <c r="B10" s="148" t="s">
        <v>1343</v>
      </c>
      <c r="C10" s="148" t="s">
        <v>535</v>
      </c>
      <c r="D10" s="148" t="s">
        <v>1243</v>
      </c>
      <c r="E10" s="148" t="s">
        <v>86</v>
      </c>
      <c r="F10" s="148">
        <v>4757960</v>
      </c>
      <c r="G10" s="148" t="s">
        <v>1443</v>
      </c>
      <c r="H10" s="148" t="s">
        <v>88</v>
      </c>
      <c r="I10" s="150" t="s">
        <v>1790</v>
      </c>
      <c r="J10" s="151" t="s">
        <v>1789</v>
      </c>
      <c r="K10" s="148" t="s">
        <v>1584</v>
      </c>
      <c r="L10" s="148" t="s">
        <v>1554</v>
      </c>
      <c r="M10" s="148" t="s">
        <v>76</v>
      </c>
      <c r="N10" s="148" t="s">
        <v>76</v>
      </c>
      <c r="O10" s="148" t="s">
        <v>76</v>
      </c>
      <c r="P10" s="148" t="s">
        <v>76</v>
      </c>
      <c r="Q10" s="148" t="s">
        <v>76</v>
      </c>
      <c r="R10" s="148" t="s">
        <v>76</v>
      </c>
      <c r="S10" s="148" t="s">
        <v>76</v>
      </c>
      <c r="T10" s="148" t="s">
        <v>76</v>
      </c>
      <c r="U10" s="148" t="s">
        <v>1730</v>
      </c>
    </row>
    <row r="11" spans="1:21" s="62" customFormat="1" x14ac:dyDescent="0.4">
      <c r="B11" s="148" t="s">
        <v>1344</v>
      </c>
      <c r="C11" s="148" t="s">
        <v>535</v>
      </c>
      <c r="D11" s="148" t="s">
        <v>1244</v>
      </c>
      <c r="E11" s="148" t="s">
        <v>86</v>
      </c>
      <c r="F11" s="148">
        <v>4767610</v>
      </c>
      <c r="G11" s="148" t="s">
        <v>1444</v>
      </c>
      <c r="H11" s="148" t="s">
        <v>1532</v>
      </c>
      <c r="I11" s="148" t="s">
        <v>1625</v>
      </c>
      <c r="J11" s="148" t="s">
        <v>1624</v>
      </c>
      <c r="K11" s="148"/>
      <c r="L11" s="148"/>
      <c r="M11" s="148" t="s">
        <v>76</v>
      </c>
      <c r="N11" s="148" t="s">
        <v>76</v>
      </c>
      <c r="O11" s="148" t="s">
        <v>76</v>
      </c>
      <c r="P11" s="148" t="s">
        <v>76</v>
      </c>
      <c r="Q11" s="148" t="s">
        <v>76</v>
      </c>
      <c r="R11" s="148" t="s">
        <v>76</v>
      </c>
      <c r="S11" s="148" t="s">
        <v>76</v>
      </c>
      <c r="T11" s="148" t="s">
        <v>76</v>
      </c>
      <c r="U11" s="148" t="s">
        <v>1730</v>
      </c>
    </row>
    <row r="12" spans="1:21" s="62" customFormat="1" x14ac:dyDescent="0.4">
      <c r="B12" s="148" t="s">
        <v>1345</v>
      </c>
      <c r="C12" s="148" t="s">
        <v>535</v>
      </c>
      <c r="D12" s="148" t="s">
        <v>1245</v>
      </c>
      <c r="E12" s="148" t="s">
        <v>86</v>
      </c>
      <c r="F12" s="148">
        <v>4737908</v>
      </c>
      <c r="G12" s="148" t="s">
        <v>1445</v>
      </c>
      <c r="H12" s="148" t="s">
        <v>88</v>
      </c>
      <c r="I12" s="150" t="s">
        <v>1792</v>
      </c>
      <c r="J12" s="148" t="s">
        <v>1791</v>
      </c>
      <c r="K12" s="148" t="s">
        <v>1585</v>
      </c>
      <c r="L12" s="148"/>
      <c r="M12" s="148" t="s">
        <v>76</v>
      </c>
      <c r="N12" s="148" t="s">
        <v>76</v>
      </c>
      <c r="O12" s="148" t="s">
        <v>76</v>
      </c>
      <c r="P12" s="148" t="s">
        <v>76</v>
      </c>
      <c r="Q12" s="148" t="s">
        <v>76</v>
      </c>
      <c r="R12" s="148" t="s">
        <v>76</v>
      </c>
      <c r="S12" s="148" t="s">
        <v>76</v>
      </c>
      <c r="T12" s="148" t="s">
        <v>76</v>
      </c>
      <c r="U12" s="148" t="s">
        <v>1730</v>
      </c>
    </row>
    <row r="13" spans="1:21" s="62" customFormat="1" x14ac:dyDescent="0.4">
      <c r="B13" s="148" t="s">
        <v>1346</v>
      </c>
      <c r="C13" s="148" t="s">
        <v>535</v>
      </c>
      <c r="D13" s="148" t="s">
        <v>1246</v>
      </c>
      <c r="E13" s="148" t="s">
        <v>86</v>
      </c>
      <c r="F13" s="148">
        <v>5086861</v>
      </c>
      <c r="G13" s="148" t="s">
        <v>1446</v>
      </c>
      <c r="H13" s="148" t="s">
        <v>1533</v>
      </c>
      <c r="I13" s="150" t="s">
        <v>1794</v>
      </c>
      <c r="J13" s="148" t="s">
        <v>1793</v>
      </c>
      <c r="K13" s="148"/>
      <c r="L13" s="148"/>
      <c r="M13" s="148" t="s">
        <v>76</v>
      </c>
      <c r="N13" s="148" t="s">
        <v>76</v>
      </c>
      <c r="O13" s="148" t="s">
        <v>76</v>
      </c>
      <c r="P13" s="148" t="s">
        <v>76</v>
      </c>
      <c r="Q13" s="148" t="s">
        <v>76</v>
      </c>
      <c r="R13" s="148" t="s">
        <v>76</v>
      </c>
      <c r="S13" s="148" t="s">
        <v>76</v>
      </c>
      <c r="T13" s="148" t="s">
        <v>76</v>
      </c>
      <c r="U13" s="148" t="s">
        <v>1730</v>
      </c>
    </row>
    <row r="14" spans="1:21" s="62" customFormat="1" x14ac:dyDescent="0.4">
      <c r="B14" s="148" t="s">
        <v>1347</v>
      </c>
      <c r="C14" s="148" t="s">
        <v>535</v>
      </c>
      <c r="D14" s="148" t="s">
        <v>1247</v>
      </c>
      <c r="E14" s="148" t="s">
        <v>86</v>
      </c>
      <c r="F14" s="148">
        <v>4733563</v>
      </c>
      <c r="G14" s="148" t="s">
        <v>1447</v>
      </c>
      <c r="H14" s="148" t="s">
        <v>1534</v>
      </c>
      <c r="I14" s="148" t="s">
        <v>1628</v>
      </c>
      <c r="J14" s="148" t="s">
        <v>1626</v>
      </c>
      <c r="K14" s="148" t="s">
        <v>1586</v>
      </c>
      <c r="L14" s="148" t="s">
        <v>1555</v>
      </c>
      <c r="M14" s="148" t="s">
        <v>76</v>
      </c>
      <c r="N14" s="148" t="s">
        <v>76</v>
      </c>
      <c r="O14" s="148" t="s">
        <v>76</v>
      </c>
      <c r="P14" s="148" t="s">
        <v>76</v>
      </c>
      <c r="Q14" s="148" t="s">
        <v>76</v>
      </c>
      <c r="R14" s="148" t="s">
        <v>76</v>
      </c>
      <c r="S14" s="148" t="s">
        <v>76</v>
      </c>
      <c r="T14" s="148" t="s">
        <v>76</v>
      </c>
      <c r="U14" s="148" t="s">
        <v>1730</v>
      </c>
    </row>
    <row r="15" spans="1:21" s="62" customFormat="1" x14ac:dyDescent="0.4">
      <c r="B15" s="148" t="s">
        <v>1348</v>
      </c>
      <c r="C15" s="148" t="s">
        <v>535</v>
      </c>
      <c r="D15" s="148" t="s">
        <v>1248</v>
      </c>
      <c r="E15" s="148" t="s">
        <v>86</v>
      </c>
      <c r="F15" s="148">
        <v>5577426</v>
      </c>
      <c r="G15" s="148" t="s">
        <v>1448</v>
      </c>
      <c r="H15" s="148" t="s">
        <v>88</v>
      </c>
      <c r="I15" s="150" t="s">
        <v>1796</v>
      </c>
      <c r="J15" s="148" t="s">
        <v>1795</v>
      </c>
      <c r="K15" s="148"/>
      <c r="L15" s="148"/>
      <c r="M15" s="148" t="s">
        <v>76</v>
      </c>
      <c r="N15" s="148" t="s">
        <v>76</v>
      </c>
      <c r="O15" s="148" t="s">
        <v>76</v>
      </c>
      <c r="P15" s="148" t="s">
        <v>76</v>
      </c>
      <c r="Q15" s="148" t="s">
        <v>76</v>
      </c>
      <c r="R15" s="148" t="s">
        <v>76</v>
      </c>
      <c r="S15" s="148" t="s">
        <v>76</v>
      </c>
      <c r="T15" s="148" t="s">
        <v>76</v>
      </c>
      <c r="U15" s="148" t="s">
        <v>1730</v>
      </c>
    </row>
    <row r="16" spans="1:21" s="62" customFormat="1" x14ac:dyDescent="0.4">
      <c r="B16" s="148" t="s">
        <v>1349</v>
      </c>
      <c r="C16" s="148" t="s">
        <v>535</v>
      </c>
      <c r="D16" s="148" t="s">
        <v>1249</v>
      </c>
      <c r="E16" s="148" t="s">
        <v>86</v>
      </c>
      <c r="F16" s="148">
        <v>5028875</v>
      </c>
      <c r="G16" s="148" t="s">
        <v>1449</v>
      </c>
      <c r="H16" s="148" t="s">
        <v>1535</v>
      </c>
      <c r="I16" s="148" t="s">
        <v>1632</v>
      </c>
      <c r="J16" s="151" t="s">
        <v>1631</v>
      </c>
      <c r="K16" s="148" t="s">
        <v>1587</v>
      </c>
      <c r="L16" s="148"/>
      <c r="M16" s="148" t="s">
        <v>76</v>
      </c>
      <c r="N16" s="148" t="s">
        <v>76</v>
      </c>
      <c r="O16" s="148" t="s">
        <v>76</v>
      </c>
      <c r="P16" s="148" t="s">
        <v>76</v>
      </c>
      <c r="Q16" s="148" t="s">
        <v>76</v>
      </c>
      <c r="R16" s="148" t="s">
        <v>76</v>
      </c>
      <c r="S16" s="148" t="s">
        <v>76</v>
      </c>
      <c r="T16" s="148" t="s">
        <v>76</v>
      </c>
      <c r="U16" s="148" t="s">
        <v>1730</v>
      </c>
    </row>
    <row r="17" spans="1:21" s="62" customFormat="1" x14ac:dyDescent="0.4">
      <c r="B17" s="148" t="s">
        <v>1350</v>
      </c>
      <c r="C17" s="148" t="s">
        <v>535</v>
      </c>
      <c r="D17" s="148" t="s">
        <v>1250</v>
      </c>
      <c r="E17" s="148" t="s">
        <v>86</v>
      </c>
      <c r="F17" s="148">
        <v>5108956</v>
      </c>
      <c r="G17" s="148" t="s">
        <v>1450</v>
      </c>
      <c r="H17" s="148" t="s">
        <v>904</v>
      </c>
      <c r="I17" s="148" t="s">
        <v>1634</v>
      </c>
      <c r="J17" s="148" t="s">
        <v>1633</v>
      </c>
      <c r="K17" s="148"/>
      <c r="L17" s="148"/>
      <c r="M17" s="148" t="s">
        <v>76</v>
      </c>
      <c r="N17" s="148" t="s">
        <v>76</v>
      </c>
      <c r="O17" s="148" t="s">
        <v>76</v>
      </c>
      <c r="P17" s="148" t="s">
        <v>76</v>
      </c>
      <c r="Q17" s="148" t="s">
        <v>76</v>
      </c>
      <c r="R17" s="148" t="s">
        <v>76</v>
      </c>
      <c r="S17" s="148" t="s">
        <v>76</v>
      </c>
      <c r="T17" s="148" t="s">
        <v>76</v>
      </c>
      <c r="U17" s="148" t="s">
        <v>1730</v>
      </c>
    </row>
    <row r="18" spans="1:21" s="62" customFormat="1" x14ac:dyDescent="0.4">
      <c r="B18" s="148" t="s">
        <v>1351</v>
      </c>
      <c r="C18" s="148" t="s">
        <v>535</v>
      </c>
      <c r="D18" s="148" t="s">
        <v>1251</v>
      </c>
      <c r="E18" s="148" t="s">
        <v>86</v>
      </c>
      <c r="F18" s="148">
        <v>4733349</v>
      </c>
      <c r="G18" s="148" t="s">
        <v>1451</v>
      </c>
      <c r="H18" s="148" t="s">
        <v>88</v>
      </c>
      <c r="I18" s="150" t="s">
        <v>1798</v>
      </c>
      <c r="J18" s="148" t="s">
        <v>1797</v>
      </c>
      <c r="K18" s="148"/>
      <c r="L18" s="148" t="s">
        <v>1556</v>
      </c>
      <c r="M18" s="148" t="s">
        <v>76</v>
      </c>
      <c r="N18" s="148" t="s">
        <v>76</v>
      </c>
      <c r="O18" s="148" t="s">
        <v>76</v>
      </c>
      <c r="P18" s="148" t="s">
        <v>76</v>
      </c>
      <c r="Q18" s="148" t="s">
        <v>76</v>
      </c>
      <c r="R18" s="148" t="s">
        <v>76</v>
      </c>
      <c r="S18" s="148" t="s">
        <v>76</v>
      </c>
      <c r="T18" s="148" t="s">
        <v>76</v>
      </c>
      <c r="U18" s="148" t="s">
        <v>1730</v>
      </c>
    </row>
    <row r="19" spans="1:21" s="62" customFormat="1" x14ac:dyDescent="0.4">
      <c r="A19" s="58"/>
      <c r="B19" s="148" t="s">
        <v>1352</v>
      </c>
      <c r="C19" s="148" t="s">
        <v>535</v>
      </c>
      <c r="D19" s="148" t="s">
        <v>1252</v>
      </c>
      <c r="E19" s="148" t="s">
        <v>86</v>
      </c>
      <c r="F19" s="148">
        <v>4733387</v>
      </c>
      <c r="G19" s="148" t="s">
        <v>1452</v>
      </c>
      <c r="H19" s="148" t="s">
        <v>904</v>
      </c>
      <c r="I19" s="148" t="s">
        <v>1620</v>
      </c>
      <c r="J19" s="148" t="s">
        <v>1635</v>
      </c>
      <c r="K19" s="148" t="s">
        <v>1785</v>
      </c>
      <c r="L19" s="148" t="s">
        <v>1557</v>
      </c>
      <c r="M19" s="148" t="s">
        <v>76</v>
      </c>
      <c r="N19" s="148" t="s">
        <v>76</v>
      </c>
      <c r="O19" s="148" t="s">
        <v>76</v>
      </c>
      <c r="P19" s="148" t="s">
        <v>76</v>
      </c>
      <c r="Q19" s="148" t="s">
        <v>76</v>
      </c>
      <c r="R19" s="148" t="s">
        <v>76</v>
      </c>
      <c r="S19" s="148" t="s">
        <v>76</v>
      </c>
      <c r="T19" s="148" t="s">
        <v>76</v>
      </c>
      <c r="U19" s="148" t="s">
        <v>1730</v>
      </c>
    </row>
    <row r="20" spans="1:21" s="62" customFormat="1" x14ac:dyDescent="0.4">
      <c r="B20" s="148" t="s">
        <v>1353</v>
      </c>
      <c r="C20" s="148" t="s">
        <v>535</v>
      </c>
      <c r="D20" s="148" t="s">
        <v>1253</v>
      </c>
      <c r="E20" s="148" t="s">
        <v>86</v>
      </c>
      <c r="F20" s="148">
        <v>4986784</v>
      </c>
      <c r="G20" s="148" t="s">
        <v>1453</v>
      </c>
      <c r="H20" s="148" t="s">
        <v>88</v>
      </c>
      <c r="I20" s="150" t="s">
        <v>1800</v>
      </c>
      <c r="J20" s="148" t="s">
        <v>1799</v>
      </c>
      <c r="K20" s="148" t="s">
        <v>1588</v>
      </c>
      <c r="L20" s="148" t="s">
        <v>1558</v>
      </c>
      <c r="M20" s="148" t="s">
        <v>76</v>
      </c>
      <c r="N20" s="148" t="s">
        <v>76</v>
      </c>
      <c r="O20" s="148" t="s">
        <v>76</v>
      </c>
      <c r="P20" s="148" t="s">
        <v>76</v>
      </c>
      <c r="Q20" s="148" t="s">
        <v>76</v>
      </c>
      <c r="R20" s="148" t="s">
        <v>76</v>
      </c>
      <c r="S20" s="148" t="s">
        <v>76</v>
      </c>
      <c r="T20" s="148" t="s">
        <v>76</v>
      </c>
      <c r="U20" s="148" t="s">
        <v>1730</v>
      </c>
    </row>
    <row r="21" spans="1:21" s="62" customFormat="1" x14ac:dyDescent="0.4">
      <c r="B21" s="148" t="s">
        <v>1354</v>
      </c>
      <c r="C21" s="148" t="s">
        <v>535</v>
      </c>
      <c r="D21" s="148" t="s">
        <v>1254</v>
      </c>
      <c r="E21" s="148" t="s">
        <v>86</v>
      </c>
      <c r="F21" s="148">
        <v>5666054</v>
      </c>
      <c r="G21" s="148" t="s">
        <v>1454</v>
      </c>
      <c r="H21" s="148" t="s">
        <v>1535</v>
      </c>
      <c r="I21" s="148" t="s">
        <v>1637</v>
      </c>
      <c r="J21" s="148" t="s">
        <v>1636</v>
      </c>
      <c r="K21" s="148" t="s">
        <v>1589</v>
      </c>
      <c r="L21" s="148">
        <v>9048432250</v>
      </c>
      <c r="M21" s="148" t="s">
        <v>76</v>
      </c>
      <c r="N21" s="148" t="s">
        <v>76</v>
      </c>
      <c r="O21" s="148" t="s">
        <v>76</v>
      </c>
      <c r="P21" s="148" t="s">
        <v>76</v>
      </c>
      <c r="Q21" s="148" t="s">
        <v>76</v>
      </c>
      <c r="R21" s="148" t="s">
        <v>76</v>
      </c>
      <c r="S21" s="148" t="s">
        <v>76</v>
      </c>
      <c r="T21" s="148" t="s">
        <v>76</v>
      </c>
      <c r="U21" s="148" t="s">
        <v>1730</v>
      </c>
    </row>
    <row r="22" spans="1:21" s="62" customFormat="1" x14ac:dyDescent="0.4">
      <c r="B22" s="148" t="s">
        <v>1355</v>
      </c>
      <c r="C22" s="148" t="s">
        <v>535</v>
      </c>
      <c r="D22" s="148" t="s">
        <v>1255</v>
      </c>
      <c r="E22" s="148" t="s">
        <v>86</v>
      </c>
      <c r="F22" s="148">
        <v>5167659</v>
      </c>
      <c r="G22" s="148" t="s">
        <v>1455</v>
      </c>
      <c r="H22" s="148" t="s">
        <v>904</v>
      </c>
      <c r="I22" s="148" t="s">
        <v>1639</v>
      </c>
      <c r="J22" s="151" t="s">
        <v>1638</v>
      </c>
      <c r="K22" s="148"/>
      <c r="L22" s="148" t="s">
        <v>1559</v>
      </c>
      <c r="M22" s="148" t="s">
        <v>76</v>
      </c>
      <c r="N22" s="148" t="s">
        <v>76</v>
      </c>
      <c r="O22" s="148" t="s">
        <v>76</v>
      </c>
      <c r="P22" s="148" t="s">
        <v>76</v>
      </c>
      <c r="Q22" s="148" t="s">
        <v>76</v>
      </c>
      <c r="R22" s="148" t="s">
        <v>76</v>
      </c>
      <c r="S22" s="148" t="s">
        <v>76</v>
      </c>
      <c r="T22" s="148" t="s">
        <v>76</v>
      </c>
      <c r="U22" s="148" t="s">
        <v>1730</v>
      </c>
    </row>
    <row r="23" spans="1:21" s="62" customFormat="1" x14ac:dyDescent="0.4">
      <c r="B23" s="148" t="s">
        <v>1356</v>
      </c>
      <c r="C23" s="148" t="s">
        <v>535</v>
      </c>
      <c r="D23" s="148" t="s">
        <v>1256</v>
      </c>
      <c r="E23" s="148" t="s">
        <v>86</v>
      </c>
      <c r="F23" s="148">
        <v>5435575</v>
      </c>
      <c r="G23" s="148" t="s">
        <v>1456</v>
      </c>
      <c r="H23" s="148" t="s">
        <v>1536</v>
      </c>
      <c r="I23" s="148" t="s">
        <v>1641</v>
      </c>
      <c r="J23" s="148" t="s">
        <v>1640</v>
      </c>
      <c r="K23" s="148"/>
      <c r="L23" s="148" t="s">
        <v>1560</v>
      </c>
      <c r="M23" s="148" t="s">
        <v>76</v>
      </c>
      <c r="N23" s="148" t="s">
        <v>76</v>
      </c>
      <c r="O23" s="148" t="s">
        <v>76</v>
      </c>
      <c r="P23" s="148" t="s">
        <v>76</v>
      </c>
      <c r="Q23" s="148" t="s">
        <v>76</v>
      </c>
      <c r="R23" s="148" t="s">
        <v>76</v>
      </c>
      <c r="S23" s="148" t="s">
        <v>76</v>
      </c>
      <c r="T23" s="148" t="s">
        <v>76</v>
      </c>
      <c r="U23" s="148" t="s">
        <v>1730</v>
      </c>
    </row>
    <row r="24" spans="1:21" s="62" customFormat="1" x14ac:dyDescent="0.4">
      <c r="B24" s="148" t="s">
        <v>1357</v>
      </c>
      <c r="C24" s="148" t="s">
        <v>535</v>
      </c>
      <c r="D24" s="148" t="s">
        <v>1257</v>
      </c>
      <c r="E24" s="148" t="s">
        <v>86</v>
      </c>
      <c r="F24" s="148">
        <v>5792692</v>
      </c>
      <c r="G24" s="148" t="s">
        <v>1457</v>
      </c>
      <c r="H24" s="148" t="s">
        <v>88</v>
      </c>
      <c r="I24" s="150" t="s">
        <v>1792</v>
      </c>
      <c r="J24" s="148" t="s">
        <v>1801</v>
      </c>
      <c r="K24" s="148" t="s">
        <v>1590</v>
      </c>
      <c r="L24" s="148" t="s">
        <v>1561</v>
      </c>
      <c r="M24" s="148" t="s">
        <v>76</v>
      </c>
      <c r="N24" s="148" t="s">
        <v>76</v>
      </c>
      <c r="O24" s="148" t="s">
        <v>76</v>
      </c>
      <c r="P24" s="148" t="s">
        <v>76</v>
      </c>
      <c r="Q24" s="148" t="s">
        <v>76</v>
      </c>
      <c r="R24" s="148" t="s">
        <v>76</v>
      </c>
      <c r="S24" s="148" t="s">
        <v>76</v>
      </c>
      <c r="T24" s="148" t="s">
        <v>76</v>
      </c>
      <c r="U24" s="148" t="s">
        <v>1730</v>
      </c>
    </row>
    <row r="25" spans="1:21" s="62" customFormat="1" x14ac:dyDescent="0.4">
      <c r="B25" s="148" t="s">
        <v>1358</v>
      </c>
      <c r="C25" s="148" t="s">
        <v>535</v>
      </c>
      <c r="D25" s="148" t="s">
        <v>1258</v>
      </c>
      <c r="E25" s="148" t="s">
        <v>86</v>
      </c>
      <c r="F25" s="148">
        <v>5785264</v>
      </c>
      <c r="G25" s="148" t="s">
        <v>1458</v>
      </c>
      <c r="H25" s="148" t="s">
        <v>88</v>
      </c>
      <c r="I25" s="148" t="s">
        <v>1643</v>
      </c>
      <c r="J25" s="148" t="s">
        <v>1642</v>
      </c>
      <c r="K25" s="148"/>
      <c r="L25" s="148" t="s">
        <v>1562</v>
      </c>
      <c r="M25" s="148" t="s">
        <v>76</v>
      </c>
      <c r="N25" s="148" t="s">
        <v>76</v>
      </c>
      <c r="O25" s="148" t="s">
        <v>76</v>
      </c>
      <c r="P25" s="148" t="s">
        <v>76</v>
      </c>
      <c r="Q25" s="148" t="s">
        <v>76</v>
      </c>
      <c r="R25" s="148" t="s">
        <v>76</v>
      </c>
      <c r="S25" s="148" t="s">
        <v>76</v>
      </c>
      <c r="T25" s="148" t="s">
        <v>76</v>
      </c>
      <c r="U25" s="148" t="s">
        <v>1730</v>
      </c>
    </row>
    <row r="26" spans="1:21" s="62" customFormat="1" x14ac:dyDescent="0.4">
      <c r="B26" s="148" t="s">
        <v>1359</v>
      </c>
      <c r="C26" s="148" t="s">
        <v>535</v>
      </c>
      <c r="D26" s="148" t="s">
        <v>1259</v>
      </c>
      <c r="E26" s="148" t="s">
        <v>86</v>
      </c>
      <c r="F26" s="148">
        <v>5613823</v>
      </c>
      <c r="G26" s="148" t="s">
        <v>1459</v>
      </c>
      <c r="H26" s="148" t="s">
        <v>88</v>
      </c>
      <c r="I26" s="150" t="s">
        <v>1792</v>
      </c>
      <c r="J26" s="148" t="s">
        <v>1802</v>
      </c>
      <c r="K26" s="148"/>
      <c r="L26" s="148" t="s">
        <v>1563</v>
      </c>
      <c r="M26" s="148" t="s">
        <v>76</v>
      </c>
      <c r="N26" s="148" t="s">
        <v>76</v>
      </c>
      <c r="O26" s="148" t="s">
        <v>76</v>
      </c>
      <c r="P26" s="148" t="s">
        <v>76</v>
      </c>
      <c r="Q26" s="148" t="s">
        <v>76</v>
      </c>
      <c r="R26" s="148" t="s">
        <v>76</v>
      </c>
      <c r="S26" s="148" t="s">
        <v>76</v>
      </c>
      <c r="T26" s="148" t="s">
        <v>76</v>
      </c>
      <c r="U26" s="148" t="s">
        <v>1730</v>
      </c>
    </row>
    <row r="27" spans="1:21" s="62" customFormat="1" x14ac:dyDescent="0.4">
      <c r="B27" s="148" t="s">
        <v>1360</v>
      </c>
      <c r="C27" s="148" t="s">
        <v>535</v>
      </c>
      <c r="D27" s="148" t="s">
        <v>1260</v>
      </c>
      <c r="E27" s="148" t="s">
        <v>86</v>
      </c>
      <c r="F27" s="148">
        <v>5831793</v>
      </c>
      <c r="G27" s="148" t="s">
        <v>1460</v>
      </c>
      <c r="H27" s="148" t="s">
        <v>88</v>
      </c>
      <c r="I27" s="150" t="s">
        <v>1792</v>
      </c>
      <c r="J27" s="148" t="s">
        <v>1803</v>
      </c>
      <c r="K27" s="148"/>
      <c r="L27" s="148" t="s">
        <v>1564</v>
      </c>
      <c r="M27" s="148" t="s">
        <v>76</v>
      </c>
      <c r="N27" s="148" t="s">
        <v>76</v>
      </c>
      <c r="O27" s="148" t="s">
        <v>76</v>
      </c>
      <c r="P27" s="148" t="s">
        <v>76</v>
      </c>
      <c r="Q27" s="148" t="s">
        <v>76</v>
      </c>
      <c r="R27" s="148" t="s">
        <v>76</v>
      </c>
      <c r="S27" s="148" t="s">
        <v>76</v>
      </c>
      <c r="T27" s="148" t="s">
        <v>76</v>
      </c>
      <c r="U27" s="148" t="s">
        <v>1730</v>
      </c>
    </row>
    <row r="28" spans="1:21" s="62" customFormat="1" x14ac:dyDescent="0.4">
      <c r="B28" s="148" t="s">
        <v>1361</v>
      </c>
      <c r="C28" s="148" t="s">
        <v>535</v>
      </c>
      <c r="D28" s="148" t="s">
        <v>1261</v>
      </c>
      <c r="E28" s="148" t="s">
        <v>86</v>
      </c>
      <c r="F28" s="148">
        <v>5785702</v>
      </c>
      <c r="G28" s="148" t="s">
        <v>1461</v>
      </c>
      <c r="H28" s="148" t="s">
        <v>88</v>
      </c>
      <c r="I28" s="150" t="s">
        <v>1800</v>
      </c>
      <c r="J28" s="151" t="s">
        <v>1804</v>
      </c>
      <c r="K28" s="148" t="s">
        <v>1591</v>
      </c>
      <c r="L28" s="148" t="s">
        <v>1565</v>
      </c>
      <c r="M28" s="148" t="s">
        <v>76</v>
      </c>
      <c r="N28" s="148" t="s">
        <v>76</v>
      </c>
      <c r="O28" s="148" t="s">
        <v>76</v>
      </c>
      <c r="P28" s="148" t="s">
        <v>76</v>
      </c>
      <c r="Q28" s="148" t="s">
        <v>76</v>
      </c>
      <c r="R28" s="148" t="s">
        <v>76</v>
      </c>
      <c r="S28" s="148" t="s">
        <v>76</v>
      </c>
      <c r="T28" s="148" t="s">
        <v>76</v>
      </c>
      <c r="U28" s="148" t="s">
        <v>1730</v>
      </c>
    </row>
    <row r="29" spans="1:21" s="62" customFormat="1" x14ac:dyDescent="0.4">
      <c r="B29" s="148" t="s">
        <v>1362</v>
      </c>
      <c r="C29" s="148" t="s">
        <v>535</v>
      </c>
      <c r="D29" s="148" t="s">
        <v>1262</v>
      </c>
      <c r="E29" s="148" t="s">
        <v>86</v>
      </c>
      <c r="F29" s="148">
        <v>5784484</v>
      </c>
      <c r="G29" s="148" t="s">
        <v>1462</v>
      </c>
      <c r="H29" s="148" t="s">
        <v>1537</v>
      </c>
      <c r="I29" s="148" t="s">
        <v>1645</v>
      </c>
      <c r="J29" s="148" t="s">
        <v>1644</v>
      </c>
      <c r="K29" s="148"/>
      <c r="L29" s="148" t="s">
        <v>1566</v>
      </c>
      <c r="M29" s="148" t="s">
        <v>76</v>
      </c>
      <c r="N29" s="148" t="s">
        <v>76</v>
      </c>
      <c r="O29" s="148" t="s">
        <v>76</v>
      </c>
      <c r="P29" s="148" t="s">
        <v>76</v>
      </c>
      <c r="Q29" s="148" t="s">
        <v>76</v>
      </c>
      <c r="R29" s="148" t="s">
        <v>76</v>
      </c>
      <c r="S29" s="148" t="s">
        <v>76</v>
      </c>
      <c r="T29" s="148" t="s">
        <v>76</v>
      </c>
      <c r="U29" s="148" t="s">
        <v>1730</v>
      </c>
    </row>
    <row r="30" spans="1:21" s="62" customFormat="1" x14ac:dyDescent="0.4">
      <c r="B30" s="148" t="s">
        <v>1363</v>
      </c>
      <c r="C30" s="148" t="s">
        <v>535</v>
      </c>
      <c r="D30" s="148" t="s">
        <v>1263</v>
      </c>
      <c r="E30" s="148" t="s">
        <v>86</v>
      </c>
      <c r="F30" s="148">
        <v>5923557</v>
      </c>
      <c r="G30" s="148" t="s">
        <v>1463</v>
      </c>
      <c r="H30" s="148" t="s">
        <v>904</v>
      </c>
      <c r="I30" s="148" t="s">
        <v>1620</v>
      </c>
      <c r="J30" s="148" t="s">
        <v>1646</v>
      </c>
      <c r="K30" s="148"/>
      <c r="L30" s="148"/>
      <c r="M30" s="148" t="s">
        <v>76</v>
      </c>
      <c r="N30" s="148" t="s">
        <v>76</v>
      </c>
      <c r="O30" s="148" t="s">
        <v>76</v>
      </c>
      <c r="P30" s="148" t="s">
        <v>76</v>
      </c>
      <c r="Q30" s="148" t="s">
        <v>76</v>
      </c>
      <c r="R30" s="148" t="s">
        <v>76</v>
      </c>
      <c r="S30" s="148" t="s">
        <v>76</v>
      </c>
      <c r="T30" s="148" t="s">
        <v>76</v>
      </c>
      <c r="U30" s="148" t="s">
        <v>1730</v>
      </c>
    </row>
    <row r="31" spans="1:21" s="62" customFormat="1" x14ac:dyDescent="0.4">
      <c r="B31" s="148" t="s">
        <v>1364</v>
      </c>
      <c r="C31" s="148" t="s">
        <v>535</v>
      </c>
      <c r="D31" s="148" t="s">
        <v>1264</v>
      </c>
      <c r="E31" s="148" t="s">
        <v>86</v>
      </c>
      <c r="F31" s="148">
        <v>5966458</v>
      </c>
      <c r="G31" s="148" t="s">
        <v>1464</v>
      </c>
      <c r="H31" s="148" t="s">
        <v>1534</v>
      </c>
      <c r="I31" s="148" t="s">
        <v>1628</v>
      </c>
      <c r="J31" s="148" t="s">
        <v>1647</v>
      </c>
      <c r="K31" s="148"/>
      <c r="L31" s="148" t="s">
        <v>1567</v>
      </c>
      <c r="M31" s="148" t="s">
        <v>76</v>
      </c>
      <c r="N31" s="148" t="s">
        <v>76</v>
      </c>
      <c r="O31" s="148" t="s">
        <v>76</v>
      </c>
      <c r="P31" s="148" t="s">
        <v>76</v>
      </c>
      <c r="Q31" s="148" t="s">
        <v>76</v>
      </c>
      <c r="R31" s="148" t="s">
        <v>76</v>
      </c>
      <c r="S31" s="148" t="s">
        <v>76</v>
      </c>
      <c r="T31" s="148" t="s">
        <v>76</v>
      </c>
      <c r="U31" s="148" t="s">
        <v>1730</v>
      </c>
    </row>
    <row r="32" spans="1:21" s="62" customFormat="1" x14ac:dyDescent="0.4">
      <c r="B32" s="148" t="s">
        <v>1365</v>
      </c>
      <c r="C32" s="148" t="s">
        <v>535</v>
      </c>
      <c r="D32" s="148" t="s">
        <v>1265</v>
      </c>
      <c r="E32" s="148" t="s">
        <v>86</v>
      </c>
      <c r="F32" s="148">
        <v>5999289</v>
      </c>
      <c r="G32" s="148" t="s">
        <v>1465</v>
      </c>
      <c r="H32" s="148" t="s">
        <v>904</v>
      </c>
      <c r="I32" s="148" t="s">
        <v>1617</v>
      </c>
      <c r="J32" s="148" t="s">
        <v>1648</v>
      </c>
      <c r="K32" s="148" t="s">
        <v>1592</v>
      </c>
      <c r="L32" s="148"/>
      <c r="M32" s="148" t="s">
        <v>76</v>
      </c>
      <c r="N32" s="148" t="s">
        <v>76</v>
      </c>
      <c r="O32" s="148" t="s">
        <v>76</v>
      </c>
      <c r="P32" s="148" t="s">
        <v>76</v>
      </c>
      <c r="Q32" s="148" t="s">
        <v>76</v>
      </c>
      <c r="R32" s="148" t="s">
        <v>76</v>
      </c>
      <c r="S32" s="148" t="s">
        <v>76</v>
      </c>
      <c r="T32" s="148" t="s">
        <v>76</v>
      </c>
      <c r="U32" s="148" t="s">
        <v>1730</v>
      </c>
    </row>
    <row r="33" spans="2:21" s="62" customFormat="1" x14ac:dyDescent="0.4">
      <c r="B33" s="148" t="s">
        <v>1366</v>
      </c>
      <c r="C33" s="148" t="s">
        <v>535</v>
      </c>
      <c r="D33" s="148" t="s">
        <v>1266</v>
      </c>
      <c r="E33" s="148" t="s">
        <v>86</v>
      </c>
      <c r="F33" s="148">
        <v>5573959</v>
      </c>
      <c r="G33" s="148" t="s">
        <v>1466</v>
      </c>
      <c r="H33" s="148" t="s">
        <v>88</v>
      </c>
      <c r="I33" s="150" t="s">
        <v>1806</v>
      </c>
      <c r="J33" s="148" t="s">
        <v>1805</v>
      </c>
      <c r="K33" s="148" t="s">
        <v>1593</v>
      </c>
      <c r="L33" s="148"/>
      <c r="M33" s="148" t="s">
        <v>76</v>
      </c>
      <c r="N33" s="148" t="s">
        <v>76</v>
      </c>
      <c r="O33" s="148" t="s">
        <v>76</v>
      </c>
      <c r="P33" s="148" t="s">
        <v>76</v>
      </c>
      <c r="Q33" s="148" t="s">
        <v>76</v>
      </c>
      <c r="R33" s="148" t="s">
        <v>76</v>
      </c>
      <c r="S33" s="148" t="s">
        <v>76</v>
      </c>
      <c r="T33" s="148" t="s">
        <v>76</v>
      </c>
      <c r="U33" s="148" t="s">
        <v>1730</v>
      </c>
    </row>
    <row r="34" spans="2:21" s="62" customFormat="1" x14ac:dyDescent="0.4">
      <c r="B34" s="148" t="s">
        <v>1367</v>
      </c>
      <c r="C34" s="148" t="s">
        <v>535</v>
      </c>
      <c r="D34" s="148" t="s">
        <v>1267</v>
      </c>
      <c r="E34" s="148" t="s">
        <v>86</v>
      </c>
      <c r="F34" s="148">
        <v>6020296</v>
      </c>
      <c r="G34" s="148" t="s">
        <v>1467</v>
      </c>
      <c r="H34" s="148" t="s">
        <v>88</v>
      </c>
      <c r="I34" s="150" t="s">
        <v>1788</v>
      </c>
      <c r="J34" s="151" t="s">
        <v>1807</v>
      </c>
      <c r="K34" s="148"/>
      <c r="L34" s="148"/>
      <c r="M34" s="148" t="s">
        <v>76</v>
      </c>
      <c r="N34" s="148" t="s">
        <v>76</v>
      </c>
      <c r="O34" s="148" t="s">
        <v>76</v>
      </c>
      <c r="P34" s="148" t="s">
        <v>76</v>
      </c>
      <c r="Q34" s="148" t="s">
        <v>76</v>
      </c>
      <c r="R34" s="148" t="s">
        <v>76</v>
      </c>
      <c r="S34" s="148" t="s">
        <v>76</v>
      </c>
      <c r="T34" s="148" t="s">
        <v>76</v>
      </c>
      <c r="U34" s="148" t="s">
        <v>1730</v>
      </c>
    </row>
    <row r="35" spans="2:21" s="62" customFormat="1" x14ac:dyDescent="0.4">
      <c r="B35" s="148" t="s">
        <v>1368</v>
      </c>
      <c r="C35" s="148" t="s">
        <v>535</v>
      </c>
      <c r="D35" s="148" t="s">
        <v>1268</v>
      </c>
      <c r="E35" s="148" t="s">
        <v>86</v>
      </c>
      <c r="F35" s="148">
        <v>4733463</v>
      </c>
      <c r="G35" s="148" t="s">
        <v>1468</v>
      </c>
      <c r="H35" s="148" t="s">
        <v>904</v>
      </c>
      <c r="I35" s="148" t="s">
        <v>1620</v>
      </c>
      <c r="J35" s="148" t="s">
        <v>1649</v>
      </c>
      <c r="K35" s="148"/>
      <c r="L35" s="148" t="s">
        <v>1568</v>
      </c>
      <c r="M35" s="148" t="s">
        <v>76</v>
      </c>
      <c r="N35" s="148" t="s">
        <v>76</v>
      </c>
      <c r="O35" s="148" t="s">
        <v>76</v>
      </c>
      <c r="P35" s="148" t="s">
        <v>76</v>
      </c>
      <c r="Q35" s="148" t="s">
        <v>76</v>
      </c>
      <c r="R35" s="148" t="s">
        <v>76</v>
      </c>
      <c r="S35" s="148" t="s">
        <v>76</v>
      </c>
      <c r="T35" s="148" t="s">
        <v>76</v>
      </c>
      <c r="U35" s="148" t="s">
        <v>1730</v>
      </c>
    </row>
    <row r="36" spans="2:21" s="62" customFormat="1" x14ac:dyDescent="0.4">
      <c r="B36" s="148" t="s">
        <v>1369</v>
      </c>
      <c r="C36" s="148" t="s">
        <v>535</v>
      </c>
      <c r="D36" s="148" t="s">
        <v>1269</v>
      </c>
      <c r="E36" s="148" t="s">
        <v>86</v>
      </c>
      <c r="F36" s="148">
        <v>4733524</v>
      </c>
      <c r="G36" s="148" t="s">
        <v>1469</v>
      </c>
      <c r="H36" s="148" t="s">
        <v>1534</v>
      </c>
      <c r="I36" s="148" t="s">
        <v>1628</v>
      </c>
      <c r="J36" s="148" t="s">
        <v>1650</v>
      </c>
      <c r="K36" s="148"/>
      <c r="L36" s="148"/>
      <c r="M36" s="148" t="s">
        <v>76</v>
      </c>
      <c r="N36" s="148" t="s">
        <v>76</v>
      </c>
      <c r="O36" s="148" t="s">
        <v>76</v>
      </c>
      <c r="P36" s="148" t="s">
        <v>76</v>
      </c>
      <c r="Q36" s="148" t="s">
        <v>76</v>
      </c>
      <c r="R36" s="148" t="s">
        <v>76</v>
      </c>
      <c r="S36" s="148" t="s">
        <v>76</v>
      </c>
      <c r="T36" s="148" t="s">
        <v>76</v>
      </c>
      <c r="U36" s="148" t="s">
        <v>1730</v>
      </c>
    </row>
    <row r="37" spans="2:21" s="62" customFormat="1" x14ac:dyDescent="0.4">
      <c r="B37" s="148" t="s">
        <v>1370</v>
      </c>
      <c r="C37" s="148" t="s">
        <v>535</v>
      </c>
      <c r="D37" s="148" t="s">
        <v>1270</v>
      </c>
      <c r="E37" s="148" t="s">
        <v>86</v>
      </c>
      <c r="F37" s="148">
        <v>5435541</v>
      </c>
      <c r="G37" s="148" t="s">
        <v>1453</v>
      </c>
      <c r="H37" s="148" t="s">
        <v>88</v>
      </c>
      <c r="I37" s="150" t="s">
        <v>1800</v>
      </c>
      <c r="J37" s="148" t="s">
        <v>1808</v>
      </c>
      <c r="K37" s="148"/>
      <c r="L37" s="148" t="s">
        <v>1569</v>
      </c>
      <c r="M37" s="148" t="s">
        <v>76</v>
      </c>
      <c r="N37" s="148" t="s">
        <v>76</v>
      </c>
      <c r="O37" s="148" t="s">
        <v>76</v>
      </c>
      <c r="P37" s="148" t="s">
        <v>76</v>
      </c>
      <c r="Q37" s="148" t="s">
        <v>76</v>
      </c>
      <c r="R37" s="148" t="s">
        <v>76</v>
      </c>
      <c r="S37" s="148" t="s">
        <v>76</v>
      </c>
      <c r="T37" s="148" t="s">
        <v>76</v>
      </c>
      <c r="U37" s="148" t="s">
        <v>1730</v>
      </c>
    </row>
    <row r="38" spans="2:21" s="62" customFormat="1" x14ac:dyDescent="0.4">
      <c r="B38" s="148" t="s">
        <v>1371</v>
      </c>
      <c r="C38" s="148" t="s">
        <v>535</v>
      </c>
      <c r="D38" s="148" t="s">
        <v>1271</v>
      </c>
      <c r="E38" s="148" t="s">
        <v>86</v>
      </c>
      <c r="F38" s="148">
        <v>5440277</v>
      </c>
      <c r="G38" s="148" t="s">
        <v>1470</v>
      </c>
      <c r="H38" s="148" t="s">
        <v>1538</v>
      </c>
      <c r="I38" s="148" t="s">
        <v>1652</v>
      </c>
      <c r="J38" s="148" t="s">
        <v>1651</v>
      </c>
      <c r="K38" s="148"/>
      <c r="L38" s="148" t="s">
        <v>1570</v>
      </c>
      <c r="M38" s="148" t="s">
        <v>76</v>
      </c>
      <c r="N38" s="148" t="s">
        <v>76</v>
      </c>
      <c r="O38" s="148" t="s">
        <v>76</v>
      </c>
      <c r="P38" s="148" t="s">
        <v>76</v>
      </c>
      <c r="Q38" s="148" t="s">
        <v>76</v>
      </c>
      <c r="R38" s="148" t="s">
        <v>76</v>
      </c>
      <c r="S38" s="148" t="s">
        <v>76</v>
      </c>
      <c r="T38" s="148" t="s">
        <v>76</v>
      </c>
      <c r="U38" s="148" t="s">
        <v>1730</v>
      </c>
    </row>
    <row r="39" spans="2:21" s="62" customFormat="1" x14ac:dyDescent="0.4">
      <c r="B39" s="148" t="s">
        <v>1372</v>
      </c>
      <c r="C39" s="148" t="s">
        <v>535</v>
      </c>
      <c r="D39" s="148" t="s">
        <v>1272</v>
      </c>
      <c r="E39" s="148" t="s">
        <v>86</v>
      </c>
      <c r="F39" s="148">
        <v>5670387</v>
      </c>
      <c r="G39" s="148" t="s">
        <v>1471</v>
      </c>
      <c r="H39" s="148" t="s">
        <v>1534</v>
      </c>
      <c r="I39" s="148" t="s">
        <v>1654</v>
      </c>
      <c r="J39" s="148" t="s">
        <v>1653</v>
      </c>
      <c r="K39" s="148"/>
      <c r="L39" s="148" t="s">
        <v>1571</v>
      </c>
      <c r="M39" s="148" t="s">
        <v>76</v>
      </c>
      <c r="N39" s="148" t="s">
        <v>76</v>
      </c>
      <c r="O39" s="148" t="s">
        <v>76</v>
      </c>
      <c r="P39" s="148" t="s">
        <v>76</v>
      </c>
      <c r="Q39" s="148" t="s">
        <v>76</v>
      </c>
      <c r="R39" s="148" t="s">
        <v>76</v>
      </c>
      <c r="S39" s="148" t="s">
        <v>76</v>
      </c>
      <c r="T39" s="148" t="s">
        <v>76</v>
      </c>
      <c r="U39" s="148" t="s">
        <v>1730</v>
      </c>
    </row>
    <row r="40" spans="2:21" s="62" customFormat="1" x14ac:dyDescent="0.4">
      <c r="B40" s="148" t="s">
        <v>1373</v>
      </c>
      <c r="C40" s="148" t="s">
        <v>535</v>
      </c>
      <c r="D40" s="148" t="s">
        <v>1273</v>
      </c>
      <c r="E40" s="148" t="s">
        <v>86</v>
      </c>
      <c r="F40" s="148">
        <v>6034462</v>
      </c>
      <c r="G40" s="148" t="s">
        <v>1472</v>
      </c>
      <c r="H40" s="148" t="s">
        <v>88</v>
      </c>
      <c r="I40" s="150" t="s">
        <v>1798</v>
      </c>
      <c r="J40" s="151" t="s">
        <v>1809</v>
      </c>
      <c r="K40" s="148" t="s">
        <v>1594</v>
      </c>
      <c r="L40" s="148" t="s">
        <v>1572</v>
      </c>
      <c r="M40" s="148" t="s">
        <v>76</v>
      </c>
      <c r="N40" s="148" t="s">
        <v>76</v>
      </c>
      <c r="O40" s="148" t="s">
        <v>76</v>
      </c>
      <c r="P40" s="148" t="s">
        <v>76</v>
      </c>
      <c r="Q40" s="148" t="s">
        <v>76</v>
      </c>
      <c r="R40" s="148" t="s">
        <v>76</v>
      </c>
      <c r="S40" s="148" t="s">
        <v>76</v>
      </c>
      <c r="T40" s="148" t="s">
        <v>76</v>
      </c>
      <c r="U40" s="148" t="s">
        <v>1730</v>
      </c>
    </row>
    <row r="41" spans="2:21" s="62" customFormat="1" x14ac:dyDescent="0.4">
      <c r="B41" s="148" t="s">
        <v>1374</v>
      </c>
      <c r="C41" s="148" t="s">
        <v>535</v>
      </c>
      <c r="D41" s="148" t="s">
        <v>1274</v>
      </c>
      <c r="E41" s="148" t="s">
        <v>86</v>
      </c>
      <c r="F41" s="148">
        <v>6042005</v>
      </c>
      <c r="G41" s="148" t="s">
        <v>1473</v>
      </c>
      <c r="H41" s="148" t="s">
        <v>904</v>
      </c>
      <c r="I41" s="148" t="s">
        <v>1620</v>
      </c>
      <c r="J41" s="148" t="s">
        <v>1655</v>
      </c>
      <c r="K41" s="148" t="s">
        <v>1595</v>
      </c>
      <c r="L41" s="148" t="s">
        <v>1573</v>
      </c>
      <c r="M41" s="148" t="s">
        <v>76</v>
      </c>
      <c r="N41" s="148" t="s">
        <v>76</v>
      </c>
      <c r="O41" s="148" t="s">
        <v>76</v>
      </c>
      <c r="P41" s="148" t="s">
        <v>76</v>
      </c>
      <c r="Q41" s="148" t="s">
        <v>76</v>
      </c>
      <c r="R41" s="148" t="s">
        <v>76</v>
      </c>
      <c r="S41" s="148" t="s">
        <v>76</v>
      </c>
      <c r="T41" s="148" t="s">
        <v>76</v>
      </c>
      <c r="U41" s="148" t="s">
        <v>1730</v>
      </c>
    </row>
    <row r="42" spans="2:21" s="62" customFormat="1" x14ac:dyDescent="0.4">
      <c r="B42" s="148" t="s">
        <v>1375</v>
      </c>
      <c r="C42" s="148" t="s">
        <v>535</v>
      </c>
      <c r="D42" s="148" t="s">
        <v>1275</v>
      </c>
      <c r="E42" s="148" t="s">
        <v>86</v>
      </c>
      <c r="F42" s="148">
        <v>6001469</v>
      </c>
      <c r="G42" s="148" t="s">
        <v>1474</v>
      </c>
      <c r="H42" s="148" t="s">
        <v>88</v>
      </c>
      <c r="I42" s="150" t="s">
        <v>1811</v>
      </c>
      <c r="J42" s="148" t="s">
        <v>1810</v>
      </c>
      <c r="K42" s="148"/>
      <c r="L42" s="148" t="s">
        <v>1574</v>
      </c>
      <c r="M42" s="148" t="s">
        <v>76</v>
      </c>
      <c r="N42" s="148" t="s">
        <v>76</v>
      </c>
      <c r="O42" s="148" t="s">
        <v>76</v>
      </c>
      <c r="P42" s="148" t="s">
        <v>76</v>
      </c>
      <c r="Q42" s="148" t="s">
        <v>76</v>
      </c>
      <c r="R42" s="148" t="s">
        <v>76</v>
      </c>
      <c r="S42" s="148" t="s">
        <v>76</v>
      </c>
      <c r="T42" s="148" t="s">
        <v>76</v>
      </c>
      <c r="U42" s="148" t="s">
        <v>1730</v>
      </c>
    </row>
    <row r="43" spans="2:21" s="62" customFormat="1" x14ac:dyDescent="0.4">
      <c r="B43" s="148" t="s">
        <v>1376</v>
      </c>
      <c r="C43" s="148" t="s">
        <v>535</v>
      </c>
      <c r="D43" s="148" t="s">
        <v>1276</v>
      </c>
      <c r="E43" s="148" t="s">
        <v>86</v>
      </c>
      <c r="F43" s="148">
        <v>5436547</v>
      </c>
      <c r="G43" s="148" t="s">
        <v>1475</v>
      </c>
      <c r="H43" s="148" t="s">
        <v>904</v>
      </c>
      <c r="I43" s="148" t="s">
        <v>1657</v>
      </c>
      <c r="J43" s="148" t="s">
        <v>1656</v>
      </c>
      <c r="K43" s="148"/>
      <c r="L43" s="148" t="s">
        <v>1575</v>
      </c>
      <c r="M43" s="148" t="s">
        <v>76</v>
      </c>
      <c r="N43" s="148" t="s">
        <v>76</v>
      </c>
      <c r="O43" s="148" t="s">
        <v>76</v>
      </c>
      <c r="P43" s="148" t="s">
        <v>76</v>
      </c>
      <c r="Q43" s="148" t="s">
        <v>76</v>
      </c>
      <c r="R43" s="148" t="s">
        <v>76</v>
      </c>
      <c r="S43" s="148" t="s">
        <v>76</v>
      </c>
      <c r="T43" s="148" t="s">
        <v>76</v>
      </c>
      <c r="U43" s="148" t="s">
        <v>1730</v>
      </c>
    </row>
    <row r="44" spans="2:21" s="62" customFormat="1" x14ac:dyDescent="0.4">
      <c r="B44" s="148" t="s">
        <v>1377</v>
      </c>
      <c r="C44" s="148" t="s">
        <v>535</v>
      </c>
      <c r="D44" s="148" t="s">
        <v>1277</v>
      </c>
      <c r="E44" s="148" t="s">
        <v>86</v>
      </c>
      <c r="F44" s="148">
        <v>6052460</v>
      </c>
      <c r="G44" s="148" t="s">
        <v>1476</v>
      </c>
      <c r="H44" s="148" t="s">
        <v>1539</v>
      </c>
      <c r="I44" s="148" t="s">
        <v>1659</v>
      </c>
      <c r="J44" s="148" t="s">
        <v>1658</v>
      </c>
      <c r="K44" s="148"/>
      <c r="L44" s="148" t="s">
        <v>1576</v>
      </c>
      <c r="M44" s="148" t="s">
        <v>76</v>
      </c>
      <c r="N44" s="148" t="s">
        <v>76</v>
      </c>
      <c r="O44" s="148" t="s">
        <v>76</v>
      </c>
      <c r="P44" s="148" t="s">
        <v>76</v>
      </c>
      <c r="Q44" s="148" t="s">
        <v>76</v>
      </c>
      <c r="R44" s="148" t="s">
        <v>76</v>
      </c>
      <c r="S44" s="148" t="s">
        <v>76</v>
      </c>
      <c r="T44" s="148" t="s">
        <v>76</v>
      </c>
      <c r="U44" s="148" t="s">
        <v>1730</v>
      </c>
    </row>
    <row r="45" spans="2:21" s="62" customFormat="1" x14ac:dyDescent="0.4">
      <c r="B45" s="148" t="s">
        <v>1378</v>
      </c>
      <c r="C45" s="148" t="s">
        <v>535</v>
      </c>
      <c r="D45" s="148" t="s">
        <v>1278</v>
      </c>
      <c r="E45" s="148" t="s">
        <v>86</v>
      </c>
      <c r="F45" s="148">
        <v>5993606</v>
      </c>
      <c r="G45" s="148" t="s">
        <v>1477</v>
      </c>
      <c r="H45" s="148" t="s">
        <v>1539</v>
      </c>
      <c r="I45" s="148" t="s">
        <v>1661</v>
      </c>
      <c r="J45" s="148" t="s">
        <v>1660</v>
      </c>
      <c r="K45" s="148" t="s">
        <v>1596</v>
      </c>
      <c r="L45" s="148"/>
      <c r="M45" s="148" t="s">
        <v>76</v>
      </c>
      <c r="N45" s="148" t="s">
        <v>76</v>
      </c>
      <c r="O45" s="148" t="s">
        <v>76</v>
      </c>
      <c r="P45" s="148" t="s">
        <v>76</v>
      </c>
      <c r="Q45" s="148" t="s">
        <v>76</v>
      </c>
      <c r="R45" s="148" t="s">
        <v>76</v>
      </c>
      <c r="S45" s="148" t="s">
        <v>76</v>
      </c>
      <c r="T45" s="148" t="s">
        <v>76</v>
      </c>
      <c r="U45" s="148" t="s">
        <v>1730</v>
      </c>
    </row>
    <row r="46" spans="2:21" s="62" customFormat="1" x14ac:dyDescent="0.4">
      <c r="B46" s="148" t="s">
        <v>1379</v>
      </c>
      <c r="C46" s="148" t="s">
        <v>535</v>
      </c>
      <c r="D46" s="148" t="s">
        <v>1279</v>
      </c>
      <c r="E46" s="148" t="s">
        <v>86</v>
      </c>
      <c r="F46" s="148">
        <v>5864743</v>
      </c>
      <c r="G46" s="148" t="s">
        <v>1478</v>
      </c>
      <c r="H46" s="148" t="s">
        <v>1533</v>
      </c>
      <c r="I46" s="148" t="s">
        <v>1663</v>
      </c>
      <c r="J46" s="151" t="s">
        <v>1662</v>
      </c>
      <c r="K46" s="148"/>
      <c r="L46" s="148"/>
      <c r="M46" s="148" t="s">
        <v>76</v>
      </c>
      <c r="N46" s="148" t="s">
        <v>76</v>
      </c>
      <c r="O46" s="148" t="s">
        <v>76</v>
      </c>
      <c r="P46" s="148" t="s">
        <v>76</v>
      </c>
      <c r="Q46" s="148" t="s">
        <v>76</v>
      </c>
      <c r="R46" s="148" t="s">
        <v>76</v>
      </c>
      <c r="S46" s="148" t="s">
        <v>76</v>
      </c>
      <c r="T46" s="148" t="s">
        <v>76</v>
      </c>
      <c r="U46" s="148" t="s">
        <v>1730</v>
      </c>
    </row>
    <row r="47" spans="2:21" s="62" customFormat="1" x14ac:dyDescent="0.4">
      <c r="B47" s="148" t="s">
        <v>1380</v>
      </c>
      <c r="C47" s="148" t="s">
        <v>535</v>
      </c>
      <c r="D47" s="148" t="s">
        <v>1280</v>
      </c>
      <c r="E47" s="148" t="s">
        <v>86</v>
      </c>
      <c r="F47" s="148">
        <v>6054100</v>
      </c>
      <c r="G47" s="148" t="s">
        <v>1479</v>
      </c>
      <c r="H47" s="148" t="s">
        <v>1540</v>
      </c>
      <c r="I47" s="148" t="s">
        <v>1665</v>
      </c>
      <c r="J47" s="148" t="s">
        <v>1664</v>
      </c>
      <c r="K47" s="148"/>
      <c r="L47" s="148" t="s">
        <v>1577</v>
      </c>
      <c r="M47" s="148" t="s">
        <v>76</v>
      </c>
      <c r="N47" s="148" t="s">
        <v>76</v>
      </c>
      <c r="O47" s="148" t="s">
        <v>76</v>
      </c>
      <c r="P47" s="148" t="s">
        <v>76</v>
      </c>
      <c r="Q47" s="148" t="s">
        <v>76</v>
      </c>
      <c r="R47" s="148" t="s">
        <v>76</v>
      </c>
      <c r="S47" s="148" t="s">
        <v>76</v>
      </c>
      <c r="T47" s="148" t="s">
        <v>76</v>
      </c>
      <c r="U47" s="148" t="s">
        <v>1730</v>
      </c>
    </row>
    <row r="48" spans="2:21" s="62" customFormat="1" x14ac:dyDescent="0.4">
      <c r="B48" s="148" t="s">
        <v>1381</v>
      </c>
      <c r="C48" s="148" t="s">
        <v>535</v>
      </c>
      <c r="D48" s="148" t="s">
        <v>1281</v>
      </c>
      <c r="E48" s="148" t="s">
        <v>86</v>
      </c>
      <c r="F48" s="148">
        <v>5793675</v>
      </c>
      <c r="G48" s="148" t="s">
        <v>1480</v>
      </c>
      <c r="H48" s="148" t="s">
        <v>88</v>
      </c>
      <c r="I48" s="150" t="s">
        <v>1792</v>
      </c>
      <c r="J48" s="148" t="s">
        <v>1812</v>
      </c>
      <c r="K48" s="148" t="s">
        <v>1597</v>
      </c>
      <c r="L48" s="148"/>
      <c r="M48" s="148" t="s">
        <v>76</v>
      </c>
      <c r="N48" s="148" t="s">
        <v>76</v>
      </c>
      <c r="O48" s="148" t="s">
        <v>76</v>
      </c>
      <c r="P48" s="148" t="s">
        <v>76</v>
      </c>
      <c r="Q48" s="148" t="s">
        <v>76</v>
      </c>
      <c r="R48" s="148" t="s">
        <v>76</v>
      </c>
      <c r="S48" s="148" t="s">
        <v>76</v>
      </c>
      <c r="T48" s="148" t="s">
        <v>76</v>
      </c>
      <c r="U48" s="148" t="s">
        <v>1730</v>
      </c>
    </row>
    <row r="49" spans="2:21" s="62" customFormat="1" x14ac:dyDescent="0.4">
      <c r="B49" s="148" t="s">
        <v>1382</v>
      </c>
      <c r="C49" s="148" t="s">
        <v>535</v>
      </c>
      <c r="D49" s="148" t="s">
        <v>1282</v>
      </c>
      <c r="E49" s="148" t="s">
        <v>86</v>
      </c>
      <c r="F49" s="148">
        <v>5784574</v>
      </c>
      <c r="G49" s="148" t="s">
        <v>1481</v>
      </c>
      <c r="H49" s="148" t="s">
        <v>904</v>
      </c>
      <c r="I49" s="148" t="s">
        <v>1619</v>
      </c>
      <c r="J49" s="148" t="s">
        <v>1666</v>
      </c>
      <c r="K49" s="148" t="s">
        <v>1598</v>
      </c>
      <c r="L49" s="148"/>
      <c r="M49" s="148" t="s">
        <v>76</v>
      </c>
      <c r="N49" s="148" t="s">
        <v>76</v>
      </c>
      <c r="O49" s="148" t="s">
        <v>76</v>
      </c>
      <c r="P49" s="148" t="s">
        <v>76</v>
      </c>
      <c r="Q49" s="148" t="s">
        <v>76</v>
      </c>
      <c r="R49" s="148" t="s">
        <v>76</v>
      </c>
      <c r="S49" s="148" t="s">
        <v>76</v>
      </c>
      <c r="T49" s="148" t="s">
        <v>76</v>
      </c>
      <c r="U49" s="148" t="s">
        <v>1730</v>
      </c>
    </row>
    <row r="50" spans="2:21" s="62" customFormat="1" x14ac:dyDescent="0.4">
      <c r="B50" s="148" t="s">
        <v>1383</v>
      </c>
      <c r="C50" s="148" t="s">
        <v>535</v>
      </c>
      <c r="D50" s="148" t="s">
        <v>1283</v>
      </c>
      <c r="E50" s="148" t="s">
        <v>86</v>
      </c>
      <c r="F50" s="148">
        <v>4757940</v>
      </c>
      <c r="G50" s="148" t="s">
        <v>1482</v>
      </c>
      <c r="H50" s="148" t="s">
        <v>904</v>
      </c>
      <c r="I50" s="148" t="s">
        <v>1619</v>
      </c>
      <c r="J50" s="148" t="s">
        <v>1667</v>
      </c>
      <c r="K50" s="148" t="s">
        <v>1599</v>
      </c>
      <c r="L50" s="148"/>
      <c r="M50" s="148" t="s">
        <v>76</v>
      </c>
      <c r="N50" s="148" t="s">
        <v>76</v>
      </c>
      <c r="O50" s="148" t="s">
        <v>76</v>
      </c>
      <c r="P50" s="148" t="s">
        <v>76</v>
      </c>
      <c r="Q50" s="148" t="s">
        <v>76</v>
      </c>
      <c r="R50" s="148" t="s">
        <v>76</v>
      </c>
      <c r="S50" s="148" t="s">
        <v>76</v>
      </c>
      <c r="T50" s="148" t="s">
        <v>76</v>
      </c>
      <c r="U50" s="148" t="s">
        <v>1730</v>
      </c>
    </row>
    <row r="51" spans="2:21" s="62" customFormat="1" x14ac:dyDescent="0.4">
      <c r="B51" s="148" t="s">
        <v>1384</v>
      </c>
      <c r="C51" s="148" t="s">
        <v>535</v>
      </c>
      <c r="D51" s="148" t="s">
        <v>1284</v>
      </c>
      <c r="E51" s="148" t="s">
        <v>86</v>
      </c>
      <c r="F51" s="148">
        <v>5785629</v>
      </c>
      <c r="G51" s="148" t="s">
        <v>1483</v>
      </c>
      <c r="H51" s="148" t="s">
        <v>1541</v>
      </c>
      <c r="I51" s="148" t="s">
        <v>1669</v>
      </c>
      <c r="J51" s="148" t="s">
        <v>1668</v>
      </c>
      <c r="K51" s="148"/>
      <c r="L51" s="148"/>
      <c r="M51" s="148" t="s">
        <v>76</v>
      </c>
      <c r="N51" s="148" t="s">
        <v>76</v>
      </c>
      <c r="O51" s="148" t="s">
        <v>76</v>
      </c>
      <c r="P51" s="148" t="s">
        <v>76</v>
      </c>
      <c r="Q51" s="148" t="s">
        <v>76</v>
      </c>
      <c r="R51" s="148" t="s">
        <v>76</v>
      </c>
      <c r="S51" s="148" t="s">
        <v>76</v>
      </c>
      <c r="T51" s="148" t="s">
        <v>76</v>
      </c>
      <c r="U51" s="148" t="s">
        <v>1730</v>
      </c>
    </row>
    <row r="52" spans="2:21" s="62" customFormat="1" x14ac:dyDescent="0.4">
      <c r="B52" s="148" t="s">
        <v>1385</v>
      </c>
      <c r="C52" s="148" t="s">
        <v>535</v>
      </c>
      <c r="D52" s="148" t="s">
        <v>1285</v>
      </c>
      <c r="E52" s="148" t="s">
        <v>86</v>
      </c>
      <c r="F52" s="148">
        <v>6183381</v>
      </c>
      <c r="G52" s="148" t="s">
        <v>1484</v>
      </c>
      <c r="H52" s="148" t="s">
        <v>88</v>
      </c>
      <c r="I52" s="148" t="s">
        <v>1671</v>
      </c>
      <c r="J52" s="151" t="s">
        <v>1670</v>
      </c>
      <c r="K52" s="148" t="s">
        <v>1600</v>
      </c>
      <c r="L52" s="148" t="s">
        <v>1578</v>
      </c>
      <c r="M52" s="148" t="s">
        <v>76</v>
      </c>
      <c r="N52" s="148" t="s">
        <v>76</v>
      </c>
      <c r="O52" s="148" t="s">
        <v>76</v>
      </c>
      <c r="P52" s="148" t="s">
        <v>76</v>
      </c>
      <c r="Q52" s="148" t="s">
        <v>76</v>
      </c>
      <c r="R52" s="148" t="s">
        <v>76</v>
      </c>
      <c r="S52" s="148" t="s">
        <v>76</v>
      </c>
      <c r="T52" s="148" t="s">
        <v>76</v>
      </c>
      <c r="U52" s="148" t="s">
        <v>1730</v>
      </c>
    </row>
    <row r="53" spans="2:21" s="62" customFormat="1" x14ac:dyDescent="0.4">
      <c r="B53" s="148" t="s">
        <v>1386</v>
      </c>
      <c r="C53" s="148" t="s">
        <v>535</v>
      </c>
      <c r="D53" s="148" t="s">
        <v>1286</v>
      </c>
      <c r="E53" s="148" t="s">
        <v>86</v>
      </c>
      <c r="F53" s="148">
        <v>5152542</v>
      </c>
      <c r="G53" s="148" t="s">
        <v>1485</v>
      </c>
      <c r="H53" s="148" t="s">
        <v>88</v>
      </c>
      <c r="I53" s="148" t="s">
        <v>1800</v>
      </c>
      <c r="J53" s="148" t="s">
        <v>1813</v>
      </c>
      <c r="K53" s="148"/>
      <c r="L53" s="148"/>
      <c r="M53" s="148" t="s">
        <v>76</v>
      </c>
      <c r="N53" s="148" t="s">
        <v>76</v>
      </c>
      <c r="O53" s="148" t="s">
        <v>76</v>
      </c>
      <c r="P53" s="148" t="s">
        <v>76</v>
      </c>
      <c r="Q53" s="148" t="s">
        <v>76</v>
      </c>
      <c r="R53" s="148" t="s">
        <v>76</v>
      </c>
      <c r="S53" s="148" t="s">
        <v>76</v>
      </c>
      <c r="T53" s="148" t="s">
        <v>76</v>
      </c>
      <c r="U53" s="148" t="s">
        <v>1730</v>
      </c>
    </row>
    <row r="54" spans="2:21" s="62" customFormat="1" x14ac:dyDescent="0.4">
      <c r="B54" s="148" t="s">
        <v>1387</v>
      </c>
      <c r="C54" s="148" t="s">
        <v>535</v>
      </c>
      <c r="D54" s="148" t="s">
        <v>1287</v>
      </c>
      <c r="E54" s="148" t="s">
        <v>86</v>
      </c>
      <c r="F54" s="148">
        <v>5437110</v>
      </c>
      <c r="G54" s="148" t="s">
        <v>1486</v>
      </c>
      <c r="H54" s="148" t="s">
        <v>1534</v>
      </c>
      <c r="I54" s="148" t="s">
        <v>1673</v>
      </c>
      <c r="J54" s="148" t="s">
        <v>1672</v>
      </c>
      <c r="K54" s="148"/>
      <c r="L54" s="148" t="s">
        <v>1579</v>
      </c>
      <c r="M54" s="148" t="s">
        <v>76</v>
      </c>
      <c r="N54" s="148" t="s">
        <v>76</v>
      </c>
      <c r="O54" s="148" t="s">
        <v>76</v>
      </c>
      <c r="P54" s="148" t="s">
        <v>76</v>
      </c>
      <c r="Q54" s="148" t="s">
        <v>76</v>
      </c>
      <c r="R54" s="148" t="s">
        <v>76</v>
      </c>
      <c r="S54" s="148" t="s">
        <v>76</v>
      </c>
      <c r="T54" s="148" t="s">
        <v>76</v>
      </c>
      <c r="U54" s="148" t="s">
        <v>1730</v>
      </c>
    </row>
    <row r="55" spans="2:21" s="62" customFormat="1" x14ac:dyDescent="0.4">
      <c r="B55" s="148" t="s">
        <v>1388</v>
      </c>
      <c r="C55" s="148" t="s">
        <v>535</v>
      </c>
      <c r="D55" s="148" t="s">
        <v>1288</v>
      </c>
      <c r="E55" s="148" t="s">
        <v>86</v>
      </c>
      <c r="F55" s="148">
        <v>6392039</v>
      </c>
      <c r="G55" s="148" t="s">
        <v>1487</v>
      </c>
      <c r="H55" s="148" t="s">
        <v>1542</v>
      </c>
      <c r="I55" s="148" t="s">
        <v>1675</v>
      </c>
      <c r="J55" s="148" t="s">
        <v>1674</v>
      </c>
      <c r="K55" s="148"/>
      <c r="L55" s="148"/>
      <c r="M55" s="148" t="s">
        <v>76</v>
      </c>
      <c r="N55" s="148" t="s">
        <v>76</v>
      </c>
      <c r="O55" s="148" t="s">
        <v>76</v>
      </c>
      <c r="P55" s="148" t="s">
        <v>76</v>
      </c>
      <c r="Q55" s="148" t="s">
        <v>76</v>
      </c>
      <c r="R55" s="148" t="s">
        <v>76</v>
      </c>
      <c r="S55" s="148" t="s">
        <v>76</v>
      </c>
      <c r="T55" s="148" t="s">
        <v>76</v>
      </c>
      <c r="U55" s="148" t="s">
        <v>1730</v>
      </c>
    </row>
    <row r="56" spans="2:21" s="62" customFormat="1" x14ac:dyDescent="0.4">
      <c r="B56" s="148" t="s">
        <v>1389</v>
      </c>
      <c r="C56" s="148" t="s">
        <v>535</v>
      </c>
      <c r="D56" s="148" t="s">
        <v>1289</v>
      </c>
      <c r="E56" s="148" t="s">
        <v>86</v>
      </c>
      <c r="F56" s="148">
        <v>6168123</v>
      </c>
      <c r="G56" s="148" t="s">
        <v>1488</v>
      </c>
      <c r="H56" s="148" t="s">
        <v>1543</v>
      </c>
      <c r="I56" s="148" t="s">
        <v>1677</v>
      </c>
      <c r="J56" s="148" t="s">
        <v>1676</v>
      </c>
      <c r="K56" s="148" t="s">
        <v>1601</v>
      </c>
      <c r="L56" s="148"/>
      <c r="M56" s="148" t="s">
        <v>76</v>
      </c>
      <c r="N56" s="148" t="s">
        <v>76</v>
      </c>
      <c r="O56" s="148" t="s">
        <v>76</v>
      </c>
      <c r="P56" s="148" t="s">
        <v>76</v>
      </c>
      <c r="Q56" s="148" t="s">
        <v>76</v>
      </c>
      <c r="R56" s="148" t="s">
        <v>76</v>
      </c>
      <c r="S56" s="148" t="s">
        <v>76</v>
      </c>
      <c r="T56" s="148" t="s">
        <v>76</v>
      </c>
      <c r="U56" s="148" t="s">
        <v>1730</v>
      </c>
    </row>
    <row r="57" spans="2:21" s="62" customFormat="1" x14ac:dyDescent="0.4">
      <c r="B57" s="148" t="s">
        <v>1630</v>
      </c>
      <c r="C57" s="148" t="s">
        <v>535</v>
      </c>
      <c r="D57" s="148" t="s">
        <v>1290</v>
      </c>
      <c r="E57" s="148" t="s">
        <v>86</v>
      </c>
      <c r="F57" s="148">
        <v>6185911</v>
      </c>
      <c r="G57" s="148" t="s">
        <v>1489</v>
      </c>
      <c r="H57" s="148" t="s">
        <v>1542</v>
      </c>
      <c r="I57" s="150" t="s">
        <v>1815</v>
      </c>
      <c r="J57" s="148" t="s">
        <v>1814</v>
      </c>
      <c r="K57" s="148"/>
      <c r="L57" s="148"/>
      <c r="M57" s="148" t="s">
        <v>76</v>
      </c>
      <c r="N57" s="148" t="s">
        <v>76</v>
      </c>
      <c r="O57" s="148" t="s">
        <v>76</v>
      </c>
      <c r="P57" s="148" t="s">
        <v>76</v>
      </c>
      <c r="Q57" s="148" t="s">
        <v>76</v>
      </c>
      <c r="R57" s="148" t="s">
        <v>76</v>
      </c>
      <c r="S57" s="148" t="s">
        <v>76</v>
      </c>
      <c r="T57" s="148" t="s">
        <v>76</v>
      </c>
      <c r="U57" s="148" t="s">
        <v>1730</v>
      </c>
    </row>
    <row r="58" spans="2:21" s="62" customFormat="1" x14ac:dyDescent="0.4">
      <c r="B58" s="148" t="s">
        <v>1391</v>
      </c>
      <c r="C58" s="148" t="s">
        <v>535</v>
      </c>
      <c r="D58" s="148" t="s">
        <v>1291</v>
      </c>
      <c r="E58" s="148" t="s">
        <v>86</v>
      </c>
      <c r="F58" s="148">
        <v>5793856</v>
      </c>
      <c r="G58" s="148" t="s">
        <v>1490</v>
      </c>
      <c r="H58" s="148" t="s">
        <v>88</v>
      </c>
      <c r="I58" s="150" t="s">
        <v>1806</v>
      </c>
      <c r="J58" s="151" t="s">
        <v>1816</v>
      </c>
      <c r="K58" s="148" t="s">
        <v>1602</v>
      </c>
      <c r="L58" s="148"/>
      <c r="M58" s="148" t="s">
        <v>76</v>
      </c>
      <c r="N58" s="148" t="s">
        <v>76</v>
      </c>
      <c r="O58" s="148" t="s">
        <v>76</v>
      </c>
      <c r="P58" s="148" t="s">
        <v>76</v>
      </c>
      <c r="Q58" s="148" t="s">
        <v>76</v>
      </c>
      <c r="R58" s="148" t="s">
        <v>76</v>
      </c>
      <c r="S58" s="148" t="s">
        <v>76</v>
      </c>
      <c r="T58" s="148" t="s">
        <v>76</v>
      </c>
      <c r="U58" s="148" t="s">
        <v>1730</v>
      </c>
    </row>
    <row r="59" spans="2:21" s="62" customFormat="1" x14ac:dyDescent="0.4">
      <c r="B59" s="148" t="s">
        <v>1392</v>
      </c>
      <c r="C59" s="148" t="s">
        <v>535</v>
      </c>
      <c r="D59" s="148" t="s">
        <v>1292</v>
      </c>
      <c r="E59" s="148" t="s">
        <v>86</v>
      </c>
      <c r="F59" s="148">
        <v>6499193</v>
      </c>
      <c r="G59" s="148" t="s">
        <v>1491</v>
      </c>
      <c r="H59" s="148" t="s">
        <v>88</v>
      </c>
      <c r="I59" s="150" t="s">
        <v>1818</v>
      </c>
      <c r="J59" s="148" t="s">
        <v>1817</v>
      </c>
      <c r="K59" s="148"/>
      <c r="L59" s="148"/>
      <c r="M59" s="148" t="s">
        <v>76</v>
      </c>
      <c r="N59" s="148" t="s">
        <v>76</v>
      </c>
      <c r="O59" s="148" t="s">
        <v>76</v>
      </c>
      <c r="P59" s="148" t="s">
        <v>76</v>
      </c>
      <c r="Q59" s="148" t="s">
        <v>76</v>
      </c>
      <c r="R59" s="148" t="s">
        <v>76</v>
      </c>
      <c r="S59" s="148" t="s">
        <v>76</v>
      </c>
      <c r="T59" s="148" t="s">
        <v>76</v>
      </c>
      <c r="U59" s="148" t="s">
        <v>1730</v>
      </c>
    </row>
    <row r="60" spans="2:21" s="62" customFormat="1" x14ac:dyDescent="0.4">
      <c r="B60" s="148" t="s">
        <v>1393</v>
      </c>
      <c r="C60" s="148" t="s">
        <v>535</v>
      </c>
      <c r="D60" s="148" t="s">
        <v>1293</v>
      </c>
      <c r="E60" s="148" t="s">
        <v>86</v>
      </c>
      <c r="F60" s="148">
        <v>5468096</v>
      </c>
      <c r="G60" s="148" t="s">
        <v>1492</v>
      </c>
      <c r="H60" s="148" t="s">
        <v>1544</v>
      </c>
      <c r="I60" s="148" t="s">
        <v>1679</v>
      </c>
      <c r="J60" s="148" t="s">
        <v>1678</v>
      </c>
      <c r="K60" s="148"/>
      <c r="L60" s="148"/>
      <c r="M60" s="148" t="s">
        <v>76</v>
      </c>
      <c r="N60" s="148" t="s">
        <v>76</v>
      </c>
      <c r="O60" s="148" t="s">
        <v>76</v>
      </c>
      <c r="P60" s="148" t="s">
        <v>76</v>
      </c>
      <c r="Q60" s="148" t="s">
        <v>76</v>
      </c>
      <c r="R60" s="148" t="s">
        <v>76</v>
      </c>
      <c r="S60" s="148" t="s">
        <v>76</v>
      </c>
      <c r="T60" s="148" t="s">
        <v>76</v>
      </c>
      <c r="U60" s="148" t="s">
        <v>1730</v>
      </c>
    </row>
    <row r="61" spans="2:21" s="62" customFormat="1" x14ac:dyDescent="0.4">
      <c r="B61" s="148" t="s">
        <v>1394</v>
      </c>
      <c r="C61" s="148" t="s">
        <v>535</v>
      </c>
      <c r="D61" s="148" t="s">
        <v>1294</v>
      </c>
      <c r="E61" s="148" t="s">
        <v>86</v>
      </c>
      <c r="F61" s="148">
        <v>5785980</v>
      </c>
      <c r="G61" s="148" t="s">
        <v>1481</v>
      </c>
      <c r="H61" s="148" t="s">
        <v>904</v>
      </c>
      <c r="I61" s="148" t="s">
        <v>1620</v>
      </c>
      <c r="J61" s="148" t="s">
        <v>1680</v>
      </c>
      <c r="K61" s="148"/>
      <c r="L61" s="148"/>
      <c r="M61" s="148" t="s">
        <v>76</v>
      </c>
      <c r="N61" s="148" t="s">
        <v>76</v>
      </c>
      <c r="O61" s="148" t="s">
        <v>76</v>
      </c>
      <c r="P61" s="148" t="s">
        <v>76</v>
      </c>
      <c r="Q61" s="148" t="s">
        <v>76</v>
      </c>
      <c r="R61" s="148" t="s">
        <v>76</v>
      </c>
      <c r="S61" s="148" t="s">
        <v>76</v>
      </c>
      <c r="T61" s="148" t="s">
        <v>76</v>
      </c>
      <c r="U61" s="148" t="s">
        <v>1730</v>
      </c>
    </row>
    <row r="62" spans="2:21" s="62" customFormat="1" x14ac:dyDescent="0.4">
      <c r="B62" s="148" t="s">
        <v>1395</v>
      </c>
      <c r="C62" s="148" t="s">
        <v>535</v>
      </c>
      <c r="D62" s="148" t="s">
        <v>1295</v>
      </c>
      <c r="E62" s="148" t="s">
        <v>86</v>
      </c>
      <c r="F62" s="148">
        <v>6498776</v>
      </c>
      <c r="G62" s="148" t="s">
        <v>1493</v>
      </c>
      <c r="H62" s="148" t="s">
        <v>1534</v>
      </c>
      <c r="I62" s="148" t="s">
        <v>1628</v>
      </c>
      <c r="J62" s="148" t="s">
        <v>1681</v>
      </c>
      <c r="K62" s="148" t="s">
        <v>1603</v>
      </c>
      <c r="L62" s="148"/>
      <c r="M62" s="148" t="s">
        <v>76</v>
      </c>
      <c r="N62" s="148" t="s">
        <v>76</v>
      </c>
      <c r="O62" s="148" t="s">
        <v>76</v>
      </c>
      <c r="P62" s="148" t="s">
        <v>76</v>
      </c>
      <c r="Q62" s="148" t="s">
        <v>76</v>
      </c>
      <c r="R62" s="148" t="s">
        <v>76</v>
      </c>
      <c r="S62" s="148" t="s">
        <v>76</v>
      </c>
      <c r="T62" s="148" t="s">
        <v>76</v>
      </c>
      <c r="U62" s="148" t="s">
        <v>1730</v>
      </c>
    </row>
    <row r="63" spans="2:21" s="62" customFormat="1" x14ac:dyDescent="0.4">
      <c r="B63" s="148" t="s">
        <v>1396</v>
      </c>
      <c r="C63" s="148" t="s">
        <v>535</v>
      </c>
      <c r="D63" s="148" t="s">
        <v>1296</v>
      </c>
      <c r="E63" s="148" t="s">
        <v>86</v>
      </c>
      <c r="F63" s="148">
        <v>6055731</v>
      </c>
      <c r="G63" s="148" t="s">
        <v>1494</v>
      </c>
      <c r="H63" s="148" t="s">
        <v>1545</v>
      </c>
      <c r="I63" s="148" t="s">
        <v>1683</v>
      </c>
      <c r="J63" s="148" t="s">
        <v>1682</v>
      </c>
      <c r="K63" s="148"/>
      <c r="L63" s="148"/>
      <c r="M63" s="148" t="s">
        <v>76</v>
      </c>
      <c r="N63" s="148" t="s">
        <v>76</v>
      </c>
      <c r="O63" s="148" t="s">
        <v>76</v>
      </c>
      <c r="P63" s="148" t="s">
        <v>76</v>
      </c>
      <c r="Q63" s="148" t="s">
        <v>76</v>
      </c>
      <c r="R63" s="148" t="s">
        <v>76</v>
      </c>
      <c r="S63" s="148" t="s">
        <v>76</v>
      </c>
      <c r="T63" s="148" t="s">
        <v>76</v>
      </c>
      <c r="U63" s="148" t="s">
        <v>1730</v>
      </c>
    </row>
    <row r="64" spans="2:21" s="62" customFormat="1" x14ac:dyDescent="0.4">
      <c r="B64" s="148" t="s">
        <v>1397</v>
      </c>
      <c r="C64" s="148" t="s">
        <v>535</v>
      </c>
      <c r="D64" s="148" t="s">
        <v>1297</v>
      </c>
      <c r="E64" s="148" t="s">
        <v>86</v>
      </c>
      <c r="F64" s="148">
        <v>5983843</v>
      </c>
      <c r="G64" s="148" t="s">
        <v>1495</v>
      </c>
      <c r="H64" s="148" t="s">
        <v>1534</v>
      </c>
      <c r="I64" s="148" t="s">
        <v>1627</v>
      </c>
      <c r="J64" s="151" t="s">
        <v>1684</v>
      </c>
      <c r="K64" s="148"/>
      <c r="L64" s="148"/>
      <c r="M64" s="148" t="s">
        <v>76</v>
      </c>
      <c r="N64" s="148" t="s">
        <v>76</v>
      </c>
      <c r="O64" s="148" t="s">
        <v>76</v>
      </c>
      <c r="P64" s="148" t="s">
        <v>76</v>
      </c>
      <c r="Q64" s="148" t="s">
        <v>76</v>
      </c>
      <c r="R64" s="148" t="s">
        <v>76</v>
      </c>
      <c r="S64" s="148" t="s">
        <v>76</v>
      </c>
      <c r="T64" s="148" t="s">
        <v>76</v>
      </c>
      <c r="U64" s="148" t="s">
        <v>1730</v>
      </c>
    </row>
    <row r="65" spans="2:21" s="62" customFormat="1" x14ac:dyDescent="0.4">
      <c r="B65" s="148" t="s">
        <v>1398</v>
      </c>
      <c r="C65" s="148" t="s">
        <v>535</v>
      </c>
      <c r="D65" s="148" t="s">
        <v>1298</v>
      </c>
      <c r="E65" s="148" t="s">
        <v>86</v>
      </c>
      <c r="F65" s="148">
        <v>5437319</v>
      </c>
      <c r="G65" s="148" t="s">
        <v>1485</v>
      </c>
      <c r="H65" s="148" t="s">
        <v>88</v>
      </c>
      <c r="I65" s="150" t="s">
        <v>1800</v>
      </c>
      <c r="J65" s="148" t="s">
        <v>1819</v>
      </c>
      <c r="K65" s="148" t="s">
        <v>1604</v>
      </c>
      <c r="L65" s="148"/>
      <c r="M65" s="148" t="s">
        <v>76</v>
      </c>
      <c r="N65" s="148" t="s">
        <v>76</v>
      </c>
      <c r="O65" s="148" t="s">
        <v>76</v>
      </c>
      <c r="P65" s="148" t="s">
        <v>76</v>
      </c>
      <c r="Q65" s="148" t="s">
        <v>76</v>
      </c>
      <c r="R65" s="148" t="s">
        <v>76</v>
      </c>
      <c r="S65" s="148" t="s">
        <v>76</v>
      </c>
      <c r="T65" s="148" t="s">
        <v>76</v>
      </c>
      <c r="U65" s="148" t="s">
        <v>1730</v>
      </c>
    </row>
    <row r="66" spans="2:21" s="62" customFormat="1" x14ac:dyDescent="0.4">
      <c r="B66" s="148" t="s">
        <v>1399</v>
      </c>
      <c r="C66" s="148" t="s">
        <v>535</v>
      </c>
      <c r="D66" s="148" t="s">
        <v>1299</v>
      </c>
      <c r="E66" s="148" t="s">
        <v>86</v>
      </c>
      <c r="F66" s="148">
        <v>5468382</v>
      </c>
      <c r="G66" s="148" t="s">
        <v>1496</v>
      </c>
      <c r="H66" s="148" t="s">
        <v>88</v>
      </c>
      <c r="I66" s="150" t="s">
        <v>1806</v>
      </c>
      <c r="J66" s="148" t="s">
        <v>1820</v>
      </c>
      <c r="K66" s="148" t="s">
        <v>1605</v>
      </c>
      <c r="L66" s="148"/>
      <c r="M66" s="148" t="s">
        <v>76</v>
      </c>
      <c r="N66" s="148" t="s">
        <v>76</v>
      </c>
      <c r="O66" s="148" t="s">
        <v>76</v>
      </c>
      <c r="P66" s="148" t="s">
        <v>76</v>
      </c>
      <c r="Q66" s="148" t="s">
        <v>76</v>
      </c>
      <c r="R66" s="148" t="s">
        <v>76</v>
      </c>
      <c r="S66" s="148" t="s">
        <v>76</v>
      </c>
      <c r="T66" s="148" t="s">
        <v>76</v>
      </c>
      <c r="U66" s="148" t="s">
        <v>1730</v>
      </c>
    </row>
    <row r="67" spans="2:21" s="62" customFormat="1" x14ac:dyDescent="0.4">
      <c r="B67" s="148" t="s">
        <v>1400</v>
      </c>
      <c r="C67" s="148" t="s">
        <v>535</v>
      </c>
      <c r="D67" s="148" t="s">
        <v>1300</v>
      </c>
      <c r="E67" s="148" t="s">
        <v>86</v>
      </c>
      <c r="F67" s="148">
        <v>5313968</v>
      </c>
      <c r="G67" s="148" t="s">
        <v>1836</v>
      </c>
      <c r="H67" s="148" t="s">
        <v>1546</v>
      </c>
      <c r="I67" s="148" t="s">
        <v>1686</v>
      </c>
      <c r="J67" s="148" t="s">
        <v>1685</v>
      </c>
      <c r="K67" s="148" t="s">
        <v>1606</v>
      </c>
      <c r="L67" s="148"/>
      <c r="M67" s="148" t="s">
        <v>76</v>
      </c>
      <c r="N67" s="148" t="s">
        <v>76</v>
      </c>
      <c r="O67" s="148" t="s">
        <v>76</v>
      </c>
      <c r="P67" s="148" t="s">
        <v>76</v>
      </c>
      <c r="Q67" s="148" t="s">
        <v>76</v>
      </c>
      <c r="R67" s="148" t="s">
        <v>76</v>
      </c>
      <c r="S67" s="148" t="s">
        <v>76</v>
      </c>
      <c r="T67" s="148" t="s">
        <v>76</v>
      </c>
      <c r="U67" s="148" t="s">
        <v>1730</v>
      </c>
    </row>
    <row r="68" spans="2:21" s="62" customFormat="1" x14ac:dyDescent="0.4">
      <c r="B68" s="148" t="s">
        <v>1401</v>
      </c>
      <c r="C68" s="148" t="s">
        <v>535</v>
      </c>
      <c r="D68" s="148" t="s">
        <v>1301</v>
      </c>
      <c r="E68" s="148" t="s">
        <v>86</v>
      </c>
      <c r="F68" s="148">
        <v>6498802</v>
      </c>
      <c r="G68" s="148" t="s">
        <v>1497</v>
      </c>
      <c r="H68" s="148" t="s">
        <v>1536</v>
      </c>
      <c r="I68" s="148" t="s">
        <v>1688</v>
      </c>
      <c r="J68" s="148" t="s">
        <v>1687</v>
      </c>
      <c r="K68" s="148"/>
      <c r="L68" s="148"/>
      <c r="M68" s="148" t="s">
        <v>76</v>
      </c>
      <c r="N68" s="148" t="s">
        <v>76</v>
      </c>
      <c r="O68" s="148" t="s">
        <v>76</v>
      </c>
      <c r="P68" s="148" t="s">
        <v>76</v>
      </c>
      <c r="Q68" s="148" t="s">
        <v>76</v>
      </c>
      <c r="R68" s="148" t="s">
        <v>76</v>
      </c>
      <c r="S68" s="148" t="s">
        <v>76</v>
      </c>
      <c r="T68" s="148" t="s">
        <v>76</v>
      </c>
      <c r="U68" s="148" t="s">
        <v>1730</v>
      </c>
    </row>
    <row r="69" spans="2:21" s="62" customFormat="1" x14ac:dyDescent="0.4">
      <c r="B69" s="148" t="s">
        <v>1402</v>
      </c>
      <c r="C69" s="148" t="s">
        <v>535</v>
      </c>
      <c r="D69" s="148" t="s">
        <v>1302</v>
      </c>
      <c r="E69" s="148" t="s">
        <v>86</v>
      </c>
      <c r="F69" s="148">
        <v>6501855</v>
      </c>
      <c r="G69" s="148" t="s">
        <v>1498</v>
      </c>
      <c r="H69" s="148" t="s">
        <v>904</v>
      </c>
      <c r="I69" s="148" t="s">
        <v>1620</v>
      </c>
      <c r="J69" s="148" t="s">
        <v>1689</v>
      </c>
      <c r="K69" s="148" t="s">
        <v>1607</v>
      </c>
      <c r="L69" s="148"/>
      <c r="M69" s="148" t="s">
        <v>76</v>
      </c>
      <c r="N69" s="148" t="s">
        <v>76</v>
      </c>
      <c r="O69" s="148" t="s">
        <v>76</v>
      </c>
      <c r="P69" s="148" t="s">
        <v>76</v>
      </c>
      <c r="Q69" s="148" t="s">
        <v>76</v>
      </c>
      <c r="R69" s="148" t="s">
        <v>76</v>
      </c>
      <c r="S69" s="148" t="s">
        <v>76</v>
      </c>
      <c r="T69" s="148" t="s">
        <v>76</v>
      </c>
      <c r="U69" s="148" t="s">
        <v>1730</v>
      </c>
    </row>
    <row r="70" spans="2:21" s="62" customFormat="1" x14ac:dyDescent="0.4">
      <c r="B70" s="148" t="s">
        <v>1403</v>
      </c>
      <c r="C70" s="148" t="s">
        <v>535</v>
      </c>
      <c r="D70" s="148" t="s">
        <v>1303</v>
      </c>
      <c r="E70" s="148" t="s">
        <v>86</v>
      </c>
      <c r="F70" s="148">
        <v>6499810</v>
      </c>
      <c r="G70" s="148" t="s">
        <v>1499</v>
      </c>
      <c r="H70" s="149" t="s">
        <v>904</v>
      </c>
      <c r="I70" s="150" t="s">
        <v>1620</v>
      </c>
      <c r="J70" s="151" t="s">
        <v>1581</v>
      </c>
      <c r="K70" s="148"/>
      <c r="L70" s="148"/>
      <c r="M70" s="148" t="s">
        <v>76</v>
      </c>
      <c r="N70" s="148" t="s">
        <v>76</v>
      </c>
      <c r="O70" s="148" t="s">
        <v>76</v>
      </c>
      <c r="P70" s="148" t="s">
        <v>76</v>
      </c>
      <c r="Q70" s="148" t="s">
        <v>76</v>
      </c>
      <c r="R70" s="148" t="s">
        <v>76</v>
      </c>
      <c r="S70" s="148" t="s">
        <v>76</v>
      </c>
      <c r="T70" s="148" t="s">
        <v>76</v>
      </c>
      <c r="U70" s="148" t="s">
        <v>1730</v>
      </c>
    </row>
    <row r="71" spans="2:21" s="62" customFormat="1" x14ac:dyDescent="0.4">
      <c r="B71" s="148" t="s">
        <v>1404</v>
      </c>
      <c r="C71" s="148" t="s">
        <v>535</v>
      </c>
      <c r="D71" s="148" t="s">
        <v>1304</v>
      </c>
      <c r="E71" s="148" t="s">
        <v>86</v>
      </c>
      <c r="F71" s="148">
        <v>6052999</v>
      </c>
      <c r="G71" s="148" t="s">
        <v>1500</v>
      </c>
      <c r="H71" s="149" t="s">
        <v>88</v>
      </c>
      <c r="I71" s="150" t="s">
        <v>1818</v>
      </c>
      <c r="J71" s="148" t="s">
        <v>1821</v>
      </c>
      <c r="K71" s="148" t="s">
        <v>1608</v>
      </c>
      <c r="L71" s="148"/>
      <c r="M71" s="148" t="s">
        <v>76</v>
      </c>
      <c r="N71" s="148" t="s">
        <v>76</v>
      </c>
      <c r="O71" s="148" t="s">
        <v>76</v>
      </c>
      <c r="P71" s="148" t="s">
        <v>76</v>
      </c>
      <c r="Q71" s="148" t="s">
        <v>76</v>
      </c>
      <c r="R71" s="148" t="s">
        <v>76</v>
      </c>
      <c r="S71" s="148" t="s">
        <v>76</v>
      </c>
      <c r="T71" s="148" t="s">
        <v>76</v>
      </c>
      <c r="U71" s="148" t="s">
        <v>1730</v>
      </c>
    </row>
    <row r="72" spans="2:21" s="62" customFormat="1" x14ac:dyDescent="0.4">
      <c r="B72" s="148" t="s">
        <v>1405</v>
      </c>
      <c r="C72" s="148" t="s">
        <v>535</v>
      </c>
      <c r="D72" s="148" t="s">
        <v>1305</v>
      </c>
      <c r="E72" s="148" t="s">
        <v>86</v>
      </c>
      <c r="F72" s="148">
        <v>6404864</v>
      </c>
      <c r="G72" s="148" t="s">
        <v>1501</v>
      </c>
      <c r="H72" s="148" t="s">
        <v>88</v>
      </c>
      <c r="I72" s="148" t="s">
        <v>1691</v>
      </c>
      <c r="J72" s="148" t="s">
        <v>1690</v>
      </c>
      <c r="K72" s="148"/>
      <c r="L72" s="148"/>
      <c r="M72" s="148" t="s">
        <v>76</v>
      </c>
      <c r="N72" s="148" t="s">
        <v>76</v>
      </c>
      <c r="O72" s="148" t="s">
        <v>76</v>
      </c>
      <c r="P72" s="148" t="s">
        <v>76</v>
      </c>
      <c r="Q72" s="148" t="s">
        <v>76</v>
      </c>
      <c r="R72" s="148" t="s">
        <v>76</v>
      </c>
      <c r="S72" s="148" t="s">
        <v>76</v>
      </c>
      <c r="T72" s="148" t="s">
        <v>76</v>
      </c>
      <c r="U72" s="148" t="s">
        <v>1730</v>
      </c>
    </row>
    <row r="73" spans="2:21" s="62" customFormat="1" x14ac:dyDescent="0.4">
      <c r="B73" s="148" t="s">
        <v>1406</v>
      </c>
      <c r="C73" s="148" t="s">
        <v>535</v>
      </c>
      <c r="D73" s="148" t="s">
        <v>1306</v>
      </c>
      <c r="E73" s="148" t="s">
        <v>86</v>
      </c>
      <c r="F73" s="148">
        <v>6533137</v>
      </c>
      <c r="G73" s="148" t="s">
        <v>1502</v>
      </c>
      <c r="H73" s="148" t="s">
        <v>1536</v>
      </c>
      <c r="I73" s="148" t="s">
        <v>1641</v>
      </c>
      <c r="J73" s="148" t="s">
        <v>1692</v>
      </c>
      <c r="K73" s="148"/>
      <c r="L73" s="148"/>
      <c r="M73" s="148" t="s">
        <v>76</v>
      </c>
      <c r="N73" s="148" t="s">
        <v>76</v>
      </c>
      <c r="O73" s="148" t="s">
        <v>76</v>
      </c>
      <c r="P73" s="148" t="s">
        <v>76</v>
      </c>
      <c r="Q73" s="148" t="s">
        <v>76</v>
      </c>
      <c r="R73" s="148" t="s">
        <v>76</v>
      </c>
      <c r="S73" s="148" t="s">
        <v>76</v>
      </c>
      <c r="T73" s="148" t="s">
        <v>76</v>
      </c>
      <c r="U73" s="148" t="s">
        <v>1730</v>
      </c>
    </row>
    <row r="74" spans="2:21" s="62" customFormat="1" x14ac:dyDescent="0.4">
      <c r="B74" s="148" t="s">
        <v>1407</v>
      </c>
      <c r="C74" s="148" t="s">
        <v>535</v>
      </c>
      <c r="D74" s="148" t="s">
        <v>1307</v>
      </c>
      <c r="E74" s="148" t="s">
        <v>86</v>
      </c>
      <c r="F74" s="148">
        <v>6492102</v>
      </c>
      <c r="G74" s="148" t="s">
        <v>1503</v>
      </c>
      <c r="H74" s="148" t="s">
        <v>1532</v>
      </c>
      <c r="I74" s="148" t="s">
        <v>1625</v>
      </c>
      <c r="J74" s="148" t="s">
        <v>1693</v>
      </c>
      <c r="K74" s="148"/>
      <c r="L74" s="148"/>
      <c r="M74" s="148" t="s">
        <v>76</v>
      </c>
      <c r="N74" s="148" t="s">
        <v>76</v>
      </c>
      <c r="O74" s="148" t="s">
        <v>76</v>
      </c>
      <c r="P74" s="148" t="s">
        <v>76</v>
      </c>
      <c r="Q74" s="148" t="s">
        <v>76</v>
      </c>
      <c r="R74" s="148" t="s">
        <v>76</v>
      </c>
      <c r="S74" s="148" t="s">
        <v>76</v>
      </c>
      <c r="T74" s="148" t="s">
        <v>76</v>
      </c>
      <c r="U74" s="148" t="s">
        <v>1730</v>
      </c>
    </row>
    <row r="75" spans="2:21" s="62" customFormat="1" x14ac:dyDescent="0.4">
      <c r="B75" s="148" t="s">
        <v>1408</v>
      </c>
      <c r="C75" s="148" t="s">
        <v>535</v>
      </c>
      <c r="D75" s="148" t="s">
        <v>1308</v>
      </c>
      <c r="E75" s="148" t="s">
        <v>86</v>
      </c>
      <c r="F75" s="148">
        <v>5882657</v>
      </c>
      <c r="G75" s="148" t="s">
        <v>1504</v>
      </c>
      <c r="H75" s="148" t="s">
        <v>1540</v>
      </c>
      <c r="I75" s="148" t="s">
        <v>1695</v>
      </c>
      <c r="J75" s="148" t="s">
        <v>1694</v>
      </c>
      <c r="K75" s="148"/>
      <c r="L75" s="148"/>
      <c r="M75" s="148" t="s">
        <v>76</v>
      </c>
      <c r="N75" s="148" t="s">
        <v>76</v>
      </c>
      <c r="O75" s="148" t="s">
        <v>76</v>
      </c>
      <c r="P75" s="148" t="s">
        <v>76</v>
      </c>
      <c r="Q75" s="148" t="s">
        <v>76</v>
      </c>
      <c r="R75" s="148" t="s">
        <v>76</v>
      </c>
      <c r="S75" s="148" t="s">
        <v>76</v>
      </c>
      <c r="T75" s="148" t="s">
        <v>76</v>
      </c>
      <c r="U75" s="148" t="s">
        <v>1730</v>
      </c>
    </row>
    <row r="76" spans="2:21" s="62" customFormat="1" x14ac:dyDescent="0.4">
      <c r="B76" s="148" t="s">
        <v>1409</v>
      </c>
      <c r="C76" s="148" t="s">
        <v>535</v>
      </c>
      <c r="D76" s="148" t="s">
        <v>1309</v>
      </c>
      <c r="E76" s="148" t="s">
        <v>86</v>
      </c>
      <c r="F76" s="148">
        <v>5204073</v>
      </c>
      <c r="G76" s="148" t="s">
        <v>1835</v>
      </c>
      <c r="H76" s="148" t="s">
        <v>904</v>
      </c>
      <c r="I76" s="148" t="s">
        <v>1620</v>
      </c>
      <c r="J76" s="151" t="s">
        <v>1696</v>
      </c>
      <c r="K76" s="148"/>
      <c r="L76" s="148"/>
      <c r="M76" s="148" t="s">
        <v>76</v>
      </c>
      <c r="N76" s="148" t="s">
        <v>76</v>
      </c>
      <c r="O76" s="148" t="s">
        <v>76</v>
      </c>
      <c r="P76" s="148" t="s">
        <v>76</v>
      </c>
      <c r="Q76" s="148" t="s">
        <v>76</v>
      </c>
      <c r="R76" s="148" t="s">
        <v>76</v>
      </c>
      <c r="S76" s="148" t="s">
        <v>76</v>
      </c>
      <c r="T76" s="148" t="s">
        <v>76</v>
      </c>
      <c r="U76" s="148" t="s">
        <v>1730</v>
      </c>
    </row>
    <row r="77" spans="2:21" s="62" customFormat="1" x14ac:dyDescent="0.4">
      <c r="B77" s="148" t="s">
        <v>1410</v>
      </c>
      <c r="C77" s="148" t="s">
        <v>535</v>
      </c>
      <c r="D77" s="148" t="s">
        <v>1310</v>
      </c>
      <c r="E77" s="148" t="s">
        <v>86</v>
      </c>
      <c r="F77" s="148">
        <v>6596042</v>
      </c>
      <c r="G77" s="148" t="s">
        <v>1443</v>
      </c>
      <c r="H77" s="148" t="s">
        <v>88</v>
      </c>
      <c r="I77" s="150" t="s">
        <v>1790</v>
      </c>
      <c r="J77" s="148" t="s">
        <v>1822</v>
      </c>
      <c r="K77" s="148" t="s">
        <v>1609</v>
      </c>
      <c r="L77" s="148"/>
      <c r="M77" s="148" t="s">
        <v>76</v>
      </c>
      <c r="N77" s="148" t="s">
        <v>76</v>
      </c>
      <c r="O77" s="148" t="s">
        <v>76</v>
      </c>
      <c r="P77" s="148" t="s">
        <v>76</v>
      </c>
      <c r="Q77" s="148" t="s">
        <v>76</v>
      </c>
      <c r="R77" s="148" t="s">
        <v>76</v>
      </c>
      <c r="S77" s="148" t="s">
        <v>76</v>
      </c>
      <c r="T77" s="148" t="s">
        <v>76</v>
      </c>
      <c r="U77" s="148" t="s">
        <v>1730</v>
      </c>
    </row>
    <row r="78" spans="2:21" s="62" customFormat="1" x14ac:dyDescent="0.4">
      <c r="B78" s="148" t="s">
        <v>1411</v>
      </c>
      <c r="C78" s="148" t="s">
        <v>535</v>
      </c>
      <c r="D78" s="148" t="s">
        <v>1311</v>
      </c>
      <c r="E78" s="148" t="s">
        <v>86</v>
      </c>
      <c r="F78" s="148">
        <v>6404822</v>
      </c>
      <c r="G78" s="148" t="s">
        <v>1505</v>
      </c>
      <c r="H78" s="148" t="s">
        <v>88</v>
      </c>
      <c r="I78" s="148" t="s">
        <v>1698</v>
      </c>
      <c r="J78" s="148" t="s">
        <v>1697</v>
      </c>
      <c r="K78" s="148"/>
      <c r="L78" s="148"/>
      <c r="M78" s="148" t="s">
        <v>76</v>
      </c>
      <c r="N78" s="148" t="s">
        <v>76</v>
      </c>
      <c r="O78" s="148" t="s">
        <v>76</v>
      </c>
      <c r="P78" s="148" t="s">
        <v>76</v>
      </c>
      <c r="Q78" s="148" t="s">
        <v>76</v>
      </c>
      <c r="R78" s="148" t="s">
        <v>76</v>
      </c>
      <c r="S78" s="148" t="s">
        <v>76</v>
      </c>
      <c r="T78" s="148" t="s">
        <v>76</v>
      </c>
      <c r="U78" s="148" t="s">
        <v>1730</v>
      </c>
    </row>
    <row r="79" spans="2:21" s="62" customFormat="1" x14ac:dyDescent="0.4">
      <c r="B79" s="148" t="s">
        <v>1412</v>
      </c>
      <c r="C79" s="148" t="s">
        <v>535</v>
      </c>
      <c r="D79" s="148" t="s">
        <v>1312</v>
      </c>
      <c r="E79" s="148" t="s">
        <v>86</v>
      </c>
      <c r="F79" s="148">
        <v>6677934</v>
      </c>
      <c r="G79" s="148" t="s">
        <v>1506</v>
      </c>
      <c r="H79" s="148" t="s">
        <v>1539</v>
      </c>
      <c r="I79" s="148" t="s">
        <v>1700</v>
      </c>
      <c r="J79" s="148" t="s">
        <v>1699</v>
      </c>
      <c r="K79" s="148"/>
      <c r="L79" s="148"/>
      <c r="M79" s="148" t="s">
        <v>76</v>
      </c>
      <c r="N79" s="148" t="s">
        <v>76</v>
      </c>
      <c r="O79" s="148" t="s">
        <v>76</v>
      </c>
      <c r="P79" s="148" t="s">
        <v>76</v>
      </c>
      <c r="Q79" s="148" t="s">
        <v>76</v>
      </c>
      <c r="R79" s="148" t="s">
        <v>76</v>
      </c>
      <c r="S79" s="148" t="s">
        <v>76</v>
      </c>
      <c r="T79" s="148" t="s">
        <v>76</v>
      </c>
      <c r="U79" s="148" t="s">
        <v>1730</v>
      </c>
    </row>
    <row r="80" spans="2:21" s="62" customFormat="1" x14ac:dyDescent="0.4">
      <c r="B80" s="148" t="s">
        <v>1413</v>
      </c>
      <c r="C80" s="148" t="s">
        <v>535</v>
      </c>
      <c r="D80" s="148" t="s">
        <v>1313</v>
      </c>
      <c r="E80" s="148" t="s">
        <v>86</v>
      </c>
      <c r="F80" s="148">
        <v>6680431</v>
      </c>
      <c r="G80" s="148" t="s">
        <v>1507</v>
      </c>
      <c r="H80" s="148" t="s">
        <v>1547</v>
      </c>
      <c r="I80" s="148" t="s">
        <v>1702</v>
      </c>
      <c r="J80" s="148" t="s">
        <v>1701</v>
      </c>
      <c r="K80" s="148"/>
      <c r="L80" s="148"/>
      <c r="M80" s="148" t="s">
        <v>76</v>
      </c>
      <c r="N80" s="148" t="s">
        <v>76</v>
      </c>
      <c r="O80" s="148" t="s">
        <v>76</v>
      </c>
      <c r="P80" s="148" t="s">
        <v>76</v>
      </c>
      <c r="Q80" s="148" t="s">
        <v>76</v>
      </c>
      <c r="R80" s="148" t="s">
        <v>76</v>
      </c>
      <c r="S80" s="148" t="s">
        <v>76</v>
      </c>
      <c r="T80" s="148" t="s">
        <v>76</v>
      </c>
      <c r="U80" s="148" t="s">
        <v>1730</v>
      </c>
    </row>
    <row r="81" spans="2:21" s="62" customFormat="1" x14ac:dyDescent="0.4">
      <c r="B81" s="148" t="s">
        <v>1414</v>
      </c>
      <c r="C81" s="148" t="s">
        <v>535</v>
      </c>
      <c r="D81" s="148" t="s">
        <v>1314</v>
      </c>
      <c r="E81" s="148" t="s">
        <v>86</v>
      </c>
      <c r="F81" s="148">
        <v>5312789</v>
      </c>
      <c r="G81" s="148" t="s">
        <v>1508</v>
      </c>
      <c r="H81" s="148" t="s">
        <v>88</v>
      </c>
      <c r="I81" s="150" t="s">
        <v>1792</v>
      </c>
      <c r="J81" s="148" t="s">
        <v>1823</v>
      </c>
      <c r="K81" s="148" t="s">
        <v>1610</v>
      </c>
      <c r="L81" s="148"/>
      <c r="M81" s="148" t="s">
        <v>76</v>
      </c>
      <c r="N81" s="148" t="s">
        <v>76</v>
      </c>
      <c r="O81" s="148" t="s">
        <v>76</v>
      </c>
      <c r="P81" s="148" t="s">
        <v>76</v>
      </c>
      <c r="Q81" s="148" t="s">
        <v>76</v>
      </c>
      <c r="R81" s="148" t="s">
        <v>76</v>
      </c>
      <c r="S81" s="148" t="s">
        <v>76</v>
      </c>
      <c r="T81" s="148" t="s">
        <v>76</v>
      </c>
      <c r="U81" s="148" t="s">
        <v>1730</v>
      </c>
    </row>
    <row r="82" spans="2:21" s="62" customFormat="1" x14ac:dyDescent="0.4">
      <c r="B82" s="148" t="s">
        <v>1415</v>
      </c>
      <c r="C82" s="148" t="s">
        <v>535</v>
      </c>
      <c r="D82" s="148" t="s">
        <v>1315</v>
      </c>
      <c r="E82" s="148" t="s">
        <v>86</v>
      </c>
      <c r="F82" s="148">
        <v>6859419</v>
      </c>
      <c r="G82" s="148" t="s">
        <v>1509</v>
      </c>
      <c r="H82" s="148" t="s">
        <v>904</v>
      </c>
      <c r="I82" s="148" t="s">
        <v>1620</v>
      </c>
      <c r="J82" s="151" t="s">
        <v>1703</v>
      </c>
      <c r="K82" s="148"/>
      <c r="L82" s="148"/>
      <c r="M82" s="148" t="s">
        <v>76</v>
      </c>
      <c r="N82" s="148" t="s">
        <v>76</v>
      </c>
      <c r="O82" s="148" t="s">
        <v>76</v>
      </c>
      <c r="P82" s="148" t="s">
        <v>76</v>
      </c>
      <c r="Q82" s="148" t="s">
        <v>76</v>
      </c>
      <c r="R82" s="148" t="s">
        <v>76</v>
      </c>
      <c r="S82" s="148" t="s">
        <v>76</v>
      </c>
      <c r="T82" s="148" t="s">
        <v>76</v>
      </c>
      <c r="U82" s="148" t="s">
        <v>1730</v>
      </c>
    </row>
    <row r="83" spans="2:21" s="62" customFormat="1" x14ac:dyDescent="0.4">
      <c r="B83" s="148" t="s">
        <v>1416</v>
      </c>
      <c r="C83" s="148" t="s">
        <v>535</v>
      </c>
      <c r="D83" s="148" t="s">
        <v>1316</v>
      </c>
      <c r="E83" s="148" t="s">
        <v>86</v>
      </c>
      <c r="F83" s="148">
        <v>6872153</v>
      </c>
      <c r="G83" s="148" t="s">
        <v>1510</v>
      </c>
      <c r="H83" s="148" t="s">
        <v>88</v>
      </c>
      <c r="I83" s="150" t="s">
        <v>1825</v>
      </c>
      <c r="J83" s="148" t="s">
        <v>1824</v>
      </c>
      <c r="K83" s="148"/>
      <c r="L83" s="148"/>
      <c r="M83" s="148" t="s">
        <v>76</v>
      </c>
      <c r="N83" s="148" t="s">
        <v>76</v>
      </c>
      <c r="O83" s="148" t="s">
        <v>76</v>
      </c>
      <c r="P83" s="148" t="s">
        <v>76</v>
      </c>
      <c r="Q83" s="148" t="s">
        <v>76</v>
      </c>
      <c r="R83" s="148" t="s">
        <v>76</v>
      </c>
      <c r="S83" s="148" t="s">
        <v>76</v>
      </c>
      <c r="T83" s="148" t="s">
        <v>76</v>
      </c>
      <c r="U83" s="148" t="s">
        <v>1730</v>
      </c>
    </row>
    <row r="84" spans="2:21" s="62" customFormat="1" x14ac:dyDescent="0.4">
      <c r="B84" s="148" t="s">
        <v>1417</v>
      </c>
      <c r="C84" s="148" t="s">
        <v>535</v>
      </c>
      <c r="D84" s="148" t="s">
        <v>1317</v>
      </c>
      <c r="E84" s="148" t="s">
        <v>86</v>
      </c>
      <c r="F84" s="148">
        <v>6681396</v>
      </c>
      <c r="G84" s="148" t="s">
        <v>1511</v>
      </c>
      <c r="H84" s="148" t="s">
        <v>1548</v>
      </c>
      <c r="I84" s="150" t="s">
        <v>1827</v>
      </c>
      <c r="J84" s="148" t="s">
        <v>1826</v>
      </c>
      <c r="K84" s="148"/>
      <c r="L84" s="148" t="s">
        <v>1580</v>
      </c>
      <c r="M84" s="148" t="s">
        <v>76</v>
      </c>
      <c r="N84" s="148" t="s">
        <v>76</v>
      </c>
      <c r="O84" s="148" t="s">
        <v>76</v>
      </c>
      <c r="P84" s="148" t="s">
        <v>76</v>
      </c>
      <c r="Q84" s="148" t="s">
        <v>76</v>
      </c>
      <c r="R84" s="148" t="s">
        <v>76</v>
      </c>
      <c r="S84" s="148" t="s">
        <v>76</v>
      </c>
      <c r="T84" s="148" t="s">
        <v>76</v>
      </c>
      <c r="U84" s="148" t="s">
        <v>1730</v>
      </c>
    </row>
    <row r="85" spans="2:21" s="62" customFormat="1" x14ac:dyDescent="0.4">
      <c r="B85" s="148" t="s">
        <v>1418</v>
      </c>
      <c r="C85" s="148" t="s">
        <v>535</v>
      </c>
      <c r="D85" s="148" t="s">
        <v>1318</v>
      </c>
      <c r="E85" s="148" t="s">
        <v>86</v>
      </c>
      <c r="F85" s="148">
        <v>5784549</v>
      </c>
      <c r="G85" s="148" t="s">
        <v>1485</v>
      </c>
      <c r="H85" s="148" t="s">
        <v>88</v>
      </c>
      <c r="I85" s="150" t="s">
        <v>1800</v>
      </c>
      <c r="J85" s="148" t="s">
        <v>1828</v>
      </c>
      <c r="K85" s="148"/>
      <c r="L85" s="148"/>
      <c r="M85" s="148" t="s">
        <v>76</v>
      </c>
      <c r="N85" s="148" t="s">
        <v>76</v>
      </c>
      <c r="O85" s="148" t="s">
        <v>76</v>
      </c>
      <c r="P85" s="148" t="s">
        <v>76</v>
      </c>
      <c r="Q85" s="148" t="s">
        <v>76</v>
      </c>
      <c r="R85" s="148" t="s">
        <v>76</v>
      </c>
      <c r="S85" s="148" t="s">
        <v>76</v>
      </c>
      <c r="T85" s="148" t="s">
        <v>76</v>
      </c>
      <c r="U85" s="148" t="s">
        <v>1730</v>
      </c>
    </row>
    <row r="86" spans="2:21" s="62" customFormat="1" x14ac:dyDescent="0.4">
      <c r="B86" s="148" t="s">
        <v>1419</v>
      </c>
      <c r="C86" s="148" t="s">
        <v>535</v>
      </c>
      <c r="D86" s="148" t="s">
        <v>1319</v>
      </c>
      <c r="E86" s="148" t="s">
        <v>86</v>
      </c>
      <c r="F86" s="148">
        <v>6950196</v>
      </c>
      <c r="G86" s="148" t="s">
        <v>1512</v>
      </c>
      <c r="H86" s="148" t="s">
        <v>1539</v>
      </c>
      <c r="I86" s="148" t="s">
        <v>1706</v>
      </c>
      <c r="J86" s="148" t="s">
        <v>1704</v>
      </c>
      <c r="K86" s="148" t="s">
        <v>1611</v>
      </c>
      <c r="L86" s="148"/>
      <c r="M86" s="148" t="s">
        <v>76</v>
      </c>
      <c r="N86" s="148" t="s">
        <v>76</v>
      </c>
      <c r="O86" s="148" t="s">
        <v>76</v>
      </c>
      <c r="P86" s="148" t="s">
        <v>76</v>
      </c>
      <c r="Q86" s="148" t="s">
        <v>76</v>
      </c>
      <c r="R86" s="148" t="s">
        <v>76</v>
      </c>
      <c r="S86" s="148" t="s">
        <v>76</v>
      </c>
      <c r="T86" s="148" t="s">
        <v>76</v>
      </c>
      <c r="U86" s="148" t="s">
        <v>1730</v>
      </c>
    </row>
    <row r="87" spans="2:21" s="62" customFormat="1" x14ac:dyDescent="0.4">
      <c r="B87" s="148" t="s">
        <v>1420</v>
      </c>
      <c r="C87" s="148" t="s">
        <v>535</v>
      </c>
      <c r="D87" s="148" t="s">
        <v>1320</v>
      </c>
      <c r="E87" s="148" t="s">
        <v>86</v>
      </c>
      <c r="F87" s="148">
        <v>5785687</v>
      </c>
      <c r="G87" s="148" t="s">
        <v>1513</v>
      </c>
      <c r="H87" s="148" t="s">
        <v>88</v>
      </c>
      <c r="I87" s="150" t="s">
        <v>1830</v>
      </c>
      <c r="J87" s="148" t="s">
        <v>1829</v>
      </c>
      <c r="K87" s="148"/>
      <c r="L87" s="148"/>
      <c r="M87" s="148" t="s">
        <v>76</v>
      </c>
      <c r="N87" s="148" t="s">
        <v>76</v>
      </c>
      <c r="O87" s="148" t="s">
        <v>76</v>
      </c>
      <c r="P87" s="148" t="s">
        <v>76</v>
      </c>
      <c r="Q87" s="148" t="s">
        <v>76</v>
      </c>
      <c r="R87" s="148" t="s">
        <v>76</v>
      </c>
      <c r="S87" s="148" t="s">
        <v>76</v>
      </c>
      <c r="T87" s="148" t="s">
        <v>76</v>
      </c>
      <c r="U87" s="148" t="s">
        <v>1730</v>
      </c>
    </row>
    <row r="88" spans="2:21" s="62" customFormat="1" x14ac:dyDescent="0.4">
      <c r="B88" s="148" t="s">
        <v>1421</v>
      </c>
      <c r="C88" s="148" t="s">
        <v>535</v>
      </c>
      <c r="D88" s="148" t="s">
        <v>1321</v>
      </c>
      <c r="E88" s="148" t="s">
        <v>86</v>
      </c>
      <c r="F88" s="148">
        <v>6896479</v>
      </c>
      <c r="G88" s="148" t="s">
        <v>1514</v>
      </c>
      <c r="H88" s="148" t="s">
        <v>904</v>
      </c>
      <c r="I88" s="148" t="s">
        <v>1620</v>
      </c>
      <c r="J88" s="148" t="s">
        <v>1707</v>
      </c>
      <c r="K88" s="148" t="s">
        <v>1612</v>
      </c>
      <c r="L88" s="148"/>
      <c r="M88" s="148" t="s">
        <v>76</v>
      </c>
      <c r="N88" s="148" t="s">
        <v>76</v>
      </c>
      <c r="O88" s="148" t="s">
        <v>76</v>
      </c>
      <c r="P88" s="148" t="s">
        <v>76</v>
      </c>
      <c r="Q88" s="148" t="s">
        <v>76</v>
      </c>
      <c r="R88" s="148" t="s">
        <v>76</v>
      </c>
      <c r="S88" s="148" t="s">
        <v>76</v>
      </c>
      <c r="T88" s="148" t="s">
        <v>76</v>
      </c>
      <c r="U88" s="148" t="s">
        <v>1730</v>
      </c>
    </row>
    <row r="89" spans="2:21" s="62" customFormat="1" x14ac:dyDescent="0.4">
      <c r="B89" s="148" t="s">
        <v>1422</v>
      </c>
      <c r="C89" s="148" t="s">
        <v>535</v>
      </c>
      <c r="D89" s="148" t="s">
        <v>1322</v>
      </c>
      <c r="E89" s="148" t="s">
        <v>86</v>
      </c>
      <c r="F89" s="148">
        <v>6881141</v>
      </c>
      <c r="G89" s="148" t="s">
        <v>1515</v>
      </c>
      <c r="H89" s="148" t="s">
        <v>1539</v>
      </c>
      <c r="I89" s="148" t="s">
        <v>1661</v>
      </c>
      <c r="J89" s="148" t="s">
        <v>1708</v>
      </c>
      <c r="K89" s="148"/>
      <c r="L89" s="148"/>
      <c r="M89" s="148" t="s">
        <v>76</v>
      </c>
      <c r="N89" s="148" t="s">
        <v>76</v>
      </c>
      <c r="O89" s="148" t="s">
        <v>76</v>
      </c>
      <c r="P89" s="148" t="s">
        <v>76</v>
      </c>
      <c r="Q89" s="148" t="s">
        <v>76</v>
      </c>
      <c r="R89" s="148" t="s">
        <v>76</v>
      </c>
      <c r="S89" s="148" t="s">
        <v>76</v>
      </c>
      <c r="T89" s="148" t="s">
        <v>76</v>
      </c>
      <c r="U89" s="148" t="s">
        <v>1730</v>
      </c>
    </row>
    <row r="90" spans="2:21" s="62" customFormat="1" x14ac:dyDescent="0.4">
      <c r="B90" s="148" t="s">
        <v>1423</v>
      </c>
      <c r="C90" s="148" t="s">
        <v>535</v>
      </c>
      <c r="D90" s="148" t="s">
        <v>1323</v>
      </c>
      <c r="E90" s="148" t="s">
        <v>86</v>
      </c>
      <c r="F90" s="148">
        <v>7122408</v>
      </c>
      <c r="G90" s="148" t="s">
        <v>1516</v>
      </c>
      <c r="H90" s="148" t="s">
        <v>1537</v>
      </c>
      <c r="I90" s="148" t="s">
        <v>1645</v>
      </c>
      <c r="J90" s="148" t="s">
        <v>1709</v>
      </c>
      <c r="K90" s="148"/>
      <c r="L90" s="148"/>
      <c r="M90" s="148" t="s">
        <v>76</v>
      </c>
      <c r="N90" s="148" t="s">
        <v>76</v>
      </c>
      <c r="O90" s="148" t="s">
        <v>76</v>
      </c>
      <c r="P90" s="148" t="s">
        <v>76</v>
      </c>
      <c r="Q90" s="148" t="s">
        <v>76</v>
      </c>
      <c r="R90" s="148" t="s">
        <v>76</v>
      </c>
      <c r="S90" s="148" t="s">
        <v>76</v>
      </c>
      <c r="T90" s="148" t="s">
        <v>76</v>
      </c>
      <c r="U90" s="148" t="s">
        <v>1730</v>
      </c>
    </row>
    <row r="91" spans="2:21" s="62" customFormat="1" x14ac:dyDescent="0.4">
      <c r="B91" s="148" t="s">
        <v>1424</v>
      </c>
      <c r="C91" s="148" t="s">
        <v>535</v>
      </c>
      <c r="D91" s="148" t="s">
        <v>1324</v>
      </c>
      <c r="E91" s="148" t="s">
        <v>86</v>
      </c>
      <c r="F91" s="148">
        <v>6972012</v>
      </c>
      <c r="G91" s="148" t="s">
        <v>1517</v>
      </c>
      <c r="H91" s="148" t="s">
        <v>1534</v>
      </c>
      <c r="I91" s="148" t="s">
        <v>1628</v>
      </c>
      <c r="J91" s="148" t="s">
        <v>1710</v>
      </c>
      <c r="K91" s="148"/>
      <c r="L91" s="148"/>
      <c r="M91" s="148" t="s">
        <v>76</v>
      </c>
      <c r="N91" s="148" t="s">
        <v>76</v>
      </c>
      <c r="O91" s="148" t="s">
        <v>76</v>
      </c>
      <c r="P91" s="148" t="s">
        <v>76</v>
      </c>
      <c r="Q91" s="148" t="s">
        <v>76</v>
      </c>
      <c r="R91" s="148" t="s">
        <v>76</v>
      </c>
      <c r="S91" s="148" t="s">
        <v>76</v>
      </c>
      <c r="T91" s="148" t="s">
        <v>76</v>
      </c>
      <c r="U91" s="148" t="s">
        <v>1730</v>
      </c>
    </row>
    <row r="92" spans="2:21" s="62" customFormat="1" x14ac:dyDescent="0.4">
      <c r="B92" s="148" t="s">
        <v>1425</v>
      </c>
      <c r="C92" s="148" t="s">
        <v>535</v>
      </c>
      <c r="D92" s="148" t="s">
        <v>1325</v>
      </c>
      <c r="E92" s="148" t="s">
        <v>86</v>
      </c>
      <c r="F92" s="148">
        <v>5437054</v>
      </c>
      <c r="G92" s="148" t="s">
        <v>1518</v>
      </c>
      <c r="H92" s="148" t="s">
        <v>1534</v>
      </c>
      <c r="I92" s="148" t="s">
        <v>1712</v>
      </c>
      <c r="J92" s="148" t="s">
        <v>1711</v>
      </c>
      <c r="K92" s="148"/>
      <c r="L92" s="148"/>
      <c r="M92" s="148" t="s">
        <v>76</v>
      </c>
      <c r="N92" s="148" t="s">
        <v>76</v>
      </c>
      <c r="O92" s="148" t="s">
        <v>76</v>
      </c>
      <c r="P92" s="148" t="s">
        <v>76</v>
      </c>
      <c r="Q92" s="148" t="s">
        <v>76</v>
      </c>
      <c r="R92" s="148" t="s">
        <v>76</v>
      </c>
      <c r="S92" s="148" t="s">
        <v>76</v>
      </c>
      <c r="T92" s="148" t="s">
        <v>76</v>
      </c>
      <c r="U92" s="148" t="s">
        <v>1730</v>
      </c>
    </row>
    <row r="93" spans="2:21" s="62" customFormat="1" x14ac:dyDescent="0.4">
      <c r="B93" s="148" t="s">
        <v>1426</v>
      </c>
      <c r="C93" s="148" t="s">
        <v>535</v>
      </c>
      <c r="D93" s="148" t="s">
        <v>1326</v>
      </c>
      <c r="E93" s="148" t="s">
        <v>86</v>
      </c>
      <c r="F93" s="148">
        <v>7393051</v>
      </c>
      <c r="G93" s="148" t="s">
        <v>1519</v>
      </c>
      <c r="H93" s="148" t="s">
        <v>904</v>
      </c>
      <c r="I93" s="148" t="s">
        <v>1714</v>
      </c>
      <c r="J93" s="148" t="s">
        <v>1713</v>
      </c>
      <c r="K93" s="148"/>
      <c r="L93" s="148"/>
      <c r="M93" s="148" t="s">
        <v>76</v>
      </c>
      <c r="N93" s="148" t="s">
        <v>76</v>
      </c>
      <c r="O93" s="148" t="s">
        <v>76</v>
      </c>
      <c r="P93" s="148" t="s">
        <v>76</v>
      </c>
      <c r="Q93" s="148" t="s">
        <v>76</v>
      </c>
      <c r="R93" s="148" t="s">
        <v>76</v>
      </c>
      <c r="S93" s="148" t="s">
        <v>76</v>
      </c>
      <c r="T93" s="148" t="s">
        <v>76</v>
      </c>
      <c r="U93" s="148" t="s">
        <v>1730</v>
      </c>
    </row>
    <row r="94" spans="2:21" s="62" customFormat="1" x14ac:dyDescent="0.4">
      <c r="B94" s="148" t="s">
        <v>1427</v>
      </c>
      <c r="C94" s="148" t="s">
        <v>535</v>
      </c>
      <c r="D94" s="148" t="s">
        <v>1327</v>
      </c>
      <c r="E94" s="148" t="s">
        <v>86</v>
      </c>
      <c r="F94" s="148">
        <v>5784328</v>
      </c>
      <c r="G94" s="148" t="s">
        <v>1520</v>
      </c>
      <c r="H94" s="148" t="s">
        <v>1539</v>
      </c>
      <c r="I94" s="148" t="s">
        <v>1705</v>
      </c>
      <c r="J94" s="148" t="s">
        <v>1715</v>
      </c>
      <c r="K94" s="148" t="s">
        <v>1613</v>
      </c>
      <c r="L94" s="148"/>
      <c r="M94" s="148" t="s">
        <v>76</v>
      </c>
      <c r="N94" s="148" t="s">
        <v>76</v>
      </c>
      <c r="O94" s="148" t="s">
        <v>76</v>
      </c>
      <c r="P94" s="148" t="s">
        <v>76</v>
      </c>
      <c r="Q94" s="148" t="s">
        <v>76</v>
      </c>
      <c r="R94" s="148" t="s">
        <v>76</v>
      </c>
      <c r="S94" s="148" t="s">
        <v>76</v>
      </c>
      <c r="T94" s="148" t="s">
        <v>76</v>
      </c>
      <c r="U94" s="148" t="s">
        <v>1730</v>
      </c>
    </row>
    <row r="95" spans="2:21" s="62" customFormat="1" x14ac:dyDescent="0.4">
      <c r="B95" s="148" t="s">
        <v>1428</v>
      </c>
      <c r="C95" s="148" t="s">
        <v>535</v>
      </c>
      <c r="D95" s="148" t="s">
        <v>1328</v>
      </c>
      <c r="E95" s="148" t="s">
        <v>86</v>
      </c>
      <c r="F95" s="148">
        <v>7570789</v>
      </c>
      <c r="G95" s="148" t="s">
        <v>1521</v>
      </c>
      <c r="H95" s="148" t="s">
        <v>1539</v>
      </c>
      <c r="I95" s="148" t="s">
        <v>1706</v>
      </c>
      <c r="J95" s="148" t="s">
        <v>1716</v>
      </c>
      <c r="K95" s="148"/>
      <c r="L95" s="148"/>
      <c r="M95" s="148" t="s">
        <v>76</v>
      </c>
      <c r="N95" s="148" t="s">
        <v>76</v>
      </c>
      <c r="O95" s="148" t="s">
        <v>76</v>
      </c>
      <c r="P95" s="148" t="s">
        <v>76</v>
      </c>
      <c r="Q95" s="148" t="s">
        <v>76</v>
      </c>
      <c r="R95" s="148" t="s">
        <v>76</v>
      </c>
      <c r="S95" s="148" t="s">
        <v>76</v>
      </c>
      <c r="T95" s="148" t="s">
        <v>76</v>
      </c>
      <c r="U95" s="148" t="s">
        <v>1730</v>
      </c>
    </row>
    <row r="96" spans="2:21" s="62" customFormat="1" x14ac:dyDescent="0.4">
      <c r="B96" s="148" t="s">
        <v>1429</v>
      </c>
      <c r="C96" s="148" t="s">
        <v>535</v>
      </c>
      <c r="D96" s="148" t="s">
        <v>1329</v>
      </c>
      <c r="E96" s="148" t="s">
        <v>86</v>
      </c>
      <c r="F96" s="148">
        <v>7566377</v>
      </c>
      <c r="G96" s="148" t="s">
        <v>1522</v>
      </c>
      <c r="H96" s="148" t="s">
        <v>904</v>
      </c>
      <c r="I96" s="148" t="s">
        <v>1718</v>
      </c>
      <c r="J96" s="148" t="s">
        <v>1717</v>
      </c>
      <c r="K96" s="148"/>
      <c r="L96" s="148"/>
      <c r="M96" s="148" t="s">
        <v>76</v>
      </c>
      <c r="N96" s="148" t="s">
        <v>76</v>
      </c>
      <c r="O96" s="148" t="s">
        <v>76</v>
      </c>
      <c r="P96" s="148" t="s">
        <v>76</v>
      </c>
      <c r="Q96" s="148" t="s">
        <v>76</v>
      </c>
      <c r="R96" s="148" t="s">
        <v>76</v>
      </c>
      <c r="S96" s="148" t="s">
        <v>76</v>
      </c>
      <c r="T96" s="148" t="s">
        <v>76</v>
      </c>
      <c r="U96" s="148" t="s">
        <v>1730</v>
      </c>
    </row>
    <row r="97" spans="2:21" s="62" customFormat="1" x14ac:dyDescent="0.4">
      <c r="B97" s="148" t="s">
        <v>1430</v>
      </c>
      <c r="C97" s="148" t="s">
        <v>535</v>
      </c>
      <c r="D97" s="148" t="s">
        <v>1330</v>
      </c>
      <c r="E97" s="148" t="s">
        <v>86</v>
      </c>
      <c r="F97" s="148">
        <v>5050146</v>
      </c>
      <c r="G97" s="148" t="s">
        <v>1523</v>
      </c>
      <c r="H97" s="148" t="s">
        <v>88</v>
      </c>
      <c r="I97" s="150" t="s">
        <v>1818</v>
      </c>
      <c r="J97" s="148" t="s">
        <v>1831</v>
      </c>
      <c r="K97" s="148"/>
      <c r="L97" s="148"/>
      <c r="M97" s="148" t="s">
        <v>76</v>
      </c>
      <c r="N97" s="148" t="s">
        <v>76</v>
      </c>
      <c r="O97" s="148" t="s">
        <v>76</v>
      </c>
      <c r="P97" s="148" t="s">
        <v>76</v>
      </c>
      <c r="Q97" s="148" t="s">
        <v>76</v>
      </c>
      <c r="R97" s="148" t="s">
        <v>76</v>
      </c>
      <c r="S97" s="148" t="s">
        <v>76</v>
      </c>
      <c r="T97" s="148" t="s">
        <v>76</v>
      </c>
      <c r="U97" s="148" t="s">
        <v>1730</v>
      </c>
    </row>
    <row r="98" spans="2:21" s="62" customFormat="1" x14ac:dyDescent="0.4">
      <c r="B98" s="148" t="s">
        <v>1431</v>
      </c>
      <c r="C98" s="148" t="s">
        <v>535</v>
      </c>
      <c r="D98" s="148" t="s">
        <v>1331</v>
      </c>
      <c r="E98" s="148" t="s">
        <v>86</v>
      </c>
      <c r="F98" s="148">
        <v>7633650</v>
      </c>
      <c r="G98" s="148" t="s">
        <v>1524</v>
      </c>
      <c r="H98" s="148" t="s">
        <v>1548</v>
      </c>
      <c r="I98" s="148" t="s">
        <v>1720</v>
      </c>
      <c r="J98" s="148" t="s">
        <v>1719</v>
      </c>
      <c r="K98" s="148"/>
      <c r="L98" s="148"/>
      <c r="M98" s="148" t="s">
        <v>76</v>
      </c>
      <c r="N98" s="148" t="s">
        <v>76</v>
      </c>
      <c r="O98" s="148" t="s">
        <v>76</v>
      </c>
      <c r="P98" s="148" t="s">
        <v>76</v>
      </c>
      <c r="Q98" s="148" t="s">
        <v>76</v>
      </c>
      <c r="R98" s="148" t="s">
        <v>76</v>
      </c>
      <c r="S98" s="148" t="s">
        <v>76</v>
      </c>
      <c r="T98" s="148" t="s">
        <v>76</v>
      </c>
      <c r="U98" s="148" t="s">
        <v>1730</v>
      </c>
    </row>
    <row r="99" spans="2:21" s="62" customFormat="1" x14ac:dyDescent="0.4">
      <c r="B99" s="148" t="s">
        <v>1432</v>
      </c>
      <c r="C99" s="148" t="s">
        <v>535</v>
      </c>
      <c r="D99" s="148" t="s">
        <v>1332</v>
      </c>
      <c r="E99" s="148" t="s">
        <v>86</v>
      </c>
      <c r="F99" s="148">
        <v>4758512</v>
      </c>
      <c r="G99" s="148" t="s">
        <v>1525</v>
      </c>
      <c r="H99" s="148" t="s">
        <v>1548</v>
      </c>
      <c r="I99" s="148" t="s">
        <v>1722</v>
      </c>
      <c r="J99" s="148" t="s">
        <v>1721</v>
      </c>
      <c r="K99" s="148"/>
      <c r="L99" s="148"/>
      <c r="M99" s="148" t="s">
        <v>76</v>
      </c>
      <c r="N99" s="148" t="s">
        <v>76</v>
      </c>
      <c r="O99" s="148" t="s">
        <v>76</v>
      </c>
      <c r="P99" s="148" t="s">
        <v>76</v>
      </c>
      <c r="Q99" s="148" t="s">
        <v>76</v>
      </c>
      <c r="R99" s="148" t="s">
        <v>76</v>
      </c>
      <c r="S99" s="148" t="s">
        <v>76</v>
      </c>
      <c r="T99" s="148" t="s">
        <v>76</v>
      </c>
      <c r="U99" s="148" t="s">
        <v>1730</v>
      </c>
    </row>
    <row r="100" spans="2:21" s="62" customFormat="1" x14ac:dyDescent="0.4">
      <c r="B100" s="148" t="s">
        <v>1433</v>
      </c>
      <c r="C100" s="148" t="s">
        <v>535</v>
      </c>
      <c r="D100" s="148" t="s">
        <v>1333</v>
      </c>
      <c r="E100" s="148" t="s">
        <v>86</v>
      </c>
      <c r="F100" s="148">
        <v>7565904</v>
      </c>
      <c r="G100" s="148" t="s">
        <v>1526</v>
      </c>
      <c r="H100" s="148" t="s">
        <v>1543</v>
      </c>
      <c r="I100" s="148" t="s">
        <v>1724</v>
      </c>
      <c r="J100" s="148" t="s">
        <v>1723</v>
      </c>
      <c r="K100" s="148" t="s">
        <v>1614</v>
      </c>
      <c r="L100" s="148"/>
      <c r="M100" s="148" t="s">
        <v>76</v>
      </c>
      <c r="N100" s="148" t="s">
        <v>76</v>
      </c>
      <c r="O100" s="148" t="s">
        <v>76</v>
      </c>
      <c r="P100" s="148" t="s">
        <v>76</v>
      </c>
      <c r="Q100" s="148" t="s">
        <v>76</v>
      </c>
      <c r="R100" s="148" t="s">
        <v>76</v>
      </c>
      <c r="S100" s="148" t="s">
        <v>76</v>
      </c>
      <c r="T100" s="148" t="s">
        <v>76</v>
      </c>
      <c r="U100" s="148" t="s">
        <v>1730</v>
      </c>
    </row>
    <row r="101" spans="2:21" s="62" customFormat="1" x14ac:dyDescent="0.4">
      <c r="B101" s="148" t="s">
        <v>1434</v>
      </c>
      <c r="C101" s="148" t="s">
        <v>535</v>
      </c>
      <c r="D101" s="148" t="s">
        <v>1334</v>
      </c>
      <c r="E101" s="148" t="s">
        <v>86</v>
      </c>
      <c r="F101" s="148">
        <v>7562695</v>
      </c>
      <c r="G101" s="148" t="s">
        <v>1527</v>
      </c>
      <c r="H101" s="148" t="s">
        <v>1532</v>
      </c>
      <c r="I101" s="148" t="s">
        <v>1726</v>
      </c>
      <c r="J101" s="148" t="s">
        <v>1725</v>
      </c>
      <c r="K101" s="148"/>
      <c r="L101" s="148"/>
      <c r="M101" s="148" t="s">
        <v>76</v>
      </c>
      <c r="N101" s="148" t="s">
        <v>76</v>
      </c>
      <c r="O101" s="148" t="s">
        <v>76</v>
      </c>
      <c r="P101" s="148" t="s">
        <v>76</v>
      </c>
      <c r="Q101" s="148" t="s">
        <v>76</v>
      </c>
      <c r="R101" s="148" t="s">
        <v>76</v>
      </c>
      <c r="S101" s="148" t="s">
        <v>76</v>
      </c>
      <c r="T101" s="148" t="s">
        <v>76</v>
      </c>
      <c r="U101" s="148" t="s">
        <v>1730</v>
      </c>
    </row>
    <row r="102" spans="2:21" s="62" customFormat="1" x14ac:dyDescent="0.4">
      <c r="B102" s="148" t="s">
        <v>1435</v>
      </c>
      <c r="C102" s="148" t="s">
        <v>535</v>
      </c>
      <c r="D102" s="148" t="s">
        <v>1335</v>
      </c>
      <c r="E102" s="148" t="s">
        <v>86</v>
      </c>
      <c r="F102" s="148">
        <v>7564355</v>
      </c>
      <c r="G102" s="148" t="s">
        <v>1528</v>
      </c>
      <c r="H102" s="148" t="s">
        <v>1535</v>
      </c>
      <c r="I102" s="148" t="s">
        <v>1632</v>
      </c>
      <c r="J102" s="148" t="s">
        <v>1727</v>
      </c>
      <c r="K102" s="148"/>
      <c r="L102" s="148"/>
      <c r="M102" s="148" t="s">
        <v>76</v>
      </c>
      <c r="N102" s="148" t="s">
        <v>76</v>
      </c>
      <c r="O102" s="148" t="s">
        <v>76</v>
      </c>
      <c r="P102" s="148" t="s">
        <v>76</v>
      </c>
      <c r="Q102" s="148" t="s">
        <v>76</v>
      </c>
      <c r="R102" s="148" t="s">
        <v>76</v>
      </c>
      <c r="S102" s="148" t="s">
        <v>76</v>
      </c>
      <c r="T102" s="148" t="s">
        <v>76</v>
      </c>
      <c r="U102" s="148" t="s">
        <v>1730</v>
      </c>
    </row>
    <row r="103" spans="2:21" s="62" customFormat="1" x14ac:dyDescent="0.4">
      <c r="B103" s="148" t="s">
        <v>1436</v>
      </c>
      <c r="C103" s="148" t="s">
        <v>535</v>
      </c>
      <c r="D103" s="148" t="s">
        <v>1336</v>
      </c>
      <c r="E103" s="148" t="s">
        <v>86</v>
      </c>
      <c r="F103" s="148">
        <v>4733573</v>
      </c>
      <c r="G103" s="148" t="s">
        <v>1529</v>
      </c>
      <c r="H103" s="148" t="s">
        <v>88</v>
      </c>
      <c r="I103" s="150" t="s">
        <v>1798</v>
      </c>
      <c r="J103" s="148" t="s">
        <v>1832</v>
      </c>
      <c r="K103" s="148"/>
      <c r="L103" s="148"/>
      <c r="M103" s="148" t="s">
        <v>76</v>
      </c>
      <c r="N103" s="148" t="s">
        <v>76</v>
      </c>
      <c r="O103" s="148" t="s">
        <v>76</v>
      </c>
      <c r="P103" s="148" t="s">
        <v>76</v>
      </c>
      <c r="Q103" s="148" t="s">
        <v>76</v>
      </c>
      <c r="R103" s="148" t="s">
        <v>76</v>
      </c>
      <c r="S103" s="148" t="s">
        <v>76</v>
      </c>
      <c r="T103" s="148" t="s">
        <v>76</v>
      </c>
      <c r="U103" s="148" t="s">
        <v>1730</v>
      </c>
    </row>
    <row r="104" spans="2:21" s="62" customFormat="1" x14ac:dyDescent="0.4">
      <c r="B104" s="148" t="s">
        <v>1437</v>
      </c>
      <c r="C104" s="148" t="s">
        <v>535</v>
      </c>
      <c r="D104" s="148" t="s">
        <v>1337</v>
      </c>
      <c r="E104" s="148" t="s">
        <v>86</v>
      </c>
      <c r="F104" s="148">
        <v>7526120</v>
      </c>
      <c r="G104" s="148" t="s">
        <v>1530</v>
      </c>
      <c r="H104" s="148" t="s">
        <v>1549</v>
      </c>
      <c r="I104" s="148" t="s">
        <v>1729</v>
      </c>
      <c r="J104" s="148" t="s">
        <v>1728</v>
      </c>
      <c r="K104" s="148"/>
      <c r="L104" s="148"/>
      <c r="M104" s="148" t="s">
        <v>76</v>
      </c>
      <c r="N104" s="148" t="s">
        <v>76</v>
      </c>
      <c r="O104" s="148" t="s">
        <v>76</v>
      </c>
      <c r="P104" s="148" t="s">
        <v>76</v>
      </c>
      <c r="Q104" s="148" t="s">
        <v>76</v>
      </c>
      <c r="R104" s="148" t="s">
        <v>76</v>
      </c>
      <c r="S104" s="148" t="s">
        <v>76</v>
      </c>
      <c r="T104" s="148" t="s">
        <v>76</v>
      </c>
      <c r="U104" s="148" t="s">
        <v>1730</v>
      </c>
    </row>
    <row r="105" spans="2:21" s="62" customFormat="1" x14ac:dyDescent="0.4">
      <c r="B105" s="148" t="s">
        <v>1438</v>
      </c>
      <c r="C105" s="148" t="s">
        <v>535</v>
      </c>
      <c r="D105" s="148" t="s">
        <v>1338</v>
      </c>
      <c r="E105" s="148" t="s">
        <v>86</v>
      </c>
      <c r="F105" s="148">
        <v>7468733</v>
      </c>
      <c r="G105" s="148" t="s">
        <v>1531</v>
      </c>
      <c r="H105" s="148" t="s">
        <v>88</v>
      </c>
      <c r="I105" s="150" t="s">
        <v>1818</v>
      </c>
      <c r="J105" s="148" t="s">
        <v>1833</v>
      </c>
      <c r="K105" s="148" t="s">
        <v>1615</v>
      </c>
      <c r="L105" s="148"/>
      <c r="M105" s="148" t="s">
        <v>76</v>
      </c>
      <c r="N105" s="148" t="s">
        <v>76</v>
      </c>
      <c r="O105" s="148" t="s">
        <v>76</v>
      </c>
      <c r="P105" s="148" t="s">
        <v>76</v>
      </c>
      <c r="Q105" s="148" t="s">
        <v>76</v>
      </c>
      <c r="R105" s="148" t="s">
        <v>76</v>
      </c>
      <c r="S105" s="148" t="s">
        <v>76</v>
      </c>
      <c r="T105" s="148" t="s">
        <v>76</v>
      </c>
      <c r="U105" s="148" t="s">
        <v>1730</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3" t="s">
        <v>901</v>
      </c>
    </row>
    <row r="3" spans="1:11" s="23" customFormat="1" ht="16.5" thickBot="1" x14ac:dyDescent="0.45">
      <c r="A3" s="31" t="s">
        <v>47</v>
      </c>
      <c r="B3" s="36" t="s">
        <v>578</v>
      </c>
      <c r="C3" s="36" t="s">
        <v>1732</v>
      </c>
      <c r="D3" s="36" t="s">
        <v>862</v>
      </c>
      <c r="E3" s="36" t="s">
        <v>863</v>
      </c>
      <c r="F3" s="36" t="s">
        <v>865</v>
      </c>
      <c r="G3" s="36" t="s">
        <v>864</v>
      </c>
      <c r="H3" s="36" t="s">
        <v>906</v>
      </c>
      <c r="I3" s="23" t="s">
        <v>866</v>
      </c>
      <c r="J3" s="23" t="s">
        <v>907</v>
      </c>
    </row>
    <row r="4" spans="1:11" s="62" customFormat="1" ht="15.75" x14ac:dyDescent="0.4">
      <c r="B4" s="147" t="s">
        <v>905</v>
      </c>
      <c r="C4" s="172" t="s">
        <v>1733</v>
      </c>
      <c r="D4" s="172" t="s">
        <v>908</v>
      </c>
      <c r="E4" s="147" t="s">
        <v>909</v>
      </c>
      <c r="F4" s="147"/>
      <c r="G4" s="147" t="s">
        <v>910</v>
      </c>
      <c r="H4" s="147" t="s">
        <v>911</v>
      </c>
      <c r="I4" s="147"/>
      <c r="J4" s="147" t="s">
        <v>74</v>
      </c>
      <c r="K4" s="147"/>
    </row>
    <row r="5" spans="1:11" s="62" customFormat="1" ht="15.75" x14ac:dyDescent="0.4">
      <c r="B5" s="148" t="s">
        <v>1339</v>
      </c>
      <c r="C5" s="148" t="s">
        <v>1734</v>
      </c>
      <c r="D5" s="148" t="s">
        <v>1735</v>
      </c>
      <c r="E5" s="148" t="s">
        <v>1550</v>
      </c>
      <c r="F5" s="148"/>
      <c r="G5" s="148" t="s">
        <v>1736</v>
      </c>
      <c r="H5" s="148" t="s">
        <v>911</v>
      </c>
      <c r="I5" s="148"/>
      <c r="J5" s="148" t="s">
        <v>74</v>
      </c>
      <c r="K5" s="148"/>
    </row>
    <row r="6" spans="1:11" s="62" customFormat="1" ht="31.5" x14ac:dyDescent="0.4">
      <c r="B6" s="148" t="s">
        <v>1340</v>
      </c>
      <c r="C6" s="151" t="s">
        <v>1755</v>
      </c>
      <c r="D6" s="148" t="s">
        <v>1756</v>
      </c>
      <c r="E6" s="148" t="s">
        <v>1551</v>
      </c>
      <c r="F6" s="148"/>
      <c r="G6" s="148" t="s">
        <v>1738</v>
      </c>
      <c r="H6" s="148" t="s">
        <v>1754</v>
      </c>
      <c r="I6" s="148"/>
      <c r="J6" s="148" t="s">
        <v>74</v>
      </c>
      <c r="K6" s="148"/>
    </row>
    <row r="7" spans="1:11" s="62" customFormat="1" ht="15.75" x14ac:dyDescent="0.4">
      <c r="B7" s="148" t="s">
        <v>1341</v>
      </c>
      <c r="C7" s="148"/>
      <c r="D7" s="148" t="s">
        <v>1757</v>
      </c>
      <c r="E7" s="148" t="s">
        <v>1552</v>
      </c>
      <c r="F7" s="148"/>
      <c r="G7" s="148" t="s">
        <v>1739</v>
      </c>
      <c r="H7" s="148" t="s">
        <v>1754</v>
      </c>
      <c r="I7" s="148"/>
      <c r="J7" s="148" t="s">
        <v>74</v>
      </c>
      <c r="K7" s="148"/>
    </row>
    <row r="8" spans="1:11" s="62" customFormat="1" ht="31.5" x14ac:dyDescent="0.4">
      <c r="B8" s="148" t="s">
        <v>1342</v>
      </c>
      <c r="C8" s="151" t="s">
        <v>1758</v>
      </c>
      <c r="D8" s="148" t="s">
        <v>1759</v>
      </c>
      <c r="E8" s="148" t="s">
        <v>1553</v>
      </c>
      <c r="F8" s="148"/>
      <c r="G8" s="148" t="s">
        <v>1740</v>
      </c>
      <c r="H8" s="148" t="s">
        <v>1754</v>
      </c>
      <c r="I8" s="148"/>
      <c r="J8" s="148" t="s">
        <v>74</v>
      </c>
      <c r="K8" s="148"/>
    </row>
    <row r="9" spans="1:11" s="62" customFormat="1" ht="31.5" x14ac:dyDescent="0.4">
      <c r="B9" s="148" t="s">
        <v>1343</v>
      </c>
      <c r="C9" s="173" t="s">
        <v>1760</v>
      </c>
      <c r="D9" s="148" t="s">
        <v>1761</v>
      </c>
      <c r="E9" s="148" t="s">
        <v>1554</v>
      </c>
      <c r="F9" s="148"/>
      <c r="G9" s="148" t="s">
        <v>1741</v>
      </c>
      <c r="H9" s="148" t="s">
        <v>1754</v>
      </c>
      <c r="I9" s="148"/>
      <c r="J9" s="148" t="s">
        <v>74</v>
      </c>
      <c r="K9" s="148"/>
    </row>
    <row r="10" spans="1:11" s="62" customFormat="1" ht="15.75" x14ac:dyDescent="0.4">
      <c r="B10" s="148" t="s">
        <v>1344</v>
      </c>
      <c r="C10" s="149"/>
      <c r="D10" s="148"/>
      <c r="E10" s="148"/>
      <c r="F10" s="148"/>
      <c r="G10" s="148"/>
      <c r="H10" s="148"/>
      <c r="I10" s="148"/>
      <c r="J10" s="148" t="s">
        <v>74</v>
      </c>
      <c r="K10" s="148"/>
    </row>
    <row r="11" spans="1:11" s="62" customFormat="1" ht="15.75" x14ac:dyDescent="0.4">
      <c r="B11" s="148" t="s">
        <v>1345</v>
      </c>
      <c r="C11" s="149"/>
      <c r="D11" s="148"/>
      <c r="E11" s="148"/>
      <c r="F11" s="148"/>
      <c r="G11" s="148"/>
      <c r="H11" s="148"/>
      <c r="I11" s="148"/>
      <c r="J11" s="148" t="s">
        <v>74</v>
      </c>
      <c r="K11" s="148"/>
    </row>
    <row r="12" spans="1:11" s="62" customFormat="1" ht="15.75" x14ac:dyDescent="0.4">
      <c r="B12" s="148" t="s">
        <v>1346</v>
      </c>
      <c r="C12" s="149"/>
      <c r="D12" s="148"/>
      <c r="E12" s="148"/>
      <c r="F12" s="148"/>
      <c r="G12" s="148"/>
      <c r="H12" s="148"/>
      <c r="I12" s="148"/>
      <c r="J12" s="148" t="s">
        <v>74</v>
      </c>
      <c r="K12" s="148"/>
    </row>
    <row r="13" spans="1:11" s="62" customFormat="1" ht="15.75" x14ac:dyDescent="0.4">
      <c r="B13" s="148" t="s">
        <v>1347</v>
      </c>
      <c r="C13" s="148"/>
      <c r="D13" s="148" t="s">
        <v>1762</v>
      </c>
      <c r="E13" s="148" t="s">
        <v>1555</v>
      </c>
      <c r="F13" s="148"/>
      <c r="G13" s="148" t="s">
        <v>1742</v>
      </c>
      <c r="H13" s="148" t="s">
        <v>1754</v>
      </c>
      <c r="I13" s="148"/>
      <c r="J13" s="148" t="s">
        <v>74</v>
      </c>
      <c r="K13" s="148"/>
    </row>
    <row r="14" spans="1:11" s="62" customFormat="1" ht="15.75" x14ac:dyDescent="0.4">
      <c r="B14" s="148" t="s">
        <v>1348</v>
      </c>
      <c r="C14" s="148"/>
      <c r="D14" s="148"/>
      <c r="E14" s="148"/>
      <c r="F14" s="148"/>
      <c r="G14" s="148"/>
      <c r="H14" s="148"/>
      <c r="I14" s="148"/>
      <c r="J14" s="148" t="s">
        <v>74</v>
      </c>
      <c r="K14" s="148"/>
    </row>
    <row r="15" spans="1:11" s="62" customFormat="1" ht="15.75" x14ac:dyDescent="0.4">
      <c r="B15" s="148" t="s">
        <v>1349</v>
      </c>
      <c r="C15" s="148" t="s">
        <v>1763</v>
      </c>
      <c r="D15" s="148" t="s">
        <v>1782</v>
      </c>
      <c r="E15" s="148"/>
      <c r="F15" s="148"/>
      <c r="G15" s="148" t="s">
        <v>1743</v>
      </c>
      <c r="H15" s="148" t="s">
        <v>1754</v>
      </c>
      <c r="I15" s="148"/>
      <c r="J15" s="148" t="s">
        <v>74</v>
      </c>
      <c r="K15" s="148"/>
    </row>
    <row r="16" spans="1:11" s="62" customFormat="1" ht="15.75" x14ac:dyDescent="0.4">
      <c r="B16" s="148" t="s">
        <v>1350</v>
      </c>
      <c r="C16" s="148"/>
      <c r="D16" s="148" t="s">
        <v>1764</v>
      </c>
      <c r="E16" s="148"/>
      <c r="F16" s="148"/>
      <c r="G16" s="148" t="s">
        <v>1744</v>
      </c>
      <c r="H16" s="148" t="s">
        <v>1754</v>
      </c>
      <c r="I16" s="148"/>
      <c r="J16" s="148" t="s">
        <v>74</v>
      </c>
      <c r="K16" s="148"/>
    </row>
    <row r="17" spans="1:11" s="62" customFormat="1" ht="15.75" x14ac:dyDescent="0.4">
      <c r="B17" s="148" t="s">
        <v>1351</v>
      </c>
      <c r="C17" s="148"/>
      <c r="D17" s="148"/>
      <c r="E17" s="148" t="s">
        <v>1556</v>
      </c>
      <c r="F17" s="148"/>
      <c r="G17" s="148"/>
      <c r="H17" s="148"/>
      <c r="I17" s="148"/>
      <c r="J17" s="148" t="s">
        <v>74</v>
      </c>
      <c r="K17" s="148"/>
    </row>
    <row r="18" spans="1:11" s="62" customFormat="1" ht="15.75" x14ac:dyDescent="0.4">
      <c r="A18" s="58"/>
      <c r="B18" s="148" t="s">
        <v>1352</v>
      </c>
      <c r="C18" s="148"/>
      <c r="D18" s="148"/>
      <c r="E18" s="148" t="s">
        <v>1557</v>
      </c>
      <c r="F18" s="148"/>
      <c r="G18" s="148"/>
      <c r="H18" s="148"/>
      <c r="I18" s="148"/>
      <c r="J18" s="148" t="s">
        <v>74</v>
      </c>
      <c r="K18" s="148"/>
    </row>
    <row r="19" spans="1:11" s="62" customFormat="1" ht="15.75" x14ac:dyDescent="0.4">
      <c r="B19" s="148" t="s">
        <v>1353</v>
      </c>
      <c r="C19" s="148"/>
      <c r="D19" s="148" t="s">
        <v>1765</v>
      </c>
      <c r="E19" s="148" t="s">
        <v>1558</v>
      </c>
      <c r="F19" s="148"/>
      <c r="G19" s="148" t="s">
        <v>1745</v>
      </c>
      <c r="H19" s="148" t="s">
        <v>1754</v>
      </c>
      <c r="I19" s="148"/>
      <c r="J19" s="148" t="s">
        <v>74</v>
      </c>
      <c r="K19" s="148"/>
    </row>
    <row r="20" spans="1:11" s="62" customFormat="1" ht="15.75" x14ac:dyDescent="0.4">
      <c r="B20" s="148" t="s">
        <v>1354</v>
      </c>
      <c r="C20" s="148" t="s">
        <v>1766</v>
      </c>
      <c r="D20" s="148" t="s">
        <v>1781</v>
      </c>
      <c r="E20" s="148" t="s">
        <v>1737</v>
      </c>
      <c r="F20" s="148"/>
      <c r="G20" s="148" t="s">
        <v>1746</v>
      </c>
      <c r="H20" s="148" t="s">
        <v>1754</v>
      </c>
      <c r="I20" s="148"/>
      <c r="J20" s="148" t="s">
        <v>74</v>
      </c>
      <c r="K20" s="148"/>
    </row>
    <row r="21" spans="1:11" s="62" customFormat="1" ht="15.75" x14ac:dyDescent="0.4">
      <c r="B21" s="148" t="s">
        <v>1355</v>
      </c>
      <c r="C21" s="148" t="s">
        <v>1767</v>
      </c>
      <c r="D21" s="174" t="s">
        <v>1768</v>
      </c>
      <c r="E21" s="148" t="s">
        <v>1559</v>
      </c>
      <c r="F21" s="148"/>
      <c r="G21" s="148" t="s">
        <v>1747</v>
      </c>
      <c r="H21" s="148" t="s">
        <v>1754</v>
      </c>
      <c r="I21" s="148"/>
      <c r="J21" s="148" t="s">
        <v>74</v>
      </c>
      <c r="K21" s="148"/>
    </row>
    <row r="22" spans="1:11" s="62" customFormat="1" ht="15.75" x14ac:dyDescent="0.4">
      <c r="B22" s="148" t="s">
        <v>1356</v>
      </c>
      <c r="C22" s="148" t="s">
        <v>1770</v>
      </c>
      <c r="D22" s="148" t="s">
        <v>1769</v>
      </c>
      <c r="E22" s="148" t="s">
        <v>1560</v>
      </c>
      <c r="F22" s="148"/>
      <c r="G22" s="148" t="s">
        <v>1748</v>
      </c>
      <c r="H22" s="148" t="s">
        <v>1754</v>
      </c>
      <c r="I22" s="148"/>
      <c r="J22" s="148" t="s">
        <v>74</v>
      </c>
      <c r="K22" s="148"/>
    </row>
    <row r="23" spans="1:11" s="62" customFormat="1" ht="15.75" x14ac:dyDescent="0.4">
      <c r="B23" s="148" t="s">
        <v>1357</v>
      </c>
      <c r="C23" s="148" t="s">
        <v>1772</v>
      </c>
      <c r="D23" s="148" t="s">
        <v>1771</v>
      </c>
      <c r="E23" s="148" t="s">
        <v>1561</v>
      </c>
      <c r="F23" s="148"/>
      <c r="G23" s="148" t="s">
        <v>1749</v>
      </c>
      <c r="H23" s="148" t="s">
        <v>1754</v>
      </c>
      <c r="I23" s="148"/>
      <c r="J23" s="148" t="s">
        <v>74</v>
      </c>
      <c r="K23" s="148"/>
    </row>
    <row r="24" spans="1:11" s="62" customFormat="1" ht="15.75" x14ac:dyDescent="0.4">
      <c r="B24" s="148" t="s">
        <v>1358</v>
      </c>
      <c r="C24" s="148" t="s">
        <v>1774</v>
      </c>
      <c r="D24" s="148" t="s">
        <v>1773</v>
      </c>
      <c r="E24" s="148" t="s">
        <v>1562</v>
      </c>
      <c r="F24" s="148"/>
      <c r="G24" s="148" t="s">
        <v>1750</v>
      </c>
      <c r="H24" s="148" t="s">
        <v>1754</v>
      </c>
      <c r="I24" s="148"/>
      <c r="J24" s="148" t="s">
        <v>74</v>
      </c>
      <c r="K24" s="148"/>
    </row>
    <row r="25" spans="1:11" s="62" customFormat="1" ht="15.75" x14ac:dyDescent="0.4">
      <c r="B25" s="148" t="s">
        <v>1359</v>
      </c>
      <c r="C25" s="148" t="s">
        <v>1775</v>
      </c>
      <c r="D25" s="148" t="s">
        <v>1780</v>
      </c>
      <c r="E25" s="148" t="s">
        <v>1563</v>
      </c>
      <c r="F25" s="148"/>
      <c r="G25" s="148" t="s">
        <v>1751</v>
      </c>
      <c r="H25" s="148" t="s">
        <v>1754</v>
      </c>
      <c r="I25" s="148"/>
      <c r="J25" s="148" t="s">
        <v>74</v>
      </c>
      <c r="K25" s="148"/>
    </row>
    <row r="26" spans="1:11" s="62" customFormat="1" ht="15.75" x14ac:dyDescent="0.4">
      <c r="B26" s="148" t="s">
        <v>1360</v>
      </c>
      <c r="C26" s="148"/>
      <c r="D26" s="148"/>
      <c r="E26" s="148" t="s">
        <v>1564</v>
      </c>
      <c r="F26" s="148"/>
      <c r="G26" s="148"/>
      <c r="H26" s="148"/>
      <c r="I26" s="148"/>
      <c r="J26" s="148" t="s">
        <v>74</v>
      </c>
      <c r="K26" s="148"/>
    </row>
    <row r="27" spans="1:11" s="62" customFormat="1" ht="15.75" x14ac:dyDescent="0.4">
      <c r="B27" s="148" t="s">
        <v>1361</v>
      </c>
      <c r="C27" s="148"/>
      <c r="D27" s="148"/>
      <c r="E27" s="148" t="s">
        <v>1565</v>
      </c>
      <c r="F27" s="148"/>
      <c r="G27" s="148"/>
      <c r="H27" s="148"/>
      <c r="I27" s="148"/>
      <c r="J27" s="148" t="s">
        <v>74</v>
      </c>
      <c r="K27" s="148"/>
    </row>
    <row r="28" spans="1:11" s="62" customFormat="1" ht="15.75" x14ac:dyDescent="0.4">
      <c r="B28" s="148" t="s">
        <v>1362</v>
      </c>
      <c r="C28" s="148" t="s">
        <v>1777</v>
      </c>
      <c r="D28" s="148" t="s">
        <v>1776</v>
      </c>
      <c r="E28" s="148" t="s">
        <v>1566</v>
      </c>
      <c r="F28" s="148"/>
      <c r="G28" s="148" t="s">
        <v>1752</v>
      </c>
      <c r="H28" s="148" t="s">
        <v>1754</v>
      </c>
      <c r="I28" s="148"/>
      <c r="J28" s="148" t="s">
        <v>74</v>
      </c>
      <c r="K28" s="148"/>
    </row>
    <row r="29" spans="1:11" s="62" customFormat="1" ht="15.75" x14ac:dyDescent="0.4">
      <c r="B29" s="148" t="s">
        <v>1363</v>
      </c>
      <c r="C29" s="148" t="s">
        <v>1779</v>
      </c>
      <c r="D29" s="148" t="s">
        <v>1778</v>
      </c>
      <c r="E29" s="148"/>
      <c r="F29" s="148"/>
      <c r="G29" s="148" t="s">
        <v>1753</v>
      </c>
      <c r="H29" s="148" t="s">
        <v>1754</v>
      </c>
      <c r="I29" s="148"/>
      <c r="J29" s="148" t="s">
        <v>74</v>
      </c>
      <c r="K29" s="148"/>
    </row>
    <row r="30" spans="1:11" s="23" customFormat="1" ht="15.75" x14ac:dyDescent="0.4">
      <c r="B30" s="29" t="s">
        <v>1364</v>
      </c>
      <c r="E30" s="29" t="s">
        <v>1567</v>
      </c>
      <c r="F30" s="29"/>
      <c r="G30" s="29"/>
      <c r="H30" s="29"/>
      <c r="I30" s="29"/>
      <c r="J30" s="148" t="s">
        <v>74</v>
      </c>
      <c r="K30" s="29"/>
    </row>
    <row r="31" spans="1:11" s="23" customFormat="1" ht="15.75" x14ac:dyDescent="0.4">
      <c r="B31" s="29" t="s">
        <v>1365</v>
      </c>
      <c r="C31" s="29"/>
      <c r="D31" s="29"/>
      <c r="E31" s="29"/>
      <c r="F31" s="29"/>
      <c r="G31" s="29"/>
      <c r="H31" s="29"/>
      <c r="I31" s="29"/>
      <c r="J31" s="148" t="s">
        <v>74</v>
      </c>
      <c r="K31" s="29"/>
    </row>
    <row r="32" spans="1:11" s="23" customFormat="1" ht="15.75" x14ac:dyDescent="0.4">
      <c r="B32" s="29" t="s">
        <v>1366</v>
      </c>
      <c r="C32" s="29"/>
      <c r="D32" s="29"/>
      <c r="E32" s="29"/>
      <c r="F32" s="29"/>
      <c r="G32" s="29"/>
      <c r="H32" s="29"/>
      <c r="I32" s="29"/>
      <c r="J32" s="148" t="s">
        <v>74</v>
      </c>
      <c r="K32" s="29"/>
    </row>
    <row r="33" spans="2:11" s="23" customFormat="1" ht="15.75" x14ac:dyDescent="0.4">
      <c r="B33" s="29" t="s">
        <v>1367</v>
      </c>
      <c r="C33" s="29"/>
      <c r="D33" s="29"/>
      <c r="E33" s="29"/>
      <c r="F33" s="29"/>
      <c r="G33" s="29"/>
      <c r="H33" s="29"/>
      <c r="I33" s="29"/>
      <c r="J33" s="148" t="s">
        <v>74</v>
      </c>
      <c r="K33" s="29"/>
    </row>
    <row r="34" spans="2:11" s="23" customFormat="1" ht="15.75" x14ac:dyDescent="0.4">
      <c r="B34" s="29" t="s">
        <v>1368</v>
      </c>
      <c r="C34" s="29"/>
      <c r="D34" s="29"/>
      <c r="E34" s="29" t="s">
        <v>1568</v>
      </c>
      <c r="F34" s="29"/>
      <c r="G34" s="29"/>
      <c r="H34" s="29"/>
      <c r="I34" s="29"/>
      <c r="J34" s="148" t="s">
        <v>74</v>
      </c>
      <c r="K34" s="29"/>
    </row>
    <row r="35" spans="2:11" s="23" customFormat="1" ht="15.75" x14ac:dyDescent="0.4">
      <c r="B35" s="29" t="s">
        <v>1369</v>
      </c>
      <c r="C35" s="29"/>
      <c r="D35" s="29"/>
      <c r="E35" s="29"/>
      <c r="F35" s="29"/>
      <c r="G35" s="29"/>
      <c r="H35" s="29"/>
      <c r="I35" s="29"/>
      <c r="J35" s="148" t="s">
        <v>74</v>
      </c>
      <c r="K35" s="29"/>
    </row>
    <row r="36" spans="2:11" s="23" customFormat="1" ht="15.75" x14ac:dyDescent="0.4">
      <c r="B36" s="29" t="s">
        <v>1370</v>
      </c>
      <c r="C36" s="29"/>
      <c r="D36" s="29"/>
      <c r="E36" s="29" t="s">
        <v>1569</v>
      </c>
      <c r="F36" s="29"/>
      <c r="G36" s="29"/>
      <c r="H36" s="29"/>
      <c r="I36" s="29"/>
      <c r="J36" s="148" t="s">
        <v>74</v>
      </c>
      <c r="K36" s="29"/>
    </row>
    <row r="37" spans="2:11" s="23" customFormat="1" ht="15.75" x14ac:dyDescent="0.4">
      <c r="B37" s="29" t="s">
        <v>1371</v>
      </c>
      <c r="C37" s="29"/>
      <c r="D37" s="29"/>
      <c r="E37" s="29" t="s">
        <v>1570</v>
      </c>
      <c r="F37" s="29"/>
      <c r="G37" s="29"/>
      <c r="H37" s="29"/>
      <c r="I37" s="29"/>
      <c r="J37" s="148" t="s">
        <v>74</v>
      </c>
      <c r="K37" s="29"/>
    </row>
    <row r="38" spans="2:11" s="23" customFormat="1" ht="15.75" x14ac:dyDescent="0.4">
      <c r="B38" s="29" t="s">
        <v>1372</v>
      </c>
      <c r="C38" s="29"/>
      <c r="D38" s="29"/>
      <c r="E38" s="29" t="s">
        <v>1571</v>
      </c>
      <c r="F38" s="29"/>
      <c r="G38" s="29"/>
      <c r="H38" s="29"/>
      <c r="I38" s="29"/>
      <c r="J38" s="148" t="s">
        <v>74</v>
      </c>
      <c r="K38" s="29"/>
    </row>
    <row r="39" spans="2:11" s="23" customFormat="1" ht="15.75" x14ac:dyDescent="0.4">
      <c r="B39" s="29" t="s">
        <v>1373</v>
      </c>
      <c r="C39" s="29"/>
      <c r="D39" s="29"/>
      <c r="E39" s="29" t="s">
        <v>1572</v>
      </c>
      <c r="F39" s="29"/>
      <c r="G39" s="29"/>
      <c r="H39" s="29"/>
      <c r="I39" s="29"/>
      <c r="J39" s="148" t="s">
        <v>74</v>
      </c>
      <c r="K39" s="29"/>
    </row>
    <row r="40" spans="2:11" s="23" customFormat="1" ht="15.75" x14ac:dyDescent="0.4">
      <c r="B40" s="29" t="s">
        <v>1374</v>
      </c>
      <c r="C40" s="29"/>
      <c r="D40" s="29"/>
      <c r="E40" s="29" t="s">
        <v>1573</v>
      </c>
      <c r="F40" s="29"/>
      <c r="G40" s="29"/>
      <c r="H40" s="29"/>
      <c r="I40" s="29"/>
      <c r="J40" s="148" t="s">
        <v>74</v>
      </c>
      <c r="K40" s="29"/>
    </row>
    <row r="41" spans="2:11" s="23" customFormat="1" ht="15.75" x14ac:dyDescent="0.4">
      <c r="B41" s="29" t="s">
        <v>1375</v>
      </c>
      <c r="C41" s="29"/>
      <c r="D41" s="29"/>
      <c r="E41" s="29" t="s">
        <v>1574</v>
      </c>
      <c r="F41" s="29"/>
      <c r="G41" s="29"/>
      <c r="H41" s="29"/>
      <c r="I41" s="29"/>
      <c r="J41" s="148" t="s">
        <v>74</v>
      </c>
      <c r="K41" s="29"/>
    </row>
    <row r="42" spans="2:11" s="23" customFormat="1" ht="15.75" x14ac:dyDescent="0.4">
      <c r="B42" s="29" t="s">
        <v>1376</v>
      </c>
      <c r="C42" s="29"/>
      <c r="D42" s="29"/>
      <c r="E42" s="29" t="s">
        <v>1575</v>
      </c>
      <c r="F42" s="29"/>
      <c r="G42" s="29"/>
      <c r="H42" s="29"/>
      <c r="I42" s="29"/>
      <c r="J42" s="148" t="s">
        <v>74</v>
      </c>
      <c r="K42" s="29"/>
    </row>
    <row r="43" spans="2:11" s="23" customFormat="1" ht="15.75" x14ac:dyDescent="0.4">
      <c r="B43" s="29" t="s">
        <v>1377</v>
      </c>
      <c r="C43" s="29"/>
      <c r="D43" s="29"/>
      <c r="E43" s="29" t="s">
        <v>1576</v>
      </c>
      <c r="F43" s="29"/>
      <c r="G43" s="29"/>
      <c r="H43" s="29"/>
      <c r="I43" s="29"/>
      <c r="J43" s="148" t="s">
        <v>74</v>
      </c>
      <c r="K43" s="29"/>
    </row>
    <row r="44" spans="2:11" s="23" customFormat="1" ht="15.75" x14ac:dyDescent="0.4">
      <c r="B44" s="29" t="s">
        <v>1378</v>
      </c>
      <c r="C44" s="29"/>
      <c r="D44" s="29"/>
      <c r="E44" s="29"/>
      <c r="F44" s="29"/>
      <c r="G44" s="29"/>
      <c r="H44" s="29"/>
      <c r="I44" s="29"/>
      <c r="J44" s="148" t="s">
        <v>74</v>
      </c>
      <c r="K44" s="29"/>
    </row>
    <row r="45" spans="2:11" s="23" customFormat="1" ht="15.75" x14ac:dyDescent="0.4">
      <c r="B45" s="29" t="s">
        <v>1379</v>
      </c>
      <c r="C45" s="29"/>
      <c r="D45" s="29"/>
      <c r="E45" s="29"/>
      <c r="F45" s="29"/>
      <c r="G45" s="29"/>
      <c r="H45" s="29"/>
      <c r="I45" s="29"/>
      <c r="J45" s="148" t="s">
        <v>74</v>
      </c>
      <c r="K45" s="29"/>
    </row>
    <row r="46" spans="2:11" s="23" customFormat="1" ht="15.75" x14ac:dyDescent="0.4">
      <c r="B46" s="29" t="s">
        <v>1380</v>
      </c>
      <c r="C46" s="29"/>
      <c r="D46" s="29"/>
      <c r="E46" s="29" t="s">
        <v>1577</v>
      </c>
      <c r="F46" s="29"/>
      <c r="G46" s="29"/>
      <c r="H46" s="29"/>
      <c r="I46" s="29"/>
      <c r="J46" s="148" t="s">
        <v>74</v>
      </c>
      <c r="K46" s="29"/>
    </row>
    <row r="47" spans="2:11" s="23" customFormat="1" ht="15.75" x14ac:dyDescent="0.4">
      <c r="B47" s="29" t="s">
        <v>1381</v>
      </c>
      <c r="C47" s="29"/>
      <c r="D47" s="29"/>
      <c r="E47" s="29"/>
      <c r="F47" s="29"/>
      <c r="G47" s="29"/>
      <c r="H47" s="29"/>
      <c r="I47" s="29"/>
      <c r="J47" s="148" t="s">
        <v>74</v>
      </c>
      <c r="K47" s="29"/>
    </row>
    <row r="48" spans="2:11" s="23" customFormat="1" ht="15.75" x14ac:dyDescent="0.4">
      <c r="B48" s="29" t="s">
        <v>1382</v>
      </c>
      <c r="C48" s="29"/>
      <c r="D48" s="29"/>
      <c r="E48" s="29"/>
      <c r="F48" s="29"/>
      <c r="G48" s="29"/>
      <c r="H48" s="29"/>
      <c r="I48" s="29"/>
      <c r="J48" s="148" t="s">
        <v>74</v>
      </c>
      <c r="K48" s="29"/>
    </row>
    <row r="49" spans="2:11" s="23" customFormat="1" ht="15.75" x14ac:dyDescent="0.4">
      <c r="B49" s="29" t="s">
        <v>1383</v>
      </c>
      <c r="C49" s="29"/>
      <c r="D49" s="29"/>
      <c r="E49" s="29"/>
      <c r="F49" s="29"/>
      <c r="G49" s="29"/>
      <c r="H49" s="29"/>
      <c r="I49" s="29"/>
      <c r="J49" s="148" t="s">
        <v>74</v>
      </c>
      <c r="K49" s="29"/>
    </row>
    <row r="50" spans="2:11" s="23" customFormat="1" ht="15.75" x14ac:dyDescent="0.4">
      <c r="B50" s="29" t="s">
        <v>1384</v>
      </c>
      <c r="C50" s="29"/>
      <c r="D50" s="29"/>
      <c r="E50" s="29"/>
      <c r="F50" s="29"/>
      <c r="G50" s="29"/>
      <c r="H50" s="29"/>
      <c r="I50" s="29"/>
      <c r="J50" s="148" t="s">
        <v>74</v>
      </c>
      <c r="K50" s="29"/>
    </row>
    <row r="51" spans="2:11" s="23" customFormat="1" ht="15.75" x14ac:dyDescent="0.4">
      <c r="B51" s="29" t="s">
        <v>1385</v>
      </c>
      <c r="C51" s="29"/>
      <c r="D51" s="29"/>
      <c r="E51" s="29" t="s">
        <v>1578</v>
      </c>
      <c r="F51" s="29"/>
      <c r="G51" s="29"/>
      <c r="H51" s="29"/>
      <c r="I51" s="29"/>
      <c r="J51" s="148" t="s">
        <v>74</v>
      </c>
      <c r="K51" s="29"/>
    </row>
    <row r="52" spans="2:11" s="23" customFormat="1" ht="15.75" x14ac:dyDescent="0.4">
      <c r="B52" s="29" t="s">
        <v>1386</v>
      </c>
      <c r="C52" s="29"/>
      <c r="D52" s="29"/>
      <c r="E52" s="29"/>
      <c r="F52" s="29"/>
      <c r="G52" s="29"/>
      <c r="H52" s="29"/>
      <c r="I52" s="29"/>
      <c r="J52" s="148" t="s">
        <v>74</v>
      </c>
      <c r="K52" s="29"/>
    </row>
    <row r="53" spans="2:11" s="23" customFormat="1" ht="15.75" x14ac:dyDescent="0.4">
      <c r="B53" s="29" t="s">
        <v>1387</v>
      </c>
      <c r="C53" s="29"/>
      <c r="D53" s="29"/>
      <c r="E53" s="29" t="s">
        <v>1579</v>
      </c>
      <c r="F53" s="29"/>
      <c r="G53" s="29"/>
      <c r="H53" s="29"/>
      <c r="I53" s="29"/>
      <c r="J53" s="148" t="s">
        <v>74</v>
      </c>
      <c r="K53" s="29"/>
    </row>
    <row r="54" spans="2:11" s="23" customFormat="1" ht="15.75" x14ac:dyDescent="0.4">
      <c r="B54" s="29" t="s">
        <v>1388</v>
      </c>
      <c r="C54" s="29"/>
      <c r="D54" s="29"/>
      <c r="E54" s="29"/>
      <c r="F54" s="29"/>
      <c r="G54" s="29"/>
      <c r="H54" s="29"/>
      <c r="I54" s="29"/>
      <c r="J54" s="148" t="s">
        <v>74</v>
      </c>
      <c r="K54" s="29"/>
    </row>
    <row r="55" spans="2:11" s="23" customFormat="1" ht="15.75" x14ac:dyDescent="0.4">
      <c r="B55" s="29" t="s">
        <v>1389</v>
      </c>
      <c r="C55" s="29"/>
      <c r="D55" s="29"/>
      <c r="E55" s="29"/>
      <c r="F55" s="29"/>
      <c r="G55" s="29"/>
      <c r="H55" s="29"/>
      <c r="I55" s="29"/>
      <c r="J55" s="148" t="s">
        <v>74</v>
      </c>
      <c r="K55" s="29"/>
    </row>
    <row r="56" spans="2:11" s="23" customFormat="1" ht="15.75" x14ac:dyDescent="0.4">
      <c r="B56" s="29" t="s">
        <v>1390</v>
      </c>
      <c r="C56" s="29"/>
      <c r="D56" s="29"/>
      <c r="E56" s="29"/>
      <c r="F56" s="29"/>
      <c r="G56" s="29"/>
      <c r="H56" s="29"/>
      <c r="I56" s="29"/>
      <c r="J56" s="148" t="s">
        <v>74</v>
      </c>
      <c r="K56" s="29"/>
    </row>
    <row r="57" spans="2:11" s="23" customFormat="1" ht="15.75" x14ac:dyDescent="0.4">
      <c r="B57" s="29" t="s">
        <v>1391</v>
      </c>
      <c r="C57" s="29"/>
      <c r="D57" s="29"/>
      <c r="E57" s="29"/>
      <c r="F57" s="29"/>
      <c r="G57" s="29"/>
      <c r="H57" s="29"/>
      <c r="I57" s="29"/>
      <c r="J57" s="148" t="s">
        <v>74</v>
      </c>
      <c r="K57" s="29"/>
    </row>
    <row r="58" spans="2:11" s="23" customFormat="1" ht="15.75" x14ac:dyDescent="0.4">
      <c r="B58" s="29" t="s">
        <v>1392</v>
      </c>
      <c r="C58" s="29"/>
      <c r="D58" s="29"/>
      <c r="E58" s="29"/>
      <c r="F58" s="29"/>
      <c r="G58" s="29"/>
      <c r="H58" s="29"/>
      <c r="I58" s="29"/>
      <c r="J58" s="148" t="s">
        <v>74</v>
      </c>
      <c r="K58" s="29"/>
    </row>
    <row r="59" spans="2:11" s="23" customFormat="1" ht="15.75" x14ac:dyDescent="0.4">
      <c r="B59" s="29" t="s">
        <v>1393</v>
      </c>
      <c r="C59" s="29"/>
      <c r="D59" s="29"/>
      <c r="E59" s="29"/>
      <c r="F59" s="29"/>
      <c r="G59" s="29"/>
      <c r="H59" s="29"/>
      <c r="I59" s="29"/>
      <c r="J59" s="148" t="s">
        <v>74</v>
      </c>
      <c r="K59" s="29"/>
    </row>
    <row r="60" spans="2:11" s="23" customFormat="1" ht="15.75" x14ac:dyDescent="0.4">
      <c r="B60" s="29" t="s">
        <v>1394</v>
      </c>
      <c r="C60" s="29"/>
      <c r="D60" s="29"/>
      <c r="E60" s="29"/>
      <c r="F60" s="29"/>
      <c r="G60" s="29"/>
      <c r="H60" s="29"/>
      <c r="I60" s="29"/>
      <c r="J60" s="148" t="s">
        <v>74</v>
      </c>
      <c r="K60" s="29"/>
    </row>
    <row r="61" spans="2:11" s="23" customFormat="1" ht="15.75" x14ac:dyDescent="0.4">
      <c r="B61" s="29" t="s">
        <v>1395</v>
      </c>
      <c r="C61" s="29"/>
      <c r="D61" s="29"/>
      <c r="E61" s="29"/>
      <c r="F61" s="29"/>
      <c r="G61" s="29"/>
      <c r="H61" s="29"/>
      <c r="I61" s="29"/>
      <c r="J61" s="148" t="s">
        <v>74</v>
      </c>
      <c r="K61" s="29"/>
    </row>
    <row r="62" spans="2:11" s="23" customFormat="1" ht="15.75" x14ac:dyDescent="0.4">
      <c r="B62" s="29" t="s">
        <v>1396</v>
      </c>
      <c r="C62" s="29"/>
      <c r="D62" s="29"/>
      <c r="E62" s="29"/>
      <c r="F62" s="29"/>
      <c r="G62" s="29"/>
      <c r="H62" s="29"/>
      <c r="I62" s="29"/>
      <c r="J62" s="148" t="s">
        <v>74</v>
      </c>
      <c r="K62" s="29"/>
    </row>
    <row r="63" spans="2:11" s="23" customFormat="1" ht="15.75" x14ac:dyDescent="0.4">
      <c r="B63" s="29" t="s">
        <v>1397</v>
      </c>
      <c r="C63" s="29"/>
      <c r="D63" s="29"/>
      <c r="E63" s="29"/>
      <c r="F63" s="29"/>
      <c r="G63" s="29"/>
      <c r="H63" s="29"/>
      <c r="I63" s="29"/>
      <c r="J63" s="148" t="s">
        <v>74</v>
      </c>
      <c r="K63" s="29"/>
    </row>
    <row r="64" spans="2:11" s="23" customFormat="1" ht="15.75" x14ac:dyDescent="0.4">
      <c r="B64" s="29" t="s">
        <v>1398</v>
      </c>
      <c r="C64" s="29"/>
      <c r="D64" s="29"/>
      <c r="E64" s="29"/>
      <c r="F64" s="29"/>
      <c r="G64" s="29"/>
      <c r="H64" s="29"/>
      <c r="I64" s="29"/>
      <c r="J64" s="148" t="s">
        <v>74</v>
      </c>
      <c r="K64" s="29"/>
    </row>
    <row r="65" spans="2:11" s="23" customFormat="1" ht="15.75" x14ac:dyDescent="0.4">
      <c r="B65" s="29" t="s">
        <v>1399</v>
      </c>
      <c r="C65" s="29"/>
      <c r="D65" s="29"/>
      <c r="E65" s="29"/>
      <c r="F65" s="29"/>
      <c r="G65" s="29"/>
      <c r="H65" s="29"/>
      <c r="I65" s="29"/>
      <c r="J65" s="148" t="s">
        <v>74</v>
      </c>
      <c r="K65" s="29"/>
    </row>
    <row r="66" spans="2:11" s="23" customFormat="1" ht="15.75" x14ac:dyDescent="0.4">
      <c r="B66" s="29" t="s">
        <v>1400</v>
      </c>
      <c r="C66" s="29"/>
      <c r="D66" s="29"/>
      <c r="E66" s="29"/>
      <c r="F66" s="29"/>
      <c r="G66" s="29"/>
      <c r="H66" s="29"/>
      <c r="I66" s="29"/>
      <c r="J66" s="148" t="s">
        <v>74</v>
      </c>
      <c r="K66" s="29"/>
    </row>
    <row r="67" spans="2:11" s="23" customFormat="1" ht="15.75" x14ac:dyDescent="0.4">
      <c r="B67" s="29" t="s">
        <v>1401</v>
      </c>
      <c r="C67" s="29"/>
      <c r="D67" s="29"/>
      <c r="E67" s="29"/>
      <c r="F67" s="29"/>
      <c r="G67" s="29"/>
      <c r="H67" s="29"/>
      <c r="I67" s="29"/>
      <c r="J67" s="148" t="s">
        <v>74</v>
      </c>
      <c r="K67" s="29"/>
    </row>
    <row r="68" spans="2:11" s="23" customFormat="1" ht="15.75" x14ac:dyDescent="0.4">
      <c r="B68" s="29" t="s">
        <v>1402</v>
      </c>
      <c r="C68" s="29"/>
      <c r="D68" s="29"/>
      <c r="E68" s="29"/>
      <c r="F68" s="29"/>
      <c r="G68" s="29"/>
      <c r="H68" s="29"/>
      <c r="I68" s="29"/>
      <c r="J68" s="148" t="s">
        <v>74</v>
      </c>
      <c r="K68" s="29"/>
    </row>
    <row r="69" spans="2:11" s="23" customFormat="1" ht="15.75" x14ac:dyDescent="0.4">
      <c r="B69" s="29" t="s">
        <v>1403</v>
      </c>
      <c r="C69" s="29"/>
      <c r="D69" s="29"/>
      <c r="E69" s="29"/>
      <c r="F69" s="29"/>
      <c r="G69" s="29"/>
      <c r="H69" s="29"/>
      <c r="I69" s="29"/>
      <c r="J69" s="148" t="s">
        <v>74</v>
      </c>
      <c r="K69" s="29"/>
    </row>
    <row r="70" spans="2:11" s="23" customFormat="1" ht="15.75" x14ac:dyDescent="0.4">
      <c r="B70" s="29" t="s">
        <v>1404</v>
      </c>
      <c r="C70" s="29"/>
      <c r="D70" s="29"/>
      <c r="E70" s="29"/>
      <c r="F70" s="29"/>
      <c r="G70" s="29"/>
      <c r="H70" s="29"/>
      <c r="I70" s="29"/>
      <c r="J70" s="148" t="s">
        <v>74</v>
      </c>
      <c r="K70" s="29"/>
    </row>
    <row r="71" spans="2:11" s="23" customFormat="1" ht="15.75" x14ac:dyDescent="0.4">
      <c r="B71" s="29" t="s">
        <v>1405</v>
      </c>
      <c r="C71" s="29"/>
      <c r="D71" s="29"/>
      <c r="E71" s="29"/>
      <c r="F71" s="29"/>
      <c r="G71" s="29"/>
      <c r="H71" s="29"/>
      <c r="I71" s="29"/>
      <c r="J71" s="148" t="s">
        <v>74</v>
      </c>
      <c r="K71" s="29"/>
    </row>
    <row r="72" spans="2:11" s="23" customFormat="1" ht="15.75" x14ac:dyDescent="0.4">
      <c r="B72" s="29" t="s">
        <v>1406</v>
      </c>
      <c r="C72" s="29"/>
      <c r="D72" s="29"/>
      <c r="E72" s="29"/>
      <c r="F72" s="29"/>
      <c r="G72" s="29"/>
      <c r="H72" s="29"/>
      <c r="I72" s="29"/>
      <c r="J72" s="148" t="s">
        <v>74</v>
      </c>
      <c r="K72" s="29"/>
    </row>
    <row r="73" spans="2:11" s="23" customFormat="1" ht="15.75" x14ac:dyDescent="0.4">
      <c r="B73" s="29" t="s">
        <v>1407</v>
      </c>
      <c r="C73" s="29"/>
      <c r="D73" s="29"/>
      <c r="E73" s="29"/>
      <c r="F73" s="29"/>
      <c r="G73" s="29"/>
      <c r="H73" s="29"/>
      <c r="I73" s="29"/>
      <c r="J73" s="148" t="s">
        <v>74</v>
      </c>
      <c r="K73" s="29"/>
    </row>
    <row r="74" spans="2:11" s="23" customFormat="1" ht="15.75" x14ac:dyDescent="0.4">
      <c r="B74" s="29" t="s">
        <v>1408</v>
      </c>
      <c r="C74" s="29"/>
      <c r="D74" s="29"/>
      <c r="E74" s="29"/>
      <c r="F74" s="29"/>
      <c r="G74" s="29"/>
      <c r="H74" s="29"/>
      <c r="I74" s="29"/>
      <c r="J74" s="148" t="s">
        <v>74</v>
      </c>
      <c r="K74" s="29"/>
    </row>
    <row r="75" spans="2:11" s="23" customFormat="1" ht="15.75" x14ac:dyDescent="0.4">
      <c r="B75" s="29" t="s">
        <v>1409</v>
      </c>
      <c r="C75" s="29"/>
      <c r="D75" s="29"/>
      <c r="E75" s="29"/>
      <c r="F75" s="29"/>
      <c r="G75" s="29"/>
      <c r="H75" s="29"/>
      <c r="I75" s="29"/>
      <c r="J75" s="148" t="s">
        <v>74</v>
      </c>
      <c r="K75" s="29"/>
    </row>
    <row r="76" spans="2:11" s="23" customFormat="1" ht="15.75" x14ac:dyDescent="0.4">
      <c r="B76" s="29" t="s">
        <v>1410</v>
      </c>
      <c r="C76" s="29"/>
      <c r="D76" s="29"/>
      <c r="E76" s="29"/>
      <c r="F76" s="29"/>
      <c r="G76" s="29"/>
      <c r="H76" s="29"/>
      <c r="I76" s="29"/>
      <c r="J76" s="148" t="s">
        <v>74</v>
      </c>
      <c r="K76" s="29"/>
    </row>
    <row r="77" spans="2:11" s="23" customFormat="1" ht="15.75" x14ac:dyDescent="0.4">
      <c r="B77" s="29" t="s">
        <v>1411</v>
      </c>
      <c r="C77" s="29"/>
      <c r="D77" s="29"/>
      <c r="E77" s="29"/>
      <c r="F77" s="29"/>
      <c r="G77" s="29"/>
      <c r="H77" s="29"/>
      <c r="I77" s="29"/>
      <c r="J77" s="148" t="s">
        <v>74</v>
      </c>
      <c r="K77" s="29"/>
    </row>
    <row r="78" spans="2:11" s="23" customFormat="1" ht="15.75" x14ac:dyDescent="0.4">
      <c r="B78" s="29" t="s">
        <v>1412</v>
      </c>
      <c r="C78" s="29"/>
      <c r="D78" s="29"/>
      <c r="E78" s="29"/>
      <c r="F78" s="29"/>
      <c r="G78" s="29"/>
      <c r="H78" s="29"/>
      <c r="I78" s="29"/>
      <c r="J78" s="148" t="s">
        <v>74</v>
      </c>
      <c r="K78" s="29"/>
    </row>
    <row r="79" spans="2:11" s="23" customFormat="1" ht="15.75" x14ac:dyDescent="0.4">
      <c r="B79" s="29" t="s">
        <v>1413</v>
      </c>
      <c r="C79" s="29"/>
      <c r="D79" s="29"/>
      <c r="E79" s="29"/>
      <c r="F79" s="29"/>
      <c r="G79" s="29"/>
      <c r="H79" s="29"/>
      <c r="I79" s="29"/>
      <c r="J79" s="148" t="s">
        <v>74</v>
      </c>
      <c r="K79" s="29"/>
    </row>
    <row r="80" spans="2:11" s="23" customFormat="1" ht="15.75" x14ac:dyDescent="0.4">
      <c r="B80" s="29" t="s">
        <v>1414</v>
      </c>
      <c r="C80" s="29"/>
      <c r="D80" s="29"/>
      <c r="E80" s="29"/>
      <c r="F80" s="29"/>
      <c r="G80" s="29"/>
      <c r="H80" s="29"/>
      <c r="I80" s="29"/>
      <c r="J80" s="148" t="s">
        <v>74</v>
      </c>
      <c r="K80" s="29"/>
    </row>
    <row r="81" spans="2:11" s="23" customFormat="1" ht="15.75" x14ac:dyDescent="0.4">
      <c r="B81" s="29" t="s">
        <v>1415</v>
      </c>
      <c r="C81" s="29"/>
      <c r="D81" s="29"/>
      <c r="E81" s="29"/>
      <c r="F81" s="29"/>
      <c r="G81" s="29"/>
      <c r="H81" s="29"/>
      <c r="I81" s="29"/>
      <c r="J81" s="148" t="s">
        <v>74</v>
      </c>
      <c r="K81" s="29"/>
    </row>
    <row r="82" spans="2:11" s="23" customFormat="1" ht="15.75" x14ac:dyDescent="0.4">
      <c r="B82" s="29" t="s">
        <v>1416</v>
      </c>
      <c r="C82" s="29"/>
      <c r="D82" s="29"/>
      <c r="E82" s="29"/>
      <c r="F82" s="29"/>
      <c r="G82" s="29"/>
      <c r="H82" s="29"/>
      <c r="I82" s="29"/>
      <c r="J82" s="148" t="s">
        <v>74</v>
      </c>
      <c r="K82" s="29"/>
    </row>
    <row r="83" spans="2:11" s="23" customFormat="1" ht="15.75" x14ac:dyDescent="0.4">
      <c r="B83" s="29" t="s">
        <v>1417</v>
      </c>
      <c r="C83" s="29"/>
      <c r="D83" s="29"/>
      <c r="E83" s="29" t="s">
        <v>1580</v>
      </c>
      <c r="F83" s="29"/>
      <c r="G83" s="29"/>
      <c r="H83" s="29"/>
      <c r="I83" s="29"/>
      <c r="J83" s="148" t="s">
        <v>74</v>
      </c>
      <c r="K83" s="29"/>
    </row>
    <row r="84" spans="2:11" s="23" customFormat="1" ht="15.75" x14ac:dyDescent="0.4">
      <c r="B84" s="29" t="s">
        <v>1418</v>
      </c>
      <c r="C84" s="29"/>
      <c r="D84" s="29"/>
      <c r="E84" s="29"/>
      <c r="F84" s="29"/>
      <c r="G84" s="29"/>
      <c r="H84" s="29"/>
      <c r="I84" s="29"/>
      <c r="J84" s="148" t="s">
        <v>74</v>
      </c>
      <c r="K84" s="29"/>
    </row>
    <row r="85" spans="2:11" s="23" customFormat="1" ht="15.75" x14ac:dyDescent="0.4">
      <c r="B85" s="29" t="s">
        <v>1419</v>
      </c>
      <c r="C85" s="29"/>
      <c r="D85" s="29"/>
      <c r="E85" s="29"/>
      <c r="F85" s="29"/>
      <c r="G85" s="29"/>
      <c r="H85" s="29"/>
      <c r="I85" s="29"/>
      <c r="J85" s="148" t="s">
        <v>74</v>
      </c>
      <c r="K85" s="29"/>
    </row>
    <row r="86" spans="2:11" s="23" customFormat="1" ht="15.75" x14ac:dyDescent="0.4">
      <c r="B86" s="29" t="s">
        <v>1420</v>
      </c>
      <c r="C86" s="29"/>
      <c r="D86" s="29"/>
      <c r="E86" s="29"/>
      <c r="F86" s="29"/>
      <c r="G86" s="29"/>
      <c r="H86" s="29"/>
      <c r="I86" s="29"/>
      <c r="J86" s="148" t="s">
        <v>74</v>
      </c>
      <c r="K86" s="29"/>
    </row>
    <row r="87" spans="2:11" s="23" customFormat="1" ht="15.75" x14ac:dyDescent="0.4">
      <c r="B87" s="29" t="s">
        <v>1421</v>
      </c>
      <c r="C87" s="29"/>
      <c r="D87" s="29"/>
      <c r="E87" s="29"/>
      <c r="F87" s="29"/>
      <c r="G87" s="29"/>
      <c r="H87" s="29"/>
      <c r="I87" s="29"/>
      <c r="J87" s="148" t="s">
        <v>74</v>
      </c>
      <c r="K87" s="29"/>
    </row>
    <row r="88" spans="2:11" s="23" customFormat="1" ht="15.75" x14ac:dyDescent="0.4">
      <c r="B88" s="29" t="s">
        <v>1422</v>
      </c>
      <c r="C88" s="29"/>
      <c r="D88" s="29"/>
      <c r="E88" s="29"/>
      <c r="F88" s="29"/>
      <c r="G88" s="29"/>
      <c r="H88" s="29"/>
      <c r="I88" s="29"/>
      <c r="J88" s="148" t="s">
        <v>74</v>
      </c>
      <c r="K88" s="29"/>
    </row>
    <row r="89" spans="2:11" s="23" customFormat="1" ht="15.75" x14ac:dyDescent="0.4">
      <c r="B89" s="29" t="s">
        <v>1423</v>
      </c>
      <c r="C89" s="29"/>
      <c r="D89" s="29"/>
      <c r="E89" s="29"/>
      <c r="F89" s="29"/>
      <c r="G89" s="29"/>
      <c r="H89" s="29"/>
      <c r="I89" s="29"/>
      <c r="J89" s="148" t="s">
        <v>74</v>
      </c>
      <c r="K89" s="29"/>
    </row>
    <row r="90" spans="2:11" s="23" customFormat="1" ht="15.75" x14ac:dyDescent="0.4">
      <c r="B90" s="29" t="s">
        <v>1424</v>
      </c>
      <c r="C90" s="29"/>
      <c r="D90" s="29"/>
      <c r="E90" s="29"/>
      <c r="F90" s="29"/>
      <c r="G90" s="29"/>
      <c r="H90" s="29"/>
      <c r="I90" s="29"/>
      <c r="J90" s="148" t="s">
        <v>74</v>
      </c>
      <c r="K90" s="29"/>
    </row>
    <row r="91" spans="2:11" s="23" customFormat="1" ht="15.75" x14ac:dyDescent="0.4">
      <c r="B91" s="29" t="s">
        <v>1425</v>
      </c>
      <c r="C91" s="29"/>
      <c r="D91" s="29"/>
      <c r="E91" s="29"/>
      <c r="F91" s="29"/>
      <c r="G91" s="29"/>
      <c r="H91" s="29"/>
      <c r="I91" s="29"/>
      <c r="J91" s="148" t="s">
        <v>74</v>
      </c>
      <c r="K91" s="29"/>
    </row>
    <row r="92" spans="2:11" s="23" customFormat="1" ht="15.75" x14ac:dyDescent="0.4">
      <c r="B92" s="29" t="s">
        <v>1426</v>
      </c>
      <c r="C92" s="29"/>
      <c r="D92" s="29"/>
      <c r="E92" s="29"/>
      <c r="F92" s="29"/>
      <c r="G92" s="29"/>
      <c r="H92" s="29"/>
      <c r="I92" s="29"/>
      <c r="J92" s="148" t="s">
        <v>74</v>
      </c>
      <c r="K92" s="29"/>
    </row>
    <row r="93" spans="2:11" s="23" customFormat="1" ht="15.75" x14ac:dyDescent="0.4">
      <c r="B93" s="29" t="s">
        <v>1427</v>
      </c>
      <c r="C93" s="29"/>
      <c r="D93" s="29"/>
      <c r="E93" s="29"/>
      <c r="F93" s="29"/>
      <c r="G93" s="29"/>
      <c r="H93" s="29"/>
      <c r="I93" s="29"/>
      <c r="J93" s="148" t="s">
        <v>74</v>
      </c>
      <c r="K93" s="29"/>
    </row>
    <row r="94" spans="2:11" s="23" customFormat="1" ht="15.75" x14ac:dyDescent="0.4">
      <c r="B94" s="29" t="s">
        <v>1428</v>
      </c>
      <c r="C94" s="29"/>
      <c r="D94" s="29"/>
      <c r="E94" s="29"/>
      <c r="F94" s="29"/>
      <c r="G94" s="29"/>
      <c r="H94" s="29"/>
      <c r="I94" s="29"/>
      <c r="J94" s="148" t="s">
        <v>74</v>
      </c>
      <c r="K94" s="29"/>
    </row>
    <row r="95" spans="2:11" s="23" customFormat="1" ht="15.75" x14ac:dyDescent="0.4">
      <c r="B95" s="29" t="s">
        <v>1429</v>
      </c>
      <c r="C95" s="29"/>
      <c r="D95" s="29"/>
      <c r="E95" s="29"/>
      <c r="F95" s="29"/>
      <c r="G95" s="29"/>
      <c r="H95" s="29"/>
      <c r="I95" s="29"/>
      <c r="J95" s="148" t="s">
        <v>74</v>
      </c>
      <c r="K95" s="29"/>
    </row>
    <row r="96" spans="2:11" s="23" customFormat="1" ht="15.75" x14ac:dyDescent="0.4">
      <c r="B96" s="29" t="s">
        <v>1430</v>
      </c>
      <c r="C96" s="29"/>
      <c r="D96" s="29"/>
      <c r="E96" s="29"/>
      <c r="F96" s="29"/>
      <c r="G96" s="29"/>
      <c r="H96" s="29"/>
      <c r="I96" s="29"/>
      <c r="J96" s="148" t="s">
        <v>74</v>
      </c>
      <c r="K96" s="29"/>
    </row>
    <row r="97" spans="2:11" s="23" customFormat="1" ht="15.75" x14ac:dyDescent="0.4">
      <c r="B97" s="29" t="s">
        <v>1431</v>
      </c>
      <c r="C97" s="29"/>
      <c r="D97" s="29"/>
      <c r="E97" s="29"/>
      <c r="F97" s="29"/>
      <c r="G97" s="29"/>
      <c r="H97" s="29"/>
      <c r="I97" s="29"/>
      <c r="J97" s="148" t="s">
        <v>74</v>
      </c>
      <c r="K97" s="29"/>
    </row>
    <row r="98" spans="2:11" s="23" customFormat="1" ht="15.75" x14ac:dyDescent="0.4">
      <c r="B98" s="29" t="s">
        <v>1432</v>
      </c>
      <c r="C98" s="29"/>
      <c r="D98" s="29"/>
      <c r="E98" s="29"/>
      <c r="F98" s="29"/>
      <c r="G98" s="29"/>
      <c r="H98" s="29"/>
      <c r="I98" s="29"/>
      <c r="J98" s="148" t="s">
        <v>74</v>
      </c>
      <c r="K98" s="29"/>
    </row>
    <row r="99" spans="2:11" s="23" customFormat="1" ht="15.75" x14ac:dyDescent="0.4">
      <c r="B99" s="29" t="s">
        <v>1433</v>
      </c>
      <c r="C99" s="29"/>
      <c r="D99" s="29"/>
      <c r="E99" s="29"/>
      <c r="F99" s="29"/>
      <c r="G99" s="29"/>
      <c r="H99" s="29"/>
      <c r="I99" s="29"/>
      <c r="J99" s="148" t="s">
        <v>74</v>
      </c>
      <c r="K99" s="29"/>
    </row>
    <row r="100" spans="2:11" s="23" customFormat="1" ht="15.75" x14ac:dyDescent="0.4">
      <c r="B100" s="29" t="s">
        <v>1434</v>
      </c>
      <c r="C100" s="29"/>
      <c r="D100" s="29"/>
      <c r="E100" s="29"/>
      <c r="F100" s="29"/>
      <c r="G100" s="29"/>
      <c r="H100" s="29"/>
      <c r="I100" s="29"/>
      <c r="J100" s="148" t="s">
        <v>74</v>
      </c>
      <c r="K100" s="29"/>
    </row>
    <row r="101" spans="2:11" s="23" customFormat="1" ht="15.75" x14ac:dyDescent="0.4">
      <c r="B101" s="29" t="s">
        <v>1435</v>
      </c>
      <c r="C101" s="29"/>
      <c r="D101" s="29"/>
      <c r="E101" s="29"/>
      <c r="F101" s="29"/>
      <c r="G101" s="29"/>
      <c r="H101" s="29"/>
      <c r="I101" s="29"/>
      <c r="J101" s="148" t="s">
        <v>74</v>
      </c>
      <c r="K101" s="29"/>
    </row>
    <row r="102" spans="2:11" s="23" customFormat="1" ht="15.75" x14ac:dyDescent="0.4">
      <c r="B102" s="29" t="s">
        <v>1436</v>
      </c>
      <c r="C102" s="29"/>
      <c r="D102" s="29"/>
      <c r="E102" s="29"/>
      <c r="F102" s="29"/>
      <c r="G102" s="29"/>
      <c r="H102" s="29"/>
      <c r="I102" s="29"/>
      <c r="J102" s="148" t="s">
        <v>74</v>
      </c>
      <c r="K102" s="29"/>
    </row>
    <row r="103" spans="2:11" s="23" customFormat="1" ht="15.75" x14ac:dyDescent="0.4">
      <c r="B103" s="29" t="s">
        <v>1437</v>
      </c>
      <c r="C103" s="29"/>
      <c r="D103" s="29"/>
      <c r="E103" s="29"/>
      <c r="F103" s="29"/>
      <c r="G103" s="29"/>
      <c r="H103" s="29"/>
      <c r="I103" s="29"/>
      <c r="J103" s="148" t="s">
        <v>74</v>
      </c>
      <c r="K103" s="29"/>
    </row>
    <row r="104" spans="2:11" s="23" customFormat="1" ht="15.75" x14ac:dyDescent="0.4">
      <c r="B104" s="29" t="s">
        <v>1438</v>
      </c>
      <c r="C104" s="29"/>
      <c r="D104" s="29"/>
      <c r="E104" s="29"/>
      <c r="F104" s="29"/>
      <c r="G104" s="29"/>
      <c r="H104" s="29"/>
      <c r="I104" s="29"/>
      <c r="J104" s="29"/>
      <c r="K104" s="29"/>
    </row>
    <row r="105" spans="2:11" s="23" customFormat="1" ht="15.75" x14ac:dyDescent="0.4">
      <c r="B105" s="29"/>
      <c r="C105" s="29"/>
      <c r="D105" s="29"/>
      <c r="E105" s="29"/>
      <c r="F105" s="29"/>
      <c r="G105" s="29"/>
      <c r="H105" s="29"/>
      <c r="I105" s="29"/>
      <c r="J105" s="29"/>
      <c r="K105" s="29"/>
    </row>
    <row r="106" spans="2:11" s="23" customFormat="1" ht="15.75" x14ac:dyDescent="0.4">
      <c r="B106" s="29"/>
      <c r="C106" s="29"/>
      <c r="D106" s="29"/>
      <c r="E106" s="29"/>
      <c r="F106" s="29"/>
      <c r="G106" s="29"/>
      <c r="H106" s="29"/>
      <c r="I106" s="29"/>
      <c r="J106" s="29"/>
      <c r="K106" s="29"/>
    </row>
    <row r="107" spans="2:11" s="23" customFormat="1" ht="15.75" x14ac:dyDescent="0.4">
      <c r="B107" s="29"/>
      <c r="C107" s="29"/>
      <c r="D107" s="29"/>
      <c r="E107" s="29"/>
      <c r="F107" s="29"/>
      <c r="G107" s="29"/>
      <c r="H107" s="29"/>
      <c r="I107" s="29"/>
      <c r="J107" s="29"/>
      <c r="K107" s="29"/>
    </row>
    <row r="108" spans="2:11" s="23" customFormat="1" ht="15.75" x14ac:dyDescent="0.4">
      <c r="B108" s="29"/>
      <c r="C108" s="29"/>
      <c r="D108" s="29"/>
      <c r="E108" s="29"/>
      <c r="F108" s="29"/>
      <c r="G108" s="29"/>
      <c r="H108" s="29"/>
      <c r="I108" s="29"/>
      <c r="J108" s="29"/>
      <c r="K108" s="29"/>
    </row>
    <row r="109" spans="2:11" s="23" customFormat="1" ht="15.75" x14ac:dyDescent="0.4">
      <c r="B109" s="29"/>
      <c r="C109" s="29"/>
      <c r="D109" s="29"/>
      <c r="E109" s="29"/>
      <c r="F109" s="29"/>
      <c r="G109" s="29"/>
      <c r="H109" s="29"/>
      <c r="I109" s="29"/>
      <c r="J109" s="29"/>
      <c r="K109" s="29"/>
    </row>
    <row r="110" spans="2:11" s="23" customFormat="1" ht="15.75" x14ac:dyDescent="0.4">
      <c r="B110" s="29"/>
      <c r="C110" s="29"/>
      <c r="D110" s="29"/>
      <c r="E110" s="29"/>
      <c r="F110" s="29"/>
      <c r="G110" s="29"/>
      <c r="H110" s="29"/>
      <c r="I110" s="29"/>
      <c r="J110" s="29"/>
      <c r="K110" s="29"/>
    </row>
    <row r="111" spans="2:11" s="23" customFormat="1" ht="15.75" x14ac:dyDescent="0.4">
      <c r="B111" s="29"/>
      <c r="C111" s="29"/>
      <c r="D111" s="29"/>
      <c r="E111" s="29"/>
      <c r="F111" s="29"/>
      <c r="G111" s="29"/>
      <c r="H111" s="29"/>
      <c r="I111" s="29"/>
      <c r="J111" s="29"/>
      <c r="K111" s="29"/>
    </row>
    <row r="112" spans="2:11" s="23" customFormat="1" ht="15.75" x14ac:dyDescent="0.4">
      <c r="B112" s="29"/>
      <c r="C112" s="29"/>
      <c r="D112" s="29"/>
      <c r="E112" s="29"/>
      <c r="F112" s="29"/>
      <c r="G112" s="29"/>
      <c r="H112" s="29"/>
      <c r="I112" s="29"/>
      <c r="J112" s="29"/>
      <c r="K112" s="29"/>
    </row>
    <row r="113" spans="2:11" s="23" customFormat="1" ht="15.75" x14ac:dyDescent="0.4">
      <c r="B113" s="29"/>
      <c r="C113" s="29"/>
      <c r="D113" s="29"/>
      <c r="E113" s="29"/>
      <c r="F113" s="29"/>
      <c r="G113" s="29"/>
      <c r="H113" s="29"/>
      <c r="I113" s="29"/>
      <c r="J113" s="29"/>
      <c r="K113" s="29"/>
    </row>
    <row r="114" spans="2:11" s="23" customFormat="1" ht="15.75" x14ac:dyDescent="0.4">
      <c r="B114" s="29"/>
      <c r="C114" s="29"/>
      <c r="D114" s="29"/>
      <c r="E114" s="29"/>
      <c r="F114" s="29"/>
      <c r="G114" s="29"/>
      <c r="H114" s="29"/>
      <c r="I114" s="29"/>
      <c r="J114" s="29"/>
      <c r="K114" s="29"/>
    </row>
    <row r="115" spans="2:11" s="23" customFormat="1" ht="15.75" x14ac:dyDescent="0.4">
      <c r="B115" s="29"/>
      <c r="C115" s="29"/>
      <c r="D115" s="29"/>
      <c r="E115" s="29"/>
      <c r="F115" s="29"/>
      <c r="G115" s="29"/>
      <c r="H115" s="29"/>
      <c r="I115" s="29"/>
      <c r="J115" s="29"/>
      <c r="K115" s="29"/>
    </row>
    <row r="116" spans="2:11" s="23" customFormat="1" ht="15.75" x14ac:dyDescent="0.4">
      <c r="B116" s="29"/>
      <c r="C116" s="29"/>
      <c r="D116" s="29"/>
      <c r="E116" s="29"/>
      <c r="F116" s="29"/>
      <c r="G116" s="29"/>
      <c r="H116" s="29"/>
      <c r="I116" s="29"/>
      <c r="J116" s="29"/>
      <c r="K116" s="29"/>
    </row>
    <row r="117" spans="2:11" s="23" customFormat="1" ht="15.75" x14ac:dyDescent="0.4">
      <c r="B117" s="29"/>
      <c r="C117" s="29"/>
      <c r="D117" s="29"/>
      <c r="E117" s="29"/>
      <c r="F117" s="29"/>
      <c r="G117" s="29"/>
      <c r="H117" s="29"/>
      <c r="I117" s="29"/>
      <c r="J117" s="29"/>
      <c r="K117" s="29"/>
    </row>
    <row r="118" spans="2:11" s="23" customFormat="1" ht="15.75" x14ac:dyDescent="0.4">
      <c r="B118" s="29"/>
      <c r="C118" s="29"/>
      <c r="D118" s="29"/>
      <c r="E118" s="29"/>
      <c r="F118" s="29"/>
      <c r="G118" s="29"/>
      <c r="H118" s="29"/>
      <c r="I118" s="29"/>
      <c r="J118" s="29"/>
      <c r="K118" s="29"/>
    </row>
    <row r="119" spans="2:11" s="23" customFormat="1" ht="15.75" x14ac:dyDescent="0.4">
      <c r="B119" s="29"/>
      <c r="C119" s="29"/>
      <c r="D119" s="29"/>
      <c r="E119" s="29"/>
      <c r="F119" s="29"/>
      <c r="G119" s="29"/>
      <c r="H119" s="29"/>
      <c r="I119" s="29"/>
      <c r="J119" s="29"/>
      <c r="K119" s="29"/>
    </row>
    <row r="120" spans="2:11" s="23" customFormat="1" ht="15.75" x14ac:dyDescent="0.4">
      <c r="B120" s="29"/>
      <c r="C120" s="29"/>
      <c r="D120" s="29"/>
      <c r="E120" s="29"/>
      <c r="F120" s="29"/>
      <c r="G120" s="29"/>
      <c r="H120" s="29"/>
      <c r="I120" s="29"/>
      <c r="J120" s="29"/>
      <c r="K120" s="29"/>
    </row>
    <row r="121" spans="2:11" s="23" customFormat="1" ht="15.75" x14ac:dyDescent="0.4">
      <c r="B121" s="29"/>
      <c r="C121" s="29"/>
      <c r="D121" s="29"/>
      <c r="E121" s="29"/>
      <c r="F121" s="29"/>
      <c r="G121" s="29"/>
      <c r="H121" s="29"/>
      <c r="I121" s="29"/>
      <c r="J121" s="29"/>
      <c r="K121" s="29"/>
    </row>
    <row r="122" spans="2:11" s="23" customFormat="1" ht="15.75" x14ac:dyDescent="0.4">
      <c r="B122" s="29"/>
      <c r="C122" s="29"/>
      <c r="D122" s="29"/>
      <c r="E122" s="29"/>
      <c r="F122" s="29"/>
      <c r="G122" s="29"/>
      <c r="H122" s="29"/>
      <c r="I122" s="29"/>
      <c r="J122" s="29"/>
      <c r="K122" s="29"/>
    </row>
    <row r="123" spans="2:11" s="23" customFormat="1" ht="15.75" x14ac:dyDescent="0.4">
      <c r="B123" s="29"/>
      <c r="C123" s="29"/>
      <c r="D123" s="29"/>
      <c r="E123" s="29"/>
      <c r="F123" s="29"/>
      <c r="G123" s="29"/>
      <c r="H123" s="29"/>
      <c r="I123" s="29"/>
      <c r="J123" s="29"/>
      <c r="K123" s="29"/>
    </row>
    <row r="124" spans="2:11" s="23" customFormat="1" ht="15.75" x14ac:dyDescent="0.4">
      <c r="B124" s="29"/>
      <c r="C124" s="29"/>
      <c r="D124" s="29"/>
      <c r="E124" s="29"/>
      <c r="F124" s="29"/>
      <c r="G124" s="29"/>
      <c r="H124" s="29"/>
      <c r="I124" s="29"/>
      <c r="J124" s="29"/>
      <c r="K124" s="29"/>
    </row>
    <row r="125" spans="2:11" s="23" customFormat="1" ht="15.75" x14ac:dyDescent="0.4">
      <c r="B125" s="29"/>
      <c r="C125" s="29"/>
      <c r="D125" s="29"/>
      <c r="E125" s="29"/>
      <c r="F125" s="29"/>
      <c r="G125" s="29"/>
      <c r="H125" s="29"/>
      <c r="I125" s="29"/>
      <c r="J125" s="29"/>
      <c r="K125" s="29"/>
    </row>
    <row r="126" spans="2:11" s="23" customFormat="1" ht="15.75" x14ac:dyDescent="0.4">
      <c r="B126" s="29"/>
      <c r="C126" s="29"/>
      <c r="D126" s="29"/>
      <c r="E126" s="29"/>
      <c r="F126" s="29"/>
      <c r="G126" s="29"/>
      <c r="H126" s="29"/>
      <c r="I126" s="29"/>
      <c r="J126" s="29"/>
      <c r="K126" s="29"/>
    </row>
    <row r="127" spans="2:11" s="23" customFormat="1" ht="15.75" x14ac:dyDescent="0.4">
      <c r="B127" s="29"/>
      <c r="C127" s="29"/>
      <c r="D127" s="29"/>
      <c r="E127" s="29"/>
      <c r="F127" s="29"/>
      <c r="G127" s="29"/>
      <c r="H127" s="29"/>
      <c r="I127" s="29"/>
      <c r="J127" s="29"/>
      <c r="K127" s="29"/>
    </row>
    <row r="128" spans="2:11" s="23" customFormat="1" ht="15.75" x14ac:dyDescent="0.4">
      <c r="B128" s="29"/>
      <c r="C128" s="29"/>
      <c r="D128" s="29"/>
      <c r="E128" s="29"/>
      <c r="F128" s="29"/>
      <c r="G128" s="29"/>
      <c r="H128" s="29"/>
      <c r="I128" s="29"/>
      <c r="J128" s="29"/>
      <c r="K128" s="29"/>
    </row>
    <row r="129" spans="2:11" s="23" customFormat="1" ht="15.75" x14ac:dyDescent="0.4">
      <c r="B129" s="29"/>
      <c r="C129" s="29"/>
      <c r="D129" s="29"/>
      <c r="E129" s="29"/>
      <c r="F129" s="29"/>
      <c r="G129" s="29"/>
      <c r="H129" s="29"/>
      <c r="I129" s="29"/>
      <c r="J129" s="29"/>
      <c r="K129" s="29"/>
    </row>
    <row r="130" spans="2:11" s="23" customFormat="1" ht="15.75" x14ac:dyDescent="0.4">
      <c r="B130" s="29"/>
      <c r="C130" s="29"/>
      <c r="D130" s="29"/>
      <c r="E130" s="29"/>
      <c r="F130" s="29"/>
      <c r="G130" s="29"/>
      <c r="H130" s="29"/>
      <c r="I130" s="29"/>
      <c r="J130" s="29"/>
      <c r="K130" s="29"/>
    </row>
    <row r="131" spans="2:11" s="23" customFormat="1" ht="15.75" x14ac:dyDescent="0.4">
      <c r="B131" s="29"/>
      <c r="C131" s="29"/>
      <c r="D131" s="29"/>
      <c r="E131" s="29"/>
      <c r="F131" s="29"/>
      <c r="G131" s="29"/>
      <c r="H131" s="29"/>
      <c r="I131" s="29"/>
      <c r="J131" s="29"/>
      <c r="K131" s="29"/>
    </row>
    <row r="132" spans="2:11" s="23" customFormat="1" ht="15.75" x14ac:dyDescent="0.4">
      <c r="B132" s="29"/>
      <c r="C132" s="29"/>
      <c r="D132" s="29"/>
      <c r="E132" s="29"/>
      <c r="F132" s="29"/>
      <c r="G132" s="29"/>
      <c r="H132" s="29"/>
      <c r="I132" s="29"/>
      <c r="J132" s="29"/>
      <c r="K132" s="29"/>
    </row>
    <row r="133" spans="2:11" s="23" customFormat="1" ht="15.75" x14ac:dyDescent="0.4">
      <c r="B133" s="29"/>
      <c r="C133" s="29"/>
      <c r="D133" s="29"/>
      <c r="E133" s="29"/>
      <c r="F133" s="29"/>
      <c r="G133" s="29"/>
      <c r="H133" s="29"/>
      <c r="I133" s="29"/>
      <c r="J133" s="29"/>
      <c r="K133" s="29"/>
    </row>
    <row r="134" spans="2:11" s="23" customFormat="1" ht="15.75" x14ac:dyDescent="0.4">
      <c r="B134" s="29"/>
      <c r="C134" s="29"/>
      <c r="D134" s="29"/>
      <c r="E134" s="29"/>
      <c r="F134" s="29"/>
      <c r="G134" s="29"/>
      <c r="H134" s="29"/>
      <c r="I134" s="29"/>
      <c r="J134" s="29"/>
      <c r="K134" s="29"/>
    </row>
    <row r="135" spans="2:11" s="23" customFormat="1" ht="15.75" x14ac:dyDescent="0.4">
      <c r="B135" s="29"/>
      <c r="C135" s="29"/>
      <c r="D135" s="29"/>
      <c r="E135" s="29"/>
      <c r="F135" s="29"/>
      <c r="G135" s="29"/>
      <c r="H135" s="29"/>
      <c r="I135" s="29"/>
      <c r="J135" s="29"/>
      <c r="K135" s="29"/>
    </row>
    <row r="136" spans="2:11" s="23" customFormat="1" ht="15.75" x14ac:dyDescent="0.4">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75" defaultRowHeight="15.75" x14ac:dyDescent="0.4"/>
  <cols>
    <col min="1" max="1" width="7.875" style="23"/>
    <col min="2" max="2" width="31.625" style="23" customWidth="1"/>
    <col min="3" max="3" width="11.625" style="23" bestFit="1" customWidth="1"/>
    <col min="4" max="4" width="15.625" style="23" bestFit="1" customWidth="1"/>
    <col min="5" max="5" width="11.5" style="23" bestFit="1" customWidth="1"/>
    <col min="6" max="6" width="17.125" style="23" bestFit="1" customWidth="1"/>
    <col min="7" max="7" width="18.125" style="23" bestFit="1" customWidth="1"/>
    <col min="8" max="8" width="21.5" style="23" bestFit="1" customWidth="1"/>
    <col min="9" max="9" width="20.125" style="23" bestFit="1" customWidth="1"/>
    <col min="10" max="10" width="24.125" style="23" bestFit="1" customWidth="1"/>
    <col min="11" max="11" width="22.5" style="23" bestFit="1" customWidth="1"/>
    <col min="12" max="12" width="30.125" style="23" bestFit="1" customWidth="1"/>
    <col min="13" max="13" width="16.875" style="23" bestFit="1" customWidth="1"/>
    <col min="14" max="14" width="19.375" style="23" bestFit="1" customWidth="1"/>
    <col min="15" max="15" width="33.125" style="23" bestFit="1" customWidth="1"/>
    <col min="16" max="17" width="25.875" style="23" bestFit="1" customWidth="1"/>
    <col min="18" max="18" width="14.125" style="23" bestFit="1" customWidth="1"/>
    <col min="19" max="19" width="18.375" style="23" bestFit="1" customWidth="1"/>
    <col min="20" max="20" width="17.125" style="23" bestFit="1" customWidth="1"/>
    <col min="21" max="21" width="15.625" style="23" bestFit="1" customWidth="1"/>
    <col min="22" max="22" width="24.375" style="23" bestFit="1" customWidth="1"/>
    <col min="23" max="23" width="32.5" style="23" bestFit="1" customWidth="1"/>
    <col min="24" max="24" width="16.875" style="23" bestFit="1" customWidth="1"/>
    <col min="25" max="16384" width="7.875" style="23"/>
  </cols>
  <sheetData>
    <row r="2" spans="1:23" ht="18.75" x14ac:dyDescent="0.4">
      <c r="B2" s="59" t="s">
        <v>454</v>
      </c>
      <c r="D2" s="59"/>
    </row>
    <row r="3" spans="1:23" ht="18" customHeight="1" x14ac:dyDescent="0.4">
      <c r="J3" s="277" t="s">
        <v>585</v>
      </c>
      <c r="K3" s="277"/>
      <c r="L3" s="277"/>
      <c r="M3" s="277"/>
      <c r="N3" s="276" t="s">
        <v>597</v>
      </c>
      <c r="O3" s="276"/>
      <c r="P3" s="276"/>
      <c r="Q3" s="276"/>
      <c r="R3" s="277" t="s">
        <v>601</v>
      </c>
      <c r="S3" s="277"/>
      <c r="T3" s="277"/>
      <c r="U3" s="276" t="s">
        <v>593</v>
      </c>
      <c r="V3" s="276"/>
      <c r="W3" s="276"/>
    </row>
    <row r="4" spans="1:23" ht="16.5" thickBot="1" x14ac:dyDescent="0.45">
      <c r="A4" s="31" t="s">
        <v>47</v>
      </c>
      <c r="B4" s="62" t="s">
        <v>579</v>
      </c>
      <c r="C4" s="23" t="s">
        <v>127</v>
      </c>
      <c r="D4" s="36" t="s">
        <v>313</v>
      </c>
      <c r="E4" s="36" t="s">
        <v>94</v>
      </c>
      <c r="F4" s="36" t="s">
        <v>580</v>
      </c>
      <c r="G4" s="36" t="s">
        <v>581</v>
      </c>
      <c r="H4" s="36" t="s">
        <v>582</v>
      </c>
      <c r="I4" s="36" t="s">
        <v>583</v>
      </c>
      <c r="J4" s="36" t="s">
        <v>588</v>
      </c>
      <c r="K4" s="62" t="s">
        <v>589</v>
      </c>
      <c r="L4" s="36" t="s">
        <v>590</v>
      </c>
      <c r="M4" s="62" t="s">
        <v>586</v>
      </c>
      <c r="N4" s="62" t="s">
        <v>598</v>
      </c>
      <c r="O4" s="62" t="s">
        <v>595</v>
      </c>
      <c r="P4" s="58" t="s">
        <v>599</v>
      </c>
      <c r="Q4" s="62" t="s">
        <v>600</v>
      </c>
      <c r="R4" s="62" t="s">
        <v>602</v>
      </c>
      <c r="S4" s="62" t="s">
        <v>603</v>
      </c>
      <c r="T4" s="62" t="s">
        <v>604</v>
      </c>
      <c r="U4" s="62" t="s">
        <v>594</v>
      </c>
      <c r="V4" s="62" t="s">
        <v>595</v>
      </c>
      <c r="W4" s="62" t="s">
        <v>596</v>
      </c>
    </row>
    <row r="5" spans="1:23" x14ac:dyDescent="0.4">
      <c r="B5" s="22" t="str">
        <f t="shared" ref="B5:B10" si="0">CONCATENATE(D5,"(",E5,")")</f>
        <v>G1000(ロール)</v>
      </c>
      <c r="C5" s="22" t="s">
        <v>691</v>
      </c>
      <c r="D5" s="22" t="s">
        <v>912</v>
      </c>
      <c r="E5" s="22" t="s">
        <v>918</v>
      </c>
      <c r="F5" s="22" t="s">
        <v>916</v>
      </c>
      <c r="G5" s="22" t="s">
        <v>736</v>
      </c>
      <c r="H5" s="147" t="s">
        <v>1056</v>
      </c>
      <c r="I5" s="22" t="s">
        <v>736</v>
      </c>
      <c r="J5" s="20" t="s">
        <v>591</v>
      </c>
      <c r="K5" s="20" t="s">
        <v>592</v>
      </c>
      <c r="L5" s="20" t="s">
        <v>2206</v>
      </c>
      <c r="M5" s="22"/>
      <c r="N5" s="22" t="s">
        <v>691</v>
      </c>
      <c r="O5" s="147" t="s">
        <v>2220</v>
      </c>
      <c r="P5" s="25"/>
      <c r="Q5" s="96"/>
      <c r="R5" s="22"/>
      <c r="S5" s="25"/>
      <c r="T5" s="22"/>
      <c r="U5" s="22" t="s">
        <v>76</v>
      </c>
      <c r="V5" s="22" t="s">
        <v>146</v>
      </c>
      <c r="W5" s="22" t="s">
        <v>76</v>
      </c>
    </row>
    <row r="6" spans="1:23" x14ac:dyDescent="0.4">
      <c r="B6" s="29" t="str">
        <f t="shared" si="0"/>
        <v>G2000(カットサンプル)</v>
      </c>
      <c r="C6" s="29" t="s">
        <v>691</v>
      </c>
      <c r="D6" s="29" t="s">
        <v>913</v>
      </c>
      <c r="E6" s="29" t="s">
        <v>919</v>
      </c>
      <c r="F6" s="29" t="s">
        <v>916</v>
      </c>
      <c r="G6" s="29" t="s">
        <v>736</v>
      </c>
      <c r="H6" s="148" t="s">
        <v>824</v>
      </c>
      <c r="I6" s="29" t="s">
        <v>736</v>
      </c>
      <c r="J6" s="28" t="s">
        <v>108</v>
      </c>
      <c r="K6" s="28" t="s">
        <v>124</v>
      </c>
      <c r="L6" s="28" t="s">
        <v>2205</v>
      </c>
      <c r="M6" s="29"/>
      <c r="N6" s="29" t="s">
        <v>691</v>
      </c>
      <c r="O6" s="148" t="s">
        <v>2220</v>
      </c>
      <c r="P6" s="43"/>
      <c r="Q6" s="29"/>
      <c r="R6" s="29"/>
      <c r="S6" s="43"/>
      <c r="T6" s="29"/>
      <c r="U6" s="29" t="s">
        <v>76</v>
      </c>
      <c r="V6" s="29" t="s">
        <v>146</v>
      </c>
      <c r="W6" s="29" t="s">
        <v>76</v>
      </c>
    </row>
    <row r="7" spans="1:23" x14ac:dyDescent="0.4">
      <c r="B7" s="29" t="str">
        <f t="shared" si="0"/>
        <v>G3000(サービス)</v>
      </c>
      <c r="C7" s="29" t="s">
        <v>691</v>
      </c>
      <c r="D7" s="29" t="s">
        <v>914</v>
      </c>
      <c r="E7" s="29" t="s">
        <v>316</v>
      </c>
      <c r="F7" s="29" t="s">
        <v>316</v>
      </c>
      <c r="G7" s="29" t="s">
        <v>736</v>
      </c>
      <c r="H7" s="29" t="s">
        <v>917</v>
      </c>
      <c r="I7" s="29" t="s">
        <v>736</v>
      </c>
      <c r="J7" s="28" t="s">
        <v>108</v>
      </c>
      <c r="K7" s="28" t="s">
        <v>124</v>
      </c>
      <c r="L7" s="28" t="s">
        <v>2205</v>
      </c>
      <c r="M7" s="29"/>
      <c r="N7" s="29" t="s">
        <v>691</v>
      </c>
      <c r="O7" s="148" t="s">
        <v>2220</v>
      </c>
      <c r="P7" s="43"/>
      <c r="Q7" s="29"/>
      <c r="R7" s="29"/>
      <c r="S7" s="43"/>
      <c r="T7" s="29"/>
      <c r="U7" s="29" t="s">
        <v>76</v>
      </c>
      <c r="V7" s="29" t="s">
        <v>146</v>
      </c>
      <c r="W7" s="29" t="s">
        <v>76</v>
      </c>
    </row>
    <row r="8" spans="1:23" x14ac:dyDescent="0.4">
      <c r="B8" s="29" t="str">
        <f t="shared" si="0"/>
        <v>G5000(仕入先直送)</v>
      </c>
      <c r="C8" s="29" t="s">
        <v>691</v>
      </c>
      <c r="D8" s="29" t="s">
        <v>915</v>
      </c>
      <c r="E8" s="29" t="s">
        <v>920</v>
      </c>
      <c r="F8" s="29" t="s">
        <v>916</v>
      </c>
      <c r="G8" s="29" t="s">
        <v>736</v>
      </c>
      <c r="H8" s="29" t="s">
        <v>824</v>
      </c>
      <c r="I8" s="29" t="s">
        <v>736</v>
      </c>
      <c r="J8" s="28" t="s">
        <v>108</v>
      </c>
      <c r="K8" s="28" t="s">
        <v>124</v>
      </c>
      <c r="L8" s="28" t="s">
        <v>2205</v>
      </c>
      <c r="M8" s="29"/>
      <c r="N8" s="29" t="s">
        <v>691</v>
      </c>
      <c r="O8" s="148" t="s">
        <v>2220</v>
      </c>
      <c r="P8" s="43"/>
      <c r="Q8" s="29"/>
      <c r="R8" s="29"/>
      <c r="S8" s="43"/>
      <c r="T8" s="29"/>
      <c r="U8" s="29" t="s">
        <v>76</v>
      </c>
      <c r="V8" s="29" t="s">
        <v>146</v>
      </c>
      <c r="W8" s="29" t="s">
        <v>76</v>
      </c>
    </row>
    <row r="9" spans="1:23" x14ac:dyDescent="0.4">
      <c r="B9" s="29" t="str">
        <f t="shared" si="0"/>
        <v>()</v>
      </c>
      <c r="C9" s="29"/>
      <c r="D9" s="29"/>
      <c r="E9" s="29"/>
      <c r="F9" s="29"/>
      <c r="G9" s="29"/>
      <c r="H9" s="29"/>
      <c r="I9" s="29"/>
      <c r="J9" s="29"/>
      <c r="K9" s="29"/>
      <c r="L9" s="29"/>
      <c r="M9" s="29"/>
      <c r="N9" s="29"/>
      <c r="O9" s="29"/>
      <c r="P9" s="29"/>
      <c r="Q9" s="29"/>
      <c r="R9" s="29"/>
      <c r="S9" s="29"/>
      <c r="T9" s="29"/>
      <c r="U9" s="29"/>
      <c r="V9" s="29"/>
      <c r="W9" s="29"/>
    </row>
    <row r="10" spans="1:23" x14ac:dyDescent="0.4">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x14ac:dyDescent="0.4">
      <c r="B12" s="23" t="s">
        <v>584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64"/>
  <sheetViews>
    <sheetView zoomScale="85" zoomScaleNormal="85" workbookViewId="0">
      <pane xSplit="1" ySplit="4" topLeftCell="B5" activePane="bottomRight" state="frozen"/>
      <selection pane="topRight" activeCell="B1" sqref="B1"/>
      <selection pane="bottomLeft" activeCell="A5" sqref="A5"/>
      <selection pane="bottomRight" activeCell="B37" sqref="B37"/>
    </sheetView>
  </sheetViews>
  <sheetFormatPr defaultColWidth="8.125" defaultRowHeight="15.75" x14ac:dyDescent="0.4"/>
  <cols>
    <col min="1" max="1" width="8.125" style="33"/>
    <col min="2" max="2" width="70.75" style="33" customWidth="1"/>
    <col min="3" max="3" width="11.625" style="33" bestFit="1" customWidth="1"/>
    <col min="4" max="4" width="22.25" style="33" customWidth="1"/>
    <col min="5" max="5" width="11.875" style="33" customWidth="1"/>
    <col min="6" max="6" width="25.25" style="33" customWidth="1"/>
    <col min="7" max="7" width="17.375" style="33" customWidth="1"/>
    <col min="8" max="8" width="57" style="33" bestFit="1" customWidth="1"/>
    <col min="9" max="9" width="12.625" style="33" customWidth="1"/>
    <col min="10" max="10" width="12.25" style="33" bestFit="1" customWidth="1"/>
    <col min="11" max="11" width="10.75" style="33" customWidth="1"/>
    <col min="12" max="12" width="8.5" style="33" bestFit="1" customWidth="1"/>
    <col min="13" max="16384" width="8.125" style="33"/>
  </cols>
  <sheetData>
    <row r="2" spans="1:12" ht="18.75" x14ac:dyDescent="0.4">
      <c r="B2" s="68" t="s">
        <v>455</v>
      </c>
    </row>
    <row r="4" spans="1:12" x14ac:dyDescent="0.4">
      <c r="A4" s="31" t="s">
        <v>47</v>
      </c>
      <c r="B4" s="33" t="s">
        <v>317</v>
      </c>
      <c r="C4" s="33" t="s">
        <v>127</v>
      </c>
      <c r="D4" s="71" t="s">
        <v>45</v>
      </c>
      <c r="E4" s="33" t="s">
        <v>314</v>
      </c>
      <c r="F4" s="33" t="s">
        <v>46</v>
      </c>
      <c r="G4" s="97" t="s">
        <v>318</v>
      </c>
      <c r="H4" s="71" t="s">
        <v>94</v>
      </c>
      <c r="I4" s="71" t="s">
        <v>315</v>
      </c>
      <c r="J4" s="33" t="s">
        <v>319</v>
      </c>
      <c r="K4" s="33" t="s">
        <v>934</v>
      </c>
      <c r="L4" s="33" t="s">
        <v>320</v>
      </c>
    </row>
    <row r="5" spans="1:12" x14ac:dyDescent="0.4">
      <c r="B5" s="34"/>
      <c r="C5" s="34"/>
      <c r="D5" s="34"/>
      <c r="E5" s="34"/>
      <c r="F5" s="34"/>
      <c r="G5" s="98"/>
      <c r="H5" s="34"/>
      <c r="I5" s="34"/>
      <c r="J5" s="35"/>
      <c r="K5" s="35"/>
      <c r="L5" s="34"/>
    </row>
    <row r="6" spans="1:12" x14ac:dyDescent="0.4">
      <c r="B6" s="34" t="s">
        <v>1173</v>
      </c>
      <c r="C6" s="34" t="s">
        <v>691</v>
      </c>
      <c r="D6" s="34" t="s">
        <v>935</v>
      </c>
      <c r="E6" s="34" t="s">
        <v>128</v>
      </c>
      <c r="F6" s="46" t="s">
        <v>977</v>
      </c>
      <c r="G6" s="98"/>
      <c r="H6" s="34" t="s">
        <v>1144</v>
      </c>
      <c r="I6" s="34" t="s">
        <v>823</v>
      </c>
      <c r="J6" s="153">
        <v>6800</v>
      </c>
      <c r="K6" s="35"/>
      <c r="L6" s="34" t="b">
        <v>1</v>
      </c>
    </row>
    <row r="7" spans="1:12" x14ac:dyDescent="0.4">
      <c r="B7" s="34" t="s">
        <v>1174</v>
      </c>
      <c r="C7" s="34" t="s">
        <v>691</v>
      </c>
      <c r="D7" s="34" t="s">
        <v>936</v>
      </c>
      <c r="E7" s="34" t="s">
        <v>128</v>
      </c>
      <c r="F7" s="46" t="s">
        <v>978</v>
      </c>
      <c r="G7" s="98"/>
      <c r="H7" s="34" t="s">
        <v>1145</v>
      </c>
      <c r="I7" s="34" t="s">
        <v>401</v>
      </c>
      <c r="J7" s="153">
        <v>10000</v>
      </c>
      <c r="K7" s="35"/>
      <c r="L7" s="34" t="b">
        <v>1</v>
      </c>
    </row>
    <row r="8" spans="1:12" x14ac:dyDescent="0.4">
      <c r="B8" s="34" t="s">
        <v>1175</v>
      </c>
      <c r="C8" s="34" t="s">
        <v>691</v>
      </c>
      <c r="D8" s="34" t="s">
        <v>936</v>
      </c>
      <c r="E8" s="34" t="s">
        <v>128</v>
      </c>
      <c r="F8" s="46" t="s">
        <v>979</v>
      </c>
      <c r="G8" s="98"/>
      <c r="H8" s="34" t="s">
        <v>1146</v>
      </c>
      <c r="I8" s="34" t="s">
        <v>401</v>
      </c>
      <c r="J8" s="153">
        <v>50000</v>
      </c>
      <c r="K8" s="35"/>
      <c r="L8" s="34" t="b">
        <v>1</v>
      </c>
    </row>
    <row r="9" spans="1:12" x14ac:dyDescent="0.4">
      <c r="B9" s="34" t="s">
        <v>1176</v>
      </c>
      <c r="C9" s="34" t="s">
        <v>691</v>
      </c>
      <c r="D9" s="34" t="s">
        <v>935</v>
      </c>
      <c r="E9" s="34" t="s">
        <v>128</v>
      </c>
      <c r="F9" s="46" t="s">
        <v>980</v>
      </c>
      <c r="G9" s="98"/>
      <c r="H9" s="34" t="s">
        <v>1147</v>
      </c>
      <c r="I9" s="34" t="s">
        <v>823</v>
      </c>
      <c r="J9" s="153">
        <v>6800</v>
      </c>
      <c r="K9" s="35"/>
      <c r="L9" s="34" t="b">
        <v>1</v>
      </c>
    </row>
    <row r="10" spans="1:12" x14ac:dyDescent="0.4">
      <c r="B10" s="34" t="s">
        <v>1177</v>
      </c>
      <c r="C10" s="34" t="s">
        <v>691</v>
      </c>
      <c r="D10" s="34" t="s">
        <v>936</v>
      </c>
      <c r="E10" s="34" t="s">
        <v>128</v>
      </c>
      <c r="F10" s="46" t="s">
        <v>981</v>
      </c>
      <c r="G10" s="98"/>
      <c r="H10" s="34" t="s">
        <v>1148</v>
      </c>
      <c r="I10" s="34" t="s">
        <v>401</v>
      </c>
      <c r="J10" s="153">
        <v>10000</v>
      </c>
      <c r="K10" s="35"/>
      <c r="L10" s="34" t="b">
        <v>1</v>
      </c>
    </row>
    <row r="11" spans="1:12" x14ac:dyDescent="0.4">
      <c r="B11" s="34" t="s">
        <v>1178</v>
      </c>
      <c r="C11" s="34" t="s">
        <v>691</v>
      </c>
      <c r="D11" s="34" t="s">
        <v>936</v>
      </c>
      <c r="E11" s="34" t="s">
        <v>128</v>
      </c>
      <c r="F11" s="46" t="s">
        <v>982</v>
      </c>
      <c r="G11" s="98"/>
      <c r="H11" s="34" t="s">
        <v>1149</v>
      </c>
      <c r="I11" s="34" t="s">
        <v>401</v>
      </c>
      <c r="J11" s="153">
        <v>50000</v>
      </c>
      <c r="K11" s="35"/>
      <c r="L11" s="34" t="b">
        <v>1</v>
      </c>
    </row>
    <row r="12" spans="1:12" x14ac:dyDescent="0.4">
      <c r="B12" s="34" t="s">
        <v>1179</v>
      </c>
      <c r="C12" s="34" t="s">
        <v>691</v>
      </c>
      <c r="D12" s="34" t="s">
        <v>935</v>
      </c>
      <c r="E12" s="34" t="s">
        <v>128</v>
      </c>
      <c r="F12" s="46" t="s">
        <v>983</v>
      </c>
      <c r="G12" s="98"/>
      <c r="H12" s="34" t="s">
        <v>1150</v>
      </c>
      <c r="I12" s="34" t="s">
        <v>823</v>
      </c>
      <c r="J12" s="153">
        <v>8800</v>
      </c>
      <c r="K12" s="35"/>
      <c r="L12" s="34" t="b">
        <v>1</v>
      </c>
    </row>
    <row r="13" spans="1:12" x14ac:dyDescent="0.4">
      <c r="B13" s="34" t="s">
        <v>1180</v>
      </c>
      <c r="C13" s="34" t="s">
        <v>691</v>
      </c>
      <c r="D13" s="34" t="s">
        <v>936</v>
      </c>
      <c r="E13" s="34" t="s">
        <v>128</v>
      </c>
      <c r="F13" s="46" t="s">
        <v>984</v>
      </c>
      <c r="G13" s="98"/>
      <c r="H13" s="34" t="s">
        <v>1151</v>
      </c>
      <c r="I13" s="34" t="s">
        <v>401</v>
      </c>
      <c r="J13" s="153">
        <v>13000</v>
      </c>
      <c r="K13" s="35"/>
      <c r="L13" s="34" t="b">
        <v>1</v>
      </c>
    </row>
    <row r="14" spans="1:12" x14ac:dyDescent="0.4">
      <c r="B14" s="34" t="s">
        <v>1181</v>
      </c>
      <c r="C14" s="34" t="s">
        <v>691</v>
      </c>
      <c r="D14" s="34" t="s">
        <v>936</v>
      </c>
      <c r="E14" s="34" t="s">
        <v>128</v>
      </c>
      <c r="F14" s="46" t="s">
        <v>985</v>
      </c>
      <c r="G14" s="98"/>
      <c r="H14" s="34" t="s">
        <v>1152</v>
      </c>
      <c r="I14" s="34" t="s">
        <v>401</v>
      </c>
      <c r="J14" s="153">
        <v>65000</v>
      </c>
      <c r="K14" s="35"/>
      <c r="L14" s="34" t="b">
        <v>1</v>
      </c>
    </row>
    <row r="15" spans="1:12" x14ac:dyDescent="0.4">
      <c r="B15" s="34" t="s">
        <v>1182</v>
      </c>
      <c r="C15" s="34" t="s">
        <v>691</v>
      </c>
      <c r="D15" s="34" t="s">
        <v>935</v>
      </c>
      <c r="E15" s="34" t="s">
        <v>128</v>
      </c>
      <c r="F15" s="46" t="s">
        <v>986</v>
      </c>
      <c r="G15" s="98"/>
      <c r="H15" s="34" t="s">
        <v>1153</v>
      </c>
      <c r="I15" s="34" t="s">
        <v>823</v>
      </c>
      <c r="J15" s="153">
        <v>8800</v>
      </c>
      <c r="K15" s="35"/>
      <c r="L15" s="34" t="b">
        <v>1</v>
      </c>
    </row>
    <row r="16" spans="1:12" x14ac:dyDescent="0.4">
      <c r="B16" s="34" t="s">
        <v>1183</v>
      </c>
      <c r="C16" s="34" t="s">
        <v>691</v>
      </c>
      <c r="D16" s="34" t="s">
        <v>936</v>
      </c>
      <c r="E16" s="34" t="s">
        <v>128</v>
      </c>
      <c r="F16" s="46" t="s">
        <v>987</v>
      </c>
      <c r="G16" s="98"/>
      <c r="H16" s="34" t="s">
        <v>1154</v>
      </c>
      <c r="I16" s="34" t="s">
        <v>401</v>
      </c>
      <c r="J16" s="153">
        <v>13000</v>
      </c>
      <c r="K16" s="35"/>
      <c r="L16" s="34" t="b">
        <v>1</v>
      </c>
    </row>
    <row r="17" spans="2:12" x14ac:dyDescent="0.4">
      <c r="B17" s="34" t="s">
        <v>1184</v>
      </c>
      <c r="C17" s="34" t="s">
        <v>691</v>
      </c>
      <c r="D17" s="34" t="s">
        <v>936</v>
      </c>
      <c r="E17" s="34" t="s">
        <v>128</v>
      </c>
      <c r="F17" s="46" t="s">
        <v>988</v>
      </c>
      <c r="G17" s="98"/>
      <c r="H17" s="34" t="s">
        <v>1155</v>
      </c>
      <c r="I17" s="34" t="s">
        <v>401</v>
      </c>
      <c r="J17" s="153">
        <v>65000</v>
      </c>
      <c r="K17" s="35"/>
      <c r="L17" s="34" t="b">
        <v>1</v>
      </c>
    </row>
    <row r="18" spans="2:12" x14ac:dyDescent="0.4">
      <c r="B18" s="34" t="s">
        <v>1185</v>
      </c>
      <c r="C18" s="34" t="s">
        <v>691</v>
      </c>
      <c r="D18" s="34" t="s">
        <v>935</v>
      </c>
      <c r="E18" s="34" t="s">
        <v>128</v>
      </c>
      <c r="F18" s="46" t="s">
        <v>989</v>
      </c>
      <c r="G18" s="98"/>
      <c r="H18" s="34" t="s">
        <v>1156</v>
      </c>
      <c r="I18" s="34" t="s">
        <v>823</v>
      </c>
      <c r="J18" s="153">
        <v>9400</v>
      </c>
      <c r="K18" s="35"/>
      <c r="L18" s="34" t="b">
        <v>1</v>
      </c>
    </row>
    <row r="19" spans="2:12" x14ac:dyDescent="0.4">
      <c r="B19" s="34" t="s">
        <v>1186</v>
      </c>
      <c r="C19" s="34" t="s">
        <v>691</v>
      </c>
      <c r="D19" s="34" t="s">
        <v>936</v>
      </c>
      <c r="E19" s="34" t="s">
        <v>128</v>
      </c>
      <c r="F19" s="46" t="s">
        <v>990</v>
      </c>
      <c r="G19" s="98"/>
      <c r="H19" s="34" t="s">
        <v>1157</v>
      </c>
      <c r="I19" s="34" t="s">
        <v>401</v>
      </c>
      <c r="J19" s="153">
        <v>13000</v>
      </c>
      <c r="K19" s="35"/>
      <c r="L19" s="34" t="b">
        <v>1</v>
      </c>
    </row>
    <row r="20" spans="2:12" x14ac:dyDescent="0.4">
      <c r="B20" s="34" t="s">
        <v>1187</v>
      </c>
      <c r="C20" s="34" t="s">
        <v>691</v>
      </c>
      <c r="D20" s="34" t="s">
        <v>936</v>
      </c>
      <c r="E20" s="34" t="s">
        <v>128</v>
      </c>
      <c r="F20" s="46" t="s">
        <v>991</v>
      </c>
      <c r="G20" s="98"/>
      <c r="H20" s="34" t="s">
        <v>1158</v>
      </c>
      <c r="I20" s="34" t="s">
        <v>401</v>
      </c>
      <c r="J20" s="153">
        <v>65000</v>
      </c>
      <c r="K20" s="35"/>
      <c r="L20" s="34" t="b">
        <v>1</v>
      </c>
    </row>
    <row r="21" spans="2:12" x14ac:dyDescent="0.4">
      <c r="B21" s="34" t="s">
        <v>1188</v>
      </c>
      <c r="C21" s="34" t="s">
        <v>691</v>
      </c>
      <c r="D21" s="34" t="s">
        <v>935</v>
      </c>
      <c r="E21" s="34" t="s">
        <v>128</v>
      </c>
      <c r="F21" s="34" t="s">
        <v>992</v>
      </c>
      <c r="G21" s="98"/>
      <c r="H21" s="34" t="s">
        <v>1159</v>
      </c>
      <c r="I21" s="34" t="s">
        <v>823</v>
      </c>
      <c r="J21" s="153">
        <v>9800</v>
      </c>
      <c r="K21" s="35"/>
      <c r="L21" s="34" t="b">
        <v>1</v>
      </c>
    </row>
    <row r="22" spans="2:12" x14ac:dyDescent="0.4">
      <c r="B22" s="34" t="s">
        <v>1189</v>
      </c>
      <c r="C22" s="34" t="s">
        <v>691</v>
      </c>
      <c r="D22" s="34" t="s">
        <v>936</v>
      </c>
      <c r="E22" s="34" t="s">
        <v>128</v>
      </c>
      <c r="F22" s="34" t="s">
        <v>993</v>
      </c>
      <c r="G22" s="98"/>
      <c r="H22" s="34" t="s">
        <v>1160</v>
      </c>
      <c r="I22" s="34" t="s">
        <v>401</v>
      </c>
      <c r="J22" s="153">
        <v>13000</v>
      </c>
      <c r="K22" s="35"/>
      <c r="L22" s="34" t="b">
        <v>1</v>
      </c>
    </row>
    <row r="23" spans="2:12" x14ac:dyDescent="0.4">
      <c r="B23" s="34" t="s">
        <v>1190</v>
      </c>
      <c r="C23" s="34" t="s">
        <v>691</v>
      </c>
      <c r="D23" s="34" t="s">
        <v>936</v>
      </c>
      <c r="E23" s="34" t="s">
        <v>128</v>
      </c>
      <c r="F23" s="34" t="s">
        <v>994</v>
      </c>
      <c r="G23" s="98"/>
      <c r="H23" s="34" t="s">
        <v>1161</v>
      </c>
      <c r="I23" s="34" t="s">
        <v>401</v>
      </c>
      <c r="J23" s="153">
        <v>65000</v>
      </c>
      <c r="K23" s="35"/>
      <c r="L23" s="34" t="b">
        <v>1</v>
      </c>
    </row>
    <row r="24" spans="2:12" x14ac:dyDescent="0.4">
      <c r="B24" s="34" t="s">
        <v>1191</v>
      </c>
      <c r="C24" s="34" t="s">
        <v>691</v>
      </c>
      <c r="D24" s="34" t="s">
        <v>935</v>
      </c>
      <c r="E24" s="34" t="s">
        <v>128</v>
      </c>
      <c r="F24" s="34" t="s">
        <v>995</v>
      </c>
      <c r="G24" s="98"/>
      <c r="H24" s="34" t="s">
        <v>1162</v>
      </c>
      <c r="I24" s="34" t="s">
        <v>823</v>
      </c>
      <c r="J24" s="153">
        <v>9800</v>
      </c>
      <c r="K24" s="35"/>
      <c r="L24" s="34" t="b">
        <v>1</v>
      </c>
    </row>
    <row r="25" spans="2:12" x14ac:dyDescent="0.4">
      <c r="B25" s="34" t="s">
        <v>1192</v>
      </c>
      <c r="C25" s="34" t="s">
        <v>691</v>
      </c>
      <c r="D25" s="34" t="s">
        <v>936</v>
      </c>
      <c r="E25" s="34" t="s">
        <v>128</v>
      </c>
      <c r="F25" s="34" t="s">
        <v>996</v>
      </c>
      <c r="G25" s="98"/>
      <c r="H25" s="34" t="s">
        <v>1163</v>
      </c>
      <c r="I25" s="34" t="s">
        <v>401</v>
      </c>
      <c r="J25" s="153">
        <v>13000</v>
      </c>
      <c r="K25" s="35"/>
      <c r="L25" s="34" t="b">
        <v>1</v>
      </c>
    </row>
    <row r="26" spans="2:12" x14ac:dyDescent="0.4">
      <c r="B26" s="34" t="s">
        <v>1193</v>
      </c>
      <c r="C26" s="34" t="s">
        <v>691</v>
      </c>
      <c r="D26" s="34" t="s">
        <v>936</v>
      </c>
      <c r="E26" s="34" t="s">
        <v>128</v>
      </c>
      <c r="F26" s="34" t="s">
        <v>997</v>
      </c>
      <c r="G26" s="98"/>
      <c r="H26" s="34" t="s">
        <v>1164</v>
      </c>
      <c r="I26" s="34" t="s">
        <v>401</v>
      </c>
      <c r="J26" s="153">
        <v>65000</v>
      </c>
      <c r="K26" s="35"/>
      <c r="L26" s="34" t="b">
        <v>1</v>
      </c>
    </row>
    <row r="27" spans="2:12" x14ac:dyDescent="0.4">
      <c r="B27" s="34" t="s">
        <v>1194</v>
      </c>
      <c r="C27" s="34" t="s">
        <v>691</v>
      </c>
      <c r="D27" s="34" t="s">
        <v>935</v>
      </c>
      <c r="E27" s="34" t="s">
        <v>128</v>
      </c>
      <c r="F27" s="34" t="s">
        <v>998</v>
      </c>
      <c r="G27" s="98"/>
      <c r="H27" s="34" t="s">
        <v>1165</v>
      </c>
      <c r="I27" s="34" t="s">
        <v>823</v>
      </c>
      <c r="J27" s="153">
        <v>11000</v>
      </c>
      <c r="K27" s="35"/>
      <c r="L27" s="34" t="b">
        <v>1</v>
      </c>
    </row>
    <row r="28" spans="2:12" x14ac:dyDescent="0.4">
      <c r="B28" s="34" t="s">
        <v>1195</v>
      </c>
      <c r="C28" s="34" t="s">
        <v>691</v>
      </c>
      <c r="D28" s="34" t="s">
        <v>936</v>
      </c>
      <c r="E28" s="34" t="s">
        <v>128</v>
      </c>
      <c r="F28" s="34" t="s">
        <v>999</v>
      </c>
      <c r="G28" s="98"/>
      <c r="H28" s="34" t="s">
        <v>1166</v>
      </c>
      <c r="I28" s="34" t="s">
        <v>401</v>
      </c>
      <c r="J28" s="153">
        <v>13000</v>
      </c>
      <c r="K28" s="35"/>
      <c r="L28" s="34" t="b">
        <v>1</v>
      </c>
    </row>
    <row r="29" spans="2:12" x14ac:dyDescent="0.4">
      <c r="B29" s="34" t="s">
        <v>1196</v>
      </c>
      <c r="C29" s="34" t="s">
        <v>691</v>
      </c>
      <c r="D29" s="34" t="s">
        <v>936</v>
      </c>
      <c r="E29" s="34" t="s">
        <v>128</v>
      </c>
      <c r="F29" s="34" t="s">
        <v>1000</v>
      </c>
      <c r="G29" s="98"/>
      <c r="H29" s="34" t="s">
        <v>1167</v>
      </c>
      <c r="I29" s="34" t="s">
        <v>401</v>
      </c>
      <c r="J29" s="153">
        <v>65000</v>
      </c>
      <c r="K29" s="35"/>
      <c r="L29" s="34" t="b">
        <v>1</v>
      </c>
    </row>
    <row r="30" spans="2:12" x14ac:dyDescent="0.4">
      <c r="B30" s="34" t="s">
        <v>1197</v>
      </c>
      <c r="C30" s="34" t="s">
        <v>691</v>
      </c>
      <c r="D30" s="34" t="s">
        <v>935</v>
      </c>
      <c r="E30" s="34" t="s">
        <v>128</v>
      </c>
      <c r="F30" s="34" t="s">
        <v>1001</v>
      </c>
      <c r="G30" s="98"/>
      <c r="H30" s="34" t="s">
        <v>1168</v>
      </c>
      <c r="I30" s="34" t="s">
        <v>823</v>
      </c>
      <c r="J30" s="153">
        <v>11000</v>
      </c>
      <c r="K30" s="35"/>
      <c r="L30" s="34" t="b">
        <v>1</v>
      </c>
    </row>
    <row r="31" spans="2:12" x14ac:dyDescent="0.4">
      <c r="B31" s="34" t="s">
        <v>1198</v>
      </c>
      <c r="C31" s="34" t="s">
        <v>691</v>
      </c>
      <c r="D31" s="34" t="s">
        <v>936</v>
      </c>
      <c r="E31" s="34" t="s">
        <v>128</v>
      </c>
      <c r="F31" s="34" t="s">
        <v>1002</v>
      </c>
      <c r="G31" s="98"/>
      <c r="H31" s="34" t="s">
        <v>1169</v>
      </c>
      <c r="I31" s="34" t="s">
        <v>401</v>
      </c>
      <c r="J31" s="153">
        <v>13000</v>
      </c>
      <c r="K31" s="35"/>
      <c r="L31" s="34" t="b">
        <v>1</v>
      </c>
    </row>
    <row r="32" spans="2:12" x14ac:dyDescent="0.4">
      <c r="B32" s="34" t="s">
        <v>1199</v>
      </c>
      <c r="C32" s="34" t="s">
        <v>691</v>
      </c>
      <c r="D32" s="34" t="s">
        <v>936</v>
      </c>
      <c r="E32" s="34" t="s">
        <v>128</v>
      </c>
      <c r="F32" s="34" t="s">
        <v>1003</v>
      </c>
      <c r="G32" s="98"/>
      <c r="H32" s="34" t="s">
        <v>1170</v>
      </c>
      <c r="I32" s="34" t="s">
        <v>401</v>
      </c>
      <c r="J32" s="153">
        <v>65000</v>
      </c>
      <c r="K32" s="35"/>
      <c r="L32" s="34" t="b">
        <v>1</v>
      </c>
    </row>
    <row r="33" spans="2:12" x14ac:dyDescent="0.4">
      <c r="B33" s="34" t="s">
        <v>1200</v>
      </c>
      <c r="C33" s="34" t="s">
        <v>691</v>
      </c>
      <c r="D33" s="34" t="s">
        <v>935</v>
      </c>
      <c r="E33" s="34" t="s">
        <v>128</v>
      </c>
      <c r="F33" s="34" t="s">
        <v>1061</v>
      </c>
      <c r="G33" s="98"/>
      <c r="H33" s="34" t="s">
        <v>937</v>
      </c>
      <c r="I33" s="34" t="s">
        <v>823</v>
      </c>
      <c r="J33" s="153">
        <v>12000</v>
      </c>
      <c r="K33" s="35"/>
      <c r="L33" s="34" t="b">
        <v>1</v>
      </c>
    </row>
    <row r="34" spans="2:12" x14ac:dyDescent="0.4">
      <c r="B34" s="34" t="s">
        <v>1201</v>
      </c>
      <c r="C34" s="34" t="s">
        <v>691</v>
      </c>
      <c r="D34" s="34" t="s">
        <v>935</v>
      </c>
      <c r="E34" s="34" t="s">
        <v>128</v>
      </c>
      <c r="F34" s="34" t="s">
        <v>1059</v>
      </c>
      <c r="G34" s="98"/>
      <c r="H34" s="34" t="s">
        <v>1057</v>
      </c>
      <c r="I34" s="34" t="s">
        <v>823</v>
      </c>
      <c r="J34" s="153">
        <v>12000</v>
      </c>
      <c r="K34" s="35"/>
      <c r="L34" s="34" t="b">
        <v>1</v>
      </c>
    </row>
    <row r="35" spans="2:12" x14ac:dyDescent="0.4">
      <c r="B35" s="34" t="s">
        <v>938</v>
      </c>
      <c r="C35" s="34" t="s">
        <v>691</v>
      </c>
      <c r="D35" s="34" t="s">
        <v>935</v>
      </c>
      <c r="E35" s="34" t="s">
        <v>128</v>
      </c>
      <c r="F35" s="34" t="s">
        <v>939</v>
      </c>
      <c r="G35" s="98"/>
      <c r="H35" s="34" t="s">
        <v>940</v>
      </c>
      <c r="I35" s="34" t="s">
        <v>823</v>
      </c>
      <c r="J35" s="153">
        <v>2000</v>
      </c>
      <c r="K35" s="35"/>
      <c r="L35" s="34" t="b">
        <v>1</v>
      </c>
    </row>
    <row r="36" spans="2:12" x14ac:dyDescent="0.4">
      <c r="B36" s="34" t="s">
        <v>941</v>
      </c>
      <c r="C36" s="34" t="s">
        <v>691</v>
      </c>
      <c r="D36" s="34" t="s">
        <v>927</v>
      </c>
      <c r="E36" s="34" t="s">
        <v>316</v>
      </c>
      <c r="F36" s="34" t="s">
        <v>924</v>
      </c>
      <c r="G36" s="98"/>
      <c r="H36" s="34" t="s">
        <v>921</v>
      </c>
      <c r="I36" s="34" t="s">
        <v>917</v>
      </c>
      <c r="J36" s="153">
        <v>2000</v>
      </c>
      <c r="K36" s="35"/>
      <c r="L36" s="34" t="b">
        <v>1</v>
      </c>
    </row>
    <row r="37" spans="2:12" x14ac:dyDescent="0.4">
      <c r="B37" s="34" t="s">
        <v>942</v>
      </c>
      <c r="C37" s="34" t="s">
        <v>691</v>
      </c>
      <c r="D37" s="34" t="s">
        <v>927</v>
      </c>
      <c r="E37" s="34" t="s">
        <v>316</v>
      </c>
      <c r="F37" s="34" t="s">
        <v>925</v>
      </c>
      <c r="G37" s="98"/>
      <c r="H37" s="34" t="s">
        <v>922</v>
      </c>
      <c r="I37" s="34" t="s">
        <v>917</v>
      </c>
      <c r="J37" s="153">
        <v>50000</v>
      </c>
      <c r="K37" s="35"/>
      <c r="L37" s="34" t="b">
        <v>1</v>
      </c>
    </row>
    <row r="38" spans="2:12" x14ac:dyDescent="0.4">
      <c r="B38" s="34" t="s">
        <v>943</v>
      </c>
      <c r="C38" s="34" t="s">
        <v>691</v>
      </c>
      <c r="D38" s="34" t="s">
        <v>927</v>
      </c>
      <c r="E38" s="34" t="s">
        <v>316</v>
      </c>
      <c r="F38" s="34" t="s">
        <v>926</v>
      </c>
      <c r="G38" s="98"/>
      <c r="H38" s="34" t="s">
        <v>923</v>
      </c>
      <c r="I38" s="34" t="s">
        <v>917</v>
      </c>
      <c r="J38" s="153">
        <v>50000</v>
      </c>
      <c r="K38" s="35"/>
      <c r="L38" s="34" t="b">
        <v>1</v>
      </c>
    </row>
    <row r="39" spans="2:12" x14ac:dyDescent="0.4">
      <c r="B39" s="34" t="s">
        <v>1202</v>
      </c>
      <c r="C39" s="34" t="s">
        <v>691</v>
      </c>
      <c r="D39" s="34" t="s">
        <v>935</v>
      </c>
      <c r="E39" s="34" t="s">
        <v>128</v>
      </c>
      <c r="F39" s="34" t="s">
        <v>1006</v>
      </c>
      <c r="G39" s="98"/>
      <c r="H39" s="34" t="s">
        <v>1052</v>
      </c>
      <c r="I39" s="34" t="s">
        <v>823</v>
      </c>
      <c r="J39" s="146">
        <v>50000</v>
      </c>
      <c r="K39" s="35"/>
      <c r="L39" s="34" t="b">
        <v>1</v>
      </c>
    </row>
    <row r="40" spans="2:12" x14ac:dyDescent="0.4">
      <c r="B40" s="34" t="s">
        <v>1204</v>
      </c>
      <c r="C40" s="34" t="s">
        <v>691</v>
      </c>
      <c r="D40" s="34" t="s">
        <v>935</v>
      </c>
      <c r="E40" s="34" t="s">
        <v>128</v>
      </c>
      <c r="F40" s="34" t="s">
        <v>1007</v>
      </c>
      <c r="G40" s="98"/>
      <c r="H40" s="34" t="s">
        <v>1049</v>
      </c>
      <c r="I40" s="34" t="s">
        <v>823</v>
      </c>
      <c r="J40" s="146">
        <v>50000</v>
      </c>
      <c r="K40" s="35"/>
      <c r="L40" s="34" t="b">
        <v>1</v>
      </c>
    </row>
    <row r="41" spans="2:12" x14ac:dyDescent="0.4">
      <c r="B41" s="34" t="s">
        <v>1203</v>
      </c>
      <c r="C41" s="34" t="s">
        <v>691</v>
      </c>
      <c r="D41" s="34" t="s">
        <v>935</v>
      </c>
      <c r="E41" s="34" t="s">
        <v>128</v>
      </c>
      <c r="F41" s="34" t="s">
        <v>1008</v>
      </c>
      <c r="G41" s="98"/>
      <c r="H41" s="34" t="s">
        <v>1019</v>
      </c>
      <c r="I41" s="34" t="s">
        <v>823</v>
      </c>
      <c r="J41" s="146">
        <v>50000</v>
      </c>
      <c r="K41" s="35"/>
      <c r="L41" s="34" t="b">
        <v>1</v>
      </c>
    </row>
    <row r="42" spans="2:12" x14ac:dyDescent="0.4">
      <c r="B42" s="34" t="s">
        <v>1205</v>
      </c>
      <c r="C42" s="34" t="s">
        <v>691</v>
      </c>
      <c r="D42" s="34" t="s">
        <v>935</v>
      </c>
      <c r="E42" s="34" t="s">
        <v>128</v>
      </c>
      <c r="F42" s="34" t="s">
        <v>1009</v>
      </c>
      <c r="G42" s="98"/>
      <c r="H42" s="34" t="s">
        <v>1042</v>
      </c>
      <c r="I42" s="34" t="s">
        <v>823</v>
      </c>
      <c r="J42" s="146">
        <v>50000</v>
      </c>
      <c r="K42" s="35"/>
      <c r="L42" s="34" t="b">
        <v>1</v>
      </c>
    </row>
    <row r="43" spans="2:12" x14ac:dyDescent="0.4">
      <c r="B43" s="34"/>
      <c r="C43" s="34"/>
      <c r="D43" s="34"/>
      <c r="E43" s="34"/>
      <c r="F43" s="34"/>
      <c r="G43" s="98"/>
      <c r="H43" s="34"/>
      <c r="I43" s="34"/>
      <c r="J43" s="35"/>
      <c r="K43" s="35"/>
      <c r="L43" s="34"/>
    </row>
    <row r="44" spans="2:12" x14ac:dyDescent="0.4">
      <c r="B44" s="34"/>
      <c r="C44" s="34"/>
      <c r="D44" s="34"/>
      <c r="E44" s="34"/>
      <c r="F44" s="34"/>
      <c r="G44" s="98"/>
      <c r="H44" s="34"/>
      <c r="I44" s="34"/>
      <c r="J44" s="35"/>
      <c r="K44" s="35"/>
      <c r="L44" s="34"/>
    </row>
    <row r="45" spans="2:12" x14ac:dyDescent="0.4">
      <c r="B45" s="34"/>
      <c r="C45" s="34"/>
      <c r="D45" s="34"/>
      <c r="E45" s="34"/>
      <c r="F45" s="34"/>
      <c r="G45" s="98"/>
      <c r="H45" s="34"/>
      <c r="I45" s="34"/>
      <c r="J45" s="35"/>
      <c r="K45" s="35"/>
      <c r="L45" s="34"/>
    </row>
    <row r="46" spans="2:12" x14ac:dyDescent="0.4">
      <c r="B46" s="34"/>
      <c r="C46" s="34"/>
      <c r="D46" s="34"/>
      <c r="E46" s="34"/>
      <c r="F46" s="34"/>
      <c r="G46" s="98"/>
      <c r="H46" s="34"/>
      <c r="I46" s="34"/>
      <c r="J46" s="35"/>
      <c r="K46" s="35"/>
      <c r="L46" s="34"/>
    </row>
    <row r="47" spans="2:12" x14ac:dyDescent="0.4">
      <c r="B47" s="34"/>
      <c r="C47" s="34"/>
      <c r="D47" s="34"/>
      <c r="E47" s="34"/>
      <c r="F47" s="34"/>
      <c r="G47" s="98"/>
      <c r="H47" s="34"/>
      <c r="I47" s="34"/>
      <c r="J47" s="35"/>
      <c r="K47" s="35"/>
      <c r="L47" s="34"/>
    </row>
    <row r="48" spans="2:12" x14ac:dyDescent="0.4">
      <c r="B48" s="34"/>
      <c r="C48" s="34"/>
      <c r="D48" s="34"/>
      <c r="E48" s="34"/>
      <c r="F48" s="34"/>
      <c r="G48" s="98"/>
      <c r="H48" s="34"/>
      <c r="I48" s="34"/>
      <c r="J48" s="35"/>
      <c r="K48" s="35"/>
      <c r="L48" s="34"/>
    </row>
    <row r="49" spans="2:12" x14ac:dyDescent="0.4">
      <c r="B49" s="34"/>
      <c r="C49" s="34"/>
      <c r="D49" s="34"/>
      <c r="E49" s="34"/>
      <c r="F49" s="34"/>
      <c r="G49" s="98"/>
      <c r="H49" s="34"/>
      <c r="I49" s="34"/>
      <c r="J49" s="35"/>
      <c r="K49" s="35"/>
      <c r="L49" s="34"/>
    </row>
    <row r="50" spans="2:12" x14ac:dyDescent="0.4">
      <c r="B50" s="34"/>
      <c r="C50" s="34"/>
      <c r="D50" s="34"/>
      <c r="E50" s="34"/>
      <c r="F50" s="34"/>
      <c r="G50" s="98"/>
      <c r="H50" s="34"/>
      <c r="I50" s="34"/>
      <c r="J50" s="35"/>
      <c r="K50" s="35"/>
      <c r="L50" s="34"/>
    </row>
    <row r="51" spans="2:12" x14ac:dyDescent="0.4">
      <c r="B51" s="34"/>
      <c r="C51" s="34"/>
      <c r="D51" s="34"/>
      <c r="E51" s="34"/>
      <c r="F51" s="34"/>
      <c r="G51" s="98"/>
      <c r="H51" s="34"/>
      <c r="I51" s="34"/>
      <c r="J51" s="35"/>
      <c r="K51" s="35"/>
      <c r="L51" s="34"/>
    </row>
    <row r="52" spans="2:12" x14ac:dyDescent="0.4">
      <c r="B52" s="34"/>
      <c r="C52" s="34"/>
      <c r="D52" s="34"/>
      <c r="E52" s="34"/>
      <c r="F52" s="34"/>
      <c r="G52" s="98"/>
      <c r="H52" s="34"/>
      <c r="I52" s="34"/>
      <c r="J52" s="35"/>
      <c r="K52" s="35"/>
      <c r="L52" s="34"/>
    </row>
    <row r="53" spans="2:12" x14ac:dyDescent="0.4">
      <c r="B53" s="34"/>
      <c r="C53" s="34"/>
      <c r="D53" s="34"/>
      <c r="E53" s="34"/>
      <c r="F53" s="34"/>
      <c r="G53" s="98"/>
      <c r="H53" s="34"/>
      <c r="I53" s="34"/>
      <c r="J53" s="35"/>
      <c r="K53" s="35"/>
      <c r="L53" s="34"/>
    </row>
    <row r="54" spans="2:12" x14ac:dyDescent="0.4">
      <c r="B54" s="34"/>
      <c r="C54" s="34"/>
      <c r="D54" s="34"/>
      <c r="E54" s="34"/>
      <c r="F54" s="34"/>
      <c r="G54" s="98"/>
      <c r="H54" s="34"/>
      <c r="I54" s="34"/>
      <c r="J54" s="35"/>
      <c r="K54" s="35"/>
      <c r="L54" s="34"/>
    </row>
    <row r="55" spans="2:12" x14ac:dyDescent="0.4">
      <c r="B55" s="34"/>
      <c r="C55" s="34"/>
      <c r="D55" s="34"/>
      <c r="E55" s="34"/>
      <c r="F55" s="34"/>
      <c r="G55" s="98"/>
      <c r="H55" s="34"/>
      <c r="I55" s="34"/>
      <c r="J55" s="35"/>
      <c r="K55" s="35"/>
      <c r="L55" s="34"/>
    </row>
    <row r="56" spans="2:12" x14ac:dyDescent="0.4">
      <c r="B56" s="34"/>
      <c r="C56" s="34"/>
      <c r="D56" s="34"/>
      <c r="E56" s="34"/>
      <c r="F56" s="34"/>
      <c r="G56" s="98"/>
      <c r="H56" s="34"/>
      <c r="I56" s="34"/>
      <c r="J56" s="35"/>
      <c r="K56" s="35"/>
      <c r="L56" s="34"/>
    </row>
    <row r="57" spans="2:12" x14ac:dyDescent="0.4">
      <c r="B57" s="34"/>
      <c r="C57" s="34"/>
      <c r="D57" s="34"/>
      <c r="E57" s="34"/>
      <c r="F57" s="34"/>
      <c r="G57" s="98"/>
      <c r="H57" s="34"/>
      <c r="I57" s="34"/>
      <c r="J57" s="34"/>
      <c r="K57" s="34"/>
      <c r="L57" s="34"/>
    </row>
    <row r="64" spans="2:12" x14ac:dyDescent="0.4">
      <c r="B64" s="33" t="s">
        <v>928</v>
      </c>
    </row>
  </sheetData>
  <phoneticPr fontId="2"/>
  <hyperlinks>
    <hyperlink ref="A4" location="目次!A1" display="戻る" xr:uid="{BB46A612-DE0E-4FA8-83F6-E807A9922E80}"/>
    <hyperlink ref="B2" r:id="rId1" xr:uid="{79D45078-456E-463F-B453-3559E3164119}"/>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7"/>
  <sheetViews>
    <sheetView zoomScale="85" zoomScaleNormal="85" workbookViewId="0">
      <pane xSplit="1" ySplit="4" topLeftCell="B5" activePane="bottomRight" state="frozen"/>
      <selection pane="topRight" activeCell="B1" sqref="B1"/>
      <selection pane="bottomLeft" activeCell="A5" sqref="A5"/>
      <selection pane="bottomRight" activeCell="H21" sqref="H21"/>
    </sheetView>
  </sheetViews>
  <sheetFormatPr defaultColWidth="8.125" defaultRowHeight="15.75" x14ac:dyDescent="0.4"/>
  <cols>
    <col min="1" max="1" width="8.125" style="23"/>
    <col min="2" max="2" width="23.75" style="23" customWidth="1"/>
    <col min="3" max="3" width="53.75" style="23" bestFit="1" customWidth="1"/>
    <col min="4" max="4" width="21.875" style="23" customWidth="1"/>
    <col min="5" max="5" width="18.875" style="23" customWidth="1"/>
    <col min="6" max="6" width="17.75" style="166" customWidth="1"/>
    <col min="7" max="7" width="12.25" style="23" customWidth="1"/>
    <col min="8" max="9" width="16.125" style="23" bestFit="1" customWidth="1"/>
    <col min="10" max="10" width="19.625" style="23" bestFit="1" customWidth="1"/>
    <col min="11" max="16384" width="8.125" style="23"/>
  </cols>
  <sheetData>
    <row r="2" spans="1:9" ht="18.75" x14ac:dyDescent="0.4">
      <c r="B2" s="59"/>
    </row>
    <row r="4" spans="1:9" x14ac:dyDescent="0.4">
      <c r="A4" s="31" t="s">
        <v>47</v>
      </c>
      <c r="B4" s="99" t="s">
        <v>531</v>
      </c>
      <c r="C4" s="36" t="s">
        <v>929</v>
      </c>
      <c r="D4" s="36" t="s">
        <v>930</v>
      </c>
      <c r="E4" s="36" t="s">
        <v>233</v>
      </c>
      <c r="F4" s="167" t="s">
        <v>931</v>
      </c>
      <c r="G4" s="36" t="s">
        <v>932</v>
      </c>
      <c r="H4" s="23" t="s">
        <v>933</v>
      </c>
    </row>
    <row r="5" spans="1:9" x14ac:dyDescent="0.4">
      <c r="B5" s="29"/>
      <c r="C5" s="29"/>
      <c r="D5" s="26"/>
      <c r="E5" s="26"/>
      <c r="F5" s="168"/>
      <c r="G5" s="29"/>
      <c r="H5" s="29"/>
      <c r="I5" s="29"/>
    </row>
    <row r="6" spans="1:9" s="2" customFormat="1" x14ac:dyDescent="0.4">
      <c r="B6" s="28" t="s">
        <v>1210</v>
      </c>
      <c r="C6" s="28" t="s">
        <v>1206</v>
      </c>
      <c r="D6" s="28" t="s">
        <v>76</v>
      </c>
      <c r="E6" s="28" t="s">
        <v>164</v>
      </c>
      <c r="F6" s="184">
        <v>188.55</v>
      </c>
      <c r="G6" s="28" t="s">
        <v>823</v>
      </c>
      <c r="H6" s="28" t="s">
        <v>969</v>
      </c>
      <c r="I6" s="28"/>
    </row>
    <row r="7" spans="1:9" s="2" customFormat="1" x14ac:dyDescent="0.4">
      <c r="B7" s="28" t="s">
        <v>1210</v>
      </c>
      <c r="C7" s="28" t="s">
        <v>1839</v>
      </c>
      <c r="D7" s="28" t="s">
        <v>76</v>
      </c>
      <c r="E7" s="28" t="s">
        <v>164</v>
      </c>
      <c r="F7" s="184">
        <v>179.33</v>
      </c>
      <c r="G7" s="28" t="s">
        <v>823</v>
      </c>
      <c r="H7" s="28" t="s">
        <v>969</v>
      </c>
      <c r="I7" s="28"/>
    </row>
    <row r="8" spans="1:9" s="2" customFormat="1" x14ac:dyDescent="0.4">
      <c r="B8" s="28" t="s">
        <v>1211</v>
      </c>
      <c r="C8" s="28" t="s">
        <v>1207</v>
      </c>
      <c r="D8" s="28" t="s">
        <v>76</v>
      </c>
      <c r="E8" s="28" t="s">
        <v>164</v>
      </c>
      <c r="F8" s="186" t="s">
        <v>1887</v>
      </c>
      <c r="G8" s="28" t="s">
        <v>823</v>
      </c>
      <c r="H8" s="28" t="s">
        <v>969</v>
      </c>
      <c r="I8" s="28"/>
    </row>
    <row r="9" spans="1:9" s="2" customFormat="1" x14ac:dyDescent="0.4">
      <c r="B9" s="28" t="s">
        <v>1211</v>
      </c>
      <c r="C9" s="28" t="s">
        <v>1840</v>
      </c>
      <c r="D9" s="28" t="s">
        <v>76</v>
      </c>
      <c r="E9" s="28" t="s">
        <v>164</v>
      </c>
      <c r="F9" s="186" t="s">
        <v>1887</v>
      </c>
      <c r="G9" s="28" t="s">
        <v>823</v>
      </c>
      <c r="H9" s="28" t="s">
        <v>969</v>
      </c>
      <c r="I9" s="28"/>
    </row>
    <row r="10" spans="1:9" s="2" customFormat="1" x14ac:dyDescent="0.4">
      <c r="B10" s="28" t="s">
        <v>1212</v>
      </c>
      <c r="C10" s="28" t="s">
        <v>1209</v>
      </c>
      <c r="D10" s="28" t="s">
        <v>76</v>
      </c>
      <c r="E10" s="28" t="s">
        <v>164</v>
      </c>
      <c r="F10" s="184">
        <v>437.5</v>
      </c>
      <c r="G10" s="28" t="s">
        <v>823</v>
      </c>
      <c r="H10" s="28" t="s">
        <v>969</v>
      </c>
      <c r="I10" s="28"/>
    </row>
    <row r="11" spans="1:9" s="2" customFormat="1" x14ac:dyDescent="0.4">
      <c r="B11" s="28" t="s">
        <v>1213</v>
      </c>
      <c r="C11" s="28" t="s">
        <v>1208</v>
      </c>
      <c r="D11" s="28" t="s">
        <v>76</v>
      </c>
      <c r="E11" s="28" t="s">
        <v>164</v>
      </c>
      <c r="F11" s="184">
        <v>614.4</v>
      </c>
      <c r="G11" s="28" t="s">
        <v>823</v>
      </c>
      <c r="H11" s="28" t="s">
        <v>969</v>
      </c>
      <c r="I11" s="28"/>
    </row>
    <row r="12" spans="1:9" s="2" customFormat="1" x14ac:dyDescent="0.4">
      <c r="B12" s="180" t="s">
        <v>1866</v>
      </c>
      <c r="C12" s="28" t="s">
        <v>1063</v>
      </c>
      <c r="D12" s="28" t="s">
        <v>76</v>
      </c>
      <c r="E12" s="28" t="s">
        <v>164</v>
      </c>
      <c r="F12" s="184">
        <v>230</v>
      </c>
      <c r="G12" s="28" t="s">
        <v>823</v>
      </c>
      <c r="H12" s="28" t="s">
        <v>969</v>
      </c>
      <c r="I12" s="28"/>
    </row>
    <row r="13" spans="1:9" s="2" customFormat="1" x14ac:dyDescent="0.4">
      <c r="B13" s="180" t="s">
        <v>1866</v>
      </c>
      <c r="C13" s="28" t="s">
        <v>1060</v>
      </c>
      <c r="D13" s="28" t="s">
        <v>76</v>
      </c>
      <c r="E13" s="28" t="s">
        <v>164</v>
      </c>
      <c r="F13" s="184">
        <v>230</v>
      </c>
      <c r="G13" s="28" t="s">
        <v>823</v>
      </c>
      <c r="H13" s="28" t="s">
        <v>969</v>
      </c>
      <c r="I13" s="28"/>
    </row>
    <row r="14" spans="1:9" s="2" customFormat="1" x14ac:dyDescent="0.4">
      <c r="B14" s="180" t="s">
        <v>1866</v>
      </c>
      <c r="C14" s="28" t="s">
        <v>1062</v>
      </c>
      <c r="D14" s="28" t="s">
        <v>76</v>
      </c>
      <c r="E14" s="28" t="s">
        <v>164</v>
      </c>
      <c r="F14" s="184">
        <v>230</v>
      </c>
      <c r="G14" s="28" t="s">
        <v>823</v>
      </c>
      <c r="H14" s="28" t="s">
        <v>969</v>
      </c>
      <c r="I14" s="28"/>
    </row>
    <row r="15" spans="1:9" s="2" customFormat="1" x14ac:dyDescent="0.4">
      <c r="B15" s="180" t="s">
        <v>1866</v>
      </c>
      <c r="C15" s="28" t="s">
        <v>1058</v>
      </c>
      <c r="D15" s="28" t="s">
        <v>76</v>
      </c>
      <c r="E15" s="28" t="s">
        <v>164</v>
      </c>
      <c r="F15" s="184">
        <v>230</v>
      </c>
      <c r="G15" s="28" t="s">
        <v>823</v>
      </c>
      <c r="H15" s="28" t="s">
        <v>969</v>
      </c>
      <c r="I15" s="28"/>
    </row>
    <row r="16" spans="1:9" s="2" customFormat="1" x14ac:dyDescent="0.4">
      <c r="B16" s="180" t="s">
        <v>1867</v>
      </c>
      <c r="C16" s="180" t="s">
        <v>1846</v>
      </c>
      <c r="D16" s="28" t="s">
        <v>76</v>
      </c>
      <c r="E16" s="28" t="s">
        <v>164</v>
      </c>
      <c r="F16" s="184">
        <v>1170</v>
      </c>
      <c r="G16" s="28" t="s">
        <v>823</v>
      </c>
      <c r="H16" s="28" t="s">
        <v>1214</v>
      </c>
      <c r="I16" s="28"/>
    </row>
    <row r="17" spans="2:9" x14ac:dyDescent="0.4">
      <c r="B17" s="149" t="s">
        <v>1867</v>
      </c>
      <c r="C17" s="149" t="s">
        <v>1848</v>
      </c>
      <c r="D17" s="29" t="s">
        <v>76</v>
      </c>
      <c r="E17" s="29" t="s">
        <v>164</v>
      </c>
      <c r="F17" s="169">
        <v>500</v>
      </c>
      <c r="G17" s="29" t="s">
        <v>1868</v>
      </c>
      <c r="H17" s="29" t="s">
        <v>1214</v>
      </c>
      <c r="I17" s="29"/>
    </row>
    <row r="18" spans="2:9" x14ac:dyDescent="0.4">
      <c r="B18" s="149" t="s">
        <v>1867</v>
      </c>
      <c r="C18" s="149" t="s">
        <v>1849</v>
      </c>
      <c r="D18" s="29" t="s">
        <v>76</v>
      </c>
      <c r="E18" s="29" t="s">
        <v>164</v>
      </c>
      <c r="F18" s="169">
        <v>500</v>
      </c>
      <c r="G18" s="29" t="s">
        <v>1868</v>
      </c>
      <c r="H18" s="29" t="s">
        <v>1214</v>
      </c>
      <c r="I18" s="29"/>
    </row>
    <row r="19" spans="2:9" x14ac:dyDescent="0.4">
      <c r="B19" s="149" t="s">
        <v>1867</v>
      </c>
      <c r="C19" s="149" t="s">
        <v>1850</v>
      </c>
      <c r="D19" s="29" t="s">
        <v>76</v>
      </c>
      <c r="E19" s="29" t="s">
        <v>164</v>
      </c>
      <c r="F19" s="169">
        <v>1170</v>
      </c>
      <c r="G19" s="29" t="s">
        <v>823</v>
      </c>
      <c r="H19" s="29" t="s">
        <v>1214</v>
      </c>
      <c r="I19" s="29"/>
    </row>
    <row r="20" spans="2:9" x14ac:dyDescent="0.4">
      <c r="B20" s="149" t="s">
        <v>1867</v>
      </c>
      <c r="C20" s="149" t="s">
        <v>1851</v>
      </c>
      <c r="D20" s="29" t="s">
        <v>76</v>
      </c>
      <c r="E20" s="29" t="s">
        <v>164</v>
      </c>
      <c r="F20" s="169">
        <v>500</v>
      </c>
      <c r="G20" s="29" t="s">
        <v>1868</v>
      </c>
      <c r="H20" s="29" t="s">
        <v>1214</v>
      </c>
      <c r="I20" s="29"/>
    </row>
    <row r="21" spans="2:9" x14ac:dyDescent="0.4">
      <c r="B21" s="149" t="s">
        <v>1867</v>
      </c>
      <c r="C21" s="149" t="s">
        <v>1852</v>
      </c>
      <c r="D21" s="29" t="s">
        <v>76</v>
      </c>
      <c r="E21" s="29" t="s">
        <v>164</v>
      </c>
      <c r="F21" s="169">
        <v>500</v>
      </c>
      <c r="G21" s="29" t="s">
        <v>1868</v>
      </c>
      <c r="H21" s="29" t="s">
        <v>1214</v>
      </c>
      <c r="I21" s="29"/>
    </row>
    <row r="22" spans="2:9" x14ac:dyDescent="0.4">
      <c r="B22" s="149" t="s">
        <v>1867</v>
      </c>
      <c r="C22" s="149" t="s">
        <v>1853</v>
      </c>
      <c r="D22" s="29" t="s">
        <v>76</v>
      </c>
      <c r="E22" s="29" t="s">
        <v>164</v>
      </c>
      <c r="F22" s="169">
        <v>1400</v>
      </c>
      <c r="G22" s="29" t="s">
        <v>823</v>
      </c>
      <c r="H22" s="29" t="s">
        <v>1214</v>
      </c>
      <c r="I22" s="29"/>
    </row>
    <row r="23" spans="2:9" x14ac:dyDescent="0.4">
      <c r="B23" s="149" t="s">
        <v>1867</v>
      </c>
      <c r="C23" s="149" t="s">
        <v>1854</v>
      </c>
      <c r="D23" s="29" t="s">
        <v>76</v>
      </c>
      <c r="E23" s="29" t="s">
        <v>164</v>
      </c>
      <c r="F23" s="169">
        <v>500</v>
      </c>
      <c r="G23" s="29" t="s">
        <v>1868</v>
      </c>
      <c r="H23" s="29" t="s">
        <v>1214</v>
      </c>
      <c r="I23" s="29"/>
    </row>
    <row r="24" spans="2:9" x14ac:dyDescent="0.4">
      <c r="B24" s="149" t="s">
        <v>1867</v>
      </c>
      <c r="C24" s="149" t="s">
        <v>1855</v>
      </c>
      <c r="D24" s="29" t="s">
        <v>76</v>
      </c>
      <c r="E24" s="29" t="s">
        <v>164</v>
      </c>
      <c r="F24" s="169">
        <v>500</v>
      </c>
      <c r="G24" s="29" t="s">
        <v>1868</v>
      </c>
      <c r="H24" s="29" t="s">
        <v>1214</v>
      </c>
      <c r="I24" s="29"/>
    </row>
    <row r="25" spans="2:9" x14ac:dyDescent="0.4">
      <c r="B25" s="149" t="s">
        <v>1867</v>
      </c>
      <c r="C25" s="149" t="s">
        <v>1856</v>
      </c>
      <c r="D25" s="29" t="s">
        <v>76</v>
      </c>
      <c r="E25" s="29" t="s">
        <v>164</v>
      </c>
      <c r="F25" s="169">
        <v>2000</v>
      </c>
      <c r="G25" s="29" t="s">
        <v>823</v>
      </c>
      <c r="H25" s="29" t="s">
        <v>1214</v>
      </c>
      <c r="I25" s="29"/>
    </row>
    <row r="26" spans="2:9" x14ac:dyDescent="0.4">
      <c r="B26" s="149" t="s">
        <v>1867</v>
      </c>
      <c r="C26" s="149" t="s">
        <v>1857</v>
      </c>
      <c r="D26" s="29" t="s">
        <v>76</v>
      </c>
      <c r="E26" s="29" t="s">
        <v>164</v>
      </c>
      <c r="F26" s="169">
        <v>500</v>
      </c>
      <c r="G26" s="29" t="s">
        <v>1868</v>
      </c>
      <c r="H26" s="29" t="s">
        <v>1214</v>
      </c>
      <c r="I26" s="29"/>
    </row>
    <row r="27" spans="2:9" x14ac:dyDescent="0.4">
      <c r="B27" s="149" t="s">
        <v>1867</v>
      </c>
      <c r="C27" s="149" t="s">
        <v>1858</v>
      </c>
      <c r="D27" s="29" t="s">
        <v>76</v>
      </c>
      <c r="E27" s="29" t="s">
        <v>164</v>
      </c>
      <c r="F27" s="169">
        <v>500</v>
      </c>
      <c r="G27" s="29" t="s">
        <v>1868</v>
      </c>
      <c r="H27" s="29" t="s">
        <v>1214</v>
      </c>
      <c r="I27" s="29"/>
    </row>
    <row r="28" spans="2:9" x14ac:dyDescent="0.4">
      <c r="B28" s="149" t="s">
        <v>1867</v>
      </c>
      <c r="C28" s="149" t="s">
        <v>1859</v>
      </c>
      <c r="D28" s="29" t="s">
        <v>76</v>
      </c>
      <c r="E28" s="29" t="s">
        <v>164</v>
      </c>
      <c r="F28" s="169">
        <v>2000</v>
      </c>
      <c r="G28" s="29" t="s">
        <v>823</v>
      </c>
      <c r="H28" s="29" t="s">
        <v>1214</v>
      </c>
      <c r="I28" s="29"/>
    </row>
    <row r="29" spans="2:9" x14ac:dyDescent="0.4">
      <c r="B29" s="149" t="s">
        <v>1867</v>
      </c>
      <c r="C29" s="149" t="s">
        <v>1192</v>
      </c>
      <c r="D29" s="29" t="s">
        <v>76</v>
      </c>
      <c r="E29" s="29" t="s">
        <v>164</v>
      </c>
      <c r="F29" s="169">
        <v>500</v>
      </c>
      <c r="G29" s="29" t="s">
        <v>1868</v>
      </c>
      <c r="H29" s="29" t="s">
        <v>1214</v>
      </c>
      <c r="I29" s="29"/>
    </row>
    <row r="30" spans="2:9" x14ac:dyDescent="0.4">
      <c r="B30" s="149" t="s">
        <v>1867</v>
      </c>
      <c r="C30" s="149" t="s">
        <v>1193</v>
      </c>
      <c r="D30" s="29" t="s">
        <v>76</v>
      </c>
      <c r="E30" s="29" t="s">
        <v>164</v>
      </c>
      <c r="F30" s="169">
        <v>500</v>
      </c>
      <c r="G30" s="29" t="s">
        <v>1868</v>
      </c>
      <c r="H30" s="29" t="s">
        <v>1214</v>
      </c>
      <c r="I30" s="29"/>
    </row>
    <row r="31" spans="2:9" x14ac:dyDescent="0.4">
      <c r="B31" s="149" t="s">
        <v>1867</v>
      </c>
      <c r="C31" s="149" t="s">
        <v>1860</v>
      </c>
      <c r="D31" s="29" t="s">
        <v>76</v>
      </c>
      <c r="E31" s="29" t="s">
        <v>164</v>
      </c>
      <c r="F31" s="169">
        <v>2800</v>
      </c>
      <c r="G31" s="29" t="s">
        <v>823</v>
      </c>
      <c r="H31" s="29" t="s">
        <v>1214</v>
      </c>
      <c r="I31" s="29"/>
    </row>
    <row r="32" spans="2:9" x14ac:dyDescent="0.4">
      <c r="B32" s="149" t="s">
        <v>1867</v>
      </c>
      <c r="C32" s="149" t="s">
        <v>1195</v>
      </c>
      <c r="D32" s="29" t="s">
        <v>76</v>
      </c>
      <c r="E32" s="29" t="s">
        <v>164</v>
      </c>
      <c r="F32" s="169">
        <v>500</v>
      </c>
      <c r="G32" s="29" t="s">
        <v>1868</v>
      </c>
      <c r="H32" s="29" t="s">
        <v>1214</v>
      </c>
      <c r="I32" s="29"/>
    </row>
    <row r="33" spans="2:9" x14ac:dyDescent="0.4">
      <c r="B33" s="149" t="s">
        <v>1867</v>
      </c>
      <c r="C33" s="149" t="s">
        <v>1196</v>
      </c>
      <c r="D33" s="29" t="s">
        <v>76</v>
      </c>
      <c r="E33" s="29" t="s">
        <v>164</v>
      </c>
      <c r="F33" s="169">
        <v>500</v>
      </c>
      <c r="G33" s="29" t="s">
        <v>1868</v>
      </c>
      <c r="H33" s="29" t="s">
        <v>1214</v>
      </c>
      <c r="I33" s="29"/>
    </row>
    <row r="34" spans="2:9" x14ac:dyDescent="0.4">
      <c r="B34" s="149" t="s">
        <v>1867</v>
      </c>
      <c r="C34" s="149" t="s">
        <v>1861</v>
      </c>
      <c r="D34" s="29" t="s">
        <v>76</v>
      </c>
      <c r="E34" s="29" t="s">
        <v>164</v>
      </c>
      <c r="F34" s="169">
        <v>2800</v>
      </c>
      <c r="G34" s="29" t="s">
        <v>823</v>
      </c>
      <c r="H34" s="29" t="s">
        <v>1214</v>
      </c>
      <c r="I34" s="29"/>
    </row>
    <row r="35" spans="2:9" x14ac:dyDescent="0.4">
      <c r="B35" s="149" t="s">
        <v>1867</v>
      </c>
      <c r="C35" s="149" t="s">
        <v>1198</v>
      </c>
      <c r="D35" s="29" t="s">
        <v>76</v>
      </c>
      <c r="E35" s="29" t="s">
        <v>164</v>
      </c>
      <c r="F35" s="169">
        <v>500</v>
      </c>
      <c r="G35" s="29" t="s">
        <v>1868</v>
      </c>
      <c r="H35" s="29" t="s">
        <v>1214</v>
      </c>
      <c r="I35" s="29"/>
    </row>
    <row r="36" spans="2:9" x14ac:dyDescent="0.4">
      <c r="B36" s="149" t="s">
        <v>1867</v>
      </c>
      <c r="C36" s="149" t="s">
        <v>1199</v>
      </c>
      <c r="D36" s="29" t="s">
        <v>76</v>
      </c>
      <c r="E36" s="29" t="s">
        <v>164</v>
      </c>
      <c r="F36" s="169">
        <v>500</v>
      </c>
      <c r="G36" s="29" t="s">
        <v>1868</v>
      </c>
      <c r="H36" s="29" t="s">
        <v>1214</v>
      </c>
      <c r="I36" s="29"/>
    </row>
    <row r="37" spans="2:9" x14ac:dyDescent="0.4">
      <c r="B37" s="149" t="s">
        <v>1867</v>
      </c>
      <c r="C37" s="149" t="s">
        <v>1862</v>
      </c>
      <c r="D37" s="29" t="s">
        <v>76</v>
      </c>
      <c r="E37" s="29" t="s">
        <v>164</v>
      </c>
      <c r="F37" s="169">
        <v>3675</v>
      </c>
      <c r="G37" s="29" t="s">
        <v>823</v>
      </c>
      <c r="H37" s="29" t="s">
        <v>1214</v>
      </c>
      <c r="I37" s="29"/>
    </row>
    <row r="38" spans="2:9" x14ac:dyDescent="0.4">
      <c r="B38" s="149" t="s">
        <v>1867</v>
      </c>
      <c r="C38" s="149" t="s">
        <v>1863</v>
      </c>
      <c r="D38" s="29" t="s">
        <v>76</v>
      </c>
      <c r="E38" s="29" t="s">
        <v>164</v>
      </c>
      <c r="F38" s="169">
        <v>3675</v>
      </c>
      <c r="G38" s="29" t="s">
        <v>823</v>
      </c>
      <c r="H38" s="29" t="s">
        <v>1214</v>
      </c>
      <c r="I38" s="29"/>
    </row>
    <row r="39" spans="2:9" s="2" customFormat="1" x14ac:dyDescent="0.4">
      <c r="B39" s="180" t="s">
        <v>1867</v>
      </c>
      <c r="C39" s="180" t="s">
        <v>1847</v>
      </c>
      <c r="D39" s="28" t="s">
        <v>76</v>
      </c>
      <c r="E39" s="28" t="s">
        <v>164</v>
      </c>
      <c r="F39" s="184">
        <v>1650</v>
      </c>
      <c r="G39" s="28" t="s">
        <v>823</v>
      </c>
      <c r="H39" s="185" t="s">
        <v>1215</v>
      </c>
      <c r="I39" s="28"/>
    </row>
    <row r="40" spans="2:9" s="32" customFormat="1" x14ac:dyDescent="0.4">
      <c r="B40" s="180" t="s">
        <v>1866</v>
      </c>
      <c r="C40" s="180" t="s">
        <v>1837</v>
      </c>
      <c r="D40" s="180" t="s">
        <v>76</v>
      </c>
      <c r="E40" s="180" t="s">
        <v>164</v>
      </c>
      <c r="F40" s="184">
        <v>572</v>
      </c>
      <c r="G40" s="28" t="s">
        <v>823</v>
      </c>
      <c r="H40" s="180" t="s">
        <v>1216</v>
      </c>
      <c r="I40" s="185"/>
    </row>
    <row r="41" spans="2:9" s="36" customFormat="1" x14ac:dyDescent="0.4">
      <c r="B41" s="148" t="s">
        <v>1866</v>
      </c>
      <c r="C41" s="148" t="s">
        <v>1841</v>
      </c>
      <c r="D41" s="148" t="s">
        <v>76</v>
      </c>
      <c r="E41" s="148" t="s">
        <v>164</v>
      </c>
      <c r="F41" s="169">
        <v>500</v>
      </c>
      <c r="G41" s="29" t="s">
        <v>1868</v>
      </c>
      <c r="H41" s="148" t="s">
        <v>1216</v>
      </c>
      <c r="I41" s="102"/>
    </row>
    <row r="42" spans="2:9" s="36" customFormat="1" x14ac:dyDescent="0.4">
      <c r="B42" s="148" t="s">
        <v>1866</v>
      </c>
      <c r="C42" s="148" t="s">
        <v>1842</v>
      </c>
      <c r="D42" s="148" t="s">
        <v>76</v>
      </c>
      <c r="E42" s="148" t="s">
        <v>164</v>
      </c>
      <c r="F42" s="169">
        <v>500</v>
      </c>
      <c r="G42" s="29" t="s">
        <v>1868</v>
      </c>
      <c r="H42" s="148" t="s">
        <v>1216</v>
      </c>
      <c r="I42" s="102"/>
    </row>
    <row r="43" spans="2:9" s="36" customFormat="1" x14ac:dyDescent="0.4">
      <c r="B43" s="148" t="s">
        <v>1866</v>
      </c>
      <c r="C43" s="148" t="s">
        <v>1843</v>
      </c>
      <c r="D43" s="148" t="s">
        <v>76</v>
      </c>
      <c r="E43" s="148" t="s">
        <v>164</v>
      </c>
      <c r="F43" s="169">
        <v>572</v>
      </c>
      <c r="G43" s="29" t="s">
        <v>823</v>
      </c>
      <c r="H43" s="148" t="s">
        <v>1216</v>
      </c>
      <c r="I43" s="102"/>
    </row>
    <row r="44" spans="2:9" s="36" customFormat="1" x14ac:dyDescent="0.4">
      <c r="B44" s="148" t="s">
        <v>1866</v>
      </c>
      <c r="C44" s="148" t="s">
        <v>1844</v>
      </c>
      <c r="D44" s="148" t="s">
        <v>76</v>
      </c>
      <c r="E44" s="148" t="s">
        <v>164</v>
      </c>
      <c r="F44" s="169">
        <v>500</v>
      </c>
      <c r="G44" s="29" t="s">
        <v>1868</v>
      </c>
      <c r="H44" s="148" t="s">
        <v>1216</v>
      </c>
      <c r="I44" s="102"/>
    </row>
    <row r="45" spans="2:9" s="36" customFormat="1" x14ac:dyDescent="0.4">
      <c r="B45" s="148" t="s">
        <v>1866</v>
      </c>
      <c r="C45" s="148" t="s">
        <v>1845</v>
      </c>
      <c r="D45" s="148" t="s">
        <v>76</v>
      </c>
      <c r="E45" s="148" t="s">
        <v>164</v>
      </c>
      <c r="F45" s="169">
        <v>500</v>
      </c>
      <c r="G45" s="29" t="s">
        <v>1868</v>
      </c>
      <c r="H45" s="148" t="s">
        <v>1216</v>
      </c>
      <c r="I45" s="102"/>
    </row>
    <row r="46" spans="2:9" x14ac:dyDescent="0.4">
      <c r="B46" s="29"/>
      <c r="C46" s="29"/>
      <c r="D46" s="26"/>
      <c r="E46" s="26"/>
      <c r="F46" s="168"/>
      <c r="G46" s="29"/>
      <c r="H46" s="29"/>
      <c r="I46" s="29"/>
    </row>
    <row r="47" spans="2:9" x14ac:dyDescent="0.4">
      <c r="B47" s="29"/>
      <c r="C47" s="29"/>
      <c r="D47" s="26"/>
      <c r="E47" s="26"/>
      <c r="F47" s="168"/>
      <c r="G47" s="29"/>
      <c r="H47" s="29"/>
      <c r="I47" s="29"/>
    </row>
  </sheetData>
  <phoneticPr fontId="2"/>
  <dataValidations count="3">
    <dataValidation type="list" allowBlank="1" showInputMessage="1" showErrorMessage="1" sqref="G5:G47" xr:uid="{619E0C2D-1C8C-4E66-AED3-C0661AB73B6E}">
      <formula1>"メートル（M）,個（PC）"</formula1>
    </dataValidation>
    <dataValidation type="list" allowBlank="1" showInputMessage="1" showErrorMessage="1" sqref="D5:D47" xr:uid="{9BE500F8-EEF9-4B53-A472-FCEAF01E0117}">
      <formula1>"true,false"</formula1>
    </dataValidation>
    <dataValidation type="list" allowBlank="1" showInputMessage="1" showErrorMessage="1" sqref="E5:E47"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130" zoomScaleNormal="130" workbookViewId="0">
      <selection activeCell="O5" sqref="O5"/>
    </sheetView>
  </sheetViews>
  <sheetFormatPr defaultColWidth="8.625" defaultRowHeight="12" x14ac:dyDescent="0.4"/>
  <cols>
    <col min="1" max="1" width="5.625" style="136" bestFit="1" customWidth="1"/>
    <col min="2" max="2" width="7.625" style="136" bestFit="1" customWidth="1"/>
    <col min="3" max="17" width="12.625" style="136" customWidth="1"/>
    <col min="18" max="16384" width="8.625" style="136"/>
  </cols>
  <sheetData>
    <row r="1" spans="1:17" x14ac:dyDescent="0.4">
      <c r="B1" s="145" t="s">
        <v>1143</v>
      </c>
      <c r="C1" s="136" t="s">
        <v>1142</v>
      </c>
    </row>
    <row r="2" spans="1:17" x14ac:dyDescent="0.4">
      <c r="B2" s="145"/>
      <c r="C2" s="136" t="s">
        <v>1141</v>
      </c>
    </row>
    <row r="3" spans="1:17" x14ac:dyDescent="0.4">
      <c r="B3" s="144"/>
      <c r="C3" s="141" t="s">
        <v>1122</v>
      </c>
      <c r="D3" s="141" t="s">
        <v>1121</v>
      </c>
      <c r="E3" s="141" t="s">
        <v>1120</v>
      </c>
      <c r="F3" s="141" t="s">
        <v>1119</v>
      </c>
      <c r="G3" s="141" t="s">
        <v>1118</v>
      </c>
      <c r="H3" s="141" t="s">
        <v>1117</v>
      </c>
      <c r="I3" s="141" t="s">
        <v>1116</v>
      </c>
      <c r="J3" s="141" t="s">
        <v>1115</v>
      </c>
      <c r="K3" s="141" t="s">
        <v>1114</v>
      </c>
      <c r="L3" s="141" t="s">
        <v>1113</v>
      </c>
      <c r="M3" s="141" t="s">
        <v>1140</v>
      </c>
    </row>
    <row r="4" spans="1:17" ht="36" x14ac:dyDescent="0.4">
      <c r="B4" s="141" t="s">
        <v>1139</v>
      </c>
      <c r="C4" s="142" t="s">
        <v>1138</v>
      </c>
      <c r="D4" s="142" t="s">
        <v>1089</v>
      </c>
      <c r="E4" s="142" t="s">
        <v>1089</v>
      </c>
      <c r="F4" s="142" t="s">
        <v>1089</v>
      </c>
      <c r="G4" s="142" t="s">
        <v>1089</v>
      </c>
      <c r="H4" s="142" t="s">
        <v>1089</v>
      </c>
      <c r="I4" s="142" t="s">
        <v>1089</v>
      </c>
      <c r="J4" s="142" t="s">
        <v>89</v>
      </c>
      <c r="K4" s="142" t="s">
        <v>1089</v>
      </c>
      <c r="L4" s="142" t="s">
        <v>1089</v>
      </c>
      <c r="M4" s="142" t="s">
        <v>1089</v>
      </c>
    </row>
    <row r="5" spans="1:17" x14ac:dyDescent="0.4">
      <c r="B5" s="265" t="s">
        <v>94</v>
      </c>
      <c r="C5" s="138" t="s">
        <v>1137</v>
      </c>
      <c r="D5" s="274" t="s">
        <v>1136</v>
      </c>
      <c r="E5" s="274"/>
      <c r="F5" s="274"/>
      <c r="G5" s="274"/>
      <c r="H5" s="274"/>
      <c r="I5" s="138" t="s">
        <v>1135</v>
      </c>
      <c r="J5" s="138" t="s">
        <v>1081</v>
      </c>
      <c r="K5" s="274" t="s">
        <v>1134</v>
      </c>
      <c r="L5" s="274"/>
      <c r="M5" s="274"/>
    </row>
    <row r="6" spans="1:17" ht="48" x14ac:dyDescent="0.4">
      <c r="B6" s="265"/>
      <c r="C6" s="139" t="s">
        <v>1133</v>
      </c>
      <c r="D6" s="275" t="s">
        <v>1132</v>
      </c>
      <c r="E6" s="275"/>
      <c r="F6" s="275"/>
      <c r="G6" s="275"/>
      <c r="H6" s="275"/>
      <c r="I6" s="137" t="s">
        <v>1132</v>
      </c>
      <c r="J6" s="138"/>
      <c r="K6" s="275" t="s">
        <v>1131</v>
      </c>
      <c r="L6" s="275"/>
      <c r="M6" s="275"/>
    </row>
    <row r="7" spans="1:17" ht="51" customHeight="1" x14ac:dyDescent="0.4">
      <c r="B7" s="141" t="s">
        <v>1130</v>
      </c>
      <c r="C7" s="139" t="s">
        <v>1129</v>
      </c>
      <c r="D7" s="275" t="s">
        <v>1128</v>
      </c>
      <c r="E7" s="275"/>
      <c r="F7" s="275"/>
      <c r="G7" s="275"/>
      <c r="H7" s="275"/>
      <c r="I7" s="137" t="s">
        <v>1127</v>
      </c>
      <c r="J7" s="138"/>
      <c r="K7" s="275" t="s">
        <v>1126</v>
      </c>
      <c r="L7" s="275"/>
      <c r="M7" s="275"/>
    </row>
    <row r="9" spans="1:17" x14ac:dyDescent="0.4">
      <c r="B9" s="145" t="s">
        <v>1097</v>
      </c>
      <c r="C9" s="136" t="s">
        <v>1125</v>
      </c>
    </row>
    <row r="10" spans="1:17" x14ac:dyDescent="0.4">
      <c r="B10" s="145"/>
      <c r="C10" s="136" t="s">
        <v>1124</v>
      </c>
      <c r="O10" s="136" t="s">
        <v>1123</v>
      </c>
      <c r="P10" s="136" t="s">
        <v>1123</v>
      </c>
      <c r="Q10" s="136" t="s">
        <v>1123</v>
      </c>
    </row>
    <row r="11" spans="1:17" x14ac:dyDescent="0.4">
      <c r="B11" s="144"/>
      <c r="C11" s="141" t="s">
        <v>1122</v>
      </c>
      <c r="D11" s="141" t="s">
        <v>1121</v>
      </c>
      <c r="E11" s="141" t="s">
        <v>1120</v>
      </c>
      <c r="F11" s="141" t="s">
        <v>1119</v>
      </c>
      <c r="G11" s="141" t="s">
        <v>1118</v>
      </c>
      <c r="H11" s="141" t="s">
        <v>1117</v>
      </c>
      <c r="I11" s="141" t="s">
        <v>1116</v>
      </c>
      <c r="J11" s="141" t="s">
        <v>1115</v>
      </c>
      <c r="K11" s="141" t="s">
        <v>1114</v>
      </c>
      <c r="L11" s="141" t="s">
        <v>1113</v>
      </c>
      <c r="M11" s="141" t="s">
        <v>1112</v>
      </c>
      <c r="N11" s="141" t="s">
        <v>1111</v>
      </c>
      <c r="O11" s="141" t="s">
        <v>1110</v>
      </c>
      <c r="P11" s="141" t="s">
        <v>1109</v>
      </c>
      <c r="Q11" s="141" t="s">
        <v>1108</v>
      </c>
    </row>
    <row r="12" spans="1:17" ht="36" x14ac:dyDescent="0.4">
      <c r="A12" s="262" t="s">
        <v>1045</v>
      </c>
      <c r="B12" s="141" t="s">
        <v>1097</v>
      </c>
      <c r="C12" s="142" t="s">
        <v>1096</v>
      </c>
      <c r="D12" s="142" t="s">
        <v>61</v>
      </c>
      <c r="E12" s="142" t="s">
        <v>1107</v>
      </c>
      <c r="F12" s="142" t="s">
        <v>89</v>
      </c>
      <c r="G12" s="142" t="s">
        <v>1106</v>
      </c>
      <c r="H12" s="142" t="s">
        <v>1106</v>
      </c>
      <c r="I12" s="142" t="s">
        <v>1106</v>
      </c>
      <c r="J12" s="142" t="s">
        <v>1106</v>
      </c>
      <c r="K12" s="142" t="s">
        <v>89</v>
      </c>
      <c r="L12" s="143" t="s">
        <v>1091</v>
      </c>
      <c r="M12" s="142" t="s">
        <v>1106</v>
      </c>
      <c r="N12" s="142" t="s">
        <v>1090</v>
      </c>
      <c r="O12" s="142" t="s">
        <v>89</v>
      </c>
      <c r="P12" s="142" t="s">
        <v>1089</v>
      </c>
      <c r="Q12" s="142" t="s">
        <v>1089</v>
      </c>
    </row>
    <row r="13" spans="1:17" ht="15" customHeight="1" x14ac:dyDescent="0.4">
      <c r="A13" s="263"/>
      <c r="B13" s="265" t="s">
        <v>1088</v>
      </c>
      <c r="C13" s="266" t="s">
        <v>55</v>
      </c>
      <c r="D13" s="267"/>
      <c r="E13" s="138" t="s">
        <v>1087</v>
      </c>
      <c r="F13" s="138" t="s">
        <v>1081</v>
      </c>
      <c r="G13" s="266" t="s">
        <v>1105</v>
      </c>
      <c r="H13" s="269"/>
      <c r="I13" s="269"/>
      <c r="J13" s="270"/>
      <c r="K13" s="138" t="s">
        <v>1081</v>
      </c>
      <c r="L13" s="138" t="s">
        <v>1083</v>
      </c>
      <c r="M13" s="138" t="s">
        <v>1104</v>
      </c>
      <c r="N13" s="138" t="s">
        <v>1082</v>
      </c>
      <c r="O13" s="138" t="s">
        <v>1081</v>
      </c>
      <c r="P13" s="138" t="s">
        <v>1103</v>
      </c>
      <c r="Q13" s="138" t="s">
        <v>1103</v>
      </c>
    </row>
    <row r="14" spans="1:17" ht="48" x14ac:dyDescent="0.4">
      <c r="A14" s="264"/>
      <c r="B14" s="265"/>
      <c r="C14" s="268"/>
      <c r="D14" s="267"/>
      <c r="E14" s="139" t="s">
        <v>1102</v>
      </c>
      <c r="F14" s="138"/>
      <c r="G14" s="271" t="s">
        <v>1101</v>
      </c>
      <c r="H14" s="272"/>
      <c r="I14" s="272"/>
      <c r="J14" s="273"/>
      <c r="K14" s="138"/>
      <c r="L14" s="137" t="s">
        <v>1075</v>
      </c>
      <c r="M14" s="140" t="s">
        <v>1100</v>
      </c>
      <c r="N14" s="137" t="s">
        <v>1074</v>
      </c>
      <c r="O14" s="137"/>
      <c r="P14" s="137" t="s">
        <v>1099</v>
      </c>
      <c r="Q14" s="137" t="s">
        <v>1099</v>
      </c>
    </row>
    <row r="15" spans="1:17" ht="24" x14ac:dyDescent="0.4">
      <c r="A15" s="262" t="s">
        <v>1098</v>
      </c>
      <c r="B15" s="141" t="s">
        <v>1097</v>
      </c>
      <c r="C15" s="142" t="s">
        <v>1096</v>
      </c>
      <c r="D15" s="142" t="s">
        <v>61</v>
      </c>
      <c r="E15" s="142" t="s">
        <v>1095</v>
      </c>
      <c r="F15" s="142" t="s">
        <v>89</v>
      </c>
      <c r="G15" s="143" t="s">
        <v>1091</v>
      </c>
      <c r="H15" s="142" t="s">
        <v>1094</v>
      </c>
      <c r="I15" s="142" t="s">
        <v>1093</v>
      </c>
      <c r="J15" s="142" t="s">
        <v>1092</v>
      </c>
      <c r="K15" s="142" t="s">
        <v>89</v>
      </c>
      <c r="L15" s="143" t="s">
        <v>1091</v>
      </c>
      <c r="M15" s="143" t="s">
        <v>1091</v>
      </c>
      <c r="N15" s="142" t="s">
        <v>1090</v>
      </c>
      <c r="O15" s="142" t="s">
        <v>89</v>
      </c>
      <c r="P15" s="142" t="s">
        <v>1089</v>
      </c>
      <c r="Q15" s="142" t="s">
        <v>1089</v>
      </c>
    </row>
    <row r="16" spans="1:17" ht="15" customHeight="1" x14ac:dyDescent="0.4">
      <c r="A16" s="263"/>
      <c r="B16" s="265" t="s">
        <v>1088</v>
      </c>
      <c r="C16" s="266" t="s">
        <v>55</v>
      </c>
      <c r="D16" s="267"/>
      <c r="E16" s="138" t="s">
        <v>1087</v>
      </c>
      <c r="F16" s="138" t="s">
        <v>1081</v>
      </c>
      <c r="G16" s="138" t="s">
        <v>1083</v>
      </c>
      <c r="H16" s="138" t="s">
        <v>1086</v>
      </c>
      <c r="I16" s="138" t="s">
        <v>1085</v>
      </c>
      <c r="J16" s="138" t="s">
        <v>1084</v>
      </c>
      <c r="K16" s="138" t="s">
        <v>1081</v>
      </c>
      <c r="L16" s="138" t="s">
        <v>1083</v>
      </c>
      <c r="M16" s="138" t="s">
        <v>1083</v>
      </c>
      <c r="N16" s="138" t="s">
        <v>1082</v>
      </c>
      <c r="O16" s="138" t="s">
        <v>1081</v>
      </c>
      <c r="P16" s="138" t="s">
        <v>1080</v>
      </c>
      <c r="Q16" s="138" t="s">
        <v>1080</v>
      </c>
    </row>
    <row r="17" spans="1:17" ht="48" x14ac:dyDescent="0.4">
      <c r="A17" s="264"/>
      <c r="B17" s="265"/>
      <c r="C17" s="268"/>
      <c r="D17" s="267"/>
      <c r="E17" s="139" t="s">
        <v>1079</v>
      </c>
      <c r="F17" s="138"/>
      <c r="G17" s="137" t="s">
        <v>1075</v>
      </c>
      <c r="H17" s="139" t="s">
        <v>1078</v>
      </c>
      <c r="I17" s="140" t="s">
        <v>1077</v>
      </c>
      <c r="J17" s="139" t="s">
        <v>1076</v>
      </c>
      <c r="K17" s="138"/>
      <c r="L17" s="137" t="s">
        <v>1075</v>
      </c>
      <c r="M17" s="137" t="s">
        <v>1075</v>
      </c>
      <c r="N17" s="137" t="s">
        <v>1074</v>
      </c>
      <c r="O17" s="137"/>
      <c r="P17" s="137" t="s">
        <v>1073</v>
      </c>
      <c r="Q17" s="137" t="s">
        <v>1073</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11" activePane="bottomRight" state="frozen"/>
      <selection activeCell="A2" sqref="A2"/>
      <selection pane="topRight" activeCell="A2" sqref="A2"/>
      <selection pane="bottomLeft" activeCell="A2" sqref="A2"/>
      <selection pane="bottomRight"/>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342</v>
      </c>
      <c r="C1" s="2"/>
    </row>
    <row r="2" spans="1:7" x14ac:dyDescent="0.4">
      <c r="B2" s="2" t="s">
        <v>675</v>
      </c>
      <c r="C2" s="2"/>
    </row>
    <row r="3" spans="1:7" x14ac:dyDescent="0.4">
      <c r="B3" s="2" t="s">
        <v>676</v>
      </c>
      <c r="C3" s="2"/>
    </row>
    <row r="4" spans="1:7" x14ac:dyDescent="0.4">
      <c r="B4" s="2" t="s">
        <v>343</v>
      </c>
      <c r="C4" s="2"/>
    </row>
    <row r="5" spans="1:7" x14ac:dyDescent="0.4">
      <c r="B5" s="1" t="s">
        <v>344</v>
      </c>
      <c r="C5" s="1"/>
    </row>
    <row r="6" spans="1:7" x14ac:dyDescent="0.4">
      <c r="B6" s="1" t="s">
        <v>677</v>
      </c>
      <c r="C6" s="1"/>
    </row>
    <row r="7" spans="1:7" x14ac:dyDescent="0.4">
      <c r="B7" s="75" t="s">
        <v>679</v>
      </c>
      <c r="C7" s="1"/>
    </row>
    <row r="8" spans="1:7" x14ac:dyDescent="0.4">
      <c r="B8" s="75" t="s">
        <v>680</v>
      </c>
      <c r="C8" s="1"/>
    </row>
    <row r="10" spans="1:7" x14ac:dyDescent="0.4">
      <c r="A10" s="54" t="s">
        <v>0</v>
      </c>
      <c r="B10" s="54" t="s">
        <v>323</v>
      </c>
      <c r="C10" s="55" t="s">
        <v>349</v>
      </c>
      <c r="D10" s="55" t="s">
        <v>1</v>
      </c>
      <c r="E10" s="54" t="s">
        <v>2</v>
      </c>
      <c r="F10" s="55" t="s">
        <v>3</v>
      </c>
      <c r="G10" s="56" t="s">
        <v>4</v>
      </c>
    </row>
    <row r="11" spans="1:7" ht="60" customHeight="1" x14ac:dyDescent="0.4">
      <c r="A11" s="5">
        <v>1</v>
      </c>
      <c r="B11" s="77" t="s">
        <v>731</v>
      </c>
      <c r="C11" s="60" t="s">
        <v>350</v>
      </c>
      <c r="D11" s="7"/>
      <c r="E11" s="5" t="s">
        <v>6</v>
      </c>
      <c r="F11" s="7"/>
      <c r="G11" s="7"/>
    </row>
    <row r="12" spans="1:7" ht="60" customHeight="1" x14ac:dyDescent="0.4">
      <c r="A12" s="5">
        <v>2</v>
      </c>
      <c r="B12" s="6" t="s">
        <v>5</v>
      </c>
      <c r="C12" s="60" t="s">
        <v>350</v>
      </c>
      <c r="D12" s="7"/>
      <c r="E12" s="5" t="s">
        <v>6</v>
      </c>
      <c r="F12" s="7" t="s">
        <v>628</v>
      </c>
      <c r="G12" s="7" t="s">
        <v>688</v>
      </c>
    </row>
    <row r="13" spans="1:7" ht="60" customHeight="1" x14ac:dyDescent="0.4">
      <c r="A13" s="5">
        <v>3</v>
      </c>
      <c r="B13" s="6" t="s">
        <v>7</v>
      </c>
      <c r="C13" s="60" t="s">
        <v>350</v>
      </c>
      <c r="D13" s="7"/>
      <c r="E13" s="5" t="s">
        <v>6</v>
      </c>
      <c r="F13" s="7" t="s">
        <v>629</v>
      </c>
      <c r="G13" s="7" t="s">
        <v>689</v>
      </c>
    </row>
    <row r="14" spans="1:7" ht="60" customHeight="1" x14ac:dyDescent="0.4">
      <c r="A14" s="5">
        <v>4</v>
      </c>
      <c r="B14" s="6" t="s">
        <v>8</v>
      </c>
      <c r="C14" s="60" t="s">
        <v>350</v>
      </c>
      <c r="D14" s="7"/>
      <c r="E14" s="5" t="s">
        <v>6</v>
      </c>
      <c r="F14" s="7" t="s">
        <v>667</v>
      </c>
      <c r="G14" s="7" t="s">
        <v>690</v>
      </c>
    </row>
    <row r="15" spans="1:7" ht="60" customHeight="1" x14ac:dyDescent="0.4">
      <c r="A15" s="5">
        <v>5</v>
      </c>
      <c r="B15" s="6" t="s">
        <v>9</v>
      </c>
      <c r="C15" s="60" t="s">
        <v>351</v>
      </c>
      <c r="D15" s="7" t="s">
        <v>625</v>
      </c>
      <c r="E15" s="5" t="s">
        <v>6</v>
      </c>
      <c r="F15" s="7" t="s">
        <v>626</v>
      </c>
      <c r="G15" s="7" t="s">
        <v>691</v>
      </c>
    </row>
    <row r="16" spans="1:7" ht="60" customHeight="1" x14ac:dyDescent="0.4">
      <c r="A16" s="5">
        <v>6</v>
      </c>
      <c r="B16" s="6" t="s">
        <v>10</v>
      </c>
      <c r="C16" s="60" t="s">
        <v>352</v>
      </c>
      <c r="D16" s="7" t="s">
        <v>622</v>
      </c>
      <c r="E16" s="5" t="s">
        <v>6</v>
      </c>
      <c r="F16" s="7" t="s">
        <v>668</v>
      </c>
      <c r="G16" s="7" t="s">
        <v>692</v>
      </c>
    </row>
    <row r="17" spans="1:7" ht="60" customHeight="1" x14ac:dyDescent="0.4">
      <c r="A17" s="5">
        <v>7</v>
      </c>
      <c r="B17" s="6" t="s">
        <v>11</v>
      </c>
      <c r="C17" s="60" t="s">
        <v>350</v>
      </c>
      <c r="D17" s="7"/>
      <c r="E17" s="5" t="s">
        <v>6</v>
      </c>
      <c r="F17" s="7" t="s">
        <v>630</v>
      </c>
      <c r="G17" s="8" t="s">
        <v>693</v>
      </c>
    </row>
    <row r="18" spans="1:7" ht="60" customHeight="1" x14ac:dyDescent="0.4">
      <c r="A18" s="5">
        <v>8</v>
      </c>
      <c r="B18" s="6" t="s">
        <v>12</v>
      </c>
      <c r="C18" s="60" t="s">
        <v>352</v>
      </c>
      <c r="D18" s="7" t="s">
        <v>624</v>
      </c>
      <c r="E18" s="5" t="s">
        <v>6</v>
      </c>
      <c r="F18" s="7" t="s">
        <v>631</v>
      </c>
      <c r="G18" s="7" t="s">
        <v>324</v>
      </c>
    </row>
    <row r="19" spans="1:7" ht="60" customHeight="1" x14ac:dyDescent="0.4">
      <c r="A19" s="5">
        <v>9</v>
      </c>
      <c r="B19" s="83" t="s">
        <v>13</v>
      </c>
      <c r="C19" s="60" t="s">
        <v>351</v>
      </c>
      <c r="D19" s="7"/>
      <c r="E19" s="5" t="s">
        <v>6</v>
      </c>
      <c r="F19" s="7" t="s">
        <v>669</v>
      </c>
      <c r="G19" s="8"/>
    </row>
    <row r="20" spans="1:7" ht="60" customHeight="1" x14ac:dyDescent="0.4">
      <c r="A20" s="5">
        <v>10</v>
      </c>
      <c r="B20" s="84" t="s">
        <v>15</v>
      </c>
      <c r="C20" s="60" t="s">
        <v>352</v>
      </c>
      <c r="D20" s="10" t="s">
        <v>623</v>
      </c>
      <c r="E20" s="11" t="s">
        <v>6</v>
      </c>
      <c r="F20" s="10" t="s">
        <v>670</v>
      </c>
      <c r="G20" s="10"/>
    </row>
    <row r="21" spans="1:7" ht="60" customHeight="1" x14ac:dyDescent="0.4">
      <c r="A21" s="5">
        <v>11</v>
      </c>
      <c r="B21" s="61" t="s">
        <v>353</v>
      </c>
      <c r="C21" s="60" t="s">
        <v>350</v>
      </c>
      <c r="D21" s="10"/>
      <c r="E21" s="11" t="s">
        <v>6</v>
      </c>
      <c r="F21" s="10" t="s">
        <v>671</v>
      </c>
      <c r="G21" s="10" t="s">
        <v>694</v>
      </c>
    </row>
    <row r="22" spans="1:7" ht="60" customHeight="1" x14ac:dyDescent="0.4">
      <c r="A22" s="5">
        <v>12</v>
      </c>
      <c r="B22" s="6" t="s">
        <v>16</v>
      </c>
      <c r="C22" s="60" t="s">
        <v>352</v>
      </c>
      <c r="D22" s="7"/>
      <c r="E22" s="5" t="s">
        <v>6</v>
      </c>
      <c r="F22" s="7" t="s">
        <v>672</v>
      </c>
      <c r="G22" s="7" t="s">
        <v>695</v>
      </c>
    </row>
    <row r="23" spans="1:7" ht="60" customHeight="1" x14ac:dyDescent="0.4">
      <c r="A23" s="5">
        <v>13</v>
      </c>
      <c r="B23" s="6" t="s">
        <v>17</v>
      </c>
      <c r="C23" s="60" t="s">
        <v>352</v>
      </c>
      <c r="D23" s="7" t="s">
        <v>633</v>
      </c>
      <c r="E23" s="5" t="s">
        <v>6</v>
      </c>
      <c r="F23" s="7" t="s">
        <v>632</v>
      </c>
      <c r="G23" s="7"/>
    </row>
    <row r="24" spans="1:7" ht="60" customHeight="1" x14ac:dyDescent="0.4">
      <c r="A24" s="5">
        <v>14</v>
      </c>
      <c r="B24" s="6" t="s">
        <v>18</v>
      </c>
      <c r="C24" s="60" t="s">
        <v>357</v>
      </c>
      <c r="D24" s="7"/>
      <c r="E24" s="5" t="s">
        <v>6</v>
      </c>
      <c r="F24" s="7" t="s">
        <v>634</v>
      </c>
      <c r="G24" s="7"/>
    </row>
    <row r="25" spans="1:7" ht="60" customHeight="1" x14ac:dyDescent="0.4">
      <c r="A25" s="5">
        <v>15</v>
      </c>
      <c r="B25" s="6" t="s">
        <v>19</v>
      </c>
      <c r="C25" s="60" t="s">
        <v>358</v>
      </c>
      <c r="D25" s="7"/>
      <c r="E25" s="5" t="s">
        <v>6</v>
      </c>
      <c r="F25" s="7" t="s">
        <v>627</v>
      </c>
      <c r="G25" s="7"/>
    </row>
    <row r="26" spans="1:7" ht="60" customHeight="1" x14ac:dyDescent="0.4">
      <c r="A26" s="5">
        <v>16</v>
      </c>
      <c r="B26" s="6" t="s">
        <v>20</v>
      </c>
      <c r="C26" s="60" t="s">
        <v>352</v>
      </c>
      <c r="D26" s="7"/>
      <c r="E26" s="5" t="s">
        <v>6</v>
      </c>
      <c r="F26" s="7" t="s">
        <v>663</v>
      </c>
      <c r="G26" s="7"/>
    </row>
    <row r="27" spans="1:7" ht="60" customHeight="1" x14ac:dyDescent="0.4">
      <c r="A27" s="5">
        <v>17</v>
      </c>
      <c r="B27" s="6" t="s">
        <v>21</v>
      </c>
      <c r="C27" s="60" t="s">
        <v>350</v>
      </c>
      <c r="D27" s="7"/>
      <c r="E27" s="5" t="s">
        <v>6</v>
      </c>
      <c r="F27" s="7" t="s">
        <v>655</v>
      </c>
      <c r="G27" s="7" t="s">
        <v>636</v>
      </c>
    </row>
    <row r="28" spans="1:7" ht="60" customHeight="1" x14ac:dyDescent="0.4">
      <c r="A28" s="5">
        <v>18</v>
      </c>
      <c r="B28" s="6" t="s">
        <v>22</v>
      </c>
      <c r="C28" s="60" t="s">
        <v>350</v>
      </c>
      <c r="D28" s="7"/>
      <c r="E28" s="5" t="s">
        <v>6</v>
      </c>
      <c r="F28" s="7" t="s">
        <v>635</v>
      </c>
      <c r="G28" s="7"/>
    </row>
    <row r="29" spans="1:7" ht="60" customHeight="1" x14ac:dyDescent="0.4">
      <c r="A29" s="85" t="s">
        <v>732</v>
      </c>
      <c r="B29" s="77" t="s">
        <v>696</v>
      </c>
      <c r="C29" s="60" t="s">
        <v>350</v>
      </c>
      <c r="D29" s="7"/>
      <c r="E29" s="5" t="s">
        <v>6</v>
      </c>
      <c r="F29" s="7" t="s">
        <v>698</v>
      </c>
      <c r="G29" s="7"/>
    </row>
    <row r="30" spans="1:7" ht="60" customHeight="1" x14ac:dyDescent="0.4">
      <c r="A30" s="85" t="s">
        <v>733</v>
      </c>
      <c r="B30" s="77" t="s">
        <v>697</v>
      </c>
      <c r="C30" s="60" t="s">
        <v>350</v>
      </c>
      <c r="D30" s="7"/>
      <c r="E30" s="5" t="s">
        <v>6</v>
      </c>
      <c r="F30" s="7" t="s">
        <v>699</v>
      </c>
      <c r="G30" s="7"/>
    </row>
    <row r="31" spans="1:7" ht="60" customHeight="1" x14ac:dyDescent="0.4">
      <c r="A31" s="5">
        <v>19</v>
      </c>
      <c r="B31" s="9" t="s">
        <v>23</v>
      </c>
      <c r="C31" s="60" t="s">
        <v>352</v>
      </c>
      <c r="D31" s="10"/>
      <c r="E31" s="11" t="s">
        <v>6</v>
      </c>
      <c r="F31" s="10" t="s">
        <v>664</v>
      </c>
      <c r="G31" s="10"/>
    </row>
    <row r="32" spans="1:7" ht="60" customHeight="1" x14ac:dyDescent="0.4">
      <c r="A32" s="5">
        <v>20</v>
      </c>
      <c r="B32" s="9" t="s">
        <v>25</v>
      </c>
      <c r="C32" s="60" t="s">
        <v>352</v>
      </c>
      <c r="D32" s="10"/>
      <c r="E32" s="11" t="s">
        <v>6</v>
      </c>
      <c r="F32" s="10" t="s">
        <v>665</v>
      </c>
      <c r="G32" s="10"/>
    </row>
    <row r="33" spans="1:8" ht="60" customHeight="1" x14ac:dyDescent="0.4">
      <c r="A33" s="5">
        <v>21</v>
      </c>
      <c r="B33" s="9" t="s">
        <v>637</v>
      </c>
      <c r="C33" s="60" t="s">
        <v>352</v>
      </c>
      <c r="D33" s="10"/>
      <c r="E33" s="11" t="s">
        <v>6</v>
      </c>
      <c r="F33" s="10" t="s">
        <v>666</v>
      </c>
      <c r="G33" s="10"/>
    </row>
    <row r="34" spans="1:8" ht="60" customHeight="1" x14ac:dyDescent="0.4">
      <c r="A34" s="5">
        <v>22</v>
      </c>
      <c r="B34" s="6" t="s">
        <v>24</v>
      </c>
      <c r="C34" s="60" t="s">
        <v>352</v>
      </c>
      <c r="D34" s="7"/>
      <c r="E34" s="5" t="s">
        <v>6</v>
      </c>
      <c r="F34" s="7" t="s">
        <v>638</v>
      </c>
      <c r="G34" s="7"/>
    </row>
    <row r="35" spans="1:8" ht="60" customHeight="1" x14ac:dyDescent="0.4">
      <c r="A35" s="5">
        <v>23</v>
      </c>
      <c r="B35" s="6" t="s">
        <v>26</v>
      </c>
      <c r="C35" s="60" t="s">
        <v>352</v>
      </c>
      <c r="D35" s="7"/>
      <c r="E35" s="5" t="s">
        <v>6</v>
      </c>
      <c r="F35" s="7" t="s">
        <v>639</v>
      </c>
      <c r="G35" s="8"/>
    </row>
    <row r="36" spans="1:8" ht="60" customHeight="1" x14ac:dyDescent="0.4">
      <c r="A36" s="5">
        <v>24</v>
      </c>
      <c r="B36" s="6" t="s">
        <v>27</v>
      </c>
      <c r="C36" s="60" t="s">
        <v>352</v>
      </c>
      <c r="D36" s="7"/>
      <c r="E36" s="5" t="s">
        <v>6</v>
      </c>
      <c r="F36" s="7" t="s">
        <v>640</v>
      </c>
      <c r="G36" s="8"/>
    </row>
    <row r="37" spans="1:8" ht="60" customHeight="1" x14ac:dyDescent="0.4">
      <c r="A37" s="5">
        <v>25</v>
      </c>
      <c r="B37" s="9" t="s">
        <v>28</v>
      </c>
      <c r="C37" s="60" t="s">
        <v>352</v>
      </c>
      <c r="D37" s="10" t="s">
        <v>646</v>
      </c>
      <c r="E37" s="11" t="s">
        <v>6</v>
      </c>
      <c r="F37" s="10" t="s">
        <v>678</v>
      </c>
      <c r="G37" s="10"/>
    </row>
    <row r="38" spans="1:8" ht="60" customHeight="1" x14ac:dyDescent="0.4">
      <c r="A38" s="5">
        <v>26</v>
      </c>
      <c r="B38" s="9" t="s">
        <v>29</v>
      </c>
      <c r="C38" s="60" t="s">
        <v>352</v>
      </c>
      <c r="D38" s="10" t="s">
        <v>647</v>
      </c>
      <c r="E38" s="11" t="s">
        <v>6</v>
      </c>
      <c r="F38" s="10" t="s">
        <v>641</v>
      </c>
      <c r="G38" s="10"/>
    </row>
    <row r="39" spans="1:8" ht="60" customHeight="1" x14ac:dyDescent="0.4">
      <c r="A39" s="5">
        <v>27</v>
      </c>
      <c r="B39" s="9" t="s">
        <v>30</v>
      </c>
      <c r="C39" s="60" t="s">
        <v>352</v>
      </c>
      <c r="D39" s="10"/>
      <c r="E39" s="11" t="s">
        <v>6</v>
      </c>
      <c r="F39" s="10" t="s">
        <v>642</v>
      </c>
      <c r="G39" s="14"/>
    </row>
    <row r="40" spans="1:8" ht="60" customHeight="1" x14ac:dyDescent="0.4">
      <c r="A40" s="5">
        <v>28</v>
      </c>
      <c r="B40" s="9" t="s">
        <v>31</v>
      </c>
      <c r="C40" s="60" t="s">
        <v>352</v>
      </c>
      <c r="D40" s="10" t="s">
        <v>644</v>
      </c>
      <c r="E40" s="11" t="s">
        <v>6</v>
      </c>
      <c r="F40" s="10" t="s">
        <v>643</v>
      </c>
      <c r="G40" s="14"/>
    </row>
    <row r="41" spans="1:8" ht="60" customHeight="1" x14ac:dyDescent="0.4">
      <c r="A41" s="5">
        <v>29</v>
      </c>
      <c r="B41" s="9" t="s">
        <v>32</v>
      </c>
      <c r="C41" s="60" t="s">
        <v>352</v>
      </c>
      <c r="D41" s="10" t="s">
        <v>645</v>
      </c>
      <c r="E41" s="11" t="s">
        <v>6</v>
      </c>
      <c r="F41" s="10" t="s">
        <v>648</v>
      </c>
      <c r="G41" s="10"/>
    </row>
    <row r="42" spans="1:8" ht="60" customHeight="1" x14ac:dyDescent="0.4">
      <c r="A42" s="5">
        <v>30</v>
      </c>
      <c r="B42" s="6" t="s">
        <v>33</v>
      </c>
      <c r="C42" s="60" t="s">
        <v>352</v>
      </c>
      <c r="D42" s="7"/>
      <c r="E42" s="5" t="s">
        <v>6</v>
      </c>
      <c r="F42" s="7" t="s">
        <v>649</v>
      </c>
      <c r="G42" s="8"/>
    </row>
    <row r="43" spans="1:8" ht="60" customHeight="1" x14ac:dyDescent="0.4">
      <c r="A43" s="5">
        <v>31</v>
      </c>
      <c r="B43" s="9" t="s">
        <v>34</v>
      </c>
      <c r="C43" s="60" t="s">
        <v>350</v>
      </c>
      <c r="D43" s="10"/>
      <c r="E43" s="11" t="s">
        <v>6</v>
      </c>
      <c r="F43" s="10" t="s">
        <v>673</v>
      </c>
      <c r="G43" s="13" t="s">
        <v>700</v>
      </c>
      <c r="H43" s="16"/>
    </row>
    <row r="44" spans="1:8" ht="60" customHeight="1" x14ac:dyDescent="0.4">
      <c r="A44" s="5">
        <v>32</v>
      </c>
      <c r="B44" s="9" t="s">
        <v>35</v>
      </c>
      <c r="C44" s="60" t="s">
        <v>350</v>
      </c>
      <c r="D44" s="10"/>
      <c r="E44" s="11" t="s">
        <v>6</v>
      </c>
      <c r="F44" s="10" t="s">
        <v>650</v>
      </c>
      <c r="G44" s="76" t="s">
        <v>701</v>
      </c>
      <c r="H44" s="16"/>
    </row>
    <row r="45" spans="1:8" ht="60" customHeight="1" x14ac:dyDescent="0.4">
      <c r="A45" s="5">
        <v>33</v>
      </c>
      <c r="B45" s="6" t="s">
        <v>36</v>
      </c>
      <c r="C45" s="60" t="s">
        <v>350</v>
      </c>
      <c r="D45" s="7"/>
      <c r="E45" s="11" t="s">
        <v>6</v>
      </c>
      <c r="F45" s="7" t="s">
        <v>37</v>
      </c>
      <c r="G45" s="15" t="s">
        <v>702</v>
      </c>
      <c r="H45" s="16"/>
    </row>
    <row r="46" spans="1:8" ht="60" customHeight="1" x14ac:dyDescent="0.4">
      <c r="A46" s="5">
        <v>34</v>
      </c>
      <c r="B46" s="6" t="s">
        <v>38</v>
      </c>
      <c r="C46" s="60" t="s">
        <v>350</v>
      </c>
      <c r="D46" s="7"/>
      <c r="E46" s="11" t="s">
        <v>6</v>
      </c>
      <c r="F46" s="7" t="s">
        <v>39</v>
      </c>
      <c r="G46" s="15" t="s">
        <v>703</v>
      </c>
      <c r="H46" s="16"/>
    </row>
    <row r="47" spans="1:8" ht="60" customHeight="1" x14ac:dyDescent="0.4">
      <c r="A47" s="5">
        <v>35</v>
      </c>
      <c r="B47" s="77" t="s">
        <v>651</v>
      </c>
      <c r="C47" s="60" t="s">
        <v>350</v>
      </c>
      <c r="D47" s="7"/>
      <c r="E47" s="11" t="s">
        <v>6</v>
      </c>
      <c r="F47" s="7" t="s">
        <v>654</v>
      </c>
      <c r="G47" s="17" t="s">
        <v>14</v>
      </c>
      <c r="H47" s="16"/>
    </row>
    <row r="48" spans="1:8" ht="60" customHeight="1" x14ac:dyDescent="0.4">
      <c r="A48" s="5">
        <v>36</v>
      </c>
      <c r="B48" s="6" t="s">
        <v>40</v>
      </c>
      <c r="C48" s="60" t="s">
        <v>350</v>
      </c>
      <c r="D48" s="7"/>
      <c r="E48" s="11" t="s">
        <v>6</v>
      </c>
      <c r="F48" s="7" t="s">
        <v>653</v>
      </c>
      <c r="G48" s="17" t="s">
        <v>14</v>
      </c>
      <c r="H48" s="16"/>
    </row>
    <row r="49" spans="1:7" ht="60" customHeight="1" x14ac:dyDescent="0.4">
      <c r="A49" s="5">
        <v>37</v>
      </c>
      <c r="B49" s="6" t="s">
        <v>41</v>
      </c>
      <c r="C49" s="60" t="s">
        <v>350</v>
      </c>
      <c r="D49" s="7"/>
      <c r="E49" s="5" t="s">
        <v>6</v>
      </c>
      <c r="F49" s="7" t="s">
        <v>674</v>
      </c>
      <c r="G49" s="7" t="s">
        <v>656</v>
      </c>
    </row>
    <row r="50" spans="1:7" ht="60" customHeight="1" x14ac:dyDescent="0.4">
      <c r="A50" s="5">
        <v>38</v>
      </c>
      <c r="B50" s="9" t="s">
        <v>42</v>
      </c>
      <c r="C50" s="60" t="s">
        <v>350</v>
      </c>
      <c r="D50" s="10"/>
      <c r="E50" s="11" t="s">
        <v>6</v>
      </c>
      <c r="F50" s="18" t="s">
        <v>657</v>
      </c>
      <c r="G50" s="10"/>
    </row>
    <row r="51" spans="1:7" ht="60" customHeight="1" x14ac:dyDescent="0.4">
      <c r="A51" s="85" t="s">
        <v>734</v>
      </c>
      <c r="B51" s="6" t="s">
        <v>43</v>
      </c>
      <c r="C51" s="60" t="s">
        <v>350</v>
      </c>
      <c r="D51" s="7"/>
      <c r="E51" s="5" t="s">
        <v>6</v>
      </c>
      <c r="F51" s="7" t="s">
        <v>658</v>
      </c>
      <c r="G51" s="7"/>
    </row>
    <row r="52" spans="1:7" ht="60" customHeight="1" x14ac:dyDescent="0.4">
      <c r="A52" s="85" t="s">
        <v>735</v>
      </c>
      <c r="B52" s="77" t="s">
        <v>704</v>
      </c>
      <c r="C52" s="60" t="s">
        <v>350</v>
      </c>
      <c r="D52" s="7"/>
      <c r="E52" s="5" t="s">
        <v>6</v>
      </c>
      <c r="F52" s="7" t="s">
        <v>705</v>
      </c>
      <c r="G52" s="7"/>
    </row>
    <row r="53" spans="1:7" ht="60" customHeight="1" x14ac:dyDescent="0.4">
      <c r="A53" s="5">
        <v>39</v>
      </c>
      <c r="B53" s="6" t="s">
        <v>44</v>
      </c>
      <c r="C53" s="60" t="s">
        <v>352</v>
      </c>
      <c r="D53" s="7"/>
      <c r="E53" s="5" t="s">
        <v>6</v>
      </c>
      <c r="F53" s="7" t="s">
        <v>659</v>
      </c>
      <c r="G53" s="7"/>
    </row>
    <row r="54" spans="1:7" ht="60" customHeight="1" x14ac:dyDescent="0.4">
      <c r="A54" s="5">
        <v>40</v>
      </c>
      <c r="B54" s="6" t="s">
        <v>45</v>
      </c>
      <c r="C54" s="60" t="s">
        <v>352</v>
      </c>
      <c r="D54" s="7"/>
      <c r="E54" s="5" t="s">
        <v>6</v>
      </c>
      <c r="F54" s="7" t="s">
        <v>662</v>
      </c>
      <c r="G54" s="7"/>
    </row>
    <row r="55" spans="1:7" ht="60" customHeight="1" x14ac:dyDescent="0.4">
      <c r="A55" s="5">
        <v>41</v>
      </c>
      <c r="B55" s="9" t="s">
        <v>46</v>
      </c>
      <c r="C55" s="60" t="s">
        <v>352</v>
      </c>
      <c r="D55" s="10" t="s">
        <v>660</v>
      </c>
      <c r="E55" s="11" t="s">
        <v>6</v>
      </c>
      <c r="F55" s="10" t="s">
        <v>661</v>
      </c>
      <c r="G55" s="10"/>
    </row>
    <row r="56" spans="1:7" ht="60" customHeight="1" x14ac:dyDescent="0.4">
      <c r="A56" s="5">
        <v>42</v>
      </c>
      <c r="B56" s="61" t="s">
        <v>706</v>
      </c>
      <c r="C56" s="60" t="s">
        <v>707</v>
      </c>
      <c r="D56" s="10"/>
      <c r="E56" s="11"/>
      <c r="F56" s="10"/>
      <c r="G56" s="10"/>
    </row>
    <row r="57" spans="1:7" ht="60" customHeight="1" x14ac:dyDescent="0.4">
      <c r="A57" s="5">
        <v>43</v>
      </c>
      <c r="B57" s="61" t="s">
        <v>708</v>
      </c>
      <c r="C57" s="60" t="s">
        <v>707</v>
      </c>
      <c r="D57" s="10"/>
      <c r="E57" s="11"/>
      <c r="F57" s="10" t="s">
        <v>709</v>
      </c>
      <c r="G57" s="10"/>
    </row>
    <row r="58" spans="1:7" x14ac:dyDescent="0.4">
      <c r="A58" s="4"/>
      <c r="B58" s="19"/>
      <c r="C58" s="19"/>
    </row>
    <row r="59" spans="1:7" x14ac:dyDescent="0.4">
      <c r="A59" s="4"/>
    </row>
    <row r="60" spans="1:7" x14ac:dyDescent="0.4">
      <c r="A60" s="4"/>
      <c r="B60" s="19"/>
      <c r="C60" s="19"/>
    </row>
    <row r="61" spans="1:7" x14ac:dyDescent="0.4">
      <c r="A61" s="4"/>
    </row>
    <row r="62" spans="1:7" x14ac:dyDescent="0.4">
      <c r="A62" s="4"/>
      <c r="B62" s="19"/>
      <c r="C62" s="19"/>
    </row>
    <row r="63" spans="1:7" x14ac:dyDescent="0.4">
      <c r="A63" s="4"/>
    </row>
    <row r="64" spans="1:7" x14ac:dyDescent="0.4">
      <c r="A64" s="4"/>
      <c r="B64" s="19"/>
      <c r="C64" s="19"/>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115" zoomScaleNormal="115" workbookViewId="0">
      <selection activeCell="F16" sqref="F16"/>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1" t="s">
        <v>47</v>
      </c>
      <c r="B4" s="32" t="s">
        <v>730</v>
      </c>
      <c r="C4" s="32" t="s">
        <v>729</v>
      </c>
      <c r="D4" s="32" t="s">
        <v>728</v>
      </c>
      <c r="E4" s="32" t="s">
        <v>727</v>
      </c>
      <c r="F4" s="32" t="s">
        <v>726</v>
      </c>
      <c r="G4" s="32" t="s">
        <v>725</v>
      </c>
      <c r="H4" s="2" t="s">
        <v>724</v>
      </c>
      <c r="I4" s="2" t="s">
        <v>723</v>
      </c>
      <c r="J4" s="2" t="s">
        <v>722</v>
      </c>
      <c r="K4" s="2"/>
      <c r="L4" s="2"/>
    </row>
    <row r="5" spans="1:12" x14ac:dyDescent="0.4">
      <c r="B5" s="20" t="s">
        <v>953</v>
      </c>
      <c r="C5" s="20" t="s">
        <v>954</v>
      </c>
      <c r="D5" s="20" t="s">
        <v>720</v>
      </c>
      <c r="E5" s="87" t="s">
        <v>721</v>
      </c>
      <c r="F5" s="188" t="s">
        <v>721</v>
      </c>
      <c r="G5" s="20" t="s">
        <v>720</v>
      </c>
      <c r="H5" s="20" t="s">
        <v>719</v>
      </c>
      <c r="I5" s="171" t="s">
        <v>961</v>
      </c>
      <c r="J5" s="20" t="s">
        <v>718</v>
      </c>
      <c r="K5" s="20"/>
      <c r="L5" s="20"/>
    </row>
    <row r="6" spans="1:12" x14ac:dyDescent="0.4">
      <c r="B6" s="28" t="s">
        <v>957</v>
      </c>
      <c r="C6" s="28" t="s">
        <v>958</v>
      </c>
      <c r="D6" s="28" t="s">
        <v>717</v>
      </c>
      <c r="E6" s="86" t="s">
        <v>716</v>
      </c>
      <c r="F6" s="189" t="s">
        <v>716</v>
      </c>
      <c r="G6" s="28" t="s">
        <v>715</v>
      </c>
      <c r="H6" s="28" t="s">
        <v>712</v>
      </c>
      <c r="I6" s="149" t="s">
        <v>961</v>
      </c>
      <c r="J6" s="28" t="s">
        <v>711</v>
      </c>
      <c r="K6" s="28"/>
      <c r="L6" s="28"/>
    </row>
    <row r="7" spans="1:12" x14ac:dyDescent="0.4">
      <c r="B7" s="28" t="s">
        <v>955</v>
      </c>
      <c r="C7" s="28" t="s">
        <v>956</v>
      </c>
      <c r="D7" s="28" t="s">
        <v>713</v>
      </c>
      <c r="E7" s="86" t="s">
        <v>714</v>
      </c>
      <c r="F7" s="189" t="s">
        <v>714</v>
      </c>
      <c r="G7" s="28" t="s">
        <v>713</v>
      </c>
      <c r="H7" s="28" t="s">
        <v>712</v>
      </c>
      <c r="I7" s="149" t="s">
        <v>961</v>
      </c>
      <c r="J7" s="28" t="s">
        <v>711</v>
      </c>
      <c r="K7" s="28"/>
      <c r="L7" s="28"/>
    </row>
    <row r="8" spans="1:12" x14ac:dyDescent="0.4">
      <c r="B8" s="43" t="s">
        <v>2208</v>
      </c>
      <c r="C8" s="43" t="s">
        <v>2207</v>
      </c>
      <c r="D8" s="43" t="s">
        <v>2210</v>
      </c>
      <c r="E8" s="187" t="s">
        <v>2209</v>
      </c>
      <c r="F8" s="189" t="s">
        <v>2209</v>
      </c>
      <c r="G8" s="43" t="s">
        <v>2210</v>
      </c>
      <c r="H8" s="28" t="s">
        <v>712</v>
      </c>
      <c r="I8" s="149" t="s">
        <v>961</v>
      </c>
      <c r="J8" s="28" t="s">
        <v>711</v>
      </c>
      <c r="K8" s="28"/>
      <c r="L8" s="28"/>
    </row>
    <row r="9" spans="1:12" x14ac:dyDescent="0.4">
      <c r="B9" s="43" t="s">
        <v>2211</v>
      </c>
      <c r="C9" s="43"/>
      <c r="D9" s="43" t="s">
        <v>2213</v>
      </c>
      <c r="E9" s="43" t="s">
        <v>2212</v>
      </c>
      <c r="F9" s="43" t="s">
        <v>2212</v>
      </c>
      <c r="G9" s="43" t="s">
        <v>2213</v>
      </c>
      <c r="H9" s="28" t="s">
        <v>2214</v>
      </c>
      <c r="I9" s="28" t="s">
        <v>2211</v>
      </c>
      <c r="J9" s="28" t="s">
        <v>711</v>
      </c>
      <c r="K9" s="28"/>
      <c r="L9" s="28"/>
    </row>
    <row r="10" spans="1:12" x14ac:dyDescent="0.4">
      <c r="B10" s="43" t="s">
        <v>2223</v>
      </c>
      <c r="C10" s="43" t="s">
        <v>2225</v>
      </c>
      <c r="D10" s="43" t="s">
        <v>2221</v>
      </c>
      <c r="E10" s="187" t="s">
        <v>2222</v>
      </c>
      <c r="F10" s="187" t="s">
        <v>2222</v>
      </c>
      <c r="G10" s="43" t="s">
        <v>2221</v>
      </c>
      <c r="H10" s="28" t="s">
        <v>712</v>
      </c>
      <c r="I10" s="149" t="s">
        <v>961</v>
      </c>
      <c r="J10" s="28" t="s">
        <v>711</v>
      </c>
      <c r="K10" s="28"/>
      <c r="L10" s="28"/>
    </row>
    <row r="14" spans="1:12" x14ac:dyDescent="0.4">
      <c r="B14" s="41" t="s">
        <v>710</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drawing r:id="rId1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C32" sqref="C32"/>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2" t="s">
        <v>321</v>
      </c>
    </row>
    <row r="4" spans="1:6" ht="16.5" thickBot="1" x14ac:dyDescent="0.45">
      <c r="A4" s="31" t="s">
        <v>47</v>
      </c>
      <c r="B4" s="2" t="s">
        <v>337</v>
      </c>
      <c r="C4" s="32" t="s">
        <v>48</v>
      </c>
      <c r="D4" s="32" t="s">
        <v>334</v>
      </c>
    </row>
    <row r="5" spans="1:6" x14ac:dyDescent="0.4">
      <c r="B5" s="88" t="str">
        <f>D5</f>
        <v>システム管理者</v>
      </c>
      <c r="C5" s="88" t="s">
        <v>971</v>
      </c>
      <c r="D5" s="88" t="s">
        <v>2211</v>
      </c>
      <c r="E5" s="20"/>
      <c r="F5" s="20"/>
    </row>
    <row r="6" spans="1:6" x14ac:dyDescent="0.4">
      <c r="B6" s="176" t="str">
        <f>D6</f>
        <v>アイティ ピエール</v>
      </c>
      <c r="C6" s="28" t="s">
        <v>974</v>
      </c>
      <c r="D6" s="28" t="s">
        <v>2224</v>
      </c>
      <c r="E6" s="28"/>
      <c r="F6" s="28"/>
    </row>
    <row r="7" spans="1:6" x14ac:dyDescent="0.4">
      <c r="B7" s="28" t="str">
        <f t="shared" ref="B7:B11" si="0">D7</f>
        <v>土井 総司</v>
      </c>
      <c r="C7" s="28" t="s">
        <v>145</v>
      </c>
      <c r="D7" s="28" t="s">
        <v>950</v>
      </c>
      <c r="E7" s="28"/>
      <c r="F7" s="28"/>
    </row>
    <row r="8" spans="1:6" x14ac:dyDescent="0.4">
      <c r="B8" s="28" t="str">
        <f t="shared" si="0"/>
        <v>山中 桃花</v>
      </c>
      <c r="C8" s="28" t="s">
        <v>737</v>
      </c>
      <c r="D8" s="28" t="s">
        <v>951</v>
      </c>
      <c r="E8" s="28"/>
      <c r="F8" s="28"/>
    </row>
    <row r="9" spans="1:6" x14ac:dyDescent="0.4">
      <c r="B9" s="28" t="str">
        <f t="shared" si="0"/>
        <v>伊藤 真紀</v>
      </c>
      <c r="C9" s="28" t="s">
        <v>738</v>
      </c>
      <c r="D9" s="28" t="s">
        <v>952</v>
      </c>
      <c r="E9" s="28"/>
      <c r="F9" s="28"/>
    </row>
    <row r="10" spans="1:6" x14ac:dyDescent="0.4">
      <c r="B10" s="43" t="str">
        <f t="shared" si="0"/>
        <v>好川 佳子</v>
      </c>
      <c r="C10" s="43" t="s">
        <v>2215</v>
      </c>
      <c r="D10" s="43" t="s">
        <v>2216</v>
      </c>
      <c r="E10" s="28"/>
      <c r="F10" s="28"/>
    </row>
    <row r="11" spans="1:6" x14ac:dyDescent="0.4">
      <c r="B11" s="43">
        <f t="shared" si="0"/>
        <v>0</v>
      </c>
      <c r="C11" s="43"/>
      <c r="D11" s="43"/>
      <c r="E11" s="28"/>
      <c r="F11" s="28"/>
    </row>
    <row r="13" spans="1:6" x14ac:dyDescent="0.4">
      <c r="B13" s="2" t="s">
        <v>739</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56</vt:i4>
      </vt:variant>
    </vt:vector>
  </HeadingPairs>
  <TitlesOfParts>
    <vt:vector size="56" baseType="lpstr">
      <vt:lpstr>Revision</vt:lpstr>
      <vt:lpstr>RS組織構成</vt:lpstr>
      <vt:lpstr>品番マスタ</vt:lpstr>
      <vt:lpstr>品番マスタ (2)</vt:lpstr>
      <vt:lpstr>LOT情報(Uyama) </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ハ　ラム ヴィエン</cp:lastModifiedBy>
  <dcterms:created xsi:type="dcterms:W3CDTF">2022-09-27T06:07:11Z</dcterms:created>
  <dcterms:modified xsi:type="dcterms:W3CDTF">2023-10-23T13:18:27Z</dcterms:modified>
</cp:coreProperties>
</file>