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My Papers\1. New submission\Paper 3-1\7. Advances in Computational Design\Response to Reviewers\Submission\"/>
    </mc:Choice>
  </mc:AlternateContent>
  <xr:revisionPtr revIDLastSave="0" documentId="13_ncr:1_{78F0585E-DCD4-40A6-9C8C-DAE82CFBFEFF}" xr6:coauthVersionLast="47" xr6:coauthVersionMax="47" xr10:uidLastSave="{00000000-0000-0000-0000-000000000000}"/>
  <bookViews>
    <workbookView xWindow="-120" yWindow="-120" windowWidth="51840" windowHeight="21240" firstSheet="1" activeTab="1" xr2:uid="{00000000-000D-0000-FFFF-FFFF00000000}"/>
  </bookViews>
  <sheets>
    <sheet name="Orig" sheetId="55" r:id="rId1"/>
    <sheet name="database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" i="19" l="1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95" i="19"/>
  <c r="G106" i="55" l="1"/>
  <c r="F106" i="55"/>
  <c r="F107" i="55" s="1"/>
  <c r="E106" i="55"/>
  <c r="D106" i="55"/>
  <c r="C106" i="55"/>
  <c r="C107" i="55" s="1"/>
  <c r="G105" i="55"/>
  <c r="F105" i="55"/>
  <c r="E105" i="55"/>
  <c r="C103" i="55"/>
  <c r="I99" i="55"/>
  <c r="H99" i="55"/>
  <c r="H105" i="55" s="1"/>
  <c r="G99" i="55"/>
  <c r="F99" i="55"/>
  <c r="E99" i="55"/>
  <c r="D99" i="55"/>
  <c r="D105" i="55" s="1"/>
  <c r="C99" i="55"/>
  <c r="C105" i="55" s="1"/>
  <c r="E98" i="55"/>
  <c r="D98" i="55"/>
  <c r="C98" i="55"/>
  <c r="I97" i="55"/>
  <c r="I98" i="55" s="1"/>
  <c r="G97" i="55"/>
  <c r="G104" i="55" s="1"/>
  <c r="F97" i="55"/>
  <c r="F104" i="55" s="1"/>
  <c r="E97" i="55"/>
  <c r="E104" i="55" s="1"/>
  <c r="D97" i="55"/>
  <c r="D104" i="55" s="1"/>
  <c r="C97" i="55"/>
  <c r="C104" i="55" s="1"/>
  <c r="C96" i="55"/>
  <c r="I95" i="55"/>
  <c r="I96" i="55" s="1"/>
  <c r="G95" i="55"/>
  <c r="G96" i="55" s="1"/>
  <c r="F95" i="55"/>
  <c r="F96" i="55" s="1"/>
  <c r="E95" i="55"/>
  <c r="E96" i="55" s="1"/>
  <c r="D95" i="55"/>
  <c r="D96" i="55" s="1"/>
  <c r="C95" i="55"/>
  <c r="R93" i="55"/>
  <c r="K93" i="55"/>
  <c r="S93" i="55" s="1"/>
  <c r="H93" i="55"/>
  <c r="R92" i="55"/>
  <c r="K92" i="55"/>
  <c r="S92" i="55" s="1"/>
  <c r="H92" i="55"/>
  <c r="R91" i="55"/>
  <c r="K91" i="55"/>
  <c r="S91" i="55" s="1"/>
  <c r="H91" i="55"/>
  <c r="R90" i="55"/>
  <c r="K90" i="55"/>
  <c r="S90" i="55" s="1"/>
  <c r="H90" i="55"/>
  <c r="R89" i="55"/>
  <c r="K89" i="55"/>
  <c r="S89" i="55" s="1"/>
  <c r="H89" i="55"/>
  <c r="R88" i="55"/>
  <c r="K88" i="55"/>
  <c r="S88" i="55" s="1"/>
  <c r="H88" i="55"/>
  <c r="R87" i="55"/>
  <c r="K87" i="55"/>
  <c r="S87" i="55" s="1"/>
  <c r="H87" i="55"/>
  <c r="R86" i="55"/>
  <c r="K86" i="55"/>
  <c r="S86" i="55" s="1"/>
  <c r="H86" i="55"/>
  <c r="R85" i="55"/>
  <c r="K85" i="55"/>
  <c r="S85" i="55" s="1"/>
  <c r="H85" i="55"/>
  <c r="R84" i="55"/>
  <c r="K84" i="55"/>
  <c r="S84" i="55" s="1"/>
  <c r="H84" i="55"/>
  <c r="R83" i="55"/>
  <c r="K83" i="55"/>
  <c r="S83" i="55" s="1"/>
  <c r="H83" i="55"/>
  <c r="R82" i="55"/>
  <c r="K82" i="55"/>
  <c r="S82" i="55" s="1"/>
  <c r="H82" i="55"/>
  <c r="R81" i="55"/>
  <c r="K81" i="55"/>
  <c r="S81" i="55" s="1"/>
  <c r="H81" i="55"/>
  <c r="R80" i="55"/>
  <c r="K80" i="55"/>
  <c r="S80" i="55" s="1"/>
  <c r="H80" i="55"/>
  <c r="R79" i="55"/>
  <c r="K79" i="55"/>
  <c r="S79" i="55" s="1"/>
  <c r="H79" i="55"/>
  <c r="R78" i="55"/>
  <c r="K78" i="55"/>
  <c r="S78" i="55" s="1"/>
  <c r="H78" i="55"/>
  <c r="R77" i="55"/>
  <c r="K77" i="55"/>
  <c r="S77" i="55" s="1"/>
  <c r="H77" i="55"/>
  <c r="R76" i="55"/>
  <c r="K76" i="55"/>
  <c r="S76" i="55" s="1"/>
  <c r="H76" i="55"/>
  <c r="R75" i="55"/>
  <c r="K75" i="55"/>
  <c r="S75" i="55" s="1"/>
  <c r="H75" i="55"/>
  <c r="R74" i="55"/>
  <c r="K74" i="55"/>
  <c r="S74" i="55" s="1"/>
  <c r="H74" i="55"/>
  <c r="R73" i="55"/>
  <c r="K73" i="55"/>
  <c r="S73" i="55" s="1"/>
  <c r="H73" i="55"/>
  <c r="R72" i="55"/>
  <c r="K72" i="55"/>
  <c r="S72" i="55" s="1"/>
  <c r="H72" i="55"/>
  <c r="R71" i="55"/>
  <c r="K71" i="55"/>
  <c r="S71" i="55" s="1"/>
  <c r="H71" i="55"/>
  <c r="R70" i="55"/>
  <c r="K70" i="55"/>
  <c r="S70" i="55" s="1"/>
  <c r="H70" i="55"/>
  <c r="R69" i="55"/>
  <c r="K69" i="55"/>
  <c r="S69" i="55" s="1"/>
  <c r="H69" i="55"/>
  <c r="R68" i="55"/>
  <c r="K68" i="55"/>
  <c r="S68" i="55" s="1"/>
  <c r="H68" i="55"/>
  <c r="R67" i="55"/>
  <c r="K67" i="55"/>
  <c r="S67" i="55" s="1"/>
  <c r="H67" i="55"/>
  <c r="R66" i="55"/>
  <c r="K66" i="55"/>
  <c r="S66" i="55" s="1"/>
  <c r="H66" i="55"/>
  <c r="R65" i="55"/>
  <c r="K65" i="55"/>
  <c r="S65" i="55" s="1"/>
  <c r="H65" i="55"/>
  <c r="R64" i="55"/>
  <c r="K64" i="55"/>
  <c r="S64" i="55" s="1"/>
  <c r="H64" i="55"/>
  <c r="R63" i="55"/>
  <c r="K63" i="55"/>
  <c r="S63" i="55" s="1"/>
  <c r="H63" i="55"/>
  <c r="R62" i="55"/>
  <c r="K62" i="55"/>
  <c r="S62" i="55" s="1"/>
  <c r="H62" i="55"/>
  <c r="R61" i="55"/>
  <c r="K61" i="55"/>
  <c r="S61" i="55" s="1"/>
  <c r="H61" i="55"/>
  <c r="R60" i="55"/>
  <c r="K60" i="55"/>
  <c r="S60" i="55" s="1"/>
  <c r="H60" i="55"/>
  <c r="R59" i="55"/>
  <c r="K59" i="55"/>
  <c r="S59" i="55" s="1"/>
  <c r="H59" i="55"/>
  <c r="R58" i="55"/>
  <c r="K58" i="55"/>
  <c r="S58" i="55" s="1"/>
  <c r="H58" i="55"/>
  <c r="R57" i="55"/>
  <c r="K57" i="55"/>
  <c r="S57" i="55" s="1"/>
  <c r="H57" i="55"/>
  <c r="R56" i="55"/>
  <c r="K56" i="55"/>
  <c r="S56" i="55" s="1"/>
  <c r="H56" i="55"/>
  <c r="R55" i="55"/>
  <c r="K55" i="55"/>
  <c r="S55" i="55" s="1"/>
  <c r="H55" i="55"/>
  <c r="R54" i="55"/>
  <c r="K54" i="55"/>
  <c r="S54" i="55" s="1"/>
  <c r="H54" i="55"/>
  <c r="R53" i="55"/>
  <c r="K53" i="55"/>
  <c r="S53" i="55" s="1"/>
  <c r="H53" i="55"/>
  <c r="R52" i="55"/>
  <c r="K52" i="55"/>
  <c r="S52" i="55" s="1"/>
  <c r="H52" i="55"/>
  <c r="R51" i="55"/>
  <c r="K51" i="55"/>
  <c r="S51" i="55" s="1"/>
  <c r="H51" i="55"/>
  <c r="R50" i="55"/>
  <c r="K50" i="55"/>
  <c r="S50" i="55" s="1"/>
  <c r="H50" i="55"/>
  <c r="R49" i="55"/>
  <c r="K49" i="55"/>
  <c r="S49" i="55" s="1"/>
  <c r="H49" i="55"/>
  <c r="R48" i="55"/>
  <c r="K48" i="55"/>
  <c r="S48" i="55" s="1"/>
  <c r="H48" i="55"/>
  <c r="R47" i="55"/>
  <c r="K47" i="55"/>
  <c r="S47" i="55" s="1"/>
  <c r="H47" i="55"/>
  <c r="R46" i="55"/>
  <c r="K46" i="55"/>
  <c r="S46" i="55" s="1"/>
  <c r="H46" i="55"/>
  <c r="R45" i="55"/>
  <c r="K45" i="55"/>
  <c r="S45" i="55" s="1"/>
  <c r="H45" i="55"/>
  <c r="R44" i="55"/>
  <c r="K44" i="55"/>
  <c r="S44" i="55" s="1"/>
  <c r="H44" i="55"/>
  <c r="R43" i="55"/>
  <c r="K43" i="55"/>
  <c r="S43" i="55" s="1"/>
  <c r="H43" i="55"/>
  <c r="R42" i="55"/>
  <c r="K42" i="55"/>
  <c r="S42" i="55" s="1"/>
  <c r="H42" i="55"/>
  <c r="R41" i="55"/>
  <c r="K41" i="55"/>
  <c r="S41" i="55" s="1"/>
  <c r="H41" i="55"/>
  <c r="R40" i="55"/>
  <c r="K40" i="55"/>
  <c r="S40" i="55" s="1"/>
  <c r="H40" i="55"/>
  <c r="R39" i="55"/>
  <c r="K39" i="55"/>
  <c r="S39" i="55" s="1"/>
  <c r="H39" i="55"/>
  <c r="R38" i="55"/>
  <c r="K38" i="55"/>
  <c r="S38" i="55" s="1"/>
  <c r="H38" i="55"/>
  <c r="R37" i="55"/>
  <c r="K37" i="55"/>
  <c r="S37" i="55" s="1"/>
  <c r="H37" i="55"/>
  <c r="R36" i="55"/>
  <c r="K36" i="55"/>
  <c r="S36" i="55" s="1"/>
  <c r="H36" i="55"/>
  <c r="R35" i="55"/>
  <c r="K35" i="55"/>
  <c r="S35" i="55" s="1"/>
  <c r="H35" i="55"/>
  <c r="R34" i="55"/>
  <c r="K34" i="55"/>
  <c r="S34" i="55" s="1"/>
  <c r="H34" i="55"/>
  <c r="R33" i="55"/>
  <c r="K33" i="55"/>
  <c r="S33" i="55" s="1"/>
  <c r="H33" i="55"/>
  <c r="R32" i="55"/>
  <c r="K32" i="55"/>
  <c r="S32" i="55" s="1"/>
  <c r="H32" i="55"/>
  <c r="R31" i="55"/>
  <c r="K31" i="55"/>
  <c r="S31" i="55" s="1"/>
  <c r="H31" i="55"/>
  <c r="R30" i="55"/>
  <c r="K30" i="55"/>
  <c r="S30" i="55" s="1"/>
  <c r="H30" i="55"/>
  <c r="R29" i="55"/>
  <c r="K29" i="55"/>
  <c r="S29" i="55" s="1"/>
  <c r="H29" i="55"/>
  <c r="R28" i="55"/>
  <c r="K28" i="55"/>
  <c r="S28" i="55" s="1"/>
  <c r="H28" i="55"/>
  <c r="R27" i="55"/>
  <c r="K27" i="55"/>
  <c r="S27" i="55" s="1"/>
  <c r="H27" i="55"/>
  <c r="R26" i="55"/>
  <c r="K26" i="55"/>
  <c r="S26" i="55" s="1"/>
  <c r="H26" i="55"/>
  <c r="R25" i="55"/>
  <c r="K25" i="55"/>
  <c r="S25" i="55" s="1"/>
  <c r="H25" i="55"/>
  <c r="R24" i="55"/>
  <c r="K24" i="55"/>
  <c r="S24" i="55" s="1"/>
  <c r="H24" i="55"/>
  <c r="R23" i="55"/>
  <c r="K23" i="55"/>
  <c r="S23" i="55" s="1"/>
  <c r="H23" i="55"/>
  <c r="R22" i="55"/>
  <c r="K22" i="55"/>
  <c r="S22" i="55" s="1"/>
  <c r="H22" i="55"/>
  <c r="R21" i="55"/>
  <c r="K21" i="55"/>
  <c r="S21" i="55" s="1"/>
  <c r="H21" i="55"/>
  <c r="R20" i="55"/>
  <c r="K20" i="55"/>
  <c r="S20" i="55" s="1"/>
  <c r="H20" i="55"/>
  <c r="R19" i="55"/>
  <c r="K19" i="55"/>
  <c r="S19" i="55" s="1"/>
  <c r="H19" i="55"/>
  <c r="R18" i="55"/>
  <c r="K18" i="55"/>
  <c r="S18" i="55" s="1"/>
  <c r="H18" i="55"/>
  <c r="R17" i="55"/>
  <c r="K17" i="55"/>
  <c r="S17" i="55" s="1"/>
  <c r="H17" i="55"/>
  <c r="R16" i="55"/>
  <c r="K16" i="55"/>
  <c r="S16" i="55" s="1"/>
  <c r="H16" i="55"/>
  <c r="R15" i="55"/>
  <c r="K15" i="55"/>
  <c r="S15" i="55" s="1"/>
  <c r="H15" i="55"/>
  <c r="R14" i="55"/>
  <c r="K14" i="55"/>
  <c r="S14" i="55" s="1"/>
  <c r="H14" i="55"/>
  <c r="R13" i="55"/>
  <c r="K13" i="55"/>
  <c r="S13" i="55" s="1"/>
  <c r="H13" i="55"/>
  <c r="R12" i="55"/>
  <c r="K12" i="55"/>
  <c r="S12" i="55" s="1"/>
  <c r="H12" i="55"/>
  <c r="R11" i="55"/>
  <c r="K11" i="55"/>
  <c r="S11" i="55" s="1"/>
  <c r="H11" i="55"/>
  <c r="R10" i="55"/>
  <c r="K10" i="55"/>
  <c r="S10" i="55" s="1"/>
  <c r="H10" i="55"/>
  <c r="R9" i="55"/>
  <c r="K9" i="55"/>
  <c r="S9" i="55" s="1"/>
  <c r="H9" i="55"/>
  <c r="R8" i="55"/>
  <c r="K8" i="55"/>
  <c r="S8" i="55" s="1"/>
  <c r="H8" i="55"/>
  <c r="R7" i="55"/>
  <c r="K7" i="55"/>
  <c r="S7" i="55" s="1"/>
  <c r="H7" i="55"/>
  <c r="R6" i="55"/>
  <c r="K6" i="55"/>
  <c r="S6" i="55" s="1"/>
  <c r="H6" i="55"/>
  <c r="R5" i="55"/>
  <c r="K5" i="55"/>
  <c r="S5" i="55" s="1"/>
  <c r="H5" i="55"/>
  <c r="R4" i="55"/>
  <c r="K4" i="55"/>
  <c r="S4" i="55" s="1"/>
  <c r="H4" i="55"/>
  <c r="R3" i="55"/>
  <c r="K3" i="55"/>
  <c r="S3" i="55" s="1"/>
  <c r="H3" i="55"/>
  <c r="R2" i="55"/>
  <c r="K2" i="55"/>
  <c r="S2" i="55" s="1"/>
  <c r="H2" i="55"/>
  <c r="H106" i="55" s="1"/>
  <c r="D107" i="55" l="1"/>
  <c r="E107" i="55"/>
  <c r="G107" i="55"/>
  <c r="H97" i="55"/>
  <c r="D103" i="55"/>
  <c r="H95" i="55"/>
  <c r="E103" i="55"/>
  <c r="F103" i="55"/>
  <c r="G103" i="55"/>
  <c r="F98" i="55"/>
  <c r="G98" i="55"/>
  <c r="H104" i="55" l="1"/>
  <c r="H107" i="55" s="1"/>
  <c r="H98" i="55"/>
  <c r="H96" i="55"/>
  <c r="H103" i="55"/>
</calcChain>
</file>

<file path=xl/sharedStrings.xml><?xml version="1.0" encoding="utf-8"?>
<sst xmlns="http://schemas.openxmlformats.org/spreadsheetml/2006/main" count="331" uniqueCount="225">
  <si>
    <t>t</t>
  </si>
  <si>
    <t>As</t>
  </si>
  <si>
    <t>Ac</t>
  </si>
  <si>
    <t>fy</t>
  </si>
  <si>
    <t>No.</t>
  </si>
  <si>
    <t>2008-Testing and analysis of concrete-filled elliptical hollow sections.pdf</t>
  </si>
  <si>
    <t>150x75x4-C30</t>
  </si>
  <si>
    <t>150x75x4-C60</t>
  </si>
  <si>
    <t>150x75x4-C100</t>
  </si>
  <si>
    <t>150x75x5-C30</t>
  </si>
  <si>
    <t>150x75x5-C60</t>
  </si>
  <si>
    <t>150x75x5-C100</t>
  </si>
  <si>
    <t>150x75x6:3-C30</t>
  </si>
  <si>
    <t>150x75x6:3-C60</t>
  </si>
  <si>
    <t>150x75x6:3-C100</t>
  </si>
  <si>
    <t>Specimens</t>
  </si>
  <si>
    <t>fu</t>
  </si>
  <si>
    <t>fck,cube</t>
  </si>
  <si>
    <t>fck</t>
  </si>
  <si>
    <t>Nu</t>
  </si>
  <si>
    <t>EHS1</t>
  </si>
  <si>
    <t>EHS2</t>
  </si>
  <si>
    <t>EHS3</t>
  </si>
  <si>
    <t>EHS4</t>
  </si>
  <si>
    <t>EHS5</t>
  </si>
  <si>
    <t>EHS6</t>
  </si>
  <si>
    <t>EHS7</t>
  </si>
  <si>
    <t>EHS8</t>
  </si>
  <si>
    <t>fc</t>
  </si>
  <si>
    <t>2009-Tests and design of concrete-filled elliptical hollow section stub columns</t>
  </si>
  <si>
    <t>SS1</t>
  </si>
  <si>
    <t>SS2</t>
  </si>
  <si>
    <t>SS3</t>
  </si>
  <si>
    <t>SS4</t>
  </si>
  <si>
    <t>SS5</t>
  </si>
  <si>
    <t>SS6</t>
  </si>
  <si>
    <t>CS1</t>
  </si>
  <si>
    <t>CS2</t>
  </si>
  <si>
    <t>CS3</t>
  </si>
  <si>
    <t>CS4</t>
  </si>
  <si>
    <t>CS5</t>
  </si>
  <si>
    <t>CS6</t>
  </si>
  <si>
    <t>CS7</t>
  </si>
  <si>
    <t>CS8</t>
  </si>
  <si>
    <t>CS9</t>
  </si>
  <si>
    <t>L</t>
  </si>
  <si>
    <t>2010-Axial compressive behaviour of stub concrete-filled columns with elliptical stainless steel hollow sections.pdf</t>
  </si>
  <si>
    <t>–</t>
  </si>
  <si>
    <t>CI-150-C30</t>
  </si>
  <si>
    <t>CI-150-C60</t>
  </si>
  <si>
    <t>CI-150-C100</t>
  </si>
  <si>
    <t>CI-200-C30</t>
  </si>
  <si>
    <t>CI-200-C60</t>
  </si>
  <si>
    <t>CI-200-C100</t>
  </si>
  <si>
    <t>2013-An experimental study on elliptical concrete filled columns under axial compression.pdf</t>
  </si>
  <si>
    <t>e10-15-160</t>
  </si>
  <si>
    <t>e16-15-160</t>
  </si>
  <si>
    <t>e23-15-160</t>
  </si>
  <si>
    <t>e10-15-250</t>
  </si>
  <si>
    <t>e16-15-250</t>
  </si>
  <si>
    <t>e23-15-250</t>
  </si>
  <si>
    <t>e10-20-160</t>
  </si>
  <si>
    <t>e16-20-160</t>
  </si>
  <si>
    <t>e23-20-160</t>
  </si>
  <si>
    <t>e10-20-250</t>
  </si>
  <si>
    <t>e16-20-250</t>
  </si>
  <si>
    <t>e23-20-250</t>
  </si>
  <si>
    <t>e10-25-160</t>
  </si>
  <si>
    <t>e16-25-160</t>
  </si>
  <si>
    <t>e23-25-160</t>
  </si>
  <si>
    <t>e10-25-250</t>
  </si>
  <si>
    <t>e16-25-250</t>
  </si>
  <si>
    <t>e23-25-250</t>
  </si>
  <si>
    <t>e10-20-200</t>
  </si>
  <si>
    <t>e16-20-200</t>
  </si>
  <si>
    <t>2014-Experimental study on concrete filled elliptical-oval steel tubular stub columns under compression.pdf</t>
  </si>
  <si>
    <t>CH20-a</t>
  </si>
  <si>
    <t>CH20-b</t>
  </si>
  <si>
    <t>CH20-c</t>
  </si>
  <si>
    <r>
      <t>C10</t>
    </r>
    <r>
      <rPr>
        <sz val="11"/>
        <color indexed="8"/>
        <rFont val="Arial"/>
        <family val="1"/>
        <charset val="204"/>
      </rPr>
      <t>-8-a</t>
    </r>
  </si>
  <si>
    <r>
      <t>C10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8-b</t>
    </r>
  </si>
  <si>
    <r>
      <t>C10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8-c</t>
    </r>
  </si>
  <si>
    <r>
      <t>C15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8-a</t>
    </r>
  </si>
  <si>
    <r>
      <t>C15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8-b</t>
    </r>
  </si>
  <si>
    <r>
      <t>C15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8-c</t>
    </r>
  </si>
  <si>
    <r>
      <t>C20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8-a</t>
    </r>
  </si>
  <si>
    <r>
      <t>C20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8-b</t>
    </r>
  </si>
  <si>
    <r>
      <t>C20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8-c</t>
    </r>
  </si>
  <si>
    <r>
      <t>C25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8-a</t>
    </r>
  </si>
  <si>
    <r>
      <t>C25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8-b</t>
    </r>
  </si>
  <si>
    <r>
      <t>C25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8-c</t>
    </r>
  </si>
  <si>
    <r>
      <t>C20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5-a</t>
    </r>
  </si>
  <si>
    <r>
      <t>C20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5-b</t>
    </r>
  </si>
  <si>
    <r>
      <t>C20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5-c</t>
    </r>
  </si>
  <si>
    <r>
      <t>C20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12-a</t>
    </r>
  </si>
  <si>
    <r>
      <t>C20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12-b</t>
    </r>
  </si>
  <si>
    <r>
      <t>C20</t>
    </r>
    <r>
      <rPr>
        <sz val="11"/>
        <color indexed="8"/>
        <rFont val="Arial"/>
        <family val="1"/>
        <charset val="204"/>
      </rPr>
      <t>–</t>
    </r>
    <r>
      <rPr>
        <sz val="11"/>
        <color indexed="8"/>
        <rFont val="Century"/>
        <family val="1"/>
        <charset val="204"/>
      </rPr>
      <t>12-c</t>
    </r>
  </si>
  <si>
    <t>2017-Behaviour of concrete-filled cold-formed elliptical hollow sections with varying aspect ratios.pdf</t>
  </si>
  <si>
    <t>EH-A-SC1</t>
  </si>
  <si>
    <t>EH-A-SC2</t>
  </si>
  <si>
    <t>EH-A-SC3</t>
  </si>
  <si>
    <t>EH-C-SC1</t>
  </si>
  <si>
    <t>EH-C-SC2</t>
  </si>
  <si>
    <t>EH-C-SC3</t>
  </si>
  <si>
    <t>2015-Experimental investigation on lightweight concrete-filled cold-formed elliptical hollow section stub columns.pdf</t>
  </si>
  <si>
    <t>EHS 121×76×2-C30</t>
  </si>
  <si>
    <t>EHS 121×76×2-C100</t>
  </si>
  <si>
    <t>EHS 121×76×3-C30</t>
  </si>
  <si>
    <t>EHS 121×76×3-C100</t>
  </si>
  <si>
    <t>EHS 86×58×3-C30</t>
  </si>
  <si>
    <t>EHS 86×58×3-C100</t>
  </si>
  <si>
    <t>2010-Behaviour of Axially Loaded Concrete Filled Stainless Steel Elliptical Stub Columns.pdf</t>
  </si>
  <si>
    <t>Mean</t>
  </si>
  <si>
    <t>Minimum</t>
  </si>
  <si>
    <t>Maximum</t>
  </si>
  <si>
    <t>Standard deviation</t>
  </si>
  <si>
    <t>Coefficient of variation</t>
  </si>
  <si>
    <t>e23-20-200</t>
  </si>
  <si>
    <t>D (2a)</t>
  </si>
  <si>
    <t>B (2b)</t>
  </si>
  <si>
    <t>ANFIS</t>
  </si>
  <si>
    <t>Ratio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</si>
  <si>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</si>
  <si>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</si>
  <si>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</si>
  <si>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</si>
  <si>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</si>
  <si>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</si>
  <si>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</si>
  <si>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</si>
  <si>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</si>
  <si>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</si>
  <si>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</si>
  <si>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</si>
  <si>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</si>
  <si>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</si>
  <si>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</si>
  <si>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</si>
  <si>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</si>
  <si>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</si>
  <si>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</si>
  <si>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</si>
  <si>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</si>
  <si>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</si>
  <si>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</si>
  <si>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</si>
  <si>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</si>
  <si>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</si>
  <si>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</si>
  <si>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</si>
  <si>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</si>
  <si>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</si>
  <si>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</si>
  <si>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</si>
  <si>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</si>
  <si>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</si>
  <si>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</si>
  <si>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</si>
  <si>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</si>
  <si>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</si>
  <si>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</si>
  <si>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</si>
  <si>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</si>
  <si>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</si>
  <si>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</si>
  <si>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</si>
  <si>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</si>
  <si>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</si>
  <si>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</si>
  <si>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</si>
  <si>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</si>
  <si>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</si>
  <si>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</si>
  <si>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</si>
  <si>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</si>
  <si>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</si>
  <si>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</si>
  <si>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</si>
  <si>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</si>
  <si>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</si>
  <si>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</si>
  <si>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</si>
  <si>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</si>
  <si>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</si>
  <si>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</si>
  <si>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</si>
  <si>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</si>
  <si>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</si>
  <si>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</si>
  <si>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</si>
  <si>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</si>
  <si>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</si>
  <si>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</si>
  <si>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</si>
  <si>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</si>
  <si>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</si>
  <si>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</si>
  <si>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</si>
  <si>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</si>
  <si>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</si>
  <si>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</si>
  <si>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</si>
  <si>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</si>
  <si>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</si>
  <si>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</si>
  <si>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</si>
  <si>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</si>
  <si>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</si>
  <si>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</si>
  <si>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</si>
  <si>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</si>
  <si>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</si>
  <si>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</si>
  <si>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</si>
  <si>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</si>
  <si>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</si>
  <si>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</si>
  <si>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</si>
  <si>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150x75x6.3-C30</t>
  </si>
  <si>
    <t>150x75x6.3-C60</t>
  </si>
  <si>
    <t>150x75x6.3-C100</t>
  </si>
  <si>
    <t>Pu</t>
  </si>
  <si>
    <t>(mm)</t>
  </si>
  <si>
    <t>(MPa)</t>
  </si>
  <si>
    <t>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</si>
</sst>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#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Arial"/>
      <family val="1"/>
      <charset val="204"/>
    </font>
    <font>
      <sz val="11"/>
      <color indexed="8"/>
      <name val="Century"/>
      <family val="1"/>
      <charset val="204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0" fillId="0" borderId="1" xfId="0" applyNumberFormat="1" applyBorder="1"/>
    <xf numFmtId="3" fontId="0" fillId="0" borderId="0" xfId="0" applyNumberFormat="1"/>
    <xf numFmtId="2" fontId="4" fillId="0" borderId="1" xfId="0" applyNumberFormat="1" applyFont="1" applyBorder="1"/>
    <xf numFmtId="2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2" borderId="1" xfId="0" applyFont="1" applyFill="1" applyBorder="1"/>
    <xf numFmtId="2" fontId="0" fillId="2" borderId="1" xfId="0" applyNumberFormat="1" applyFont="1" applyFill="1" applyBorder="1"/>
    <xf numFmtId="2" fontId="0" fillId="2" borderId="0" xfId="0" applyNumberFormat="1" applyFont="1" applyFill="1"/>
    <xf numFmtId="0" fontId="0" fillId="2" borderId="0" xfId="0" applyFont="1" applyFill="1"/>
    <xf numFmtId="164" fontId="0" fillId="2" borderId="1" xfId="0" applyNumberFormat="1" applyFont="1" applyFill="1" applyBorder="1"/>
    <xf numFmtId="0" fontId="0" fillId="3" borderId="1" xfId="0" applyFont="1" applyFill="1" applyBorder="1"/>
    <xf numFmtId="2" fontId="0" fillId="3" borderId="1" xfId="0" applyNumberFormat="1" applyFont="1" applyFill="1" applyBorder="1"/>
    <xf numFmtId="2" fontId="0" fillId="3" borderId="0" xfId="0" applyNumberFormat="1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Orig!$K$2:$K$93</c:f>
              <c:numCache>
                <c:formatCode>0.00</c:formatCode>
                <c:ptCount val="92"/>
                <c:pt idx="0">
                  <c:v>1.0363566277046186</c:v>
                </c:pt>
                <c:pt idx="1">
                  <c:v>1.0176998077417332</c:v>
                </c:pt>
                <c:pt idx="2">
                  <c:v>0.97722194154301179</c:v>
                </c:pt>
                <c:pt idx="3">
                  <c:v>0.98284623410960337</c:v>
                </c:pt>
                <c:pt idx="4">
                  <c:v>0.99432751748678971</c:v>
                </c:pt>
                <c:pt idx="5">
                  <c:v>1.060322394788318</c:v>
                </c:pt>
                <c:pt idx="6">
                  <c:v>0.98357842618359592</c:v>
                </c:pt>
                <c:pt idx="7">
                  <c:v>1.0164128514655</c:v>
                </c:pt>
                <c:pt idx="8">
                  <c:v>0.9473458600825152</c:v>
                </c:pt>
                <c:pt idx="9">
                  <c:v>2.311734596413507</c:v>
                </c:pt>
                <c:pt idx="10">
                  <c:v>1.0064120731955375</c:v>
                </c:pt>
                <c:pt idx="11">
                  <c:v>7.0546807370449773</c:v>
                </c:pt>
                <c:pt idx="12">
                  <c:v>0.44071549737010518</c:v>
                </c:pt>
                <c:pt idx="13">
                  <c:v>0.96423725930659576</c:v>
                </c:pt>
                <c:pt idx="14">
                  <c:v>1.0102691476543648</c:v>
                </c:pt>
                <c:pt idx="15">
                  <c:v>1.0870421834530348</c:v>
                </c:pt>
                <c:pt idx="16">
                  <c:v>0.93803354553174489</c:v>
                </c:pt>
                <c:pt idx="17">
                  <c:v>1.2132776734547368</c:v>
                </c:pt>
                <c:pt idx="18">
                  <c:v>1.0133662815452789</c:v>
                </c:pt>
                <c:pt idx="19">
                  <c:v>1.18995759752115</c:v>
                </c:pt>
                <c:pt idx="20">
                  <c:v>0.9994000224952958</c:v>
                </c:pt>
                <c:pt idx="21">
                  <c:v>0.99422683921709143</c:v>
                </c:pt>
                <c:pt idx="22">
                  <c:v>0.79552125165857723</c:v>
                </c:pt>
                <c:pt idx="23">
                  <c:v>1.034173702987621</c:v>
                </c:pt>
                <c:pt idx="24">
                  <c:v>1.0119860169762085</c:v>
                </c:pt>
                <c:pt idx="25">
                  <c:v>0.97046606482456921</c:v>
                </c:pt>
                <c:pt idx="26">
                  <c:v>0.98769466920872173</c:v>
                </c:pt>
                <c:pt idx="27">
                  <c:v>0.99432350532375458</c:v>
                </c:pt>
                <c:pt idx="28">
                  <c:v>1.0528577376313042</c:v>
                </c:pt>
                <c:pt idx="29">
                  <c:v>0.99193338373397644</c:v>
                </c:pt>
                <c:pt idx="30">
                  <c:v>1.0126215551433906</c:v>
                </c:pt>
                <c:pt idx="31">
                  <c:v>0.94891724276450429</c:v>
                </c:pt>
                <c:pt idx="32">
                  <c:v>1.016505209404309</c:v>
                </c:pt>
                <c:pt idx="33">
                  <c:v>0.97619170920019316</c:v>
                </c:pt>
                <c:pt idx="34">
                  <c:v>1.0214085529215253</c:v>
                </c:pt>
                <c:pt idx="35">
                  <c:v>1.0839148381280519</c:v>
                </c:pt>
                <c:pt idx="36">
                  <c:v>0.74120809244943009</c:v>
                </c:pt>
                <c:pt idx="37">
                  <c:v>0.99277668210236769</c:v>
                </c:pt>
                <c:pt idx="38">
                  <c:v>0.9355804717059073</c:v>
                </c:pt>
                <c:pt idx="39">
                  <c:v>0.97094808911135899</c:v>
                </c:pt>
                <c:pt idx="40">
                  <c:v>1.0121940798137947</c:v>
                </c:pt>
                <c:pt idx="41">
                  <c:v>0.98305118466722752</c:v>
                </c:pt>
                <c:pt idx="42">
                  <c:v>0.99127558711878849</c:v>
                </c:pt>
                <c:pt idx="43">
                  <c:v>1.0139427019905394</c:v>
                </c:pt>
                <c:pt idx="44">
                  <c:v>1.328660984641272</c:v>
                </c:pt>
                <c:pt idx="45">
                  <c:v>0.91512064681169347</c:v>
                </c:pt>
                <c:pt idx="46">
                  <c:v>0.93285755619949051</c:v>
                </c:pt>
                <c:pt idx="47">
                  <c:v>0.99510892212782887</c:v>
                </c:pt>
                <c:pt idx="48">
                  <c:v>0.90216424384775218</c:v>
                </c:pt>
                <c:pt idx="49">
                  <c:v>1.0868229001641596</c:v>
                </c:pt>
                <c:pt idx="50">
                  <c:v>0.87246215585436893</c:v>
                </c:pt>
                <c:pt idx="51">
                  <c:v>1.0797456716653575</c:v>
                </c:pt>
                <c:pt idx="52">
                  <c:v>0.98212868017375776</c:v>
                </c:pt>
                <c:pt idx="53">
                  <c:v>0.98596008263055168</c:v>
                </c:pt>
                <c:pt idx="54">
                  <c:v>1.0113320510791428</c:v>
                </c:pt>
                <c:pt idx="55">
                  <c:v>0.98779330797687714</c:v>
                </c:pt>
                <c:pt idx="56">
                  <c:v>1.0827484469994921</c:v>
                </c:pt>
                <c:pt idx="57">
                  <c:v>1.042293691373672</c:v>
                </c:pt>
                <c:pt idx="58">
                  <c:v>1.0412597984228165</c:v>
                </c:pt>
                <c:pt idx="59">
                  <c:v>2.2384385733080361</c:v>
                </c:pt>
                <c:pt idx="60">
                  <c:v>2.2457676226239487</c:v>
                </c:pt>
                <c:pt idx="61">
                  <c:v>2.2709458032365002</c:v>
                </c:pt>
                <c:pt idx="62">
                  <c:v>1.0378731868601481</c:v>
                </c:pt>
                <c:pt idx="63">
                  <c:v>1.0183443427940919</c:v>
                </c:pt>
                <c:pt idx="64">
                  <c:v>1.0110560112747058</c:v>
                </c:pt>
                <c:pt idx="65">
                  <c:v>0.82944698908118419</c:v>
                </c:pt>
                <c:pt idx="66">
                  <c:v>0.8306953698630003</c:v>
                </c:pt>
                <c:pt idx="67">
                  <c:v>0.81988687377815206</c:v>
                </c:pt>
                <c:pt idx="68">
                  <c:v>0.77027408484626925</c:v>
                </c:pt>
                <c:pt idx="69">
                  <c:v>0.70735986896786407</c:v>
                </c:pt>
                <c:pt idx="70">
                  <c:v>0.72182105315368339</c:v>
                </c:pt>
                <c:pt idx="71">
                  <c:v>0.93745189623792391</c:v>
                </c:pt>
                <c:pt idx="72">
                  <c:v>0.94251177980060108</c:v>
                </c:pt>
                <c:pt idx="73">
                  <c:v>0.91199369392632545</c:v>
                </c:pt>
                <c:pt idx="74">
                  <c:v>0.98090180501466429</c:v>
                </c:pt>
                <c:pt idx="75">
                  <c:v>1.01611369503899</c:v>
                </c:pt>
                <c:pt idx="76">
                  <c:v>0.99263616772383112</c:v>
                </c:pt>
                <c:pt idx="77">
                  <c:v>0.85400488674323916</c:v>
                </c:pt>
                <c:pt idx="78">
                  <c:v>1.027427265521353</c:v>
                </c:pt>
                <c:pt idx="79">
                  <c:v>1.0738952496481091</c:v>
                </c:pt>
                <c:pt idx="80">
                  <c:v>0.9944700032381687</c:v>
                </c:pt>
                <c:pt idx="81">
                  <c:v>0.98908481468262344</c:v>
                </c:pt>
                <c:pt idx="82">
                  <c:v>1.0049919239764555</c:v>
                </c:pt>
                <c:pt idx="83">
                  <c:v>1.0086642149964498</c:v>
                </c:pt>
                <c:pt idx="84">
                  <c:v>1.0258794049358149</c:v>
                </c:pt>
                <c:pt idx="85">
                  <c:v>0.99421399722484316</c:v>
                </c:pt>
                <c:pt idx="86">
                  <c:v>1.0394860919183089</c:v>
                </c:pt>
                <c:pt idx="87">
                  <c:v>1.012387636521751</c:v>
                </c:pt>
                <c:pt idx="88">
                  <c:v>1.0017875026401577</c:v>
                </c:pt>
                <c:pt idx="89">
                  <c:v>1.0012667600412941</c:v>
                </c:pt>
                <c:pt idx="90">
                  <c:v>1.0020903320727479</c:v>
                </c:pt>
                <c:pt idx="91">
                  <c:v>0.94958025233509469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7-4E86-975D-326FAA7C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84063"/>
        <c:axId val="186485727"/>
      </c:scatterChart>
      <c:valAx>
        <c:axId val="18648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5727"/>
        <c:crosses val="autoZero"/>
        <c:crossBetween val="midCat"/>
      </c:valAx>
      <c:valAx>
        <c:axId val="1864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694706911636045"/>
                  <c:y val="-0.48414843977836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Orig!$I$2:$I$93</c:f>
              <c:numCache>
                <c:formatCode>0.00</c:formatCode>
                <c:ptCount val="92"/>
                <c:pt idx="0">
                  <c:v>839</c:v>
                </c:pt>
                <c:pt idx="1">
                  <c:v>974</c:v>
                </c:pt>
                <c:pt idx="2">
                  <c:v>1265</c:v>
                </c:pt>
                <c:pt idx="3">
                  <c:v>981</c:v>
                </c:pt>
                <c:pt idx="4">
                  <c:v>1084</c:v>
                </c:pt>
                <c:pt idx="5">
                  <c:v>1296</c:v>
                </c:pt>
                <c:pt idx="6">
                  <c:v>1193</c:v>
                </c:pt>
                <c:pt idx="7">
                  <c:v>1280</c:v>
                </c:pt>
                <c:pt idx="8">
                  <c:v>1483</c:v>
                </c:pt>
                <c:pt idx="9">
                  <c:v>1075</c:v>
                </c:pt>
                <c:pt idx="10">
                  <c:v>1163</c:v>
                </c:pt>
                <c:pt idx="11">
                  <c:v>1310</c:v>
                </c:pt>
                <c:pt idx="12">
                  <c:v>1598</c:v>
                </c:pt>
                <c:pt idx="13">
                  <c:v>2068</c:v>
                </c:pt>
                <c:pt idx="14">
                  <c:v>2133</c:v>
                </c:pt>
                <c:pt idx="15">
                  <c:v>2290</c:v>
                </c:pt>
                <c:pt idx="16">
                  <c:v>2109</c:v>
                </c:pt>
                <c:pt idx="17" formatCode="###0.00;###0.00">
                  <c:v>551</c:v>
                </c:pt>
                <c:pt idx="18" formatCode="###0.00;###0.00">
                  <c:v>857</c:v>
                </c:pt>
                <c:pt idx="19" formatCode="###0.00;###0.00">
                  <c:v>680</c:v>
                </c:pt>
                <c:pt idx="20" formatCode="###0.00;###0.00">
                  <c:v>1065</c:v>
                </c:pt>
                <c:pt idx="21" formatCode="###0.00;###0.00">
                  <c:v>492</c:v>
                </c:pt>
                <c:pt idx="22" formatCode="###0.00;###0.00">
                  <c:v>570</c:v>
                </c:pt>
                <c:pt idx="23" formatCode="###0.00;###0.00">
                  <c:v>839</c:v>
                </c:pt>
                <c:pt idx="24" formatCode="###0.00;###0.00">
                  <c:v>974</c:v>
                </c:pt>
                <c:pt idx="25" formatCode="###0.00;###0.00">
                  <c:v>1265</c:v>
                </c:pt>
                <c:pt idx="26" formatCode="###0.00;###0.00">
                  <c:v>981</c:v>
                </c:pt>
                <c:pt idx="27" formatCode="###0.00;###0.00">
                  <c:v>1084</c:v>
                </c:pt>
                <c:pt idx="28" formatCode="###0.00;###0.00">
                  <c:v>1296</c:v>
                </c:pt>
                <c:pt idx="29" formatCode="###0.00;###0.00">
                  <c:v>1192</c:v>
                </c:pt>
                <c:pt idx="30" formatCode="###0.00;###0.00">
                  <c:v>1280</c:v>
                </c:pt>
                <c:pt idx="31" formatCode="###0.00;###0.00">
                  <c:v>1483</c:v>
                </c:pt>
                <c:pt idx="32" formatCode="###0.00;###0.00">
                  <c:v>900</c:v>
                </c:pt>
                <c:pt idx="33" formatCode="###0.00;###0.00">
                  <c:v>1139</c:v>
                </c:pt>
                <c:pt idx="34" formatCode="###0.00;###0.00">
                  <c:v>1239</c:v>
                </c:pt>
                <c:pt idx="35" formatCode="###0.00;###0.00">
                  <c:v>1232</c:v>
                </c:pt>
                <c:pt idx="36" formatCode="###0.00;###0.00">
                  <c:v>1737</c:v>
                </c:pt>
                <c:pt idx="37" formatCode="###0.00;###0.00">
                  <c:v>2116</c:v>
                </c:pt>
                <c:pt idx="38" formatCode="###0.00;###0.00">
                  <c:v>768.7</c:v>
                </c:pt>
                <c:pt idx="39" formatCode="###0.00;###0.00">
                  <c:v>844</c:v>
                </c:pt>
                <c:pt idx="40" formatCode="###0.00;###0.00">
                  <c:v>921.3</c:v>
                </c:pt>
                <c:pt idx="41" formatCode="###0.00;###0.00">
                  <c:v>681.3</c:v>
                </c:pt>
                <c:pt idx="42" formatCode="###0.00;###0.00">
                  <c:v>783.3</c:v>
                </c:pt>
                <c:pt idx="43" formatCode="###0.00;###0.00">
                  <c:v>850.7</c:v>
                </c:pt>
                <c:pt idx="44" formatCode="###0.00;###0.00">
                  <c:v>389.1</c:v>
                </c:pt>
                <c:pt idx="45" formatCode="###0.00;###0.00">
                  <c:v>699.7</c:v>
                </c:pt>
                <c:pt idx="46" formatCode="###0.00;###0.00">
                  <c:v>761.5</c:v>
                </c:pt>
                <c:pt idx="47" formatCode="###0.00;###0.00">
                  <c:v>468.4</c:v>
                </c:pt>
                <c:pt idx="48" formatCode="###0.00;###0.00">
                  <c:v>666.4</c:v>
                </c:pt>
                <c:pt idx="49" formatCode="###0.00;###0.00">
                  <c:v>630.1</c:v>
                </c:pt>
                <c:pt idx="50" formatCode="###0.00;###0.00">
                  <c:v>496</c:v>
                </c:pt>
                <c:pt idx="51" formatCode="###0.00;###0.00">
                  <c:v>500.6</c:v>
                </c:pt>
                <c:pt idx="52" formatCode="###0.00;###0.00">
                  <c:v>665.3</c:v>
                </c:pt>
                <c:pt idx="53" formatCode="###0.00;###0.00">
                  <c:v>413.3</c:v>
                </c:pt>
                <c:pt idx="54" formatCode="###0.00;###0.00">
                  <c:v>499.3</c:v>
                </c:pt>
                <c:pt idx="55" formatCode="###0.00;###0.00">
                  <c:v>620.6</c:v>
                </c:pt>
                <c:pt idx="56" formatCode="###0.00;###0.00">
                  <c:v>484.6</c:v>
                </c:pt>
                <c:pt idx="57" formatCode="###0.00;###0.00">
                  <c:v>613.29999999999995</c:v>
                </c:pt>
                <c:pt idx="58" formatCode="###0.00;###0.00">
                  <c:v>724</c:v>
                </c:pt>
                <c:pt idx="59" formatCode="###0.00;###0.00">
                  <c:v>420.6</c:v>
                </c:pt>
                <c:pt idx="60" formatCode="###0.00;###0.00">
                  <c:v>440.9</c:v>
                </c:pt>
                <c:pt idx="61" formatCode="###0.00;###0.00">
                  <c:v>440.3</c:v>
                </c:pt>
                <c:pt idx="62" formatCode="###0.00;###0.00">
                  <c:v>1296.3</c:v>
                </c:pt>
                <c:pt idx="63" formatCode="###0.00;###0.00">
                  <c:v>1325.3</c:v>
                </c:pt>
                <c:pt idx="64" formatCode="###0.00;###0.00">
                  <c:v>1343</c:v>
                </c:pt>
                <c:pt idx="65" formatCode="###0.00;###0.00">
                  <c:v>1310.5999999999999</c:v>
                </c:pt>
                <c:pt idx="66" formatCode="###0.00;###0.00">
                  <c:v>1299.2</c:v>
                </c:pt>
                <c:pt idx="67" formatCode="###0.00;###0.00">
                  <c:v>1294.4000000000001</c:v>
                </c:pt>
                <c:pt idx="68" formatCode="###0.00;###0.00">
                  <c:v>1298.7</c:v>
                </c:pt>
                <c:pt idx="69" formatCode="###0.00;###0.00">
                  <c:v>1325</c:v>
                </c:pt>
                <c:pt idx="70" formatCode="###0.00;###0.00">
                  <c:v>1381.1</c:v>
                </c:pt>
                <c:pt idx="71" formatCode="###0.00;###0.00">
                  <c:v>1309.2</c:v>
                </c:pt>
                <c:pt idx="72" formatCode="###0.00;###0.00">
                  <c:v>1364.6</c:v>
                </c:pt>
                <c:pt idx="73" formatCode="###0.00;###0.00">
                  <c:v>1354.2</c:v>
                </c:pt>
                <c:pt idx="74" formatCode="###0.00;###0.00">
                  <c:v>2607</c:v>
                </c:pt>
                <c:pt idx="75" formatCode="###0.00;###0.00">
                  <c:v>2497.3000000000002</c:v>
                </c:pt>
                <c:pt idx="76" formatCode="###0.00;###0.00">
                  <c:v>2521.5</c:v>
                </c:pt>
                <c:pt idx="77" formatCode="###0.00;###0.00">
                  <c:v>687.2</c:v>
                </c:pt>
                <c:pt idx="78" formatCode="###0.00;###0.00">
                  <c:v>688.1</c:v>
                </c:pt>
                <c:pt idx="79" formatCode="###0.00;###0.00">
                  <c:v>699.2</c:v>
                </c:pt>
                <c:pt idx="80">
                  <c:v>1174</c:v>
                </c:pt>
                <c:pt idx="81">
                  <c:v>1174</c:v>
                </c:pt>
                <c:pt idx="82">
                  <c:v>1168</c:v>
                </c:pt>
                <c:pt idx="83">
                  <c:v>1428</c:v>
                </c:pt>
                <c:pt idx="84">
                  <c:v>1393</c:v>
                </c:pt>
                <c:pt idx="85">
                  <c:v>1435</c:v>
                </c:pt>
                <c:pt idx="86">
                  <c:v>551.20000000000005</c:v>
                </c:pt>
                <c:pt idx="87">
                  <c:v>856.7</c:v>
                </c:pt>
                <c:pt idx="88">
                  <c:v>792.4</c:v>
                </c:pt>
                <c:pt idx="89">
                  <c:v>1064.8</c:v>
                </c:pt>
                <c:pt idx="90">
                  <c:v>412.3</c:v>
                </c:pt>
                <c:pt idx="91">
                  <c:v>570</c:v>
                </c:pt>
              </c:numCache>
            </c:numRef>
          </c:xVal>
          <c:yVal>
            <c:numRef>
              <c:f>Orig!$J$2:$J$93</c:f>
              <c:numCache>
                <c:formatCode>0.00</c:formatCode>
                <c:ptCount val="92"/>
                <c:pt idx="0">
                  <c:v>869.50321064417506</c:v>
                </c:pt>
                <c:pt idx="1">
                  <c:v>991.23961274044802</c:v>
                </c:pt>
                <c:pt idx="2">
                  <c:v>1236.1857560519099</c:v>
                </c:pt>
                <c:pt idx="3">
                  <c:v>964.17215566152095</c:v>
                </c:pt>
                <c:pt idx="4">
                  <c:v>1077.85102895568</c:v>
                </c:pt>
                <c:pt idx="5">
                  <c:v>1374.1778236456601</c:v>
                </c:pt>
                <c:pt idx="6">
                  <c:v>1173.4090624370299</c:v>
                </c:pt>
                <c:pt idx="7">
                  <c:v>1301.0084498758399</c:v>
                </c:pt>
                <c:pt idx="8">
                  <c:v>1404.9139105023701</c:v>
                </c:pt>
                <c:pt idx="9">
                  <c:v>2485.1146911445198</c:v>
                </c:pt>
                <c:pt idx="10">
                  <c:v>1170.4572411264101</c:v>
                </c:pt>
                <c:pt idx="11">
                  <c:v>9241.6317655289204</c:v>
                </c:pt>
                <c:pt idx="12">
                  <c:v>704.26336479742804</c:v>
                </c:pt>
                <c:pt idx="13">
                  <c:v>1994.04265224604</c:v>
                </c:pt>
                <c:pt idx="14">
                  <c:v>2154.9040919467602</c:v>
                </c:pt>
                <c:pt idx="15">
                  <c:v>2489.3266001074498</c:v>
                </c:pt>
                <c:pt idx="16">
                  <c:v>1978.31274752645</c:v>
                </c:pt>
                <c:pt idx="17" formatCode="###0.00;###0.00">
                  <c:v>668.51599807356001</c:v>
                </c:pt>
                <c:pt idx="18" formatCode="###0.00;###0.00">
                  <c:v>868.45490328430401</c:v>
                </c:pt>
                <c:pt idx="19" formatCode="###0.00;###0.00">
                  <c:v>809.17116631438205</c:v>
                </c:pt>
                <c:pt idx="20" formatCode="###0.00;###0.00">
                  <c:v>1064.36102395749</c:v>
                </c:pt>
                <c:pt idx="21" formatCode="###0.00;###0.00">
                  <c:v>489.15960489480898</c:v>
                </c:pt>
                <c:pt idx="22" formatCode="###0.00;###0.00">
                  <c:v>453.44711344538899</c:v>
                </c:pt>
                <c:pt idx="23" formatCode="###0.00;###0.00">
                  <c:v>867.67173680661404</c:v>
                </c:pt>
                <c:pt idx="24" formatCode="###0.00;###0.00">
                  <c:v>985.67438053482704</c:v>
                </c:pt>
                <c:pt idx="25" formatCode="###0.00;###0.00">
                  <c:v>1227.63957200308</c:v>
                </c:pt>
                <c:pt idx="26" formatCode="###0.00;###0.00">
                  <c:v>968.92847049375598</c:v>
                </c:pt>
                <c:pt idx="27" formatCode="###0.00;###0.00">
                  <c:v>1077.84667977095</c:v>
                </c:pt>
                <c:pt idx="28" formatCode="###0.00;###0.00">
                  <c:v>1364.5036279701701</c:v>
                </c:pt>
                <c:pt idx="29" formatCode="###0.00;###0.00">
                  <c:v>1182.3845934108999</c:v>
                </c:pt>
                <c:pt idx="30" formatCode="###0.00;###0.00">
                  <c:v>1296.1555905835401</c:v>
                </c:pt>
                <c:pt idx="31" formatCode="###0.00;###0.00">
                  <c:v>1407.2442710197599</c:v>
                </c:pt>
                <c:pt idx="32" formatCode="###0.00;###0.00">
                  <c:v>914.85468846387801</c:v>
                </c:pt>
                <c:pt idx="33" formatCode="###0.00;###0.00">
                  <c:v>1111.88235677902</c:v>
                </c:pt>
                <c:pt idx="34" formatCode="###0.00;###0.00">
                  <c:v>1265.52519706977</c:v>
                </c:pt>
                <c:pt idx="35" formatCode="###0.00;###0.00">
                  <c:v>1335.38308057376</c:v>
                </c:pt>
                <c:pt idx="36" formatCode="###0.00;###0.00">
                  <c:v>1287.4784565846601</c:v>
                </c:pt>
                <c:pt idx="37" formatCode="###0.00;###0.00">
                  <c:v>2100.71545932861</c:v>
                </c:pt>
                <c:pt idx="38" formatCode="###0.00;###0.00">
                  <c:v>719.18070860033095</c:v>
                </c:pt>
                <c:pt idx="39" formatCode="###0.00;###0.00">
                  <c:v>819.48018720998698</c:v>
                </c:pt>
                <c:pt idx="40" formatCode="###0.00;###0.00">
                  <c:v>932.53440573244904</c:v>
                </c:pt>
                <c:pt idx="41" formatCode="###0.00;###0.00">
                  <c:v>669.75277211378204</c:v>
                </c:pt>
                <c:pt idx="42" formatCode="###0.00;###0.00">
                  <c:v>776.46616739014701</c:v>
                </c:pt>
                <c:pt idx="43" formatCode="###0.00;###0.00">
                  <c:v>862.56105658335196</c:v>
                </c:pt>
                <c:pt idx="44" formatCode="###0.00;###0.00">
                  <c:v>516.98198912391899</c:v>
                </c:pt>
                <c:pt idx="45" formatCode="###0.00;###0.00">
                  <c:v>640.30991657414199</c:v>
                </c:pt>
                <c:pt idx="46" formatCode="###0.00;###0.00">
                  <c:v>710.371029045912</c:v>
                </c:pt>
                <c:pt idx="47" formatCode="###0.00;###0.00">
                  <c:v>466.109019124675</c:v>
                </c:pt>
                <c:pt idx="48" formatCode="###0.00;###0.00">
                  <c:v>601.202252100142</c:v>
                </c:pt>
                <c:pt idx="49" formatCode="###0.00;###0.00">
                  <c:v>684.80710939343703</c:v>
                </c:pt>
                <c:pt idx="50" formatCode="###0.00;###0.00">
                  <c:v>432.741229303767</c:v>
                </c:pt>
                <c:pt idx="51" formatCode="###0.00;###0.00">
                  <c:v>540.52068323567801</c:v>
                </c:pt>
                <c:pt idx="52" formatCode="###0.00;###0.00">
                  <c:v>653.41021091960101</c:v>
                </c:pt>
                <c:pt idx="53" formatCode="###0.00;###0.00">
                  <c:v>407.49730215120701</c:v>
                </c:pt>
                <c:pt idx="54" formatCode="###0.00;###0.00">
                  <c:v>504.958093103816</c:v>
                </c:pt>
                <c:pt idx="55" formatCode="###0.00;###0.00">
                  <c:v>613.02452693044995</c:v>
                </c:pt>
                <c:pt idx="56" formatCode="###0.00;###0.00">
                  <c:v>524.69989741595396</c:v>
                </c:pt>
                <c:pt idx="57" formatCode="###0.00;###0.00">
                  <c:v>639.23872091947305</c:v>
                </c:pt>
                <c:pt idx="58" formatCode="###0.00;###0.00">
                  <c:v>753.87209405811905</c:v>
                </c:pt>
                <c:pt idx="59" formatCode="###0.00;###0.00">
                  <c:v>941.48726393336005</c:v>
                </c:pt>
                <c:pt idx="60" formatCode="###0.00;###0.00">
                  <c:v>990.15894481489897</c:v>
                </c:pt>
                <c:pt idx="61" formatCode="###0.00;###0.00">
                  <c:v>999.89743716503096</c:v>
                </c:pt>
                <c:pt idx="62" formatCode="###0.00;###0.00">
                  <c:v>1345.3950121268099</c:v>
                </c:pt>
                <c:pt idx="63" formatCode="###0.00;###0.00">
                  <c:v>1349.61175750501</c:v>
                </c:pt>
                <c:pt idx="64" formatCode="###0.00;###0.00">
                  <c:v>1357.84822314193</c:v>
                </c:pt>
                <c:pt idx="65" formatCode="###0.00;###0.00">
                  <c:v>1087.0732238897999</c:v>
                </c:pt>
                <c:pt idx="66" formatCode="###0.00;###0.00">
                  <c:v>1079.23942452601</c:v>
                </c:pt>
                <c:pt idx="67" formatCode="###0.00;###0.00">
                  <c:v>1061.2615694184401</c:v>
                </c:pt>
                <c:pt idx="68" formatCode="###0.00;###0.00">
                  <c:v>1000.3549539898499</c:v>
                </c:pt>
                <c:pt idx="69" formatCode="###0.00;###0.00">
                  <c:v>937.25182638241995</c:v>
                </c:pt>
                <c:pt idx="70" formatCode="###0.00;###0.00">
                  <c:v>996.90705651055202</c:v>
                </c:pt>
                <c:pt idx="71" formatCode="###0.00;###0.00">
                  <c:v>1227.31202255469</c:v>
                </c:pt>
                <c:pt idx="72" formatCode="###0.00;###0.00">
                  <c:v>1286.1515747159001</c:v>
                </c:pt>
                <c:pt idx="73" formatCode="###0.00;###0.00">
                  <c:v>1235.0218603150299</c:v>
                </c:pt>
                <c:pt idx="74" formatCode="###0.00;###0.00">
                  <c:v>2557.2110056732299</c:v>
                </c:pt>
                <c:pt idx="75" formatCode="###0.00;###0.00">
                  <c:v>2537.5407306208699</c:v>
                </c:pt>
                <c:pt idx="76" formatCode="###0.00;###0.00">
                  <c:v>2502.9320969156402</c:v>
                </c:pt>
                <c:pt idx="77" formatCode="###0.00;###0.00">
                  <c:v>586.87215816995399</c:v>
                </c:pt>
                <c:pt idx="78" formatCode="###0.00;###0.00">
                  <c:v>706.97270140524301</c:v>
                </c:pt>
                <c:pt idx="79" formatCode="###0.00;###0.00">
                  <c:v>750.86755855395802</c:v>
                </c:pt>
                <c:pt idx="80">
                  <c:v>1167.50778380161</c:v>
                </c:pt>
                <c:pt idx="81">
                  <c:v>1161.1855724374</c:v>
                </c:pt>
                <c:pt idx="82">
                  <c:v>1173.8305672045001</c:v>
                </c:pt>
                <c:pt idx="83">
                  <c:v>1440.3724990149301</c:v>
                </c:pt>
                <c:pt idx="84">
                  <c:v>1429.05001107559</c:v>
                </c:pt>
                <c:pt idx="85">
                  <c:v>1426.69708601765</c:v>
                </c:pt>
                <c:pt idx="86">
                  <c:v>572.96473386537195</c:v>
                </c:pt>
                <c:pt idx="87">
                  <c:v>867.31248820818405</c:v>
                </c:pt>
                <c:pt idx="88">
                  <c:v>793.81641709206099</c:v>
                </c:pt>
                <c:pt idx="89">
                  <c:v>1066.14884609197</c:v>
                </c:pt>
                <c:pt idx="90">
                  <c:v>413.161843913594</c:v>
                </c:pt>
                <c:pt idx="91">
                  <c:v>541.26074383100399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5-4500-BCDB-FCC4E18FC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13999"/>
        <c:axId val="171314831"/>
      </c:scatterChart>
      <c:valAx>
        <c:axId val="17131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4831"/>
        <c:crosses val="autoZero"/>
        <c:crossBetween val="midCat"/>
      </c:valAx>
      <c:valAx>
        <c:axId val="1713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409575</xdr:colOff>
      <xdr:row>19</xdr:row>
      <xdr:rowOff>52387</xdr:rowOff>
    </xdr:from>
    <xdr:to>
      <xdr:col>29</xdr:col>
      <xdr:colOff>85725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5CDBF-A8F7-4DED-B96A-3EDCE1275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400050</xdr:colOff>
      <xdr:row>3</xdr:row>
      <xdr:rowOff>0</xdr:rowOff>
    </xdr:from>
    <xdr:to>
      <xdr:col>29</xdr:col>
      <xdr:colOff>95250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3DACCF-B501-466E-AFC4-EFDAAE6C8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550D-58B3-4E87-A48F-10D5E7D10724}">
  <dimension ref="A1:W107"/>
  <sheetViews>
    <sheetView workbookViewId="0">
      <pane ySplit="1" topLeftCell="A65" activePane="bottomLeft" state="frozen"/>
      <selection pane="bottomLeft" activeCell="W51" sqref="W51"/>
    </sheetView>
  </sheetViews>
  <sheetFormatPr defaultRowHeight="15" x14ac:dyDescent="0.25"/>
  <cols>
    <col min="1" max="1" width="4" bestFit="1" customWidth="1"/>
    <col min="2" max="2" width="20.140625" bestFit="1" customWidth="1"/>
    <col min="3" max="3" width="7.5703125" bestFit="1" customWidth="1"/>
    <col min="4" max="5" width="6.5703125" bestFit="1" customWidth="1"/>
    <col min="6" max="6" width="4.5703125" bestFit="1" customWidth="1"/>
    <col min="7" max="8" width="6.5703125" bestFit="1" customWidth="1"/>
    <col min="9" max="10" width="7.5703125" bestFit="1" customWidth="1"/>
    <col min="11" max="11" width="5.5703125" bestFit="1" customWidth="1"/>
    <col min="12" max="12" width="3.85546875" customWidth="1"/>
    <col min="13" max="13" width="7.5703125" bestFit="1" customWidth="1"/>
    <col min="14" max="14" width="8.5703125" bestFit="1" customWidth="1"/>
    <col min="15" max="15" width="6.5703125" bestFit="1" customWidth="1"/>
    <col min="16" max="16" width="8.28515625" bestFit="1" customWidth="1"/>
    <col min="17" max="17" width="6.5703125" bestFit="1" customWidth="1"/>
    <col min="18" max="18" width="5.5703125" bestFit="1" customWidth="1"/>
    <col min="19" max="19" width="5.5703125" customWidth="1"/>
  </cols>
  <sheetData>
    <row r="1" spans="1:20" x14ac:dyDescent="0.25">
      <c r="A1" s="3" t="s">
        <v>4</v>
      </c>
      <c r="B1" s="4" t="s">
        <v>15</v>
      </c>
      <c r="C1" s="4" t="s">
        <v>45</v>
      </c>
      <c r="D1" s="4" t="s">
        <v>118</v>
      </c>
      <c r="E1" s="4" t="s">
        <v>119</v>
      </c>
      <c r="F1" s="4" t="s">
        <v>0</v>
      </c>
      <c r="G1" s="4" t="s">
        <v>3</v>
      </c>
      <c r="H1" s="4" t="s">
        <v>28</v>
      </c>
      <c r="I1" s="4" t="s">
        <v>19</v>
      </c>
      <c r="J1" s="4" t="s">
        <v>120</v>
      </c>
      <c r="K1" s="4" t="s">
        <v>121</v>
      </c>
      <c r="L1" s="4"/>
      <c r="M1" s="4" t="s">
        <v>1</v>
      </c>
      <c r="N1" s="4" t="s">
        <v>2</v>
      </c>
      <c r="O1" s="4" t="s">
        <v>16</v>
      </c>
      <c r="P1" s="4" t="s">
        <v>17</v>
      </c>
      <c r="Q1" s="4" t="s">
        <v>18</v>
      </c>
    </row>
    <row r="2" spans="1:20" x14ac:dyDescent="0.25">
      <c r="A2" s="1">
        <v>1</v>
      </c>
      <c r="B2" s="1" t="s">
        <v>6</v>
      </c>
      <c r="C2" s="2">
        <v>300</v>
      </c>
      <c r="D2" s="2">
        <v>150.4</v>
      </c>
      <c r="E2" s="2">
        <v>75.599999999999994</v>
      </c>
      <c r="F2" s="2">
        <v>4.18</v>
      </c>
      <c r="G2" s="2">
        <v>376.5</v>
      </c>
      <c r="H2" s="2">
        <f>0.4*P2^(7/6)</f>
        <v>26.931306249513025</v>
      </c>
      <c r="I2" s="2">
        <v>839</v>
      </c>
      <c r="J2" s="2">
        <v>869.50321064417506</v>
      </c>
      <c r="K2" s="2">
        <f>J2/I2</f>
        <v>1.0363566277046186</v>
      </c>
      <c r="L2" s="2"/>
      <c r="M2" s="2">
        <v>1471.5</v>
      </c>
      <c r="N2" s="2">
        <v>7458.6</v>
      </c>
      <c r="O2" s="2">
        <v>513</v>
      </c>
      <c r="P2" s="2">
        <v>36.9</v>
      </c>
      <c r="Q2" s="2">
        <v>30.5</v>
      </c>
      <c r="R2" s="2">
        <f>C2/E2</f>
        <v>3.9682539682539684</v>
      </c>
      <c r="S2" s="8" t="str">
        <f>IF(K2&gt;1.2,"XXX","o")</f>
        <v>o</v>
      </c>
      <c r="T2" t="s">
        <v>5</v>
      </c>
    </row>
    <row r="3" spans="1:20" x14ac:dyDescent="0.25">
      <c r="A3" s="1">
        <v>2</v>
      </c>
      <c r="B3" s="1" t="s">
        <v>7</v>
      </c>
      <c r="C3" s="2">
        <v>300</v>
      </c>
      <c r="D3" s="2">
        <v>150.57</v>
      </c>
      <c r="E3" s="2">
        <v>75.52</v>
      </c>
      <c r="F3" s="2">
        <v>4.1900000000000004</v>
      </c>
      <c r="G3" s="2">
        <v>376.5</v>
      </c>
      <c r="H3" s="2">
        <f t="shared" ref="H3:H39" si="0">0.4*P3^(7/6)</f>
        <v>47.301840498230426</v>
      </c>
      <c r="I3" s="2">
        <v>974</v>
      </c>
      <c r="J3" s="2">
        <v>991.23961274044802</v>
      </c>
      <c r="K3" s="2">
        <f t="shared" ref="K3:K66" si="1">J3/I3</f>
        <v>1.0176998077417332</v>
      </c>
      <c r="L3" s="2"/>
      <c r="M3" s="2">
        <v>1475.8</v>
      </c>
      <c r="N3" s="2">
        <v>7455</v>
      </c>
      <c r="O3" s="2">
        <v>513</v>
      </c>
      <c r="P3" s="2">
        <v>59.8</v>
      </c>
      <c r="Q3" s="2">
        <v>55.3</v>
      </c>
      <c r="R3" s="2">
        <f t="shared" ref="R3:R66" si="2">C3/E3</f>
        <v>3.9724576271186445</v>
      </c>
      <c r="S3" s="8" t="str">
        <f t="shared" ref="S3:S66" si="3">IF(K3&gt;1.2,"XXX","o")</f>
        <v>o</v>
      </c>
    </row>
    <row r="4" spans="1:20" x14ac:dyDescent="0.25">
      <c r="A4" s="1">
        <v>3</v>
      </c>
      <c r="B4" s="1" t="s">
        <v>8</v>
      </c>
      <c r="C4" s="2">
        <v>300</v>
      </c>
      <c r="D4" s="2">
        <v>150.38999999999999</v>
      </c>
      <c r="E4" s="2">
        <v>75.67</v>
      </c>
      <c r="F4" s="2">
        <v>4.18</v>
      </c>
      <c r="G4" s="2">
        <v>376.5</v>
      </c>
      <c r="H4" s="2">
        <f t="shared" si="0"/>
        <v>84.570897495398398</v>
      </c>
      <c r="I4" s="2">
        <v>1265</v>
      </c>
      <c r="J4" s="2">
        <v>1236.1857560519099</v>
      </c>
      <c r="K4" s="2">
        <f t="shared" si="1"/>
        <v>0.97722194154301179</v>
      </c>
      <c r="L4" s="2"/>
      <c r="M4" s="2">
        <v>1471.8</v>
      </c>
      <c r="N4" s="2">
        <v>7466</v>
      </c>
      <c r="O4" s="2">
        <v>513</v>
      </c>
      <c r="P4" s="2">
        <v>98.4</v>
      </c>
      <c r="Q4" s="2">
        <v>102.2</v>
      </c>
      <c r="R4" s="2">
        <f t="shared" si="2"/>
        <v>3.9645830580150654</v>
      </c>
      <c r="S4" s="8" t="str">
        <f t="shared" si="3"/>
        <v>o</v>
      </c>
    </row>
    <row r="5" spans="1:20" x14ac:dyDescent="0.25">
      <c r="A5" s="1">
        <v>4</v>
      </c>
      <c r="B5" s="1" t="s">
        <v>9</v>
      </c>
      <c r="C5" s="2">
        <v>300</v>
      </c>
      <c r="D5" s="2">
        <v>150.12</v>
      </c>
      <c r="E5" s="2">
        <v>75.650000000000006</v>
      </c>
      <c r="F5" s="2">
        <v>5.12</v>
      </c>
      <c r="G5" s="2">
        <v>369</v>
      </c>
      <c r="H5" s="2">
        <f t="shared" si="0"/>
        <v>26.931306249513025</v>
      </c>
      <c r="I5" s="2">
        <v>981</v>
      </c>
      <c r="J5" s="2">
        <v>964.17215566152095</v>
      </c>
      <c r="K5" s="2">
        <f t="shared" si="1"/>
        <v>0.98284623410960337</v>
      </c>
      <c r="L5" s="2"/>
      <c r="M5" s="2">
        <v>1785.5</v>
      </c>
      <c r="N5" s="2">
        <v>7133.9</v>
      </c>
      <c r="O5" s="2">
        <v>505</v>
      </c>
      <c r="P5" s="2">
        <v>36.9</v>
      </c>
      <c r="Q5" s="2">
        <v>30.5</v>
      </c>
      <c r="R5" s="2">
        <f t="shared" si="2"/>
        <v>3.9656311962987441</v>
      </c>
      <c r="S5" s="8" t="str">
        <f t="shared" si="3"/>
        <v>o</v>
      </c>
    </row>
    <row r="6" spans="1:20" x14ac:dyDescent="0.25">
      <c r="A6" s="1">
        <v>5</v>
      </c>
      <c r="B6" s="1" t="s">
        <v>10</v>
      </c>
      <c r="C6" s="2">
        <v>300</v>
      </c>
      <c r="D6" s="2">
        <v>150.22999999999999</v>
      </c>
      <c r="E6" s="2">
        <v>75.739999999999995</v>
      </c>
      <c r="F6" s="2">
        <v>5.08</v>
      </c>
      <c r="G6" s="2">
        <v>369</v>
      </c>
      <c r="H6" s="2">
        <f t="shared" si="0"/>
        <v>47.301840498230426</v>
      </c>
      <c r="I6" s="2">
        <v>1084</v>
      </c>
      <c r="J6" s="2">
        <v>1077.85102895568</v>
      </c>
      <c r="K6" s="2">
        <f t="shared" si="1"/>
        <v>0.99432751748678971</v>
      </c>
      <c r="L6" s="2"/>
      <c r="M6" s="2">
        <v>1773.8</v>
      </c>
      <c r="N6" s="2">
        <v>7162.8</v>
      </c>
      <c r="O6" s="2">
        <v>505</v>
      </c>
      <c r="P6" s="2">
        <v>59.8</v>
      </c>
      <c r="Q6" s="2">
        <v>55.3</v>
      </c>
      <c r="R6" s="2">
        <f t="shared" si="2"/>
        <v>3.960918933192501</v>
      </c>
      <c r="S6" s="8" t="str">
        <f t="shared" si="3"/>
        <v>o</v>
      </c>
    </row>
    <row r="7" spans="1:20" x14ac:dyDescent="0.25">
      <c r="A7" s="1">
        <v>6</v>
      </c>
      <c r="B7" s="1" t="s">
        <v>11</v>
      </c>
      <c r="C7" s="2">
        <v>300</v>
      </c>
      <c r="D7" s="2">
        <v>150.28</v>
      </c>
      <c r="E7" s="2">
        <v>75.67</v>
      </c>
      <c r="F7" s="2">
        <v>5.09</v>
      </c>
      <c r="G7" s="2">
        <v>369</v>
      </c>
      <c r="H7" s="2">
        <f t="shared" si="0"/>
        <v>84.570897495398398</v>
      </c>
      <c r="I7" s="2">
        <v>1296</v>
      </c>
      <c r="J7" s="2">
        <v>1374.1778236456601</v>
      </c>
      <c r="K7" s="2">
        <f t="shared" si="1"/>
        <v>1.060322394788318</v>
      </c>
      <c r="L7" s="2"/>
      <c r="M7" s="2">
        <v>1777.1</v>
      </c>
      <c r="N7" s="2">
        <v>7154.2</v>
      </c>
      <c r="O7" s="2">
        <v>505</v>
      </c>
      <c r="P7" s="2">
        <v>98.4</v>
      </c>
      <c r="Q7" s="2">
        <v>102.2</v>
      </c>
      <c r="R7" s="2">
        <f t="shared" si="2"/>
        <v>3.9645830580150654</v>
      </c>
      <c r="S7" s="8" t="str">
        <f t="shared" si="3"/>
        <v>o</v>
      </c>
    </row>
    <row r="8" spans="1:20" x14ac:dyDescent="0.25">
      <c r="A8" s="1">
        <v>7</v>
      </c>
      <c r="B8" s="1" t="s">
        <v>12</v>
      </c>
      <c r="C8" s="2">
        <v>300</v>
      </c>
      <c r="D8" s="2">
        <v>148.78</v>
      </c>
      <c r="E8" s="2">
        <v>75.45</v>
      </c>
      <c r="F8" s="2">
        <v>6.32</v>
      </c>
      <c r="G8" s="2">
        <v>400.5</v>
      </c>
      <c r="H8" s="2">
        <f t="shared" si="0"/>
        <v>26.931306249513025</v>
      </c>
      <c r="I8" s="2">
        <v>1193</v>
      </c>
      <c r="J8" s="2">
        <v>1173.4090624370299</v>
      </c>
      <c r="K8" s="2">
        <f t="shared" si="1"/>
        <v>0.98357842618359592</v>
      </c>
      <c r="L8" s="2"/>
      <c r="M8" s="2">
        <v>2164.1</v>
      </c>
      <c r="N8" s="2">
        <v>6652.3</v>
      </c>
      <c r="O8" s="2">
        <v>512</v>
      </c>
      <c r="P8" s="2">
        <v>36.9</v>
      </c>
      <c r="Q8" s="2">
        <v>30.5</v>
      </c>
      <c r="R8" s="2">
        <f t="shared" si="2"/>
        <v>3.9761431411530812</v>
      </c>
      <c r="S8" s="8" t="str">
        <f t="shared" si="3"/>
        <v>o</v>
      </c>
    </row>
    <row r="9" spans="1:20" x14ac:dyDescent="0.25">
      <c r="A9" s="1">
        <v>8</v>
      </c>
      <c r="B9" s="1" t="s">
        <v>13</v>
      </c>
      <c r="C9" s="2">
        <v>300</v>
      </c>
      <c r="D9" s="2">
        <v>148.91999999999999</v>
      </c>
      <c r="E9" s="2">
        <v>75.56</v>
      </c>
      <c r="F9" s="2">
        <v>6.43</v>
      </c>
      <c r="G9" s="2">
        <v>400.5</v>
      </c>
      <c r="H9" s="2">
        <f t="shared" si="0"/>
        <v>47.301840498230426</v>
      </c>
      <c r="I9" s="2">
        <v>1280</v>
      </c>
      <c r="J9" s="2">
        <v>1301.0084498758399</v>
      </c>
      <c r="K9" s="2">
        <f t="shared" si="1"/>
        <v>1.0164128514655</v>
      </c>
      <c r="L9" s="2"/>
      <c r="M9" s="2">
        <v>2202.1</v>
      </c>
      <c r="N9" s="2">
        <v>6635.5</v>
      </c>
      <c r="O9" s="2">
        <v>512</v>
      </c>
      <c r="P9" s="2">
        <v>59.8</v>
      </c>
      <c r="Q9" s="2">
        <v>55.3</v>
      </c>
      <c r="R9" s="2">
        <f t="shared" si="2"/>
        <v>3.9703546850185281</v>
      </c>
      <c r="S9" s="8" t="str">
        <f t="shared" si="3"/>
        <v>o</v>
      </c>
    </row>
    <row r="10" spans="1:20" x14ac:dyDescent="0.25">
      <c r="A10" s="1">
        <v>9</v>
      </c>
      <c r="B10" s="1" t="s">
        <v>14</v>
      </c>
      <c r="C10" s="2">
        <v>300</v>
      </c>
      <c r="D10" s="2">
        <v>149.53</v>
      </c>
      <c r="E10" s="2">
        <v>75.349999999999994</v>
      </c>
      <c r="F10" s="2">
        <v>6.25</v>
      </c>
      <c r="G10" s="2">
        <v>400.5</v>
      </c>
      <c r="H10" s="2">
        <f t="shared" si="0"/>
        <v>84.570897495398398</v>
      </c>
      <c r="I10" s="2">
        <v>1483</v>
      </c>
      <c r="J10" s="2">
        <v>1404.9139105023701</v>
      </c>
      <c r="K10" s="2">
        <f t="shared" si="1"/>
        <v>0.9473458600825152</v>
      </c>
      <c r="L10" s="2"/>
      <c r="M10" s="2">
        <v>2149.1</v>
      </c>
      <c r="N10" s="2">
        <v>6700</v>
      </c>
      <c r="O10" s="2">
        <v>512</v>
      </c>
      <c r="P10" s="2">
        <v>98.4</v>
      </c>
      <c r="Q10" s="2">
        <v>102.2</v>
      </c>
      <c r="R10" s="2">
        <f t="shared" si="2"/>
        <v>3.9814200398142008</v>
      </c>
      <c r="S10" s="8" t="str">
        <f t="shared" si="3"/>
        <v>o</v>
      </c>
    </row>
    <row r="11" spans="1:20" x14ac:dyDescent="0.25">
      <c r="A11" s="1">
        <v>10</v>
      </c>
      <c r="B11" s="1" t="s">
        <v>20</v>
      </c>
      <c r="C11" s="5">
        <v>500</v>
      </c>
      <c r="D11" s="2">
        <v>150.18</v>
      </c>
      <c r="E11" s="2">
        <v>75.209999999999994</v>
      </c>
      <c r="F11" s="2">
        <v>4.51</v>
      </c>
      <c r="G11" s="2">
        <v>395</v>
      </c>
      <c r="H11" s="2">
        <f>Q11</f>
        <v>69.2</v>
      </c>
      <c r="I11" s="2">
        <v>1075</v>
      </c>
      <c r="J11" s="2">
        <v>2485.1146911445198</v>
      </c>
      <c r="K11" s="2">
        <f t="shared" si="1"/>
        <v>2.311734596413507</v>
      </c>
      <c r="L11" s="2"/>
      <c r="M11" s="2">
        <v>1533</v>
      </c>
      <c r="N11" s="2">
        <v>7338</v>
      </c>
      <c r="O11" s="1"/>
      <c r="P11" s="1"/>
      <c r="Q11" s="2">
        <v>69.2</v>
      </c>
      <c r="R11" s="2">
        <f t="shared" si="2"/>
        <v>6.6480521207286269</v>
      </c>
      <c r="S11" s="8" t="str">
        <f t="shared" si="3"/>
        <v>XXX</v>
      </c>
      <c r="T11" t="s">
        <v>29</v>
      </c>
    </row>
    <row r="12" spans="1:20" x14ac:dyDescent="0.25">
      <c r="A12" s="1">
        <v>11</v>
      </c>
      <c r="B12" s="1" t="s">
        <v>21</v>
      </c>
      <c r="C12" s="5">
        <v>500</v>
      </c>
      <c r="D12" s="2">
        <v>150.49</v>
      </c>
      <c r="E12" s="2">
        <v>75.260000000000005</v>
      </c>
      <c r="F12" s="2">
        <v>5.41</v>
      </c>
      <c r="G12" s="2">
        <v>358</v>
      </c>
      <c r="H12" s="2">
        <f t="shared" ref="H12:H18" si="4">Q12</f>
        <v>69.2</v>
      </c>
      <c r="I12" s="2">
        <v>1163</v>
      </c>
      <c r="J12" s="2">
        <v>1170.4572411264101</v>
      </c>
      <c r="K12" s="2">
        <f t="shared" si="1"/>
        <v>1.0064120731955375</v>
      </c>
      <c r="L12" s="2"/>
      <c r="M12" s="2">
        <v>1826</v>
      </c>
      <c r="N12" s="2">
        <v>7069</v>
      </c>
      <c r="O12" s="1"/>
      <c r="P12" s="1"/>
      <c r="Q12" s="2">
        <v>69.2</v>
      </c>
      <c r="R12" s="2">
        <f t="shared" si="2"/>
        <v>6.6436353972893967</v>
      </c>
      <c r="S12" s="8" t="str">
        <f t="shared" si="3"/>
        <v>o</v>
      </c>
    </row>
    <row r="13" spans="1:20" x14ac:dyDescent="0.25">
      <c r="A13" s="1">
        <v>12</v>
      </c>
      <c r="B13" s="1" t="s">
        <v>22</v>
      </c>
      <c r="C13" s="5">
        <v>500</v>
      </c>
      <c r="D13" s="2">
        <v>150.05000000000001</v>
      </c>
      <c r="E13" s="2">
        <v>75.42</v>
      </c>
      <c r="F13" s="2">
        <v>6.56</v>
      </c>
      <c r="G13" s="2">
        <v>369</v>
      </c>
      <c r="H13" s="2">
        <f t="shared" si="4"/>
        <v>69.2</v>
      </c>
      <c r="I13" s="2">
        <v>1310</v>
      </c>
      <c r="J13" s="2">
        <v>9241.6317655289204</v>
      </c>
      <c r="K13" s="2">
        <f t="shared" si="1"/>
        <v>7.0546807370449773</v>
      </c>
      <c r="L13" s="2"/>
      <c r="M13" s="2">
        <v>2188</v>
      </c>
      <c r="N13" s="2">
        <v>6700</v>
      </c>
      <c r="O13" s="1"/>
      <c r="P13" s="1"/>
      <c r="Q13" s="2">
        <v>69.2</v>
      </c>
      <c r="R13" s="2">
        <f t="shared" si="2"/>
        <v>6.629541235746486</v>
      </c>
      <c r="S13" s="8" t="str">
        <f t="shared" si="3"/>
        <v>XXX</v>
      </c>
    </row>
    <row r="14" spans="1:20" x14ac:dyDescent="0.25">
      <c r="A14" s="1">
        <v>13</v>
      </c>
      <c r="B14" s="1" t="s">
        <v>23</v>
      </c>
      <c r="C14" s="5">
        <v>600</v>
      </c>
      <c r="D14" s="2">
        <v>200.21</v>
      </c>
      <c r="E14" s="2">
        <v>100.12</v>
      </c>
      <c r="F14" s="2">
        <v>5.2</v>
      </c>
      <c r="G14" s="2">
        <v>397</v>
      </c>
      <c r="H14" s="2">
        <f t="shared" si="4"/>
        <v>69.2</v>
      </c>
      <c r="I14" s="2">
        <v>1598</v>
      </c>
      <c r="J14" s="2">
        <v>704.26336479742804</v>
      </c>
      <c r="K14" s="2">
        <f t="shared" si="1"/>
        <v>0.44071549737010518</v>
      </c>
      <c r="L14" s="2"/>
      <c r="M14" s="2">
        <v>2368</v>
      </c>
      <c r="N14" s="2">
        <v>13375</v>
      </c>
      <c r="O14" s="1"/>
      <c r="P14" s="1"/>
      <c r="Q14" s="2">
        <v>69.2</v>
      </c>
      <c r="R14" s="2">
        <f t="shared" si="2"/>
        <v>5.9928086296444265</v>
      </c>
      <c r="S14" s="8" t="str">
        <f t="shared" si="3"/>
        <v>o</v>
      </c>
    </row>
    <row r="15" spans="1:20" x14ac:dyDescent="0.25">
      <c r="A15" s="1">
        <v>14</v>
      </c>
      <c r="B15" s="1" t="s">
        <v>24</v>
      </c>
      <c r="C15" s="5">
        <v>600</v>
      </c>
      <c r="D15" s="2">
        <v>200</v>
      </c>
      <c r="E15" s="2">
        <v>100.35</v>
      </c>
      <c r="F15" s="2">
        <v>6.1</v>
      </c>
      <c r="G15" s="2">
        <v>411</v>
      </c>
      <c r="H15" s="2">
        <f t="shared" si="4"/>
        <v>69.2</v>
      </c>
      <c r="I15" s="2">
        <v>2068</v>
      </c>
      <c r="J15" s="2">
        <v>1994.04265224604</v>
      </c>
      <c r="K15" s="2">
        <f t="shared" si="1"/>
        <v>0.96423725930659576</v>
      </c>
      <c r="L15" s="2"/>
      <c r="M15" s="2">
        <v>2761</v>
      </c>
      <c r="N15" s="2">
        <v>13002</v>
      </c>
      <c r="O15" s="1"/>
      <c r="P15" s="1"/>
      <c r="Q15" s="2">
        <v>69.2</v>
      </c>
      <c r="R15" s="2">
        <f t="shared" si="2"/>
        <v>5.9790732436472354</v>
      </c>
      <c r="S15" s="8" t="str">
        <f t="shared" si="3"/>
        <v>o</v>
      </c>
    </row>
    <row r="16" spans="1:20" x14ac:dyDescent="0.25">
      <c r="A16" s="1">
        <v>15</v>
      </c>
      <c r="B16" s="1" t="s">
        <v>25</v>
      </c>
      <c r="C16" s="5">
        <v>600</v>
      </c>
      <c r="D16" s="2">
        <v>200.6</v>
      </c>
      <c r="E16" s="2">
        <v>100.02</v>
      </c>
      <c r="F16" s="2">
        <v>8.17</v>
      </c>
      <c r="G16" s="2">
        <v>383</v>
      </c>
      <c r="H16" s="2">
        <f t="shared" si="4"/>
        <v>69.2</v>
      </c>
      <c r="I16" s="2">
        <v>2133</v>
      </c>
      <c r="J16" s="2">
        <v>2154.9040919467602</v>
      </c>
      <c r="K16" s="2">
        <f t="shared" si="1"/>
        <v>1.0102691476543648</v>
      </c>
      <c r="L16" s="2"/>
      <c r="M16" s="2">
        <v>3648</v>
      </c>
      <c r="N16" s="2">
        <v>12110</v>
      </c>
      <c r="O16" s="1"/>
      <c r="P16" s="1"/>
      <c r="Q16" s="2">
        <v>69.2</v>
      </c>
      <c r="R16" s="2">
        <f t="shared" si="2"/>
        <v>5.9988002399520095</v>
      </c>
      <c r="S16" s="8" t="str">
        <f t="shared" si="3"/>
        <v>o</v>
      </c>
    </row>
    <row r="17" spans="1:20" x14ac:dyDescent="0.25">
      <c r="A17" s="1">
        <v>16</v>
      </c>
      <c r="B17" s="1" t="s">
        <v>26</v>
      </c>
      <c r="C17" s="5">
        <v>600</v>
      </c>
      <c r="D17" s="2">
        <v>200.19</v>
      </c>
      <c r="E17" s="2">
        <v>100.41</v>
      </c>
      <c r="F17" s="2">
        <v>9.7200000000000006</v>
      </c>
      <c r="G17" s="2">
        <v>367</v>
      </c>
      <c r="H17" s="2">
        <f t="shared" si="4"/>
        <v>69.2</v>
      </c>
      <c r="I17" s="2">
        <v>2290</v>
      </c>
      <c r="J17" s="2">
        <v>2489.3266001074498</v>
      </c>
      <c r="K17" s="2">
        <f t="shared" si="1"/>
        <v>1.0870421834530348</v>
      </c>
      <c r="L17" s="2"/>
      <c r="M17" s="2">
        <v>4293</v>
      </c>
      <c r="N17" s="2">
        <v>11495</v>
      </c>
      <c r="O17" s="1"/>
      <c r="P17" s="1"/>
      <c r="Q17" s="2">
        <v>69.2</v>
      </c>
      <c r="R17" s="2">
        <f t="shared" si="2"/>
        <v>5.975500448162534</v>
      </c>
      <c r="S17" s="8" t="str">
        <f t="shared" si="3"/>
        <v>o</v>
      </c>
    </row>
    <row r="18" spans="1:20" x14ac:dyDescent="0.25">
      <c r="A18" s="1">
        <v>17</v>
      </c>
      <c r="B18" s="1" t="s">
        <v>27</v>
      </c>
      <c r="C18" s="5">
        <v>698</v>
      </c>
      <c r="D18" s="2">
        <v>220.7</v>
      </c>
      <c r="E18" s="2">
        <v>110.7</v>
      </c>
      <c r="F18" s="2">
        <v>6.16</v>
      </c>
      <c r="G18" s="2">
        <v>421</v>
      </c>
      <c r="H18" s="2">
        <f t="shared" si="4"/>
        <v>48.2</v>
      </c>
      <c r="I18" s="2">
        <v>2109</v>
      </c>
      <c r="J18" s="2">
        <v>1978.31274752645</v>
      </c>
      <c r="K18" s="2">
        <f t="shared" si="1"/>
        <v>0.93803354553174489</v>
      </c>
      <c r="L18" s="2"/>
      <c r="M18" s="2">
        <v>3087</v>
      </c>
      <c r="N18" s="2">
        <v>16101</v>
      </c>
      <c r="O18" s="1"/>
      <c r="P18" s="1"/>
      <c r="Q18" s="2">
        <v>48.2</v>
      </c>
      <c r="R18" s="2">
        <f t="shared" si="2"/>
        <v>6.3053297199638658</v>
      </c>
      <c r="S18" s="8" t="str">
        <f t="shared" si="3"/>
        <v>o</v>
      </c>
    </row>
    <row r="19" spans="1:20" x14ac:dyDescent="0.25">
      <c r="A19" s="1">
        <v>18</v>
      </c>
      <c r="B19" s="5" t="s">
        <v>30</v>
      </c>
      <c r="C19" s="2">
        <v>243</v>
      </c>
      <c r="D19" s="2">
        <v>123</v>
      </c>
      <c r="E19" s="2">
        <v>77</v>
      </c>
      <c r="F19" s="2">
        <v>1.88</v>
      </c>
      <c r="G19" s="5">
        <v>377</v>
      </c>
      <c r="H19" s="2">
        <f t="shared" si="0"/>
        <v>35.714191713718236</v>
      </c>
      <c r="I19" s="5">
        <v>551</v>
      </c>
      <c r="J19" s="5">
        <v>668.51599807356001</v>
      </c>
      <c r="K19" s="2">
        <f t="shared" si="1"/>
        <v>1.2132776734547368</v>
      </c>
      <c r="L19" s="5"/>
      <c r="M19" s="5"/>
      <c r="N19" s="5"/>
      <c r="O19" s="5">
        <v>615</v>
      </c>
      <c r="P19" s="5">
        <v>47</v>
      </c>
      <c r="Q19" s="5">
        <v>37</v>
      </c>
      <c r="R19" s="2">
        <f t="shared" si="2"/>
        <v>3.1558441558441559</v>
      </c>
      <c r="S19" s="8" t="str">
        <f t="shared" si="3"/>
        <v>XXX</v>
      </c>
      <c r="T19" t="s">
        <v>46</v>
      </c>
    </row>
    <row r="20" spans="1:20" x14ac:dyDescent="0.25">
      <c r="A20" s="1">
        <v>19</v>
      </c>
      <c r="B20" s="5" t="s">
        <v>31</v>
      </c>
      <c r="C20" s="2">
        <v>244</v>
      </c>
      <c r="D20" s="2">
        <v>124.1</v>
      </c>
      <c r="E20" s="2">
        <v>76.400000000000006</v>
      </c>
      <c r="F20" s="2">
        <v>1.88</v>
      </c>
      <c r="G20" s="5">
        <v>377</v>
      </c>
      <c r="H20" s="2">
        <f t="shared" si="0"/>
        <v>95.292247984294761</v>
      </c>
      <c r="I20" s="5">
        <v>857</v>
      </c>
      <c r="J20" s="5">
        <v>868.45490328430401</v>
      </c>
      <c r="K20" s="2">
        <f t="shared" si="1"/>
        <v>1.0133662815452789</v>
      </c>
      <c r="L20" s="5"/>
      <c r="M20" s="5"/>
      <c r="N20" s="5"/>
      <c r="O20" s="5">
        <v>615</v>
      </c>
      <c r="P20" s="5">
        <v>109</v>
      </c>
      <c r="Q20" s="5">
        <v>89</v>
      </c>
      <c r="R20" s="2">
        <f t="shared" si="2"/>
        <v>3.1937172774869107</v>
      </c>
      <c r="S20" s="8" t="str">
        <f t="shared" si="3"/>
        <v>o</v>
      </c>
    </row>
    <row r="21" spans="1:20" x14ac:dyDescent="0.25">
      <c r="A21" s="1">
        <v>20</v>
      </c>
      <c r="B21" s="5" t="s">
        <v>32</v>
      </c>
      <c r="C21" s="2">
        <v>242</v>
      </c>
      <c r="D21" s="2">
        <v>121</v>
      </c>
      <c r="E21" s="2">
        <v>78.400000000000006</v>
      </c>
      <c r="F21" s="2">
        <v>2.98</v>
      </c>
      <c r="G21" s="5">
        <v>420</v>
      </c>
      <c r="H21" s="2">
        <f t="shared" si="0"/>
        <v>35.714191713718236</v>
      </c>
      <c r="I21" s="5">
        <v>680</v>
      </c>
      <c r="J21" s="5">
        <v>809.17116631438205</v>
      </c>
      <c r="K21" s="2">
        <f t="shared" si="1"/>
        <v>1.18995759752115</v>
      </c>
      <c r="L21" s="5"/>
      <c r="M21" s="5"/>
      <c r="N21" s="5"/>
      <c r="O21" s="5">
        <v>544</v>
      </c>
      <c r="P21" s="5">
        <v>47</v>
      </c>
      <c r="Q21" s="5">
        <v>37</v>
      </c>
      <c r="R21" s="2">
        <f t="shared" si="2"/>
        <v>3.0867346938775508</v>
      </c>
      <c r="S21" s="8" t="str">
        <f t="shared" si="3"/>
        <v>o</v>
      </c>
    </row>
    <row r="22" spans="1:20" x14ac:dyDescent="0.25">
      <c r="A22" s="1">
        <v>21</v>
      </c>
      <c r="B22" s="5" t="s">
        <v>33</v>
      </c>
      <c r="C22" s="2">
        <v>242</v>
      </c>
      <c r="D22" s="2">
        <v>121.3</v>
      </c>
      <c r="E22" s="2">
        <v>78</v>
      </c>
      <c r="F22" s="2">
        <v>3</v>
      </c>
      <c r="G22" s="5">
        <v>420</v>
      </c>
      <c r="H22" s="2">
        <f t="shared" si="0"/>
        <v>95.292247984294761</v>
      </c>
      <c r="I22" s="5">
        <v>1065</v>
      </c>
      <c r="J22" s="5">
        <v>1064.36102395749</v>
      </c>
      <c r="K22" s="2">
        <f t="shared" si="1"/>
        <v>0.9994000224952958</v>
      </c>
      <c r="L22" s="5"/>
      <c r="M22" s="5"/>
      <c r="N22" s="5"/>
      <c r="O22" s="5">
        <v>544</v>
      </c>
      <c r="P22" s="5">
        <v>109</v>
      </c>
      <c r="Q22" s="5">
        <v>89</v>
      </c>
      <c r="R22" s="2">
        <f t="shared" si="2"/>
        <v>3.1025641025641026</v>
      </c>
      <c r="S22" s="8" t="str">
        <f t="shared" si="3"/>
        <v>o</v>
      </c>
    </row>
    <row r="23" spans="1:20" x14ac:dyDescent="0.25">
      <c r="A23" s="1">
        <v>22</v>
      </c>
      <c r="B23" s="5" t="s">
        <v>34</v>
      </c>
      <c r="C23" s="2">
        <v>176</v>
      </c>
      <c r="D23" s="2">
        <v>85.5</v>
      </c>
      <c r="E23" s="2">
        <v>57</v>
      </c>
      <c r="F23" s="2">
        <v>3.17</v>
      </c>
      <c r="G23" s="5">
        <v>339</v>
      </c>
      <c r="H23" s="2">
        <f t="shared" si="0"/>
        <v>35.714191713718236</v>
      </c>
      <c r="I23" s="5">
        <v>492</v>
      </c>
      <c r="J23" s="5">
        <v>489.15960489480898</v>
      </c>
      <c r="K23" s="2">
        <f t="shared" si="1"/>
        <v>0.99422683921709143</v>
      </c>
      <c r="L23" s="5"/>
      <c r="M23" s="5"/>
      <c r="N23" s="5"/>
      <c r="O23" s="5">
        <v>526</v>
      </c>
      <c r="P23" s="5">
        <v>47</v>
      </c>
      <c r="Q23" s="5">
        <v>37</v>
      </c>
      <c r="R23" s="2">
        <f t="shared" si="2"/>
        <v>3.0877192982456139</v>
      </c>
      <c r="S23" s="8" t="str">
        <f t="shared" si="3"/>
        <v>o</v>
      </c>
    </row>
    <row r="24" spans="1:20" x14ac:dyDescent="0.25">
      <c r="A24" s="1">
        <v>23</v>
      </c>
      <c r="B24" s="5" t="s">
        <v>35</v>
      </c>
      <c r="C24" s="2">
        <v>174</v>
      </c>
      <c r="D24" s="2">
        <v>85.4</v>
      </c>
      <c r="E24" s="2">
        <v>57.3</v>
      </c>
      <c r="F24" s="2">
        <v>3.2</v>
      </c>
      <c r="G24" s="5">
        <v>339</v>
      </c>
      <c r="H24" s="2">
        <f t="shared" si="0"/>
        <v>95.292247984294761</v>
      </c>
      <c r="I24" s="5">
        <v>570</v>
      </c>
      <c r="J24" s="5">
        <v>453.44711344538899</v>
      </c>
      <c r="K24" s="2">
        <f t="shared" si="1"/>
        <v>0.79552125165857723</v>
      </c>
      <c r="L24" s="5"/>
      <c r="M24" s="5"/>
      <c r="N24" s="5"/>
      <c r="O24" s="5">
        <v>526</v>
      </c>
      <c r="P24" s="5">
        <v>109</v>
      </c>
      <c r="Q24" s="5">
        <v>89</v>
      </c>
      <c r="R24" s="2">
        <f t="shared" si="2"/>
        <v>3.0366492146596862</v>
      </c>
      <c r="S24" s="8" t="str">
        <f t="shared" si="3"/>
        <v>o</v>
      </c>
    </row>
    <row r="25" spans="1:20" x14ac:dyDescent="0.25">
      <c r="A25" s="1">
        <v>24</v>
      </c>
      <c r="B25" s="5" t="s">
        <v>36</v>
      </c>
      <c r="C25" s="2">
        <v>300</v>
      </c>
      <c r="D25" s="2">
        <v>150.4</v>
      </c>
      <c r="E25" s="2">
        <v>75</v>
      </c>
      <c r="F25" s="2">
        <v>4.18</v>
      </c>
      <c r="G25" s="5">
        <v>376.5</v>
      </c>
      <c r="H25" s="2">
        <f t="shared" si="0"/>
        <v>26.931306249513025</v>
      </c>
      <c r="I25" s="5">
        <v>839</v>
      </c>
      <c r="J25" s="5">
        <v>867.67173680661404</v>
      </c>
      <c r="K25" s="2">
        <f t="shared" si="1"/>
        <v>1.034173702987621</v>
      </c>
      <c r="L25" s="5"/>
      <c r="M25" s="5"/>
      <c r="N25" s="5"/>
      <c r="O25" s="5">
        <v>513</v>
      </c>
      <c r="P25" s="5">
        <v>36.9</v>
      </c>
      <c r="Q25" s="5">
        <v>30.5</v>
      </c>
      <c r="R25" s="2">
        <f t="shared" si="2"/>
        <v>4</v>
      </c>
      <c r="S25" s="8" t="str">
        <f t="shared" si="3"/>
        <v>o</v>
      </c>
    </row>
    <row r="26" spans="1:20" x14ac:dyDescent="0.25">
      <c r="A26" s="1">
        <v>25</v>
      </c>
      <c r="B26" s="5" t="s">
        <v>37</v>
      </c>
      <c r="C26" s="2">
        <v>300</v>
      </c>
      <c r="D26" s="2">
        <v>150.5</v>
      </c>
      <c r="E26" s="2">
        <v>75</v>
      </c>
      <c r="F26" s="2">
        <v>4.1900000000000004</v>
      </c>
      <c r="G26" s="5">
        <v>376.5</v>
      </c>
      <c r="H26" s="2">
        <f t="shared" si="0"/>
        <v>47.301840498230426</v>
      </c>
      <c r="I26" s="5">
        <v>974</v>
      </c>
      <c r="J26" s="5">
        <v>985.67438053482704</v>
      </c>
      <c r="K26" s="2">
        <f t="shared" si="1"/>
        <v>1.0119860169762085</v>
      </c>
      <c r="L26" s="5"/>
      <c r="M26" s="5"/>
      <c r="N26" s="5"/>
      <c r="O26" s="5">
        <v>513</v>
      </c>
      <c r="P26" s="5">
        <v>59.8</v>
      </c>
      <c r="Q26" s="5">
        <v>55.3</v>
      </c>
      <c r="R26" s="2">
        <f t="shared" si="2"/>
        <v>4</v>
      </c>
      <c r="S26" s="8" t="str">
        <f t="shared" si="3"/>
        <v>o</v>
      </c>
    </row>
    <row r="27" spans="1:20" x14ac:dyDescent="0.25">
      <c r="A27" s="1">
        <v>26</v>
      </c>
      <c r="B27" s="5" t="s">
        <v>38</v>
      </c>
      <c r="C27" s="2">
        <v>300</v>
      </c>
      <c r="D27" s="2">
        <v>150.30000000000001</v>
      </c>
      <c r="E27" s="2">
        <v>75</v>
      </c>
      <c r="F27" s="2">
        <v>4.18</v>
      </c>
      <c r="G27" s="5">
        <v>376.5</v>
      </c>
      <c r="H27" s="2">
        <f t="shared" si="0"/>
        <v>88.393304473379075</v>
      </c>
      <c r="I27" s="5">
        <v>1265</v>
      </c>
      <c r="J27" s="5">
        <v>1227.63957200308</v>
      </c>
      <c r="K27" s="2">
        <f t="shared" si="1"/>
        <v>0.97046606482456921</v>
      </c>
      <c r="L27" s="5"/>
      <c r="M27" s="5"/>
      <c r="N27" s="5"/>
      <c r="O27" s="5">
        <v>513</v>
      </c>
      <c r="P27" s="5">
        <v>102.2</v>
      </c>
      <c r="Q27" s="5">
        <v>98.4</v>
      </c>
      <c r="R27" s="2">
        <f t="shared" si="2"/>
        <v>4</v>
      </c>
      <c r="S27" s="8" t="str">
        <f t="shared" si="3"/>
        <v>o</v>
      </c>
    </row>
    <row r="28" spans="1:20" x14ac:dyDescent="0.25">
      <c r="A28" s="1">
        <v>27</v>
      </c>
      <c r="B28" s="5" t="s">
        <v>39</v>
      </c>
      <c r="C28" s="2">
        <v>300</v>
      </c>
      <c r="D28" s="2">
        <v>150.1</v>
      </c>
      <c r="E28" s="2">
        <v>75</v>
      </c>
      <c r="F28" s="2">
        <v>5.12</v>
      </c>
      <c r="G28" s="5">
        <v>369</v>
      </c>
      <c r="H28" s="2">
        <f t="shared" si="0"/>
        <v>26.931306249513025</v>
      </c>
      <c r="I28" s="5">
        <v>981</v>
      </c>
      <c r="J28" s="5">
        <v>968.92847049375598</v>
      </c>
      <c r="K28" s="2">
        <f t="shared" si="1"/>
        <v>0.98769466920872173</v>
      </c>
      <c r="L28" s="5"/>
      <c r="M28" s="5"/>
      <c r="N28" s="5"/>
      <c r="O28" s="5">
        <v>505</v>
      </c>
      <c r="P28" s="5">
        <v>36.9</v>
      </c>
      <c r="Q28" s="5">
        <v>30.5</v>
      </c>
      <c r="R28" s="2">
        <f t="shared" si="2"/>
        <v>4</v>
      </c>
      <c r="S28" s="8" t="str">
        <f t="shared" si="3"/>
        <v>o</v>
      </c>
    </row>
    <row r="29" spans="1:20" x14ac:dyDescent="0.25">
      <c r="A29" s="1">
        <v>28</v>
      </c>
      <c r="B29" s="5" t="s">
        <v>40</v>
      </c>
      <c r="C29" s="2">
        <v>300</v>
      </c>
      <c r="D29" s="2">
        <v>150.19999999999999</v>
      </c>
      <c r="E29" s="2">
        <v>75</v>
      </c>
      <c r="F29" s="2">
        <v>5.08</v>
      </c>
      <c r="G29" s="5">
        <v>369</v>
      </c>
      <c r="H29" s="2">
        <f t="shared" si="0"/>
        <v>47.301840498230426</v>
      </c>
      <c r="I29" s="5">
        <v>1084</v>
      </c>
      <c r="J29" s="5">
        <v>1077.84667977095</v>
      </c>
      <c r="K29" s="2">
        <f t="shared" si="1"/>
        <v>0.99432350532375458</v>
      </c>
      <c r="L29" s="5"/>
      <c r="M29" s="5"/>
      <c r="N29" s="5"/>
      <c r="O29" s="5">
        <v>505</v>
      </c>
      <c r="P29" s="5">
        <v>59.8</v>
      </c>
      <c r="Q29" s="5">
        <v>55.3</v>
      </c>
      <c r="R29" s="2">
        <f t="shared" si="2"/>
        <v>4</v>
      </c>
      <c r="S29" s="8" t="str">
        <f t="shared" si="3"/>
        <v>o</v>
      </c>
    </row>
    <row r="30" spans="1:20" x14ac:dyDescent="0.25">
      <c r="A30" s="1">
        <v>29</v>
      </c>
      <c r="B30" s="5" t="s">
        <v>41</v>
      </c>
      <c r="C30" s="2">
        <v>300</v>
      </c>
      <c r="D30" s="2">
        <v>150.19999999999999</v>
      </c>
      <c r="E30" s="2">
        <v>75</v>
      </c>
      <c r="F30" s="2">
        <v>5.09</v>
      </c>
      <c r="G30" s="5">
        <v>369</v>
      </c>
      <c r="H30" s="2">
        <f t="shared" si="0"/>
        <v>88.393304473379075</v>
      </c>
      <c r="I30" s="5">
        <v>1296</v>
      </c>
      <c r="J30" s="5">
        <v>1364.5036279701701</v>
      </c>
      <c r="K30" s="2">
        <f t="shared" si="1"/>
        <v>1.0528577376313042</v>
      </c>
      <c r="L30" s="5"/>
      <c r="M30" s="5"/>
      <c r="N30" s="5"/>
      <c r="O30" s="5">
        <v>505</v>
      </c>
      <c r="P30" s="5">
        <v>102.2</v>
      </c>
      <c r="Q30" s="5">
        <v>98.4</v>
      </c>
      <c r="R30" s="2">
        <f t="shared" si="2"/>
        <v>4</v>
      </c>
      <c r="S30" s="8" t="str">
        <f t="shared" si="3"/>
        <v>o</v>
      </c>
    </row>
    <row r="31" spans="1:20" x14ac:dyDescent="0.25">
      <c r="A31" s="1">
        <v>30</v>
      </c>
      <c r="B31" s="5" t="s">
        <v>42</v>
      </c>
      <c r="C31" s="2">
        <v>300</v>
      </c>
      <c r="D31" s="2">
        <v>148.69999999999999</v>
      </c>
      <c r="E31" s="2">
        <v>75</v>
      </c>
      <c r="F31" s="2">
        <v>6.32</v>
      </c>
      <c r="G31" s="5">
        <v>400.5</v>
      </c>
      <c r="H31" s="2">
        <f t="shared" si="0"/>
        <v>26.931306249513025</v>
      </c>
      <c r="I31" s="5">
        <v>1192</v>
      </c>
      <c r="J31" s="5">
        <v>1182.3845934108999</v>
      </c>
      <c r="K31" s="2">
        <f t="shared" si="1"/>
        <v>0.99193338373397644</v>
      </c>
      <c r="L31" s="5"/>
      <c r="M31" s="5"/>
      <c r="N31" s="5"/>
      <c r="O31" s="5">
        <v>512</v>
      </c>
      <c r="P31" s="5">
        <v>36.9</v>
      </c>
      <c r="Q31" s="5">
        <v>30.5</v>
      </c>
      <c r="R31" s="2">
        <f t="shared" si="2"/>
        <v>4</v>
      </c>
      <c r="S31" s="8" t="str">
        <f t="shared" si="3"/>
        <v>o</v>
      </c>
    </row>
    <row r="32" spans="1:20" x14ac:dyDescent="0.25">
      <c r="A32" s="1">
        <v>31</v>
      </c>
      <c r="B32" s="5" t="s">
        <v>43</v>
      </c>
      <c r="C32" s="2">
        <v>300</v>
      </c>
      <c r="D32" s="2">
        <v>148.9</v>
      </c>
      <c r="E32" s="2">
        <v>75</v>
      </c>
      <c r="F32" s="2">
        <v>6.43</v>
      </c>
      <c r="G32" s="5">
        <v>400.5</v>
      </c>
      <c r="H32" s="2">
        <f t="shared" si="0"/>
        <v>47.301840498230426</v>
      </c>
      <c r="I32" s="5">
        <v>1280</v>
      </c>
      <c r="J32" s="5">
        <v>1296.1555905835401</v>
      </c>
      <c r="K32" s="2">
        <f t="shared" si="1"/>
        <v>1.0126215551433906</v>
      </c>
      <c r="L32" s="5"/>
      <c r="M32" s="5"/>
      <c r="N32" s="5"/>
      <c r="O32" s="5">
        <v>512</v>
      </c>
      <c r="P32" s="5">
        <v>59.8</v>
      </c>
      <c r="Q32" s="5">
        <v>55.3</v>
      </c>
      <c r="R32" s="2">
        <f t="shared" si="2"/>
        <v>4</v>
      </c>
      <c r="S32" s="8" t="str">
        <f t="shared" si="3"/>
        <v>o</v>
      </c>
    </row>
    <row r="33" spans="1:20" x14ac:dyDescent="0.25">
      <c r="A33" s="1">
        <v>32</v>
      </c>
      <c r="B33" s="5" t="s">
        <v>44</v>
      </c>
      <c r="C33" s="2">
        <v>300</v>
      </c>
      <c r="D33" s="2">
        <v>149.5</v>
      </c>
      <c r="E33" s="2">
        <v>75</v>
      </c>
      <c r="F33" s="2">
        <v>6.25</v>
      </c>
      <c r="G33" s="5">
        <v>400.5</v>
      </c>
      <c r="H33" s="2">
        <f t="shared" si="0"/>
        <v>88.393304473379075</v>
      </c>
      <c r="I33" s="5">
        <v>1483</v>
      </c>
      <c r="J33" s="5">
        <v>1407.2442710197599</v>
      </c>
      <c r="K33" s="2">
        <f t="shared" si="1"/>
        <v>0.94891724276450429</v>
      </c>
      <c r="L33" s="5"/>
      <c r="M33" s="5"/>
      <c r="N33" s="5"/>
      <c r="O33" s="5">
        <v>512</v>
      </c>
      <c r="P33" s="5">
        <v>102.2</v>
      </c>
      <c r="Q33" s="5">
        <v>98.4</v>
      </c>
      <c r="R33" s="2">
        <f t="shared" si="2"/>
        <v>4</v>
      </c>
      <c r="S33" s="8" t="str">
        <f t="shared" si="3"/>
        <v>o</v>
      </c>
    </row>
    <row r="34" spans="1:20" x14ac:dyDescent="0.25">
      <c r="A34" s="1">
        <v>33</v>
      </c>
      <c r="B34" s="5" t="s">
        <v>48</v>
      </c>
      <c r="C34" s="5">
        <v>300</v>
      </c>
      <c r="D34" s="5">
        <v>150.1</v>
      </c>
      <c r="E34" s="5">
        <v>75</v>
      </c>
      <c r="F34" s="5">
        <v>4.0999999999999996</v>
      </c>
      <c r="G34" s="5">
        <v>431.4</v>
      </c>
      <c r="H34" s="2">
        <f t="shared" si="0"/>
        <v>35.802859671856041</v>
      </c>
      <c r="I34" s="5">
        <v>900</v>
      </c>
      <c r="J34" s="5">
        <v>914.85468846387801</v>
      </c>
      <c r="K34" s="2">
        <f t="shared" si="1"/>
        <v>1.016505209404309</v>
      </c>
      <c r="L34" s="5"/>
      <c r="M34" s="5"/>
      <c r="N34" s="5"/>
      <c r="O34" s="5">
        <v>529.4</v>
      </c>
      <c r="P34" s="5">
        <v>47.1</v>
      </c>
      <c r="Q34" s="5">
        <v>37.4</v>
      </c>
      <c r="R34" s="2">
        <f t="shared" si="2"/>
        <v>4</v>
      </c>
      <c r="S34" s="8" t="str">
        <f t="shared" si="3"/>
        <v>o</v>
      </c>
      <c r="T34" t="s">
        <v>54</v>
      </c>
    </row>
    <row r="35" spans="1:20" x14ac:dyDescent="0.25">
      <c r="A35" s="1">
        <v>34</v>
      </c>
      <c r="B35" s="5" t="s">
        <v>49</v>
      </c>
      <c r="C35" s="5">
        <v>301</v>
      </c>
      <c r="D35" s="5">
        <v>150.19999999999999</v>
      </c>
      <c r="E35" s="5">
        <v>75.099999999999994</v>
      </c>
      <c r="F35" s="5">
        <v>4</v>
      </c>
      <c r="G35" s="5">
        <v>431.4</v>
      </c>
      <c r="H35" s="2">
        <f t="shared" si="0"/>
        <v>49.43109049893993</v>
      </c>
      <c r="I35" s="5">
        <v>1139</v>
      </c>
      <c r="J35" s="5">
        <v>1111.88235677902</v>
      </c>
      <c r="K35" s="2">
        <f t="shared" si="1"/>
        <v>0.97619170920019316</v>
      </c>
      <c r="L35" s="5"/>
      <c r="M35" s="5"/>
      <c r="N35" s="5"/>
      <c r="O35" s="5">
        <v>529.4</v>
      </c>
      <c r="P35" s="5">
        <v>62.1</v>
      </c>
      <c r="Q35" s="5">
        <v>36.200000000000003</v>
      </c>
      <c r="R35" s="2">
        <f t="shared" si="2"/>
        <v>4.0079893475366184</v>
      </c>
      <c r="S35" s="8" t="str">
        <f t="shared" si="3"/>
        <v>o</v>
      </c>
    </row>
    <row r="36" spans="1:20" x14ac:dyDescent="0.25">
      <c r="A36" s="1">
        <v>35</v>
      </c>
      <c r="B36" s="5" t="s">
        <v>50</v>
      </c>
      <c r="C36" s="5">
        <v>299</v>
      </c>
      <c r="D36" s="5">
        <v>150.1</v>
      </c>
      <c r="E36" s="5">
        <v>75.2</v>
      </c>
      <c r="F36" s="5">
        <v>4.2</v>
      </c>
      <c r="G36" s="5">
        <v>431.4</v>
      </c>
      <c r="H36" s="2">
        <f t="shared" si="0"/>
        <v>92.137964035012729</v>
      </c>
      <c r="I36" s="5">
        <v>1239</v>
      </c>
      <c r="J36" s="5">
        <v>1265.52519706977</v>
      </c>
      <c r="K36" s="2">
        <f t="shared" si="1"/>
        <v>1.0214085529215253</v>
      </c>
      <c r="L36" s="5"/>
      <c r="M36" s="5"/>
      <c r="N36" s="5"/>
      <c r="O36" s="5">
        <v>529.4</v>
      </c>
      <c r="P36" s="5">
        <v>105.9</v>
      </c>
      <c r="Q36" s="5">
        <v>90</v>
      </c>
      <c r="R36" s="2">
        <f t="shared" si="2"/>
        <v>3.9760638297872339</v>
      </c>
      <c r="S36" s="8" t="str">
        <f t="shared" si="3"/>
        <v>o</v>
      </c>
    </row>
    <row r="37" spans="1:20" x14ac:dyDescent="0.25">
      <c r="A37" s="1">
        <v>36</v>
      </c>
      <c r="B37" s="5" t="s">
        <v>51</v>
      </c>
      <c r="C37" s="5">
        <v>398</v>
      </c>
      <c r="D37" s="5">
        <v>197.8</v>
      </c>
      <c r="E37" s="5">
        <v>100.1</v>
      </c>
      <c r="F37" s="5">
        <v>5.0999999999999996</v>
      </c>
      <c r="G37" s="5">
        <v>347.9</v>
      </c>
      <c r="H37" s="2">
        <f t="shared" si="0"/>
        <v>36.869307218523183</v>
      </c>
      <c r="I37" s="5">
        <v>1232</v>
      </c>
      <c r="J37" s="5">
        <v>1335.38308057376</v>
      </c>
      <c r="K37" s="2">
        <f t="shared" si="1"/>
        <v>1.0839148381280519</v>
      </c>
      <c r="L37" s="5"/>
      <c r="M37" s="5"/>
      <c r="N37" s="5"/>
      <c r="O37" s="5">
        <v>468.1</v>
      </c>
      <c r="P37" s="5">
        <v>48.3</v>
      </c>
      <c r="Q37" s="5">
        <v>35.200000000000003</v>
      </c>
      <c r="R37" s="2">
        <f t="shared" si="2"/>
        <v>3.9760239760239764</v>
      </c>
      <c r="S37" s="8" t="str">
        <f t="shared" si="3"/>
        <v>o</v>
      </c>
    </row>
    <row r="38" spans="1:20" x14ac:dyDescent="0.25">
      <c r="A38" s="1">
        <v>37</v>
      </c>
      <c r="B38" s="5" t="s">
        <v>52</v>
      </c>
      <c r="C38" s="5">
        <v>398</v>
      </c>
      <c r="D38" s="5">
        <v>197.5</v>
      </c>
      <c r="E38" s="5">
        <v>100.2</v>
      </c>
      <c r="F38" s="5">
        <v>5.0999999999999996</v>
      </c>
      <c r="G38" s="5">
        <v>347.9</v>
      </c>
      <c r="H38" s="2">
        <f t="shared" si="0"/>
        <v>53.540847846829536</v>
      </c>
      <c r="I38" s="5">
        <v>1737</v>
      </c>
      <c r="J38" s="5">
        <v>1287.4784565846601</v>
      </c>
      <c r="K38" s="2">
        <f t="shared" si="1"/>
        <v>0.74120809244943009</v>
      </c>
      <c r="L38" s="5"/>
      <c r="M38" s="5"/>
      <c r="N38" s="5"/>
      <c r="O38" s="5">
        <v>468.1</v>
      </c>
      <c r="P38" s="5">
        <v>66.5</v>
      </c>
      <c r="Q38" s="5">
        <v>41.6</v>
      </c>
      <c r="R38" s="2">
        <f t="shared" si="2"/>
        <v>3.9720558882235526</v>
      </c>
      <c r="S38" s="8" t="str">
        <f t="shared" si="3"/>
        <v>o</v>
      </c>
    </row>
    <row r="39" spans="1:20" x14ac:dyDescent="0.25">
      <c r="A39" s="1">
        <v>38</v>
      </c>
      <c r="B39" s="5" t="s">
        <v>53</v>
      </c>
      <c r="C39" s="5">
        <v>398</v>
      </c>
      <c r="D39" s="5">
        <v>197.4</v>
      </c>
      <c r="E39" s="5">
        <v>100.1</v>
      </c>
      <c r="F39" s="5">
        <v>5.0999999999999996</v>
      </c>
      <c r="G39" s="5">
        <v>347.9</v>
      </c>
      <c r="H39" s="2">
        <f t="shared" si="0"/>
        <v>102.263341004948</v>
      </c>
      <c r="I39" s="5">
        <v>2116</v>
      </c>
      <c r="J39" s="5">
        <v>2100.71545932861</v>
      </c>
      <c r="K39" s="2">
        <f t="shared" si="1"/>
        <v>0.99277668210236769</v>
      </c>
      <c r="L39" s="5"/>
      <c r="M39" s="5"/>
      <c r="N39" s="5"/>
      <c r="O39" s="5">
        <v>468.1</v>
      </c>
      <c r="P39" s="5">
        <v>115.8</v>
      </c>
      <c r="Q39" s="5">
        <v>72.3</v>
      </c>
      <c r="R39" s="2">
        <f t="shared" si="2"/>
        <v>3.9760239760239764</v>
      </c>
      <c r="S39" s="8" t="str">
        <f t="shared" si="3"/>
        <v>o</v>
      </c>
    </row>
    <row r="40" spans="1:20" x14ac:dyDescent="0.25">
      <c r="A40" s="1">
        <v>56</v>
      </c>
      <c r="B40" s="5" t="s">
        <v>55</v>
      </c>
      <c r="C40" s="5">
        <v>160</v>
      </c>
      <c r="D40" s="5">
        <v>160</v>
      </c>
      <c r="E40" s="5">
        <v>107.8</v>
      </c>
      <c r="F40" s="5">
        <v>1</v>
      </c>
      <c r="G40" s="5">
        <v>207</v>
      </c>
      <c r="H40" s="2">
        <f>Q40</f>
        <v>27.3</v>
      </c>
      <c r="I40" s="5">
        <v>768.7</v>
      </c>
      <c r="J40" s="5">
        <v>719.18070860033095</v>
      </c>
      <c r="K40" s="2">
        <f t="shared" si="1"/>
        <v>0.9355804717059073</v>
      </c>
      <c r="L40" s="5"/>
      <c r="M40" s="5"/>
      <c r="N40" s="5"/>
      <c r="O40" s="5"/>
      <c r="P40" s="5"/>
      <c r="Q40" s="5">
        <v>27.3</v>
      </c>
      <c r="R40" s="2">
        <f t="shared" si="2"/>
        <v>1.4842300556586272</v>
      </c>
      <c r="S40" s="8" t="str">
        <f t="shared" si="3"/>
        <v>o</v>
      </c>
      <c r="T40" t="s">
        <v>75</v>
      </c>
    </row>
    <row r="41" spans="1:20" x14ac:dyDescent="0.25">
      <c r="A41" s="1">
        <v>57</v>
      </c>
      <c r="B41" s="5" t="s">
        <v>56</v>
      </c>
      <c r="C41" s="5">
        <v>160</v>
      </c>
      <c r="D41" s="5">
        <v>159.4</v>
      </c>
      <c r="E41" s="5">
        <v>106.5</v>
      </c>
      <c r="F41" s="5">
        <v>1.6</v>
      </c>
      <c r="G41" s="5">
        <v>296</v>
      </c>
      <c r="H41" s="2">
        <f t="shared" ref="H41:H60" si="5">Q41</f>
        <v>27.3</v>
      </c>
      <c r="I41" s="5">
        <v>844</v>
      </c>
      <c r="J41" s="5">
        <v>819.48018720998698</v>
      </c>
      <c r="K41" s="2">
        <f t="shared" si="1"/>
        <v>0.97094808911135899</v>
      </c>
      <c r="L41" s="5"/>
      <c r="M41" s="5"/>
      <c r="N41" s="5"/>
      <c r="O41" s="5"/>
      <c r="P41" s="5"/>
      <c r="Q41" s="5">
        <v>27.3</v>
      </c>
      <c r="R41" s="2">
        <f t="shared" si="2"/>
        <v>1.5023474178403755</v>
      </c>
      <c r="S41" s="8" t="str">
        <f t="shared" si="3"/>
        <v>o</v>
      </c>
    </row>
    <row r="42" spans="1:20" x14ac:dyDescent="0.25">
      <c r="A42" s="1">
        <v>58</v>
      </c>
      <c r="B42" s="5" t="s">
        <v>57</v>
      </c>
      <c r="C42" s="5">
        <v>160</v>
      </c>
      <c r="D42" s="5">
        <v>159.69999999999999</v>
      </c>
      <c r="E42" s="5">
        <v>107.4</v>
      </c>
      <c r="F42" s="5">
        <v>2.2999999999999998</v>
      </c>
      <c r="G42" s="5">
        <v>341</v>
      </c>
      <c r="H42" s="2">
        <f t="shared" si="5"/>
        <v>27.3</v>
      </c>
      <c r="I42" s="5">
        <v>921.3</v>
      </c>
      <c r="J42" s="5">
        <v>932.53440573244904</v>
      </c>
      <c r="K42" s="2">
        <f t="shared" si="1"/>
        <v>1.0121940798137947</v>
      </c>
      <c r="L42" s="5"/>
      <c r="M42" s="5"/>
      <c r="N42" s="5"/>
      <c r="O42" s="5"/>
      <c r="P42" s="5"/>
      <c r="Q42" s="5">
        <v>27.3</v>
      </c>
      <c r="R42" s="2">
        <f t="shared" si="2"/>
        <v>1.4897579143389199</v>
      </c>
      <c r="S42" s="8" t="str">
        <f t="shared" si="3"/>
        <v>o</v>
      </c>
    </row>
    <row r="43" spans="1:20" x14ac:dyDescent="0.25">
      <c r="A43" s="1">
        <v>59</v>
      </c>
      <c r="B43" s="5" t="s">
        <v>58</v>
      </c>
      <c r="C43" s="5">
        <v>250</v>
      </c>
      <c r="D43" s="5">
        <v>159.9</v>
      </c>
      <c r="E43" s="5">
        <v>105.5</v>
      </c>
      <c r="F43" s="5">
        <v>1</v>
      </c>
      <c r="G43" s="5">
        <v>207</v>
      </c>
      <c r="H43" s="2">
        <f t="shared" si="5"/>
        <v>27.3</v>
      </c>
      <c r="I43" s="5">
        <v>681.3</v>
      </c>
      <c r="J43" s="5">
        <v>669.75277211378204</v>
      </c>
      <c r="K43" s="2">
        <f t="shared" si="1"/>
        <v>0.98305118466722752</v>
      </c>
      <c r="L43" s="5"/>
      <c r="M43" s="5"/>
      <c r="N43" s="5"/>
      <c r="O43" s="5"/>
      <c r="P43" s="5"/>
      <c r="Q43" s="5">
        <v>27.3</v>
      </c>
      <c r="R43" s="2">
        <f t="shared" si="2"/>
        <v>2.3696682464454977</v>
      </c>
      <c r="S43" s="8" t="str">
        <f t="shared" si="3"/>
        <v>o</v>
      </c>
    </row>
    <row r="44" spans="1:20" x14ac:dyDescent="0.25">
      <c r="A44" s="1">
        <v>60</v>
      </c>
      <c r="B44" s="5" t="s">
        <v>59</v>
      </c>
      <c r="C44" s="5">
        <v>250</v>
      </c>
      <c r="D44" s="5">
        <v>160.1</v>
      </c>
      <c r="E44" s="5">
        <v>105.5</v>
      </c>
      <c r="F44" s="5">
        <v>1.6</v>
      </c>
      <c r="G44" s="5">
        <v>296</v>
      </c>
      <c r="H44" s="2">
        <f t="shared" si="5"/>
        <v>27.3</v>
      </c>
      <c r="I44" s="5">
        <v>783.3</v>
      </c>
      <c r="J44" s="5">
        <v>776.46616739014701</v>
      </c>
      <c r="K44" s="2">
        <f t="shared" si="1"/>
        <v>0.99127558711878849</v>
      </c>
      <c r="L44" s="5"/>
      <c r="M44" s="5"/>
      <c r="N44" s="5"/>
      <c r="O44" s="5"/>
      <c r="P44" s="5"/>
      <c r="Q44" s="5">
        <v>27.3</v>
      </c>
      <c r="R44" s="2">
        <f t="shared" si="2"/>
        <v>2.3696682464454977</v>
      </c>
      <c r="S44" s="8" t="str">
        <f t="shared" si="3"/>
        <v>o</v>
      </c>
    </row>
    <row r="45" spans="1:20" x14ac:dyDescent="0.25">
      <c r="A45" s="1">
        <v>61</v>
      </c>
      <c r="B45" s="5" t="s">
        <v>60</v>
      </c>
      <c r="C45" s="5">
        <v>250</v>
      </c>
      <c r="D45" s="5">
        <v>160.80000000000001</v>
      </c>
      <c r="E45" s="5">
        <v>107</v>
      </c>
      <c r="F45" s="5">
        <v>2.2999999999999998</v>
      </c>
      <c r="G45" s="5">
        <v>341</v>
      </c>
      <c r="H45" s="2">
        <f t="shared" si="5"/>
        <v>27.3</v>
      </c>
      <c r="I45" s="5">
        <v>850.7</v>
      </c>
      <c r="J45" s="5">
        <v>862.56105658335196</v>
      </c>
      <c r="K45" s="2">
        <f t="shared" si="1"/>
        <v>1.0139427019905394</v>
      </c>
      <c r="L45" s="5"/>
      <c r="M45" s="5"/>
      <c r="N45" s="5"/>
      <c r="O45" s="5"/>
      <c r="P45" s="5"/>
      <c r="Q45" s="5">
        <v>27.3</v>
      </c>
      <c r="R45" s="2">
        <f t="shared" si="2"/>
        <v>2.3364485981308412</v>
      </c>
      <c r="S45" s="8" t="str">
        <f t="shared" si="3"/>
        <v>o</v>
      </c>
    </row>
    <row r="46" spans="1:20" x14ac:dyDescent="0.25">
      <c r="A46" s="1">
        <v>62</v>
      </c>
      <c r="B46" s="5" t="s">
        <v>61</v>
      </c>
      <c r="C46" s="5">
        <v>160</v>
      </c>
      <c r="D46" s="5">
        <v>160.4</v>
      </c>
      <c r="E46" s="5">
        <v>77.3</v>
      </c>
      <c r="F46" s="5">
        <v>1</v>
      </c>
      <c r="G46" s="5">
        <v>211</v>
      </c>
      <c r="H46" s="2">
        <f t="shared" si="5"/>
        <v>25</v>
      </c>
      <c r="I46" s="5">
        <v>389.1</v>
      </c>
      <c r="J46" s="5">
        <v>516.98198912391899</v>
      </c>
      <c r="K46" s="2">
        <f t="shared" si="1"/>
        <v>1.328660984641272</v>
      </c>
      <c r="L46" s="5"/>
      <c r="M46" s="5"/>
      <c r="N46" s="5"/>
      <c r="O46" s="5"/>
      <c r="P46" s="5"/>
      <c r="Q46" s="5">
        <v>25</v>
      </c>
      <c r="R46" s="2">
        <f t="shared" si="2"/>
        <v>2.0698576972833118</v>
      </c>
      <c r="S46" s="8" t="str">
        <f t="shared" si="3"/>
        <v>XXX</v>
      </c>
    </row>
    <row r="47" spans="1:20" x14ac:dyDescent="0.25">
      <c r="A47" s="1">
        <v>63</v>
      </c>
      <c r="B47" s="5" t="s">
        <v>62</v>
      </c>
      <c r="C47" s="5">
        <v>160</v>
      </c>
      <c r="D47" s="5">
        <v>159.4</v>
      </c>
      <c r="E47" s="5">
        <v>80.5</v>
      </c>
      <c r="F47" s="5">
        <v>1.6</v>
      </c>
      <c r="G47" s="5">
        <v>279</v>
      </c>
      <c r="H47" s="2">
        <f t="shared" si="5"/>
        <v>25</v>
      </c>
      <c r="I47" s="5">
        <v>699.7</v>
      </c>
      <c r="J47" s="5">
        <v>640.30991657414199</v>
      </c>
      <c r="K47" s="2">
        <f t="shared" si="1"/>
        <v>0.91512064681169347</v>
      </c>
      <c r="L47" s="5"/>
      <c r="M47" s="5"/>
      <c r="N47" s="5"/>
      <c r="O47" s="5"/>
      <c r="P47" s="5"/>
      <c r="Q47" s="5">
        <v>25</v>
      </c>
      <c r="R47" s="2">
        <f t="shared" si="2"/>
        <v>1.9875776397515528</v>
      </c>
      <c r="S47" s="8" t="str">
        <f t="shared" si="3"/>
        <v>o</v>
      </c>
    </row>
    <row r="48" spans="1:20" x14ac:dyDescent="0.25">
      <c r="A48" s="1">
        <v>64</v>
      </c>
      <c r="B48" s="5" t="s">
        <v>63</v>
      </c>
      <c r="C48" s="5">
        <v>160</v>
      </c>
      <c r="D48" s="5">
        <v>158.80000000000001</v>
      </c>
      <c r="E48" s="5">
        <v>80.7</v>
      </c>
      <c r="F48" s="5">
        <v>2.2999999999999998</v>
      </c>
      <c r="G48" s="5">
        <v>201</v>
      </c>
      <c r="H48" s="2">
        <f t="shared" si="5"/>
        <v>25</v>
      </c>
      <c r="I48" s="5">
        <v>761.5</v>
      </c>
      <c r="J48" s="5">
        <v>710.371029045912</v>
      </c>
      <c r="K48" s="2">
        <f t="shared" si="1"/>
        <v>0.93285755619949051</v>
      </c>
      <c r="L48" s="5"/>
      <c r="M48" s="5"/>
      <c r="N48" s="5"/>
      <c r="O48" s="5"/>
      <c r="P48" s="5"/>
      <c r="Q48" s="5">
        <v>25</v>
      </c>
      <c r="R48" s="2">
        <f t="shared" si="2"/>
        <v>1.9826517967781907</v>
      </c>
      <c r="S48" s="8" t="str">
        <f t="shared" si="3"/>
        <v>o</v>
      </c>
    </row>
    <row r="49" spans="1:20" x14ac:dyDescent="0.25">
      <c r="A49" s="1">
        <v>65</v>
      </c>
      <c r="B49" s="5" t="s">
        <v>64</v>
      </c>
      <c r="C49" s="5">
        <v>250</v>
      </c>
      <c r="D49" s="5">
        <v>160.80000000000001</v>
      </c>
      <c r="E49" s="5">
        <v>74.900000000000006</v>
      </c>
      <c r="F49" s="5">
        <v>1</v>
      </c>
      <c r="G49" s="5">
        <v>211</v>
      </c>
      <c r="H49" s="2">
        <f t="shared" si="5"/>
        <v>25</v>
      </c>
      <c r="I49" s="5">
        <v>468.4</v>
      </c>
      <c r="J49" s="5">
        <v>466.109019124675</v>
      </c>
      <c r="K49" s="2">
        <f t="shared" si="1"/>
        <v>0.99510892212782887</v>
      </c>
      <c r="L49" s="5"/>
      <c r="M49" s="5"/>
      <c r="N49" s="5"/>
      <c r="O49" s="5"/>
      <c r="P49" s="5"/>
      <c r="Q49" s="5">
        <v>25</v>
      </c>
      <c r="R49" s="2">
        <f t="shared" si="2"/>
        <v>3.3377837116154869</v>
      </c>
      <c r="S49" s="8" t="str">
        <f t="shared" si="3"/>
        <v>o</v>
      </c>
    </row>
    <row r="50" spans="1:20" x14ac:dyDescent="0.25">
      <c r="A50" s="1">
        <v>66</v>
      </c>
      <c r="B50" s="5" t="s">
        <v>65</v>
      </c>
      <c r="C50" s="5">
        <v>250</v>
      </c>
      <c r="D50" s="5">
        <v>159.30000000000001</v>
      </c>
      <c r="E50" s="5">
        <v>79.8</v>
      </c>
      <c r="F50" s="5">
        <v>1.6</v>
      </c>
      <c r="G50" s="5">
        <v>279</v>
      </c>
      <c r="H50" s="2">
        <f t="shared" si="5"/>
        <v>25</v>
      </c>
      <c r="I50" s="5">
        <v>666.4</v>
      </c>
      <c r="J50" s="5">
        <v>601.202252100142</v>
      </c>
      <c r="K50" s="2">
        <f t="shared" si="1"/>
        <v>0.90216424384775218</v>
      </c>
      <c r="L50" s="5"/>
      <c r="M50" s="5"/>
      <c r="N50" s="5"/>
      <c r="O50" s="5"/>
      <c r="P50" s="5"/>
      <c r="Q50" s="5">
        <v>25</v>
      </c>
      <c r="R50" s="2">
        <f t="shared" si="2"/>
        <v>3.1328320802005014</v>
      </c>
      <c r="S50" s="8" t="str">
        <f t="shared" si="3"/>
        <v>o</v>
      </c>
    </row>
    <row r="51" spans="1:20" x14ac:dyDescent="0.25">
      <c r="A51" s="1">
        <v>67</v>
      </c>
      <c r="B51" s="5" t="s">
        <v>66</v>
      </c>
      <c r="C51" s="5">
        <v>250</v>
      </c>
      <c r="D51" s="5">
        <v>158.30000000000001</v>
      </c>
      <c r="E51" s="5">
        <v>82</v>
      </c>
      <c r="F51" s="5">
        <v>2.2999999999999998</v>
      </c>
      <c r="G51" s="5">
        <v>201</v>
      </c>
      <c r="H51" s="2">
        <f t="shared" si="5"/>
        <v>25</v>
      </c>
      <c r="I51" s="5">
        <v>630.1</v>
      </c>
      <c r="J51" s="5">
        <v>684.80710939343703</v>
      </c>
      <c r="K51" s="2">
        <f t="shared" si="1"/>
        <v>1.0868229001641596</v>
      </c>
      <c r="L51" s="5"/>
      <c r="M51" s="5"/>
      <c r="N51" s="5"/>
      <c r="O51" s="5"/>
      <c r="P51" s="5"/>
      <c r="Q51" s="5">
        <v>25</v>
      </c>
      <c r="R51" s="2">
        <f t="shared" si="2"/>
        <v>3.0487804878048781</v>
      </c>
      <c r="S51" s="8" t="str">
        <f t="shared" si="3"/>
        <v>o</v>
      </c>
    </row>
    <row r="52" spans="1:20" x14ac:dyDescent="0.25">
      <c r="A52" s="1">
        <v>68</v>
      </c>
      <c r="B52" s="5" t="s">
        <v>67</v>
      </c>
      <c r="C52" s="5">
        <v>160</v>
      </c>
      <c r="D52" s="5">
        <v>159.19999999999999</v>
      </c>
      <c r="E52" s="5">
        <v>63.2</v>
      </c>
      <c r="F52" s="5">
        <v>1</v>
      </c>
      <c r="G52" s="5">
        <v>207</v>
      </c>
      <c r="H52" s="2">
        <f t="shared" si="5"/>
        <v>27.3</v>
      </c>
      <c r="I52" s="5">
        <v>496</v>
      </c>
      <c r="J52" s="5">
        <v>432.741229303767</v>
      </c>
      <c r="K52" s="2">
        <f t="shared" si="1"/>
        <v>0.87246215585436893</v>
      </c>
      <c r="L52" s="5"/>
      <c r="M52" s="5"/>
      <c r="N52" s="5"/>
      <c r="O52" s="5"/>
      <c r="P52" s="5"/>
      <c r="Q52" s="5">
        <v>27.3</v>
      </c>
      <c r="R52" s="2">
        <f t="shared" si="2"/>
        <v>2.5316455696202529</v>
      </c>
      <c r="S52" s="8" t="str">
        <f t="shared" si="3"/>
        <v>o</v>
      </c>
    </row>
    <row r="53" spans="1:20" x14ac:dyDescent="0.25">
      <c r="A53" s="1">
        <v>69</v>
      </c>
      <c r="B53" s="5" t="s">
        <v>68</v>
      </c>
      <c r="C53" s="5">
        <v>160</v>
      </c>
      <c r="D53" s="5">
        <v>159.6</v>
      </c>
      <c r="E53" s="5">
        <v>63.3</v>
      </c>
      <c r="F53" s="5">
        <v>1.6</v>
      </c>
      <c r="G53" s="5">
        <v>296</v>
      </c>
      <c r="H53" s="2">
        <f t="shared" si="5"/>
        <v>27.3</v>
      </c>
      <c r="I53" s="5">
        <v>500.6</v>
      </c>
      <c r="J53" s="5">
        <v>540.52068323567801</v>
      </c>
      <c r="K53" s="2">
        <f t="shared" si="1"/>
        <v>1.0797456716653575</v>
      </c>
      <c r="L53" s="5"/>
      <c r="M53" s="5"/>
      <c r="N53" s="5"/>
      <c r="O53" s="5"/>
      <c r="P53" s="5"/>
      <c r="Q53" s="5">
        <v>27.3</v>
      </c>
      <c r="R53" s="2">
        <f t="shared" si="2"/>
        <v>2.5276461295418642</v>
      </c>
      <c r="S53" s="8" t="str">
        <f t="shared" si="3"/>
        <v>o</v>
      </c>
    </row>
    <row r="54" spans="1:20" x14ac:dyDescent="0.25">
      <c r="A54" s="1">
        <v>70</v>
      </c>
      <c r="B54" s="5" t="s">
        <v>69</v>
      </c>
      <c r="C54" s="5">
        <v>160</v>
      </c>
      <c r="D54" s="5">
        <v>159.5</v>
      </c>
      <c r="E54" s="5">
        <v>64.2</v>
      </c>
      <c r="F54" s="5">
        <v>2.2999999999999998</v>
      </c>
      <c r="G54" s="5">
        <v>341</v>
      </c>
      <c r="H54" s="2">
        <f t="shared" si="5"/>
        <v>27.3</v>
      </c>
      <c r="I54" s="5">
        <v>665.3</v>
      </c>
      <c r="J54" s="5">
        <v>653.41021091960101</v>
      </c>
      <c r="K54" s="2">
        <f t="shared" si="1"/>
        <v>0.98212868017375776</v>
      </c>
      <c r="L54" s="5"/>
      <c r="M54" s="5"/>
      <c r="N54" s="5"/>
      <c r="O54" s="5"/>
      <c r="P54" s="5"/>
      <c r="Q54" s="5">
        <v>27.3</v>
      </c>
      <c r="R54" s="2">
        <f t="shared" si="2"/>
        <v>2.4922118380062304</v>
      </c>
      <c r="S54" s="8" t="str">
        <f t="shared" si="3"/>
        <v>o</v>
      </c>
    </row>
    <row r="55" spans="1:20" x14ac:dyDescent="0.25">
      <c r="A55" s="1">
        <v>71</v>
      </c>
      <c r="B55" s="5" t="s">
        <v>70</v>
      </c>
      <c r="C55" s="5">
        <v>250</v>
      </c>
      <c r="D55" s="5">
        <v>158.5</v>
      </c>
      <c r="E55" s="5">
        <v>64.5</v>
      </c>
      <c r="F55" s="5">
        <v>1</v>
      </c>
      <c r="G55" s="5">
        <v>207</v>
      </c>
      <c r="H55" s="2">
        <f t="shared" si="5"/>
        <v>27.3</v>
      </c>
      <c r="I55" s="5">
        <v>413.3</v>
      </c>
      <c r="J55" s="5">
        <v>407.49730215120701</v>
      </c>
      <c r="K55" s="2">
        <f t="shared" si="1"/>
        <v>0.98596008263055168</v>
      </c>
      <c r="L55" s="5"/>
      <c r="M55" s="5"/>
      <c r="N55" s="5"/>
      <c r="O55" s="5"/>
      <c r="P55" s="5"/>
      <c r="Q55" s="5">
        <v>27.3</v>
      </c>
      <c r="R55" s="2">
        <f t="shared" si="2"/>
        <v>3.8759689922480618</v>
      </c>
      <c r="S55" s="8" t="str">
        <f t="shared" si="3"/>
        <v>o</v>
      </c>
    </row>
    <row r="56" spans="1:20" x14ac:dyDescent="0.25">
      <c r="A56" s="1">
        <v>72</v>
      </c>
      <c r="B56" s="5" t="s">
        <v>71</v>
      </c>
      <c r="C56" s="5">
        <v>250</v>
      </c>
      <c r="D56" s="5">
        <v>159.30000000000001</v>
      </c>
      <c r="E56" s="5">
        <v>63.1</v>
      </c>
      <c r="F56" s="5">
        <v>1.6</v>
      </c>
      <c r="G56" s="5">
        <v>296</v>
      </c>
      <c r="H56" s="2">
        <f t="shared" si="5"/>
        <v>27.3</v>
      </c>
      <c r="I56" s="5">
        <v>499.3</v>
      </c>
      <c r="J56" s="5">
        <v>504.958093103816</v>
      </c>
      <c r="K56" s="2">
        <f t="shared" si="1"/>
        <v>1.0113320510791428</v>
      </c>
      <c r="L56" s="5"/>
      <c r="M56" s="5"/>
      <c r="N56" s="5"/>
      <c r="O56" s="5"/>
      <c r="P56" s="5"/>
      <c r="Q56" s="5">
        <v>27.3</v>
      </c>
      <c r="R56" s="2">
        <f t="shared" si="2"/>
        <v>3.9619651347068143</v>
      </c>
      <c r="S56" s="8" t="str">
        <f t="shared" si="3"/>
        <v>o</v>
      </c>
    </row>
    <row r="57" spans="1:20" x14ac:dyDescent="0.25">
      <c r="A57" s="1">
        <v>73</v>
      </c>
      <c r="B57" s="5" t="s">
        <v>72</v>
      </c>
      <c r="C57" s="5">
        <v>250</v>
      </c>
      <c r="D57" s="5">
        <v>158.80000000000001</v>
      </c>
      <c r="E57" s="5">
        <v>63.2</v>
      </c>
      <c r="F57" s="5">
        <v>2.2999999999999998</v>
      </c>
      <c r="G57" s="5">
        <v>341</v>
      </c>
      <c r="H57" s="2">
        <f>Q57</f>
        <v>27.3</v>
      </c>
      <c r="I57" s="5">
        <v>620.6</v>
      </c>
      <c r="J57" s="5">
        <v>613.02452693044995</v>
      </c>
      <c r="K57" s="2">
        <f t="shared" si="1"/>
        <v>0.98779330797687714</v>
      </c>
      <c r="L57" s="5"/>
      <c r="M57" s="5"/>
      <c r="N57" s="5"/>
      <c r="O57" s="5"/>
      <c r="P57" s="5"/>
      <c r="Q57" s="5">
        <v>27.3</v>
      </c>
      <c r="R57" s="2">
        <f t="shared" si="2"/>
        <v>3.9556962025316453</v>
      </c>
      <c r="S57" s="8" t="str">
        <f t="shared" si="3"/>
        <v>o</v>
      </c>
    </row>
    <row r="58" spans="1:20" x14ac:dyDescent="0.25">
      <c r="A58" s="1">
        <v>74</v>
      </c>
      <c r="B58" s="5" t="s">
        <v>73</v>
      </c>
      <c r="C58" s="5">
        <v>200</v>
      </c>
      <c r="D58" s="5">
        <v>158.6</v>
      </c>
      <c r="E58" s="5">
        <v>79.7</v>
      </c>
      <c r="F58" s="5">
        <v>1</v>
      </c>
      <c r="G58" s="5">
        <v>207</v>
      </c>
      <c r="H58" s="2">
        <f t="shared" si="5"/>
        <v>27.3</v>
      </c>
      <c r="I58" s="5">
        <v>484.6</v>
      </c>
      <c r="J58" s="5">
        <v>524.69989741595396</v>
      </c>
      <c r="K58" s="2">
        <f t="shared" si="1"/>
        <v>1.0827484469994921</v>
      </c>
      <c r="L58" s="5"/>
      <c r="M58" s="5"/>
      <c r="N58" s="5"/>
      <c r="O58" s="5"/>
      <c r="P58" s="5"/>
      <c r="Q58" s="5">
        <v>27.3</v>
      </c>
      <c r="R58" s="2">
        <f t="shared" si="2"/>
        <v>2.509410288582183</v>
      </c>
      <c r="S58" s="8" t="str">
        <f t="shared" si="3"/>
        <v>o</v>
      </c>
    </row>
    <row r="59" spans="1:20" x14ac:dyDescent="0.25">
      <c r="A59" s="1">
        <v>75</v>
      </c>
      <c r="B59" s="5" t="s">
        <v>74</v>
      </c>
      <c r="C59" s="5">
        <v>200</v>
      </c>
      <c r="D59" s="5">
        <v>158</v>
      </c>
      <c r="E59" s="5">
        <v>80.599999999999994</v>
      </c>
      <c r="F59" s="5">
        <v>1.6</v>
      </c>
      <c r="G59" s="5">
        <v>296</v>
      </c>
      <c r="H59" s="2">
        <f t="shared" si="5"/>
        <v>27.3</v>
      </c>
      <c r="I59" s="5">
        <v>613.29999999999995</v>
      </c>
      <c r="J59" s="5">
        <v>639.23872091947305</v>
      </c>
      <c r="K59" s="2">
        <f t="shared" si="1"/>
        <v>1.042293691373672</v>
      </c>
      <c r="L59" s="5"/>
      <c r="M59" s="5"/>
      <c r="N59" s="5"/>
      <c r="O59" s="5"/>
      <c r="P59" s="5"/>
      <c r="Q59" s="5">
        <v>27.3</v>
      </c>
      <c r="R59" s="2">
        <f t="shared" si="2"/>
        <v>2.481389578163772</v>
      </c>
      <c r="S59" s="8" t="str">
        <f t="shared" si="3"/>
        <v>o</v>
      </c>
    </row>
    <row r="60" spans="1:20" x14ac:dyDescent="0.25">
      <c r="A60" s="1">
        <v>76</v>
      </c>
      <c r="B60" s="5" t="s">
        <v>117</v>
      </c>
      <c r="C60" s="5">
        <v>200</v>
      </c>
      <c r="D60" s="5">
        <v>159.19999999999999</v>
      </c>
      <c r="E60" s="5">
        <v>82.1</v>
      </c>
      <c r="F60" s="5">
        <v>2.2999999999999998</v>
      </c>
      <c r="G60" s="5">
        <v>341</v>
      </c>
      <c r="H60" s="2">
        <f t="shared" si="5"/>
        <v>27.3</v>
      </c>
      <c r="I60" s="5">
        <v>724</v>
      </c>
      <c r="J60" s="5">
        <v>753.87209405811905</v>
      </c>
      <c r="K60" s="2">
        <f t="shared" si="1"/>
        <v>1.0412597984228165</v>
      </c>
      <c r="L60" s="5"/>
      <c r="M60" s="5"/>
      <c r="N60" s="5"/>
      <c r="O60" s="5"/>
      <c r="P60" s="5"/>
      <c r="Q60" s="5">
        <v>27.3</v>
      </c>
      <c r="R60" s="2">
        <f t="shared" si="2"/>
        <v>2.4360535931790501</v>
      </c>
      <c r="S60" s="8" t="str">
        <f t="shared" si="3"/>
        <v>o</v>
      </c>
    </row>
    <row r="61" spans="1:20" x14ac:dyDescent="0.25">
      <c r="A61" s="1">
        <v>108</v>
      </c>
      <c r="B61" s="5" t="s">
        <v>76</v>
      </c>
      <c r="C61" s="5">
        <v>407</v>
      </c>
      <c r="D61" s="5">
        <v>200</v>
      </c>
      <c r="E61" s="5">
        <v>100.5</v>
      </c>
      <c r="F61" s="5">
        <v>2.75</v>
      </c>
      <c r="G61" s="5">
        <v>376.4</v>
      </c>
      <c r="H61" s="2">
        <f t="shared" ref="H61:H85" si="6">0.4*P61^(7/6)</f>
        <v>50.360988245197767</v>
      </c>
      <c r="I61" s="5">
        <v>420.6</v>
      </c>
      <c r="J61" s="5">
        <v>941.48726393336005</v>
      </c>
      <c r="K61" s="2">
        <f t="shared" si="1"/>
        <v>2.2384385733080361</v>
      </c>
      <c r="L61" s="5"/>
      <c r="M61" s="5"/>
      <c r="N61" s="5"/>
      <c r="O61" s="5">
        <v>464.9</v>
      </c>
      <c r="P61" s="5">
        <v>63.1</v>
      </c>
      <c r="Q61" s="1"/>
      <c r="R61" s="2">
        <f t="shared" si="2"/>
        <v>4.0497512437810945</v>
      </c>
      <c r="S61" s="8" t="str">
        <f t="shared" si="3"/>
        <v>XXX</v>
      </c>
      <c r="T61" t="s">
        <v>97</v>
      </c>
    </row>
    <row r="62" spans="1:20" x14ac:dyDescent="0.25">
      <c r="A62" s="1">
        <v>109</v>
      </c>
      <c r="B62" s="5" t="s">
        <v>77</v>
      </c>
      <c r="C62" s="5">
        <v>407</v>
      </c>
      <c r="D62" s="5">
        <v>201</v>
      </c>
      <c r="E62" s="5">
        <v>101.5</v>
      </c>
      <c r="F62" s="5">
        <v>2.75</v>
      </c>
      <c r="G62" s="5">
        <v>376.4</v>
      </c>
      <c r="H62" s="2">
        <f t="shared" si="6"/>
        <v>50.360988245197767</v>
      </c>
      <c r="I62" s="5">
        <v>440.9</v>
      </c>
      <c r="J62" s="5">
        <v>990.15894481489897</v>
      </c>
      <c r="K62" s="2">
        <f t="shared" si="1"/>
        <v>2.2457676226239487</v>
      </c>
      <c r="L62" s="5"/>
      <c r="M62" s="5"/>
      <c r="N62" s="5"/>
      <c r="O62" s="5">
        <v>464.9</v>
      </c>
      <c r="P62" s="5">
        <v>63.1</v>
      </c>
      <c r="Q62" s="1"/>
      <c r="R62" s="2">
        <f t="shared" si="2"/>
        <v>4.0098522167487687</v>
      </c>
      <c r="S62" s="8" t="str">
        <f t="shared" si="3"/>
        <v>XXX</v>
      </c>
    </row>
    <row r="63" spans="1:20" x14ac:dyDescent="0.25">
      <c r="A63" s="1">
        <v>110</v>
      </c>
      <c r="B63" s="5" t="s">
        <v>78</v>
      </c>
      <c r="C63" s="5">
        <v>407</v>
      </c>
      <c r="D63" s="5">
        <v>201.2</v>
      </c>
      <c r="E63" s="5">
        <v>101.7</v>
      </c>
      <c r="F63" s="5">
        <v>2.75</v>
      </c>
      <c r="G63" s="5">
        <v>376.4</v>
      </c>
      <c r="H63" s="2">
        <f t="shared" si="6"/>
        <v>50.360988245197767</v>
      </c>
      <c r="I63" s="5">
        <v>440.3</v>
      </c>
      <c r="J63" s="5">
        <v>999.89743716503096</v>
      </c>
      <c r="K63" s="2">
        <f t="shared" si="1"/>
        <v>2.2709458032365002</v>
      </c>
      <c r="L63" s="5"/>
      <c r="M63" s="5"/>
      <c r="N63" s="5"/>
      <c r="O63" s="5">
        <v>464.9</v>
      </c>
      <c r="P63" s="5">
        <v>63.1</v>
      </c>
      <c r="Q63" s="1"/>
      <c r="R63" s="2">
        <f t="shared" si="2"/>
        <v>4.0019665683382497</v>
      </c>
      <c r="S63" s="8" t="str">
        <f t="shared" si="3"/>
        <v>XXX</v>
      </c>
    </row>
    <row r="64" spans="1:20" x14ac:dyDescent="0.25">
      <c r="A64" s="1">
        <v>111</v>
      </c>
      <c r="B64" s="5" t="s">
        <v>79</v>
      </c>
      <c r="C64" s="5">
        <v>271</v>
      </c>
      <c r="D64" s="5">
        <v>136.5</v>
      </c>
      <c r="E64" s="5">
        <v>136.5</v>
      </c>
      <c r="F64" s="5">
        <v>2.75</v>
      </c>
      <c r="G64" s="5">
        <v>376.4</v>
      </c>
      <c r="H64" s="2">
        <f t="shared" si="6"/>
        <v>50.360988245197767</v>
      </c>
      <c r="I64" s="5">
        <v>1296.3</v>
      </c>
      <c r="J64" s="5">
        <v>1345.3950121268099</v>
      </c>
      <c r="K64" s="2">
        <f t="shared" si="1"/>
        <v>1.0378731868601481</v>
      </c>
      <c r="L64" s="5"/>
      <c r="M64" s="5"/>
      <c r="N64" s="5"/>
      <c r="O64" s="5">
        <v>464.9</v>
      </c>
      <c r="P64" s="5">
        <v>63.1</v>
      </c>
      <c r="Q64" s="1"/>
      <c r="R64" s="2">
        <f t="shared" si="2"/>
        <v>1.9853479853479854</v>
      </c>
      <c r="S64" s="8" t="str">
        <f t="shared" si="3"/>
        <v>o</v>
      </c>
    </row>
    <row r="65" spans="1:19" x14ac:dyDescent="0.25">
      <c r="A65" s="1">
        <v>112</v>
      </c>
      <c r="B65" s="5" t="s">
        <v>80</v>
      </c>
      <c r="C65" s="5">
        <v>271</v>
      </c>
      <c r="D65" s="5">
        <v>137</v>
      </c>
      <c r="E65" s="5">
        <v>137</v>
      </c>
      <c r="F65" s="5">
        <v>2.75</v>
      </c>
      <c r="G65" s="5">
        <v>376.4</v>
      </c>
      <c r="H65" s="2">
        <f t="shared" si="6"/>
        <v>50.360988245197767</v>
      </c>
      <c r="I65" s="5">
        <v>1325.3</v>
      </c>
      <c r="J65" s="5">
        <v>1349.61175750501</v>
      </c>
      <c r="K65" s="2">
        <f t="shared" si="1"/>
        <v>1.0183443427940919</v>
      </c>
      <c r="L65" s="5"/>
      <c r="M65" s="5"/>
      <c r="N65" s="5"/>
      <c r="O65" s="5">
        <v>464.9</v>
      </c>
      <c r="P65" s="5">
        <v>63.1</v>
      </c>
      <c r="Q65" s="1"/>
      <c r="R65" s="2">
        <f t="shared" si="2"/>
        <v>1.9781021897810218</v>
      </c>
      <c r="S65" s="8" t="str">
        <f t="shared" si="3"/>
        <v>o</v>
      </c>
    </row>
    <row r="66" spans="1:19" x14ac:dyDescent="0.25">
      <c r="A66" s="1">
        <v>113</v>
      </c>
      <c r="B66" s="5" t="s">
        <v>81</v>
      </c>
      <c r="C66" s="5">
        <v>271</v>
      </c>
      <c r="D66" s="5">
        <v>137.80000000000001</v>
      </c>
      <c r="E66" s="5">
        <v>137.80000000000001</v>
      </c>
      <c r="F66" s="5">
        <v>2.75</v>
      </c>
      <c r="G66" s="5">
        <v>376.4</v>
      </c>
      <c r="H66" s="2">
        <f t="shared" si="6"/>
        <v>50.360988245197767</v>
      </c>
      <c r="I66" s="5">
        <v>1343</v>
      </c>
      <c r="J66" s="5">
        <v>1357.84822314193</v>
      </c>
      <c r="K66" s="2">
        <f t="shared" si="1"/>
        <v>1.0110560112747058</v>
      </c>
      <c r="L66" s="5"/>
      <c r="M66" s="5"/>
      <c r="N66" s="5"/>
      <c r="O66" s="5">
        <v>464.9</v>
      </c>
      <c r="P66" s="5">
        <v>63.1</v>
      </c>
      <c r="Q66" s="1"/>
      <c r="R66" s="2">
        <f t="shared" si="2"/>
        <v>1.9666182873730043</v>
      </c>
      <c r="S66" s="8" t="str">
        <f t="shared" si="3"/>
        <v>o</v>
      </c>
    </row>
    <row r="67" spans="1:19" x14ac:dyDescent="0.25">
      <c r="A67" s="1">
        <v>114</v>
      </c>
      <c r="B67" s="5" t="s">
        <v>82</v>
      </c>
      <c r="C67" s="5">
        <v>338</v>
      </c>
      <c r="D67" s="5">
        <v>170</v>
      </c>
      <c r="E67" s="5">
        <v>112</v>
      </c>
      <c r="F67" s="5">
        <v>2.75</v>
      </c>
      <c r="G67" s="5">
        <v>376.4</v>
      </c>
      <c r="H67" s="2">
        <f t="shared" si="6"/>
        <v>50.360988245197767</v>
      </c>
      <c r="I67" s="5">
        <v>1310.5999999999999</v>
      </c>
      <c r="J67" s="5">
        <v>1087.0732238897999</v>
      </c>
      <c r="K67" s="2">
        <f t="shared" ref="K67:K93" si="7">J67/I67</f>
        <v>0.82944698908118419</v>
      </c>
      <c r="L67" s="5"/>
      <c r="M67" s="5"/>
      <c r="N67" s="5"/>
      <c r="O67" s="5">
        <v>464.9</v>
      </c>
      <c r="P67" s="5">
        <v>63.1</v>
      </c>
      <c r="Q67" s="1"/>
      <c r="R67" s="2">
        <f t="shared" ref="R67:R81" si="8">C67/E67</f>
        <v>3.0178571428571428</v>
      </c>
      <c r="S67" s="8" t="str">
        <f t="shared" ref="S67:S93" si="9">IF(K67&gt;1.2,"XXX","o")</f>
        <v>o</v>
      </c>
    </row>
    <row r="68" spans="1:19" x14ac:dyDescent="0.25">
      <c r="A68" s="1">
        <v>115</v>
      </c>
      <c r="B68" s="5" t="s">
        <v>83</v>
      </c>
      <c r="C68" s="5">
        <v>338</v>
      </c>
      <c r="D68" s="5">
        <v>169.6</v>
      </c>
      <c r="E68" s="5">
        <v>111</v>
      </c>
      <c r="F68" s="5">
        <v>2.75</v>
      </c>
      <c r="G68" s="5">
        <v>376.4</v>
      </c>
      <c r="H68" s="2">
        <f t="shared" si="6"/>
        <v>50.360988245197767</v>
      </c>
      <c r="I68" s="5">
        <v>1299.2</v>
      </c>
      <c r="J68" s="5">
        <v>1079.23942452601</v>
      </c>
      <c r="K68" s="2">
        <f t="shared" si="7"/>
        <v>0.8306953698630003</v>
      </c>
      <c r="L68" s="5"/>
      <c r="M68" s="5"/>
      <c r="N68" s="5"/>
      <c r="O68" s="5">
        <v>464.9</v>
      </c>
      <c r="P68" s="5">
        <v>63.1</v>
      </c>
      <c r="Q68" s="1"/>
      <c r="R68" s="2">
        <f t="shared" si="8"/>
        <v>3.045045045045045</v>
      </c>
      <c r="S68" s="8" t="str">
        <f t="shared" si="9"/>
        <v>o</v>
      </c>
    </row>
    <row r="69" spans="1:19" x14ac:dyDescent="0.25">
      <c r="A69" s="1">
        <v>116</v>
      </c>
      <c r="B69" s="5" t="s">
        <v>84</v>
      </c>
      <c r="C69" s="5">
        <v>338</v>
      </c>
      <c r="D69" s="5">
        <v>168</v>
      </c>
      <c r="E69" s="5">
        <v>112.5</v>
      </c>
      <c r="F69" s="5">
        <v>2.75</v>
      </c>
      <c r="G69" s="5">
        <v>376.4</v>
      </c>
      <c r="H69" s="2">
        <f t="shared" si="6"/>
        <v>50.360988245197767</v>
      </c>
      <c r="I69" s="5">
        <v>1294.4000000000001</v>
      </c>
      <c r="J69" s="5">
        <v>1061.2615694184401</v>
      </c>
      <c r="K69" s="2">
        <f t="shared" si="7"/>
        <v>0.81988687377815206</v>
      </c>
      <c r="L69" s="5"/>
      <c r="M69" s="5"/>
      <c r="N69" s="5"/>
      <c r="O69" s="5">
        <v>464.9</v>
      </c>
      <c r="P69" s="5">
        <v>63.1</v>
      </c>
      <c r="Q69" s="1"/>
      <c r="R69" s="2">
        <f t="shared" si="8"/>
        <v>3.0044444444444443</v>
      </c>
      <c r="S69" s="8" t="str">
        <f t="shared" si="9"/>
        <v>o</v>
      </c>
    </row>
    <row r="70" spans="1:19" x14ac:dyDescent="0.25">
      <c r="A70" s="1">
        <v>117</v>
      </c>
      <c r="B70" s="5" t="s">
        <v>85</v>
      </c>
      <c r="C70" s="5">
        <v>407</v>
      </c>
      <c r="D70" s="5">
        <v>202</v>
      </c>
      <c r="E70" s="5">
        <v>99</v>
      </c>
      <c r="F70" s="5">
        <v>2.75</v>
      </c>
      <c r="G70" s="5">
        <v>376.4</v>
      </c>
      <c r="H70" s="2">
        <f t="shared" si="6"/>
        <v>50.360988245197767</v>
      </c>
      <c r="I70" s="5">
        <v>1298.7</v>
      </c>
      <c r="J70" s="5">
        <v>1000.3549539898499</v>
      </c>
      <c r="K70" s="2">
        <f t="shared" si="7"/>
        <v>0.77027408484626925</v>
      </c>
      <c r="L70" s="5"/>
      <c r="M70" s="5"/>
      <c r="N70" s="5"/>
      <c r="O70" s="5">
        <v>464.9</v>
      </c>
      <c r="P70" s="5">
        <v>63.1</v>
      </c>
      <c r="Q70" s="1"/>
      <c r="R70" s="2">
        <f t="shared" si="8"/>
        <v>4.1111111111111107</v>
      </c>
      <c r="S70" s="8" t="str">
        <f t="shared" si="9"/>
        <v>o</v>
      </c>
    </row>
    <row r="71" spans="1:19" x14ac:dyDescent="0.25">
      <c r="A71" s="1">
        <v>118</v>
      </c>
      <c r="B71" s="5" t="s">
        <v>86</v>
      </c>
      <c r="C71" s="5">
        <v>407</v>
      </c>
      <c r="D71" s="5">
        <v>199.8</v>
      </c>
      <c r="E71" s="5">
        <v>100.8</v>
      </c>
      <c r="F71" s="5">
        <v>2.75</v>
      </c>
      <c r="G71" s="5">
        <v>376.4</v>
      </c>
      <c r="H71" s="2">
        <f t="shared" si="6"/>
        <v>50.360988245197767</v>
      </c>
      <c r="I71" s="5">
        <v>1325</v>
      </c>
      <c r="J71" s="5">
        <v>937.25182638241995</v>
      </c>
      <c r="K71" s="2">
        <f t="shared" si="7"/>
        <v>0.70735986896786407</v>
      </c>
      <c r="L71" s="5"/>
      <c r="M71" s="5"/>
      <c r="N71" s="5"/>
      <c r="O71" s="5">
        <v>464.9</v>
      </c>
      <c r="P71" s="5">
        <v>63.1</v>
      </c>
      <c r="Q71" s="1"/>
      <c r="R71" s="2">
        <f t="shared" si="8"/>
        <v>4.037698412698413</v>
      </c>
      <c r="S71" s="8" t="str">
        <f t="shared" si="9"/>
        <v>o</v>
      </c>
    </row>
    <row r="72" spans="1:19" x14ac:dyDescent="0.25">
      <c r="A72" s="1">
        <v>119</v>
      </c>
      <c r="B72" s="5" t="s">
        <v>87</v>
      </c>
      <c r="C72" s="5">
        <v>407</v>
      </c>
      <c r="D72" s="5">
        <v>201.5</v>
      </c>
      <c r="E72" s="5">
        <v>100.4</v>
      </c>
      <c r="F72" s="5">
        <v>2.75</v>
      </c>
      <c r="G72" s="5">
        <v>376.4</v>
      </c>
      <c r="H72" s="2">
        <f t="shared" si="6"/>
        <v>50.360988245197767</v>
      </c>
      <c r="I72" s="5">
        <v>1381.1</v>
      </c>
      <c r="J72" s="5">
        <v>996.90705651055202</v>
      </c>
      <c r="K72" s="2">
        <f t="shared" si="7"/>
        <v>0.72182105315368339</v>
      </c>
      <c r="L72" s="5"/>
      <c r="M72" s="5"/>
      <c r="N72" s="5"/>
      <c r="O72" s="5">
        <v>464.9</v>
      </c>
      <c r="P72" s="5">
        <v>63.1</v>
      </c>
      <c r="Q72" s="1"/>
      <c r="R72" s="2">
        <f t="shared" si="8"/>
        <v>4.0537848605577684</v>
      </c>
      <c r="S72" s="8" t="str">
        <f t="shared" si="9"/>
        <v>o</v>
      </c>
    </row>
    <row r="73" spans="1:19" x14ac:dyDescent="0.25">
      <c r="A73" s="1">
        <v>120</v>
      </c>
      <c r="B73" s="5" t="s">
        <v>88</v>
      </c>
      <c r="C73" s="5">
        <v>475</v>
      </c>
      <c r="D73" s="5">
        <v>236</v>
      </c>
      <c r="E73" s="5">
        <v>95.8</v>
      </c>
      <c r="F73" s="5">
        <v>2.75</v>
      </c>
      <c r="G73" s="5">
        <v>376.4</v>
      </c>
      <c r="H73" s="2">
        <f t="shared" si="6"/>
        <v>50.360988245197767</v>
      </c>
      <c r="I73" s="5">
        <v>1309.2</v>
      </c>
      <c r="J73" s="5">
        <v>1227.31202255469</v>
      </c>
      <c r="K73" s="2">
        <f t="shared" si="7"/>
        <v>0.93745189623792391</v>
      </c>
      <c r="L73" s="5"/>
      <c r="M73" s="5"/>
      <c r="N73" s="5"/>
      <c r="O73" s="5">
        <v>464.9</v>
      </c>
      <c r="P73" s="5">
        <v>63.1</v>
      </c>
      <c r="Q73" s="1"/>
      <c r="R73" s="2">
        <f t="shared" si="8"/>
        <v>4.9582463465553239</v>
      </c>
      <c r="S73" s="8" t="str">
        <f t="shared" si="9"/>
        <v>o</v>
      </c>
    </row>
    <row r="74" spans="1:19" x14ac:dyDescent="0.25">
      <c r="A74" s="1">
        <v>121</v>
      </c>
      <c r="B74" s="5" t="s">
        <v>89</v>
      </c>
      <c r="C74" s="5">
        <v>475</v>
      </c>
      <c r="D74" s="5">
        <v>237.5</v>
      </c>
      <c r="E74" s="5">
        <v>96</v>
      </c>
      <c r="F74" s="5">
        <v>2.75</v>
      </c>
      <c r="G74" s="5">
        <v>376.4</v>
      </c>
      <c r="H74" s="2">
        <f t="shared" si="6"/>
        <v>50.360988245197767</v>
      </c>
      <c r="I74" s="5">
        <v>1364.6</v>
      </c>
      <c r="J74" s="5">
        <v>1286.1515747159001</v>
      </c>
      <c r="K74" s="2">
        <f t="shared" si="7"/>
        <v>0.94251177980060108</v>
      </c>
      <c r="L74" s="5"/>
      <c r="M74" s="5"/>
      <c r="N74" s="5"/>
      <c r="O74" s="5">
        <v>464.9</v>
      </c>
      <c r="P74" s="5">
        <v>63.1</v>
      </c>
      <c r="Q74" s="1"/>
      <c r="R74" s="2">
        <f t="shared" si="8"/>
        <v>4.947916666666667</v>
      </c>
      <c r="S74" s="8" t="str">
        <f t="shared" si="9"/>
        <v>o</v>
      </c>
    </row>
    <row r="75" spans="1:19" x14ac:dyDescent="0.25">
      <c r="A75" s="1">
        <v>122</v>
      </c>
      <c r="B75" s="5" t="s">
        <v>90</v>
      </c>
      <c r="C75" s="5">
        <v>475</v>
      </c>
      <c r="D75" s="5">
        <v>236</v>
      </c>
      <c r="E75" s="5">
        <v>96.5</v>
      </c>
      <c r="F75" s="5">
        <v>2.75</v>
      </c>
      <c r="G75" s="5">
        <v>376.4</v>
      </c>
      <c r="H75" s="2">
        <f t="shared" si="6"/>
        <v>50.360988245197767</v>
      </c>
      <c r="I75" s="5">
        <v>1354.2</v>
      </c>
      <c r="J75" s="5">
        <v>1235.0218603150299</v>
      </c>
      <c r="K75" s="2">
        <f t="shared" si="7"/>
        <v>0.91199369392632545</v>
      </c>
      <c r="L75" s="5"/>
      <c r="M75" s="5"/>
      <c r="N75" s="5"/>
      <c r="O75" s="5">
        <v>464.9</v>
      </c>
      <c r="P75" s="5">
        <v>63.1</v>
      </c>
      <c r="Q75" s="1"/>
      <c r="R75" s="2">
        <f t="shared" si="8"/>
        <v>4.9222797927461137</v>
      </c>
      <c r="S75" s="8" t="str">
        <f t="shared" si="9"/>
        <v>o</v>
      </c>
    </row>
    <row r="76" spans="1:19" x14ac:dyDescent="0.25">
      <c r="A76" s="1">
        <v>123</v>
      </c>
      <c r="B76" s="5" t="s">
        <v>91</v>
      </c>
      <c r="C76" s="5">
        <v>636</v>
      </c>
      <c r="D76" s="5">
        <v>318</v>
      </c>
      <c r="E76" s="5">
        <v>155</v>
      </c>
      <c r="F76" s="5">
        <v>2.75</v>
      </c>
      <c r="G76" s="5">
        <v>376.4</v>
      </c>
      <c r="H76" s="2">
        <f t="shared" si="6"/>
        <v>50.360988245197767</v>
      </c>
      <c r="I76" s="5">
        <v>2607</v>
      </c>
      <c r="J76" s="5">
        <v>2557.2110056732299</v>
      </c>
      <c r="K76" s="2">
        <f t="shared" si="7"/>
        <v>0.98090180501466429</v>
      </c>
      <c r="L76" s="5"/>
      <c r="M76" s="5"/>
      <c r="N76" s="5"/>
      <c r="O76" s="5">
        <v>464.9</v>
      </c>
      <c r="P76" s="5">
        <v>63.1</v>
      </c>
      <c r="Q76" s="1"/>
      <c r="R76" s="2">
        <f t="shared" si="8"/>
        <v>4.1032258064516132</v>
      </c>
      <c r="S76" s="8" t="str">
        <f t="shared" si="9"/>
        <v>o</v>
      </c>
    </row>
    <row r="77" spans="1:19" x14ac:dyDescent="0.25">
      <c r="A77" s="1">
        <v>124</v>
      </c>
      <c r="B77" s="5" t="s">
        <v>92</v>
      </c>
      <c r="C77" s="5">
        <v>636</v>
      </c>
      <c r="D77" s="5">
        <v>318.5</v>
      </c>
      <c r="E77" s="5">
        <v>151.5</v>
      </c>
      <c r="F77" s="5">
        <v>2.75</v>
      </c>
      <c r="G77" s="5">
        <v>376.4</v>
      </c>
      <c r="H77" s="2">
        <f t="shared" si="6"/>
        <v>50.360988245197767</v>
      </c>
      <c r="I77" s="5">
        <v>2497.3000000000002</v>
      </c>
      <c r="J77" s="5">
        <v>2537.5407306208699</v>
      </c>
      <c r="K77" s="2">
        <f t="shared" si="7"/>
        <v>1.01611369503899</v>
      </c>
      <c r="L77" s="5"/>
      <c r="M77" s="5"/>
      <c r="N77" s="5"/>
      <c r="O77" s="5">
        <v>464.9</v>
      </c>
      <c r="P77" s="5">
        <v>63.1</v>
      </c>
      <c r="Q77" s="1"/>
      <c r="R77" s="2">
        <f t="shared" si="8"/>
        <v>4.1980198019801982</v>
      </c>
      <c r="S77" s="8" t="str">
        <f t="shared" si="9"/>
        <v>o</v>
      </c>
    </row>
    <row r="78" spans="1:19" x14ac:dyDescent="0.25">
      <c r="A78" s="1">
        <v>125</v>
      </c>
      <c r="B78" s="5" t="s">
        <v>93</v>
      </c>
      <c r="C78" s="5">
        <v>636</v>
      </c>
      <c r="D78" s="5">
        <v>317</v>
      </c>
      <c r="E78" s="5">
        <v>153.5</v>
      </c>
      <c r="F78" s="5">
        <v>2.75</v>
      </c>
      <c r="G78" s="5">
        <v>376.4</v>
      </c>
      <c r="H78" s="2">
        <f t="shared" si="6"/>
        <v>50.360988245197767</v>
      </c>
      <c r="I78" s="5">
        <v>2521.5</v>
      </c>
      <c r="J78" s="5">
        <v>2502.9320969156402</v>
      </c>
      <c r="K78" s="2">
        <f t="shared" si="7"/>
        <v>0.99263616772383112</v>
      </c>
      <c r="L78" s="5"/>
      <c r="M78" s="5"/>
      <c r="N78" s="5"/>
      <c r="O78" s="5">
        <v>464.9</v>
      </c>
      <c r="P78" s="5">
        <v>63.1</v>
      </c>
      <c r="Q78" s="1"/>
      <c r="R78" s="2">
        <f t="shared" si="8"/>
        <v>4.1433224755700326</v>
      </c>
      <c r="S78" s="8" t="str">
        <f t="shared" si="9"/>
        <v>o</v>
      </c>
    </row>
    <row r="79" spans="1:19" x14ac:dyDescent="0.25">
      <c r="A79" s="1">
        <v>126</v>
      </c>
      <c r="B79" s="5" t="s">
        <v>94</v>
      </c>
      <c r="C79" s="5">
        <v>279</v>
      </c>
      <c r="D79" s="5">
        <v>139</v>
      </c>
      <c r="E79" s="5">
        <v>68</v>
      </c>
      <c r="F79" s="5">
        <v>2.75</v>
      </c>
      <c r="G79" s="5">
        <v>376.4</v>
      </c>
      <c r="H79" s="2">
        <f t="shared" si="6"/>
        <v>50.360988245197767</v>
      </c>
      <c r="I79" s="5">
        <v>687.2</v>
      </c>
      <c r="J79" s="5">
        <v>586.87215816995399</v>
      </c>
      <c r="K79" s="2">
        <f t="shared" si="7"/>
        <v>0.85400488674323916</v>
      </c>
      <c r="L79" s="5"/>
      <c r="M79" s="5"/>
      <c r="N79" s="5"/>
      <c r="O79" s="5">
        <v>464.9</v>
      </c>
      <c r="P79" s="5">
        <v>63.1</v>
      </c>
      <c r="Q79" s="1"/>
      <c r="R79" s="2">
        <f t="shared" si="8"/>
        <v>4.1029411764705879</v>
      </c>
      <c r="S79" s="8" t="str">
        <f t="shared" si="9"/>
        <v>o</v>
      </c>
    </row>
    <row r="80" spans="1:19" x14ac:dyDescent="0.25">
      <c r="A80" s="1">
        <v>127</v>
      </c>
      <c r="B80" s="5" t="s">
        <v>95</v>
      </c>
      <c r="C80" s="5">
        <v>279</v>
      </c>
      <c r="D80" s="5">
        <v>138</v>
      </c>
      <c r="E80" s="5">
        <v>68.2</v>
      </c>
      <c r="F80" s="5">
        <v>2.75</v>
      </c>
      <c r="G80" s="5">
        <v>376.4</v>
      </c>
      <c r="H80" s="2">
        <f t="shared" si="6"/>
        <v>50.360988245197767</v>
      </c>
      <c r="I80" s="5">
        <v>688.1</v>
      </c>
      <c r="J80" s="5">
        <v>706.97270140524301</v>
      </c>
      <c r="K80" s="2">
        <f t="shared" si="7"/>
        <v>1.027427265521353</v>
      </c>
      <c r="L80" s="5"/>
      <c r="M80" s="5"/>
      <c r="N80" s="5"/>
      <c r="O80" s="5">
        <v>464.9</v>
      </c>
      <c r="P80" s="5">
        <v>63.1</v>
      </c>
      <c r="Q80" s="1"/>
      <c r="R80" s="2">
        <f t="shared" si="8"/>
        <v>4.0909090909090908</v>
      </c>
      <c r="S80" s="8" t="str">
        <f t="shared" si="9"/>
        <v>o</v>
      </c>
    </row>
    <row r="81" spans="1:23" x14ac:dyDescent="0.25">
      <c r="A81" s="1">
        <v>128</v>
      </c>
      <c r="B81" s="5" t="s">
        <v>96</v>
      </c>
      <c r="C81" s="5">
        <v>279</v>
      </c>
      <c r="D81" s="5">
        <v>137.5</v>
      </c>
      <c r="E81" s="5">
        <v>68</v>
      </c>
      <c r="F81" s="5">
        <v>2.75</v>
      </c>
      <c r="G81" s="5">
        <v>376.4</v>
      </c>
      <c r="H81" s="2">
        <f t="shared" si="6"/>
        <v>50.360988245197767</v>
      </c>
      <c r="I81" s="5">
        <v>699.2</v>
      </c>
      <c r="J81" s="5">
        <v>750.86755855395802</v>
      </c>
      <c r="K81" s="2">
        <f t="shared" si="7"/>
        <v>1.0738952496481091</v>
      </c>
      <c r="L81" s="5"/>
      <c r="M81" s="5"/>
      <c r="N81" s="5"/>
      <c r="O81" s="5">
        <v>464.9</v>
      </c>
      <c r="P81" s="5">
        <v>63.1</v>
      </c>
      <c r="Q81" s="1"/>
      <c r="R81" s="2">
        <f t="shared" si="8"/>
        <v>4.1029411764705879</v>
      </c>
      <c r="S81" s="8" t="str">
        <f t="shared" si="9"/>
        <v>o</v>
      </c>
    </row>
    <row r="82" spans="1:23" x14ac:dyDescent="0.25">
      <c r="A82" s="1">
        <v>137</v>
      </c>
      <c r="B82" s="2" t="s">
        <v>98</v>
      </c>
      <c r="C82" s="2">
        <v>250</v>
      </c>
      <c r="D82" s="2">
        <v>120</v>
      </c>
      <c r="E82" s="2">
        <v>60</v>
      </c>
      <c r="F82" s="2">
        <v>5</v>
      </c>
      <c r="G82" s="2">
        <v>599</v>
      </c>
      <c r="H82" s="2">
        <f t="shared" si="6"/>
        <v>28.7277777903535</v>
      </c>
      <c r="I82" s="2">
        <v>1174</v>
      </c>
      <c r="J82" s="2">
        <v>1167.50778380161</v>
      </c>
      <c r="K82" s="2">
        <f t="shared" si="7"/>
        <v>0.9944700032381687</v>
      </c>
      <c r="L82" s="2"/>
      <c r="M82" s="2">
        <v>1439</v>
      </c>
      <c r="N82" s="2" t="s">
        <v>47</v>
      </c>
      <c r="O82" s="2">
        <v>696</v>
      </c>
      <c r="P82" s="2">
        <v>39</v>
      </c>
      <c r="Q82" s="2"/>
      <c r="R82" s="2">
        <f t="shared" ref="R82:R93" si="10">C82/E82</f>
        <v>4.166666666666667</v>
      </c>
      <c r="S82" s="8" t="str">
        <f t="shared" si="9"/>
        <v>o</v>
      </c>
      <c r="T82" t="s">
        <v>104</v>
      </c>
      <c r="W82" s="6"/>
    </row>
    <row r="83" spans="1:23" x14ac:dyDescent="0.25">
      <c r="A83" s="1">
        <v>138</v>
      </c>
      <c r="B83" s="2" t="s">
        <v>99</v>
      </c>
      <c r="C83" s="2">
        <v>250</v>
      </c>
      <c r="D83" s="2">
        <v>120</v>
      </c>
      <c r="E83" s="2">
        <v>60</v>
      </c>
      <c r="F83" s="2">
        <v>5</v>
      </c>
      <c r="G83" s="2">
        <v>612</v>
      </c>
      <c r="H83" s="2">
        <f t="shared" si="6"/>
        <v>28.7277777903535</v>
      </c>
      <c r="I83" s="2">
        <v>1174</v>
      </c>
      <c r="J83" s="2">
        <v>1161.1855724374</v>
      </c>
      <c r="K83" s="2">
        <f t="shared" si="7"/>
        <v>0.98908481468262344</v>
      </c>
      <c r="L83" s="2"/>
      <c r="M83" s="2">
        <v>1383</v>
      </c>
      <c r="N83" s="2" t="s">
        <v>47</v>
      </c>
      <c r="O83" s="2">
        <v>692</v>
      </c>
      <c r="P83" s="2">
        <v>39</v>
      </c>
      <c r="Q83" s="2"/>
      <c r="R83" s="2">
        <f t="shared" si="10"/>
        <v>4.166666666666667</v>
      </c>
      <c r="S83" s="8" t="str">
        <f t="shared" si="9"/>
        <v>o</v>
      </c>
      <c r="W83" s="6"/>
    </row>
    <row r="84" spans="1:23" x14ac:dyDescent="0.25">
      <c r="A84" s="1">
        <v>139</v>
      </c>
      <c r="B84" s="2" t="s">
        <v>100</v>
      </c>
      <c r="C84" s="2">
        <v>250</v>
      </c>
      <c r="D84" s="2">
        <v>120</v>
      </c>
      <c r="E84" s="2">
        <v>60</v>
      </c>
      <c r="F84" s="2">
        <v>5</v>
      </c>
      <c r="G84" s="2">
        <v>586</v>
      </c>
      <c r="H84" s="2">
        <f t="shared" si="6"/>
        <v>28.7277777903535</v>
      </c>
      <c r="I84" s="2">
        <v>1168</v>
      </c>
      <c r="J84" s="2">
        <v>1173.8305672045001</v>
      </c>
      <c r="K84" s="2">
        <f t="shared" si="7"/>
        <v>1.0049919239764555</v>
      </c>
      <c r="L84" s="2"/>
      <c r="M84" s="2">
        <v>1409</v>
      </c>
      <c r="N84" s="2" t="s">
        <v>47</v>
      </c>
      <c r="O84" s="2">
        <v>658</v>
      </c>
      <c r="P84" s="2">
        <v>39</v>
      </c>
      <c r="Q84" s="2"/>
      <c r="R84" s="2">
        <f t="shared" si="10"/>
        <v>4.166666666666667</v>
      </c>
      <c r="S84" s="8" t="str">
        <f t="shared" si="9"/>
        <v>o</v>
      </c>
      <c r="W84" s="6"/>
    </row>
    <row r="85" spans="1:23" x14ac:dyDescent="0.25">
      <c r="A85" s="1">
        <v>140</v>
      </c>
      <c r="B85" s="2" t="s">
        <v>101</v>
      </c>
      <c r="C85" s="2">
        <v>250</v>
      </c>
      <c r="D85" s="2">
        <v>120</v>
      </c>
      <c r="E85" s="2">
        <v>60</v>
      </c>
      <c r="F85" s="2">
        <v>8</v>
      </c>
      <c r="G85" s="2">
        <v>565</v>
      </c>
      <c r="H85" s="2">
        <f t="shared" si="6"/>
        <v>28.7277777903535</v>
      </c>
      <c r="I85" s="2">
        <v>1428</v>
      </c>
      <c r="J85" s="2">
        <v>1440.3724990149301</v>
      </c>
      <c r="K85" s="2">
        <f t="shared" si="7"/>
        <v>1.0086642149964498</v>
      </c>
      <c r="L85" s="2"/>
      <c r="M85" s="2">
        <v>2266</v>
      </c>
      <c r="N85" s="2" t="s">
        <v>47</v>
      </c>
      <c r="O85" s="2">
        <v>653</v>
      </c>
      <c r="P85" s="2">
        <v>39</v>
      </c>
      <c r="Q85" s="2"/>
      <c r="R85" s="2">
        <f t="shared" si="10"/>
        <v>4.166666666666667</v>
      </c>
      <c r="S85" s="8" t="str">
        <f t="shared" si="9"/>
        <v>o</v>
      </c>
      <c r="W85" s="6"/>
    </row>
    <row r="86" spans="1:23" x14ac:dyDescent="0.25">
      <c r="A86" s="1">
        <v>141</v>
      </c>
      <c r="B86" s="2" t="s">
        <v>102</v>
      </c>
      <c r="C86" s="2">
        <v>250</v>
      </c>
      <c r="D86" s="2">
        <v>120</v>
      </c>
      <c r="E86" s="2">
        <v>60</v>
      </c>
      <c r="F86" s="2">
        <v>8</v>
      </c>
      <c r="G86" s="2">
        <v>583</v>
      </c>
      <c r="H86" s="2">
        <f t="shared" ref="H86:H93" si="11">0.4*P86^(7/6)</f>
        <v>28.7277777903535</v>
      </c>
      <c r="I86" s="2">
        <v>1393</v>
      </c>
      <c r="J86" s="2">
        <v>1429.05001107559</v>
      </c>
      <c r="K86" s="2">
        <f t="shared" si="7"/>
        <v>1.0258794049358149</v>
      </c>
      <c r="L86" s="2"/>
      <c r="M86" s="2">
        <v>2237</v>
      </c>
      <c r="N86" s="2" t="s">
        <v>47</v>
      </c>
      <c r="O86" s="2">
        <v>648</v>
      </c>
      <c r="P86" s="2">
        <v>39</v>
      </c>
      <c r="Q86" s="2"/>
      <c r="R86" s="2">
        <f t="shared" si="10"/>
        <v>4.166666666666667</v>
      </c>
      <c r="S86" s="8" t="str">
        <f t="shared" si="9"/>
        <v>o</v>
      </c>
      <c r="W86" s="6"/>
    </row>
    <row r="87" spans="1:23" x14ac:dyDescent="0.25">
      <c r="A87" s="1">
        <v>142</v>
      </c>
      <c r="B87" s="2" t="s">
        <v>103</v>
      </c>
      <c r="C87" s="2">
        <v>250</v>
      </c>
      <c r="D87" s="2">
        <v>120</v>
      </c>
      <c r="E87" s="2">
        <v>60</v>
      </c>
      <c r="F87" s="2">
        <v>8</v>
      </c>
      <c r="G87" s="2">
        <v>587</v>
      </c>
      <c r="H87" s="2">
        <f t="shared" si="11"/>
        <v>28.7277777903535</v>
      </c>
      <c r="I87" s="2">
        <v>1435</v>
      </c>
      <c r="J87" s="2">
        <v>1426.69708601765</v>
      </c>
      <c r="K87" s="2">
        <f t="shared" si="7"/>
        <v>0.99421399722484316</v>
      </c>
      <c r="L87" s="2"/>
      <c r="M87" s="2">
        <v>2237</v>
      </c>
      <c r="N87" s="2" t="s">
        <v>47</v>
      </c>
      <c r="O87" s="2">
        <v>641</v>
      </c>
      <c r="P87" s="2">
        <v>39</v>
      </c>
      <c r="Q87" s="2"/>
      <c r="R87" s="2">
        <f t="shared" si="10"/>
        <v>4.166666666666667</v>
      </c>
      <c r="S87" s="8" t="str">
        <f t="shared" si="9"/>
        <v>o</v>
      </c>
      <c r="W87" s="6"/>
    </row>
    <row r="88" spans="1:23" x14ac:dyDescent="0.25">
      <c r="A88" s="1">
        <v>149</v>
      </c>
      <c r="B88" s="2" t="s">
        <v>105</v>
      </c>
      <c r="C88" s="2">
        <v>243</v>
      </c>
      <c r="D88" s="2">
        <v>123.9</v>
      </c>
      <c r="E88" s="2">
        <v>77</v>
      </c>
      <c r="F88" s="2">
        <v>1.88</v>
      </c>
      <c r="G88" s="2">
        <v>380</v>
      </c>
      <c r="H88" s="2">
        <f t="shared" si="11"/>
        <v>35.094399385250661</v>
      </c>
      <c r="I88" s="2">
        <v>551.20000000000005</v>
      </c>
      <c r="J88" s="2">
        <v>572.96473386537195</v>
      </c>
      <c r="K88" s="2">
        <f t="shared" si="7"/>
        <v>1.0394860919183089</v>
      </c>
      <c r="L88" s="2"/>
      <c r="M88" s="2">
        <v>581.9</v>
      </c>
      <c r="N88" s="2">
        <v>6907</v>
      </c>
      <c r="O88" s="2">
        <v>676</v>
      </c>
      <c r="P88" s="2">
        <v>46.3</v>
      </c>
      <c r="Q88" s="2">
        <v>37</v>
      </c>
      <c r="R88" s="2">
        <f t="shared" si="10"/>
        <v>3.1558441558441559</v>
      </c>
      <c r="S88" s="8" t="str">
        <f t="shared" si="9"/>
        <v>o</v>
      </c>
      <c r="T88" t="s">
        <v>111</v>
      </c>
    </row>
    <row r="89" spans="1:23" x14ac:dyDescent="0.25">
      <c r="A89" s="1">
        <v>150</v>
      </c>
      <c r="B89" s="2" t="s">
        <v>106</v>
      </c>
      <c r="C89" s="2">
        <v>244</v>
      </c>
      <c r="D89" s="2">
        <v>124</v>
      </c>
      <c r="E89" s="2">
        <v>76.400000000000006</v>
      </c>
      <c r="F89" s="2">
        <v>1.88</v>
      </c>
      <c r="G89" s="2">
        <v>380</v>
      </c>
      <c r="H89" s="2">
        <f t="shared" si="11"/>
        <v>95.700351664918813</v>
      </c>
      <c r="I89" s="2">
        <v>856.7</v>
      </c>
      <c r="J89" s="2">
        <v>867.31248820818405</v>
      </c>
      <c r="K89" s="2">
        <f t="shared" si="7"/>
        <v>1.012387636521751</v>
      </c>
      <c r="L89" s="2"/>
      <c r="M89" s="2">
        <v>580.4</v>
      </c>
      <c r="N89" s="2">
        <v>6856</v>
      </c>
      <c r="O89" s="2">
        <v>676</v>
      </c>
      <c r="P89" s="2">
        <v>109.4</v>
      </c>
      <c r="Q89" s="2">
        <v>90</v>
      </c>
      <c r="R89" s="2">
        <f t="shared" si="10"/>
        <v>3.1937172774869107</v>
      </c>
      <c r="S89" s="8" t="str">
        <f t="shared" si="9"/>
        <v>o</v>
      </c>
    </row>
    <row r="90" spans="1:23" x14ac:dyDescent="0.25">
      <c r="A90" s="1">
        <v>151</v>
      </c>
      <c r="B90" s="2" t="s">
        <v>107</v>
      </c>
      <c r="C90" s="2">
        <v>242</v>
      </c>
      <c r="D90" s="2">
        <v>121</v>
      </c>
      <c r="E90" s="2">
        <v>78.400000000000006</v>
      </c>
      <c r="F90" s="2">
        <v>2.98</v>
      </c>
      <c r="G90" s="2">
        <v>420</v>
      </c>
      <c r="H90" s="2">
        <f t="shared" si="11"/>
        <v>35.094399385250661</v>
      </c>
      <c r="I90" s="2">
        <v>792.4</v>
      </c>
      <c r="J90" s="2">
        <v>793.81641709206099</v>
      </c>
      <c r="K90" s="2">
        <f t="shared" si="7"/>
        <v>1.0017875026401577</v>
      </c>
      <c r="L90" s="2"/>
      <c r="M90" s="2">
        <v>905</v>
      </c>
      <c r="N90" s="2">
        <v>6542</v>
      </c>
      <c r="O90" s="2">
        <v>578</v>
      </c>
      <c r="P90" s="2">
        <v>46.3</v>
      </c>
      <c r="Q90" s="2">
        <v>37</v>
      </c>
      <c r="R90" s="2">
        <f t="shared" si="10"/>
        <v>3.0867346938775508</v>
      </c>
      <c r="S90" s="8" t="str">
        <f t="shared" si="9"/>
        <v>o</v>
      </c>
    </row>
    <row r="91" spans="1:23" x14ac:dyDescent="0.25">
      <c r="A91" s="1">
        <v>152</v>
      </c>
      <c r="B91" s="2" t="s">
        <v>108</v>
      </c>
      <c r="C91" s="2">
        <v>242</v>
      </c>
      <c r="D91" s="2">
        <v>121.3</v>
      </c>
      <c r="E91" s="2">
        <v>78</v>
      </c>
      <c r="F91" s="2">
        <v>3</v>
      </c>
      <c r="G91" s="2">
        <v>420</v>
      </c>
      <c r="H91" s="2">
        <f t="shared" si="11"/>
        <v>95.700351664918813</v>
      </c>
      <c r="I91" s="2">
        <v>1064.8</v>
      </c>
      <c r="J91" s="2">
        <v>1066.14884609197</v>
      </c>
      <c r="K91" s="2">
        <f t="shared" si="7"/>
        <v>1.0012667600412941</v>
      </c>
      <c r="L91" s="2"/>
      <c r="M91" s="2">
        <v>910.4</v>
      </c>
      <c r="N91" s="2">
        <v>6517</v>
      </c>
      <c r="O91" s="2">
        <v>578</v>
      </c>
      <c r="P91" s="2">
        <v>109.4</v>
      </c>
      <c r="Q91" s="2">
        <v>90</v>
      </c>
      <c r="R91" s="2">
        <f t="shared" si="10"/>
        <v>3.1025641025641026</v>
      </c>
      <c r="S91" s="8" t="str">
        <f t="shared" si="9"/>
        <v>o</v>
      </c>
    </row>
    <row r="92" spans="1:23" x14ac:dyDescent="0.25">
      <c r="A92" s="1">
        <v>153</v>
      </c>
      <c r="B92" s="2" t="s">
        <v>109</v>
      </c>
      <c r="C92" s="2">
        <v>174</v>
      </c>
      <c r="D92" s="2">
        <v>85.4</v>
      </c>
      <c r="E92" s="2">
        <v>57.3</v>
      </c>
      <c r="F92" s="2">
        <v>3.2</v>
      </c>
      <c r="G92" s="2">
        <v>339</v>
      </c>
      <c r="H92" s="2">
        <f t="shared" si="11"/>
        <v>35.094399385250661</v>
      </c>
      <c r="I92" s="2">
        <v>412.3</v>
      </c>
      <c r="J92" s="2">
        <v>413.161843913594</v>
      </c>
      <c r="K92" s="2">
        <f t="shared" si="7"/>
        <v>1.0020903320727479</v>
      </c>
      <c r="L92" s="2"/>
      <c r="M92" s="2">
        <v>677.2</v>
      </c>
      <c r="N92" s="2">
        <v>3144</v>
      </c>
      <c r="O92" s="2">
        <v>586</v>
      </c>
      <c r="P92" s="2">
        <v>46.3</v>
      </c>
      <c r="Q92" s="2">
        <v>37</v>
      </c>
      <c r="R92" s="2">
        <f t="shared" si="10"/>
        <v>3.0366492146596862</v>
      </c>
      <c r="S92" s="8" t="str">
        <f t="shared" si="9"/>
        <v>o</v>
      </c>
    </row>
    <row r="93" spans="1:23" x14ac:dyDescent="0.25">
      <c r="A93" s="1">
        <v>154</v>
      </c>
      <c r="B93" s="2" t="s">
        <v>110</v>
      </c>
      <c r="C93" s="2">
        <v>176</v>
      </c>
      <c r="D93" s="2">
        <v>85.5</v>
      </c>
      <c r="E93" s="2">
        <v>57</v>
      </c>
      <c r="F93" s="2">
        <v>3.17</v>
      </c>
      <c r="G93" s="2">
        <v>339</v>
      </c>
      <c r="H93" s="2">
        <f t="shared" si="11"/>
        <v>95.700351664918813</v>
      </c>
      <c r="I93" s="2">
        <v>570</v>
      </c>
      <c r="J93" s="2">
        <v>541.26074383100399</v>
      </c>
      <c r="K93" s="2">
        <f t="shared" si="7"/>
        <v>0.94958025233509469</v>
      </c>
      <c r="L93" s="2"/>
      <c r="M93" s="2">
        <v>685.3</v>
      </c>
      <c r="N93" s="2">
        <v>3161</v>
      </c>
      <c r="O93" s="2">
        <v>586</v>
      </c>
      <c r="P93" s="2">
        <v>109.4</v>
      </c>
      <c r="Q93" s="2">
        <v>90</v>
      </c>
      <c r="R93" s="2">
        <f t="shared" si="10"/>
        <v>3.0877192982456139</v>
      </c>
      <c r="S93" s="8" t="str">
        <f t="shared" si="9"/>
        <v>o</v>
      </c>
    </row>
    <row r="95" spans="1:23" x14ac:dyDescent="0.25">
      <c r="C95" s="7">
        <f t="shared" ref="C95:I95" si="12">MIN(C2:C93)</f>
        <v>160</v>
      </c>
      <c r="D95" s="7">
        <f t="shared" si="12"/>
        <v>85.4</v>
      </c>
      <c r="E95" s="7">
        <f t="shared" si="12"/>
        <v>57</v>
      </c>
      <c r="F95" s="7">
        <f t="shared" si="12"/>
        <v>1</v>
      </c>
      <c r="G95" s="7">
        <f t="shared" si="12"/>
        <v>201</v>
      </c>
      <c r="H95" s="7">
        <f t="shared" si="12"/>
        <v>25</v>
      </c>
      <c r="I95" s="7">
        <f t="shared" si="12"/>
        <v>389.1</v>
      </c>
    </row>
    <row r="96" spans="1:23" x14ac:dyDescent="0.25">
      <c r="C96" s="2">
        <f>(C95+C97)/2</f>
        <v>237.40760869565219</v>
      </c>
      <c r="D96" s="2">
        <f t="shared" ref="D96:I96" si="13">(D95+D97)/2</f>
        <v>123.15891304347825</v>
      </c>
      <c r="E96" s="2">
        <f t="shared" si="13"/>
        <v>71.264130434782601</v>
      </c>
      <c r="F96" s="2">
        <f t="shared" si="13"/>
        <v>2.3281521739130433</v>
      </c>
      <c r="G96" s="2">
        <f t="shared" si="13"/>
        <v>284.75706521739147</v>
      </c>
      <c r="H96" s="2">
        <f t="shared" si="13"/>
        <v>36.640151569590927</v>
      </c>
      <c r="I96" s="2">
        <f t="shared" si="13"/>
        <v>735.40652173913054</v>
      </c>
    </row>
    <row r="97" spans="2:9" x14ac:dyDescent="0.25">
      <c r="C97" s="7">
        <f t="shared" ref="C97:I97" si="14">AVERAGE(C2:C93)</f>
        <v>314.81521739130437</v>
      </c>
      <c r="D97" s="7">
        <f t="shared" si="14"/>
        <v>160.9178260869565</v>
      </c>
      <c r="E97" s="7">
        <f t="shared" si="14"/>
        <v>85.528260869565216</v>
      </c>
      <c r="F97" s="7">
        <f t="shared" si="14"/>
        <v>3.656304347826087</v>
      </c>
      <c r="G97" s="7">
        <f t="shared" si="14"/>
        <v>368.51413043478294</v>
      </c>
      <c r="H97" s="7">
        <f t="shared" si="14"/>
        <v>48.280303139181854</v>
      </c>
      <c r="I97" s="7">
        <f t="shared" si="14"/>
        <v>1081.7130434782612</v>
      </c>
    </row>
    <row r="98" spans="2:9" x14ac:dyDescent="0.25">
      <c r="C98" s="2">
        <f>(C97+C99)/2</f>
        <v>475.40760869565219</v>
      </c>
      <c r="D98" s="2">
        <f t="shared" ref="D98:I98" si="15">(D97+D99)/2</f>
        <v>239.70891304347825</v>
      </c>
      <c r="E98" s="2">
        <f t="shared" si="15"/>
        <v>120.2641304347826</v>
      </c>
      <c r="F98" s="2">
        <f t="shared" si="15"/>
        <v>5.8281521739130433</v>
      </c>
      <c r="G98" s="2">
        <f t="shared" si="15"/>
        <v>490.25706521739147</v>
      </c>
      <c r="H98" s="2">
        <f t="shared" si="15"/>
        <v>75.271822072064936</v>
      </c>
      <c r="I98" s="2">
        <f t="shared" si="15"/>
        <v>1844.3565217391306</v>
      </c>
    </row>
    <row r="99" spans="2:9" x14ac:dyDescent="0.25">
      <c r="C99" s="7">
        <f t="shared" ref="C99:I99" si="16">MAX(C22:C93)</f>
        <v>636</v>
      </c>
      <c r="D99" s="7">
        <f t="shared" si="16"/>
        <v>318.5</v>
      </c>
      <c r="E99" s="7">
        <f t="shared" si="16"/>
        <v>155</v>
      </c>
      <c r="F99" s="7">
        <f t="shared" si="16"/>
        <v>8</v>
      </c>
      <c r="G99" s="7">
        <f t="shared" si="16"/>
        <v>612</v>
      </c>
      <c r="H99" s="7">
        <f t="shared" si="16"/>
        <v>102.263341004948</v>
      </c>
      <c r="I99" s="7">
        <f t="shared" si="16"/>
        <v>2607</v>
      </c>
    </row>
    <row r="101" spans="2:9" x14ac:dyDescent="0.25">
      <c r="C101" s="7">
        <v>900</v>
      </c>
      <c r="D101" s="7">
        <v>160</v>
      </c>
      <c r="E101" s="7">
        <v>80</v>
      </c>
      <c r="F101" s="7">
        <v>5</v>
      </c>
      <c r="G101" s="7">
        <v>350</v>
      </c>
      <c r="H101" s="7">
        <v>50</v>
      </c>
    </row>
    <row r="103" spans="2:9" x14ac:dyDescent="0.25">
      <c r="B103" s="2" t="s">
        <v>113</v>
      </c>
      <c r="C103" s="2">
        <f>C95</f>
        <v>160</v>
      </c>
      <c r="D103" s="2">
        <f t="shared" ref="D103:H103" si="17">D95</f>
        <v>85.4</v>
      </c>
      <c r="E103" s="2">
        <f t="shared" si="17"/>
        <v>57</v>
      </c>
      <c r="F103" s="2">
        <f t="shared" si="17"/>
        <v>1</v>
      </c>
      <c r="G103" s="2">
        <f t="shared" si="17"/>
        <v>201</v>
      </c>
      <c r="H103" s="2">
        <f t="shared" si="17"/>
        <v>25</v>
      </c>
    </row>
    <row r="104" spans="2:9" x14ac:dyDescent="0.25">
      <c r="B104" s="2" t="s">
        <v>112</v>
      </c>
      <c r="C104" s="2">
        <f>C97</f>
        <v>314.81521739130437</v>
      </c>
      <c r="D104" s="2">
        <f t="shared" ref="D104:H104" si="18">D97</f>
        <v>160.9178260869565</v>
      </c>
      <c r="E104" s="2">
        <f t="shared" si="18"/>
        <v>85.528260869565216</v>
      </c>
      <c r="F104" s="2">
        <f t="shared" si="18"/>
        <v>3.656304347826087</v>
      </c>
      <c r="G104" s="2">
        <f t="shared" si="18"/>
        <v>368.51413043478294</v>
      </c>
      <c r="H104" s="2">
        <f t="shared" si="18"/>
        <v>48.280303139181854</v>
      </c>
    </row>
    <row r="105" spans="2:9" x14ac:dyDescent="0.25">
      <c r="B105" s="2" t="s">
        <v>114</v>
      </c>
      <c r="C105" s="2">
        <f>C99</f>
        <v>636</v>
      </c>
      <c r="D105" s="2">
        <f t="shared" ref="D105:H105" si="19">D99</f>
        <v>318.5</v>
      </c>
      <c r="E105" s="2">
        <f t="shared" si="19"/>
        <v>155</v>
      </c>
      <c r="F105" s="2">
        <f t="shared" si="19"/>
        <v>8</v>
      </c>
      <c r="G105" s="2">
        <f t="shared" si="19"/>
        <v>612</v>
      </c>
      <c r="H105" s="2">
        <f t="shared" si="19"/>
        <v>102.263341004948</v>
      </c>
    </row>
    <row r="106" spans="2:9" x14ac:dyDescent="0.25">
      <c r="B106" s="2" t="s">
        <v>115</v>
      </c>
      <c r="C106" s="2">
        <f t="shared" ref="C106:H106" si="20">_xlfn.STDEV.P(C2:C93)</f>
        <v>127.13780005652768</v>
      </c>
      <c r="D106" s="2">
        <f t="shared" si="20"/>
        <v>42.412836752109044</v>
      </c>
      <c r="E106" s="2">
        <f t="shared" si="20"/>
        <v>22.046540920077359</v>
      </c>
      <c r="F106" s="2">
        <f t="shared" si="20"/>
        <v>1.906610193277988</v>
      </c>
      <c r="G106" s="2">
        <f t="shared" si="20"/>
        <v>81.839858979118375</v>
      </c>
      <c r="H106" s="2">
        <f t="shared" si="20"/>
        <v>22.444480818637278</v>
      </c>
    </row>
    <row r="107" spans="2:9" x14ac:dyDescent="0.25">
      <c r="B107" s="2" t="s">
        <v>116</v>
      </c>
      <c r="C107" s="2">
        <f>C106/C104</f>
        <v>0.40384896610159671</v>
      </c>
      <c r="D107" s="2">
        <f t="shared" ref="D107:H107" si="21">D106/D104</f>
        <v>0.26356829310625951</v>
      </c>
      <c r="E107" s="2">
        <f t="shared" si="21"/>
        <v>0.2577690776818134</v>
      </c>
      <c r="F107" s="2">
        <f t="shared" si="21"/>
        <v>0.52145828462326804</v>
      </c>
      <c r="G107" s="2">
        <f t="shared" si="21"/>
        <v>0.2220806536850066</v>
      </c>
      <c r="H107" s="2">
        <f t="shared" si="21"/>
        <v>0.46487862252924572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0"/>
  <sheetViews>
    <sheetView showGridLines="0" tabSelected="1" workbookViewId="0">
      <pane ySplit="1" topLeftCell="A71" activePane="bottomLeft" state="frozen"/>
      <selection pane="bottomLeft" activeCell="L9" sqref="L9"/>
    </sheetView>
  </sheetViews>
  <sheetFormatPr defaultRowHeight="15" x14ac:dyDescent="0.25"/>
  <cols>
    <col min="1" max="1" width="4.140625" style="12" bestFit="1" customWidth="1"/>
    <col min="2" max="2" width="17.85546875" style="12" bestFit="1" customWidth="1"/>
    <col min="3" max="5" width="6.5703125" style="12" bestFit="1" customWidth="1"/>
    <col min="6" max="6" width="5.85546875" style="12" bestFit="1" customWidth="1"/>
    <col min="7" max="8" width="6.5703125" style="12" bestFit="1" customWidth="1"/>
    <col min="9" max="9" width="7.5703125" style="12" bestFit="1" customWidth="1"/>
    <col min="10" max="10" width="5.5703125" style="12" customWidth="1"/>
    <col min="11" max="16384" width="9.140625" style="12"/>
  </cols>
  <sheetData>
    <row r="1" spans="1:10" x14ac:dyDescent="0.25">
      <c r="A1" s="9" t="s">
        <v>4</v>
      </c>
      <c r="B1" s="10" t="s">
        <v>15</v>
      </c>
      <c r="C1" s="10" t="s">
        <v>45</v>
      </c>
      <c r="D1" s="10" t="s">
        <v>118</v>
      </c>
      <c r="E1" s="10" t="s">
        <v>119</v>
      </c>
      <c r="F1" s="10" t="s">
        <v>0</v>
      </c>
      <c r="G1" s="10" t="s">
        <v>3</v>
      </c>
      <c r="H1" s="10" t="s">
        <v>28</v>
      </c>
      <c r="I1" s="10" t="s">
        <v>221</v>
      </c>
      <c r="J1" s="11"/>
    </row>
    <row r="2" spans="1:10" x14ac:dyDescent="0.25">
      <c r="A2" s="9"/>
      <c r="B2" s="10"/>
      <c r="C2" s="10" t="s">
        <v>222</v>
      </c>
      <c r="D2" s="10" t="s">
        <v>222</v>
      </c>
      <c r="E2" s="10" t="s">
        <v>222</v>
      </c>
      <c r="F2" s="10" t="s">
        <v>222</v>
      </c>
      <c r="G2" s="10" t="s">
        <v>223</v>
      </c>
      <c r="H2" s="10" t="s">
        <v>223</v>
      </c>
      <c r="I2" s="10" t="s">
        <v>224</v>
      </c>
      <c r="J2" s="11"/>
    </row>
    <row r="3" spans="1:10" s="16" customFormat="1" x14ac:dyDescent="0.25">
      <c r="A3" s="13">
        <v>1</v>
      </c>
      <c r="B3" s="13" t="s">
        <v>6</v>
      </c>
      <c r="C3" s="14">
        <v>300</v>
      </c>
      <c r="D3" s="14">
        <v>150.4</v>
      </c>
      <c r="E3" s="14">
        <v>75.599999999999994</v>
      </c>
      <c r="F3" s="14">
        <v>4.18</v>
      </c>
      <c r="G3" s="14">
        <v>376.5</v>
      </c>
      <c r="H3" s="14">
        <v>26.931306249513025</v>
      </c>
      <c r="I3" s="14">
        <v>839</v>
      </c>
      <c r="J3" s="15"/>
    </row>
    <row r="4" spans="1:10" s="16" customFormat="1" x14ac:dyDescent="0.25">
      <c r="A4" s="13">
        <v>2</v>
      </c>
      <c r="B4" s="13" t="s">
        <v>7</v>
      </c>
      <c r="C4" s="14">
        <v>300</v>
      </c>
      <c r="D4" s="14">
        <v>150.57</v>
      </c>
      <c r="E4" s="14">
        <v>75.52</v>
      </c>
      <c r="F4" s="14">
        <v>4.1900000000000004</v>
      </c>
      <c r="G4" s="14">
        <v>376.5</v>
      </c>
      <c r="H4" s="14">
        <v>47.301840498230426</v>
      </c>
      <c r="I4" s="14">
        <v>974</v>
      </c>
      <c r="J4" s="15"/>
    </row>
    <row r="5" spans="1:10" s="16" customFormat="1" x14ac:dyDescent="0.25">
      <c r="A5" s="13">
        <v>3</v>
      </c>
      <c r="B5" s="13" t="s">
        <v>8</v>
      </c>
      <c r="C5" s="14">
        <v>300</v>
      </c>
      <c r="D5" s="14">
        <v>150.38999999999999</v>
      </c>
      <c r="E5" s="14">
        <v>75.67</v>
      </c>
      <c r="F5" s="14">
        <v>4.18</v>
      </c>
      <c r="G5" s="14">
        <v>376.5</v>
      </c>
      <c r="H5" s="14">
        <v>84.570897495398398</v>
      </c>
      <c r="I5" s="14">
        <v>1265</v>
      </c>
      <c r="J5" s="15"/>
    </row>
    <row r="6" spans="1:10" s="16" customFormat="1" x14ac:dyDescent="0.25">
      <c r="A6" s="13">
        <v>4</v>
      </c>
      <c r="B6" s="13" t="s">
        <v>9</v>
      </c>
      <c r="C6" s="14">
        <v>300</v>
      </c>
      <c r="D6" s="14">
        <v>150.12</v>
      </c>
      <c r="E6" s="14">
        <v>75.650000000000006</v>
      </c>
      <c r="F6" s="14">
        <v>5.12</v>
      </c>
      <c r="G6" s="14">
        <v>369</v>
      </c>
      <c r="H6" s="14">
        <v>26.931306249513025</v>
      </c>
      <c r="I6" s="14">
        <v>981</v>
      </c>
      <c r="J6" s="15"/>
    </row>
    <row r="7" spans="1:10" s="16" customFormat="1" x14ac:dyDescent="0.25">
      <c r="A7" s="13">
        <v>5</v>
      </c>
      <c r="B7" s="13" t="s">
        <v>10</v>
      </c>
      <c r="C7" s="14">
        <v>300</v>
      </c>
      <c r="D7" s="14">
        <v>150.22999999999999</v>
      </c>
      <c r="E7" s="14">
        <v>75.739999999999995</v>
      </c>
      <c r="F7" s="14">
        <v>5.08</v>
      </c>
      <c r="G7" s="14">
        <v>369</v>
      </c>
      <c r="H7" s="14">
        <v>47.301840498230426</v>
      </c>
      <c r="I7" s="14">
        <v>1084</v>
      </c>
      <c r="J7" s="15"/>
    </row>
    <row r="8" spans="1:10" s="16" customFormat="1" x14ac:dyDescent="0.25">
      <c r="A8" s="13">
        <v>6</v>
      </c>
      <c r="B8" s="13" t="s">
        <v>11</v>
      </c>
      <c r="C8" s="14">
        <v>300</v>
      </c>
      <c r="D8" s="14">
        <v>150.28</v>
      </c>
      <c r="E8" s="14">
        <v>75.67</v>
      </c>
      <c r="F8" s="14">
        <v>5.09</v>
      </c>
      <c r="G8" s="14">
        <v>369</v>
      </c>
      <c r="H8" s="14">
        <v>84.570897495398398</v>
      </c>
      <c r="I8" s="14">
        <v>1296</v>
      </c>
      <c r="J8" s="15"/>
    </row>
    <row r="9" spans="1:10" s="16" customFormat="1" x14ac:dyDescent="0.25">
      <c r="A9" s="13">
        <v>7</v>
      </c>
      <c r="B9" s="13" t="s">
        <v>218</v>
      </c>
      <c r="C9" s="14">
        <v>300</v>
      </c>
      <c r="D9" s="14">
        <v>148.78</v>
      </c>
      <c r="E9" s="14">
        <v>75.45</v>
      </c>
      <c r="F9" s="14">
        <v>6.32</v>
      </c>
      <c r="G9" s="14">
        <v>400.5</v>
      </c>
      <c r="H9" s="14">
        <v>26.931306249513025</v>
      </c>
      <c r="I9" s="14">
        <v>1193</v>
      </c>
      <c r="J9" s="15"/>
    </row>
    <row r="10" spans="1:10" s="16" customFormat="1" x14ac:dyDescent="0.25">
      <c r="A10" s="13">
        <v>8</v>
      </c>
      <c r="B10" s="13" t="s">
        <v>219</v>
      </c>
      <c r="C10" s="14">
        <v>300</v>
      </c>
      <c r="D10" s="14">
        <v>148.91999999999999</v>
      </c>
      <c r="E10" s="14">
        <v>75.56</v>
      </c>
      <c r="F10" s="14">
        <v>6.43</v>
      </c>
      <c r="G10" s="14">
        <v>400.5</v>
      </c>
      <c r="H10" s="14">
        <v>47.301840498230426</v>
      </c>
      <c r="I10" s="14">
        <v>1280</v>
      </c>
      <c r="J10" s="15"/>
    </row>
    <row r="11" spans="1:10" s="16" customFormat="1" x14ac:dyDescent="0.25">
      <c r="A11" s="13">
        <v>9</v>
      </c>
      <c r="B11" s="13" t="s">
        <v>220</v>
      </c>
      <c r="C11" s="14">
        <v>300</v>
      </c>
      <c r="D11" s="14">
        <v>149.53</v>
      </c>
      <c r="E11" s="14">
        <v>75.349999999999994</v>
      </c>
      <c r="F11" s="14">
        <v>6.25</v>
      </c>
      <c r="G11" s="14">
        <v>400.5</v>
      </c>
      <c r="H11" s="14">
        <v>84.570897495398398</v>
      </c>
      <c r="I11" s="14">
        <v>1483</v>
      </c>
      <c r="J11" s="15"/>
    </row>
    <row r="12" spans="1:10" s="16" customFormat="1" x14ac:dyDescent="0.25">
      <c r="A12" s="13">
        <v>10</v>
      </c>
      <c r="B12" s="13" t="s">
        <v>20</v>
      </c>
      <c r="C12" s="17">
        <v>500</v>
      </c>
      <c r="D12" s="14">
        <v>150.18</v>
      </c>
      <c r="E12" s="14">
        <v>75.209999999999994</v>
      </c>
      <c r="F12" s="14">
        <v>4.51</v>
      </c>
      <c r="G12" s="14">
        <v>395</v>
      </c>
      <c r="H12" s="14">
        <v>69.2</v>
      </c>
      <c r="I12" s="14">
        <v>1075</v>
      </c>
      <c r="J12" s="15"/>
    </row>
    <row r="13" spans="1:10" s="16" customFormat="1" x14ac:dyDescent="0.25">
      <c r="A13" s="13">
        <v>11</v>
      </c>
      <c r="B13" s="13" t="s">
        <v>21</v>
      </c>
      <c r="C13" s="17">
        <v>500</v>
      </c>
      <c r="D13" s="14">
        <v>150.49</v>
      </c>
      <c r="E13" s="14">
        <v>75.260000000000005</v>
      </c>
      <c r="F13" s="14">
        <v>5.41</v>
      </c>
      <c r="G13" s="14">
        <v>358</v>
      </c>
      <c r="H13" s="14">
        <v>69.2</v>
      </c>
      <c r="I13" s="14">
        <v>1163</v>
      </c>
      <c r="J13" s="15"/>
    </row>
    <row r="14" spans="1:10" s="16" customFormat="1" x14ac:dyDescent="0.25">
      <c r="A14" s="13">
        <v>12</v>
      </c>
      <c r="B14" s="13" t="s">
        <v>22</v>
      </c>
      <c r="C14" s="17">
        <v>500</v>
      </c>
      <c r="D14" s="14">
        <v>150.05000000000001</v>
      </c>
      <c r="E14" s="14">
        <v>75.42</v>
      </c>
      <c r="F14" s="14">
        <v>6.56</v>
      </c>
      <c r="G14" s="14">
        <v>369</v>
      </c>
      <c r="H14" s="14">
        <v>69.2</v>
      </c>
      <c r="I14" s="14">
        <v>1310</v>
      </c>
      <c r="J14" s="15"/>
    </row>
    <row r="15" spans="1:10" s="16" customFormat="1" x14ac:dyDescent="0.25">
      <c r="A15" s="13">
        <v>13</v>
      </c>
      <c r="B15" s="13" t="s">
        <v>23</v>
      </c>
      <c r="C15" s="17">
        <v>600</v>
      </c>
      <c r="D15" s="14">
        <v>200.21</v>
      </c>
      <c r="E15" s="14">
        <v>100.12</v>
      </c>
      <c r="F15" s="14">
        <v>5.2</v>
      </c>
      <c r="G15" s="14">
        <v>397</v>
      </c>
      <c r="H15" s="14">
        <v>69.2</v>
      </c>
      <c r="I15" s="14">
        <v>1598</v>
      </c>
      <c r="J15" s="15"/>
    </row>
    <row r="16" spans="1:10" s="16" customFormat="1" x14ac:dyDescent="0.25">
      <c r="A16" s="13">
        <v>14</v>
      </c>
      <c r="B16" s="13" t="s">
        <v>24</v>
      </c>
      <c r="C16" s="17">
        <v>600</v>
      </c>
      <c r="D16" s="14">
        <v>200</v>
      </c>
      <c r="E16" s="14">
        <v>100.35</v>
      </c>
      <c r="F16" s="14">
        <v>6.1</v>
      </c>
      <c r="G16" s="14">
        <v>411</v>
      </c>
      <c r="H16" s="14">
        <v>69.2</v>
      </c>
      <c r="I16" s="14">
        <v>2068</v>
      </c>
      <c r="J16" s="15"/>
    </row>
    <row r="17" spans="1:10" s="16" customFormat="1" x14ac:dyDescent="0.25">
      <c r="A17" s="13">
        <v>15</v>
      </c>
      <c r="B17" s="13" t="s">
        <v>25</v>
      </c>
      <c r="C17" s="17">
        <v>600</v>
      </c>
      <c r="D17" s="14">
        <v>200.6</v>
      </c>
      <c r="E17" s="14">
        <v>100.02</v>
      </c>
      <c r="F17" s="14">
        <v>8.17</v>
      </c>
      <c r="G17" s="14">
        <v>383</v>
      </c>
      <c r="H17" s="14">
        <v>69.2</v>
      </c>
      <c r="I17" s="14">
        <v>2133</v>
      </c>
      <c r="J17" s="15"/>
    </row>
    <row r="18" spans="1:10" s="16" customFormat="1" x14ac:dyDescent="0.25">
      <c r="A18" s="13">
        <v>16</v>
      </c>
      <c r="B18" s="13" t="s">
        <v>26</v>
      </c>
      <c r="C18" s="17">
        <v>600</v>
      </c>
      <c r="D18" s="14">
        <v>200.19</v>
      </c>
      <c r="E18" s="14">
        <v>100.41</v>
      </c>
      <c r="F18" s="14">
        <v>9.7200000000000006</v>
      </c>
      <c r="G18" s="14">
        <v>367</v>
      </c>
      <c r="H18" s="14">
        <v>69.2</v>
      </c>
      <c r="I18" s="14">
        <v>2290</v>
      </c>
      <c r="J18" s="15"/>
    </row>
    <row r="19" spans="1:10" s="16" customFormat="1" x14ac:dyDescent="0.25">
      <c r="A19" s="13">
        <v>17</v>
      </c>
      <c r="B19" s="13" t="s">
        <v>27</v>
      </c>
      <c r="C19" s="17">
        <v>698</v>
      </c>
      <c r="D19" s="14">
        <v>220.7</v>
      </c>
      <c r="E19" s="14">
        <v>110.7</v>
      </c>
      <c r="F19" s="14">
        <v>6.16</v>
      </c>
      <c r="G19" s="14">
        <v>421</v>
      </c>
      <c r="H19" s="14">
        <v>48.2</v>
      </c>
      <c r="I19" s="14">
        <v>2109</v>
      </c>
      <c r="J19" s="15"/>
    </row>
    <row r="20" spans="1:10" s="16" customFormat="1" x14ac:dyDescent="0.25">
      <c r="A20" s="13">
        <v>18</v>
      </c>
      <c r="B20" s="17" t="s">
        <v>30</v>
      </c>
      <c r="C20" s="14">
        <v>243</v>
      </c>
      <c r="D20" s="14">
        <v>123</v>
      </c>
      <c r="E20" s="14">
        <v>77</v>
      </c>
      <c r="F20" s="14">
        <v>1.88</v>
      </c>
      <c r="G20" s="17">
        <v>377</v>
      </c>
      <c r="H20" s="14">
        <v>35.714191713718236</v>
      </c>
      <c r="I20" s="17">
        <v>551</v>
      </c>
      <c r="J20" s="15"/>
    </row>
    <row r="21" spans="1:10" s="16" customFormat="1" x14ac:dyDescent="0.25">
      <c r="A21" s="13">
        <v>19</v>
      </c>
      <c r="B21" s="17" t="s">
        <v>31</v>
      </c>
      <c r="C21" s="14">
        <v>244</v>
      </c>
      <c r="D21" s="14">
        <v>124.1</v>
      </c>
      <c r="E21" s="14">
        <v>76.400000000000006</v>
      </c>
      <c r="F21" s="14">
        <v>1.88</v>
      </c>
      <c r="G21" s="17">
        <v>377</v>
      </c>
      <c r="H21" s="14">
        <v>95.292247984294761</v>
      </c>
      <c r="I21" s="17">
        <v>857</v>
      </c>
      <c r="J21" s="15"/>
    </row>
    <row r="22" spans="1:10" s="16" customFormat="1" x14ac:dyDescent="0.25">
      <c r="A22" s="13">
        <v>20</v>
      </c>
      <c r="B22" s="17" t="s">
        <v>32</v>
      </c>
      <c r="C22" s="14">
        <v>242</v>
      </c>
      <c r="D22" s="14">
        <v>121</v>
      </c>
      <c r="E22" s="14">
        <v>78.400000000000006</v>
      </c>
      <c r="F22" s="14">
        <v>2.98</v>
      </c>
      <c r="G22" s="17">
        <v>420</v>
      </c>
      <c r="H22" s="14">
        <v>35.714191713718236</v>
      </c>
      <c r="I22" s="17">
        <v>680</v>
      </c>
      <c r="J22" s="15"/>
    </row>
    <row r="23" spans="1:10" s="16" customFormat="1" x14ac:dyDescent="0.25">
      <c r="A23" s="13">
        <v>21</v>
      </c>
      <c r="B23" s="17" t="s">
        <v>33</v>
      </c>
      <c r="C23" s="14">
        <v>242</v>
      </c>
      <c r="D23" s="14">
        <v>121.3</v>
      </c>
      <c r="E23" s="14">
        <v>78</v>
      </c>
      <c r="F23" s="14">
        <v>3</v>
      </c>
      <c r="G23" s="17">
        <v>420</v>
      </c>
      <c r="H23" s="14">
        <v>95.292247984294761</v>
      </c>
      <c r="I23" s="17">
        <v>1065</v>
      </c>
      <c r="J23" s="15"/>
    </row>
    <row r="24" spans="1:10" s="16" customFormat="1" x14ac:dyDescent="0.25">
      <c r="A24" s="13">
        <v>22</v>
      </c>
      <c r="B24" s="17" t="s">
        <v>34</v>
      </c>
      <c r="C24" s="14">
        <v>176</v>
      </c>
      <c r="D24" s="14">
        <v>85.5</v>
      </c>
      <c r="E24" s="14">
        <v>57</v>
      </c>
      <c r="F24" s="14">
        <v>3.17</v>
      </c>
      <c r="G24" s="17">
        <v>339</v>
      </c>
      <c r="H24" s="14">
        <v>35.714191713718236</v>
      </c>
      <c r="I24" s="17">
        <v>492</v>
      </c>
      <c r="J24" s="15"/>
    </row>
    <row r="25" spans="1:10" s="16" customFormat="1" x14ac:dyDescent="0.25">
      <c r="A25" s="13">
        <v>23</v>
      </c>
      <c r="B25" s="17" t="s">
        <v>35</v>
      </c>
      <c r="C25" s="14">
        <v>174</v>
      </c>
      <c r="D25" s="14">
        <v>85.4</v>
      </c>
      <c r="E25" s="14">
        <v>57.3</v>
      </c>
      <c r="F25" s="14">
        <v>3.2</v>
      </c>
      <c r="G25" s="17">
        <v>339</v>
      </c>
      <c r="H25" s="14">
        <v>95.292247984294761</v>
      </c>
      <c r="I25" s="17">
        <v>570</v>
      </c>
      <c r="J25" s="15"/>
    </row>
    <row r="26" spans="1:10" s="16" customFormat="1" x14ac:dyDescent="0.25">
      <c r="A26" s="13">
        <v>24</v>
      </c>
      <c r="B26" s="17" t="s">
        <v>36</v>
      </c>
      <c r="C26" s="14">
        <v>300</v>
      </c>
      <c r="D26" s="14">
        <v>150.4</v>
      </c>
      <c r="E26" s="14">
        <v>75</v>
      </c>
      <c r="F26" s="14">
        <v>4.18</v>
      </c>
      <c r="G26" s="17">
        <v>376.5</v>
      </c>
      <c r="H26" s="14">
        <v>26.931306249513025</v>
      </c>
      <c r="I26" s="17">
        <v>839</v>
      </c>
      <c r="J26" s="15"/>
    </row>
    <row r="27" spans="1:10" s="16" customFormat="1" x14ac:dyDescent="0.25">
      <c r="A27" s="13">
        <v>25</v>
      </c>
      <c r="B27" s="17" t="s">
        <v>37</v>
      </c>
      <c r="C27" s="14">
        <v>300</v>
      </c>
      <c r="D27" s="14">
        <v>150.5</v>
      </c>
      <c r="E27" s="14">
        <v>75</v>
      </c>
      <c r="F27" s="14">
        <v>4.1900000000000004</v>
      </c>
      <c r="G27" s="17">
        <v>376.5</v>
      </c>
      <c r="H27" s="14">
        <v>47.301840498230426</v>
      </c>
      <c r="I27" s="17">
        <v>974</v>
      </c>
      <c r="J27" s="15"/>
    </row>
    <row r="28" spans="1:10" s="16" customFormat="1" x14ac:dyDescent="0.25">
      <c r="A28" s="13">
        <v>26</v>
      </c>
      <c r="B28" s="17" t="s">
        <v>38</v>
      </c>
      <c r="C28" s="14">
        <v>300</v>
      </c>
      <c r="D28" s="14">
        <v>150.30000000000001</v>
      </c>
      <c r="E28" s="14">
        <v>75</v>
      </c>
      <c r="F28" s="14">
        <v>4.18</v>
      </c>
      <c r="G28" s="17">
        <v>376.5</v>
      </c>
      <c r="H28" s="14">
        <v>88.393304473379075</v>
      </c>
      <c r="I28" s="17">
        <v>1265</v>
      </c>
      <c r="J28" s="15"/>
    </row>
    <row r="29" spans="1:10" s="16" customFormat="1" x14ac:dyDescent="0.25">
      <c r="A29" s="13">
        <v>27</v>
      </c>
      <c r="B29" s="17" t="s">
        <v>39</v>
      </c>
      <c r="C29" s="14">
        <v>300</v>
      </c>
      <c r="D29" s="14">
        <v>150.1</v>
      </c>
      <c r="E29" s="14">
        <v>75</v>
      </c>
      <c r="F29" s="14">
        <v>5.12</v>
      </c>
      <c r="G29" s="17">
        <v>369</v>
      </c>
      <c r="H29" s="14">
        <v>26.931306249513025</v>
      </c>
      <c r="I29" s="17">
        <v>981</v>
      </c>
      <c r="J29" s="15"/>
    </row>
    <row r="30" spans="1:10" s="16" customFormat="1" x14ac:dyDescent="0.25">
      <c r="A30" s="13">
        <v>28</v>
      </c>
      <c r="B30" s="17" t="s">
        <v>40</v>
      </c>
      <c r="C30" s="14">
        <v>300</v>
      </c>
      <c r="D30" s="14">
        <v>150.19999999999999</v>
      </c>
      <c r="E30" s="14">
        <v>75</v>
      </c>
      <c r="F30" s="14">
        <v>5.08</v>
      </c>
      <c r="G30" s="17">
        <v>369</v>
      </c>
      <c r="H30" s="14">
        <v>47.301840498230426</v>
      </c>
      <c r="I30" s="17">
        <v>1084</v>
      </c>
      <c r="J30" s="15"/>
    </row>
    <row r="31" spans="1:10" s="16" customFormat="1" x14ac:dyDescent="0.25">
      <c r="A31" s="13">
        <v>29</v>
      </c>
      <c r="B31" s="17" t="s">
        <v>41</v>
      </c>
      <c r="C31" s="14">
        <v>300</v>
      </c>
      <c r="D31" s="14">
        <v>150.19999999999999</v>
      </c>
      <c r="E31" s="14">
        <v>75</v>
      </c>
      <c r="F31" s="14">
        <v>5.09</v>
      </c>
      <c r="G31" s="17">
        <v>369</v>
      </c>
      <c r="H31" s="14">
        <v>88.393304473379075</v>
      </c>
      <c r="I31" s="17">
        <v>1296</v>
      </c>
      <c r="J31" s="15"/>
    </row>
    <row r="32" spans="1:10" s="16" customFormat="1" x14ac:dyDescent="0.25">
      <c r="A32" s="13">
        <v>30</v>
      </c>
      <c r="B32" s="17" t="s">
        <v>42</v>
      </c>
      <c r="C32" s="14">
        <v>300</v>
      </c>
      <c r="D32" s="14">
        <v>148.69999999999999</v>
      </c>
      <c r="E32" s="14">
        <v>75</v>
      </c>
      <c r="F32" s="14">
        <v>6.32</v>
      </c>
      <c r="G32" s="17">
        <v>400.5</v>
      </c>
      <c r="H32" s="14">
        <v>26.931306249513025</v>
      </c>
      <c r="I32" s="17">
        <v>1192</v>
      </c>
      <c r="J32" s="15"/>
    </row>
    <row r="33" spans="1:10" s="16" customFormat="1" x14ac:dyDescent="0.25">
      <c r="A33" s="13">
        <v>31</v>
      </c>
      <c r="B33" s="17" t="s">
        <v>43</v>
      </c>
      <c r="C33" s="14">
        <v>300</v>
      </c>
      <c r="D33" s="14">
        <v>148.9</v>
      </c>
      <c r="E33" s="14">
        <v>75</v>
      </c>
      <c r="F33" s="14">
        <v>6.43</v>
      </c>
      <c r="G33" s="17">
        <v>400.5</v>
      </c>
      <c r="H33" s="14">
        <v>47.301840498230426</v>
      </c>
      <c r="I33" s="17">
        <v>1280</v>
      </c>
      <c r="J33" s="15"/>
    </row>
    <row r="34" spans="1:10" s="16" customFormat="1" x14ac:dyDescent="0.25">
      <c r="A34" s="13">
        <v>32</v>
      </c>
      <c r="B34" s="17" t="s">
        <v>44</v>
      </c>
      <c r="C34" s="14">
        <v>300</v>
      </c>
      <c r="D34" s="14">
        <v>149.5</v>
      </c>
      <c r="E34" s="14">
        <v>75</v>
      </c>
      <c r="F34" s="14">
        <v>6.25</v>
      </c>
      <c r="G34" s="17">
        <v>400.5</v>
      </c>
      <c r="H34" s="14">
        <v>88.393304473379075</v>
      </c>
      <c r="I34" s="17">
        <v>1483</v>
      </c>
      <c r="J34" s="15"/>
    </row>
    <row r="35" spans="1:10" s="16" customFormat="1" x14ac:dyDescent="0.25">
      <c r="A35" s="13">
        <v>33</v>
      </c>
      <c r="B35" s="17" t="s">
        <v>48</v>
      </c>
      <c r="C35" s="17">
        <v>300</v>
      </c>
      <c r="D35" s="17">
        <v>150.1</v>
      </c>
      <c r="E35" s="17">
        <v>75</v>
      </c>
      <c r="F35" s="17">
        <v>4.0999999999999996</v>
      </c>
      <c r="G35" s="17">
        <v>431.4</v>
      </c>
      <c r="H35" s="14">
        <v>35.802859671856041</v>
      </c>
      <c r="I35" s="17">
        <v>900</v>
      </c>
      <c r="J35" s="15"/>
    </row>
    <row r="36" spans="1:10" s="16" customFormat="1" x14ac:dyDescent="0.25">
      <c r="A36" s="13">
        <v>34</v>
      </c>
      <c r="B36" s="17" t="s">
        <v>49</v>
      </c>
      <c r="C36" s="17">
        <v>301</v>
      </c>
      <c r="D36" s="17">
        <v>150.19999999999999</v>
      </c>
      <c r="E36" s="17">
        <v>75.099999999999994</v>
      </c>
      <c r="F36" s="17">
        <v>4</v>
      </c>
      <c r="G36" s="17">
        <v>431.4</v>
      </c>
      <c r="H36" s="14">
        <v>49.43109049893993</v>
      </c>
      <c r="I36" s="17">
        <v>1139</v>
      </c>
      <c r="J36" s="15"/>
    </row>
    <row r="37" spans="1:10" s="16" customFormat="1" x14ac:dyDescent="0.25">
      <c r="A37" s="13">
        <v>35</v>
      </c>
      <c r="B37" s="17" t="s">
        <v>50</v>
      </c>
      <c r="C37" s="17">
        <v>299</v>
      </c>
      <c r="D37" s="17">
        <v>150.1</v>
      </c>
      <c r="E37" s="17">
        <v>75.2</v>
      </c>
      <c r="F37" s="17">
        <v>4.2</v>
      </c>
      <c r="G37" s="17">
        <v>431.4</v>
      </c>
      <c r="H37" s="14">
        <v>92.137964035012729</v>
      </c>
      <c r="I37" s="17">
        <v>1239</v>
      </c>
      <c r="J37" s="15"/>
    </row>
    <row r="38" spans="1:10" s="16" customFormat="1" x14ac:dyDescent="0.25">
      <c r="A38" s="13">
        <v>36</v>
      </c>
      <c r="B38" s="17" t="s">
        <v>51</v>
      </c>
      <c r="C38" s="17">
        <v>398</v>
      </c>
      <c r="D38" s="17">
        <v>197.8</v>
      </c>
      <c r="E38" s="17">
        <v>100.1</v>
      </c>
      <c r="F38" s="17">
        <v>5.0999999999999996</v>
      </c>
      <c r="G38" s="17">
        <v>347.9</v>
      </c>
      <c r="H38" s="14">
        <v>36.869307218523183</v>
      </c>
      <c r="I38" s="17">
        <v>1232</v>
      </c>
      <c r="J38" s="15"/>
    </row>
    <row r="39" spans="1:10" s="16" customFormat="1" x14ac:dyDescent="0.25">
      <c r="A39" s="13">
        <v>37</v>
      </c>
      <c r="B39" s="17" t="s">
        <v>52</v>
      </c>
      <c r="C39" s="17">
        <v>398</v>
      </c>
      <c r="D39" s="17">
        <v>197.5</v>
      </c>
      <c r="E39" s="17">
        <v>100.2</v>
      </c>
      <c r="F39" s="17">
        <v>5.0999999999999996</v>
      </c>
      <c r="G39" s="17">
        <v>347.9</v>
      </c>
      <c r="H39" s="14">
        <v>53.540847846829536</v>
      </c>
      <c r="I39" s="17">
        <v>1737</v>
      </c>
      <c r="J39" s="15"/>
    </row>
    <row r="40" spans="1:10" s="16" customFormat="1" x14ac:dyDescent="0.25">
      <c r="A40" s="13">
        <v>38</v>
      </c>
      <c r="B40" s="17" t="s">
        <v>53</v>
      </c>
      <c r="C40" s="17">
        <v>398</v>
      </c>
      <c r="D40" s="17">
        <v>197.4</v>
      </c>
      <c r="E40" s="17">
        <v>100.1</v>
      </c>
      <c r="F40" s="17">
        <v>5.0999999999999996</v>
      </c>
      <c r="G40" s="17">
        <v>347.9</v>
      </c>
      <c r="H40" s="14">
        <v>102.263341004948</v>
      </c>
      <c r="I40" s="17">
        <v>2116</v>
      </c>
      <c r="J40" s="15"/>
    </row>
    <row r="41" spans="1:10" s="16" customFormat="1" x14ac:dyDescent="0.25">
      <c r="A41" s="13">
        <v>39</v>
      </c>
      <c r="B41" s="17" t="s">
        <v>55</v>
      </c>
      <c r="C41" s="17">
        <v>160</v>
      </c>
      <c r="D41" s="17">
        <v>160</v>
      </c>
      <c r="E41" s="17">
        <v>107.8</v>
      </c>
      <c r="F41" s="17">
        <v>1</v>
      </c>
      <c r="G41" s="17">
        <v>207</v>
      </c>
      <c r="H41" s="14">
        <v>27.3</v>
      </c>
      <c r="I41" s="17">
        <v>768.7</v>
      </c>
      <c r="J41" s="15"/>
    </row>
    <row r="42" spans="1:10" s="16" customFormat="1" x14ac:dyDescent="0.25">
      <c r="A42" s="13">
        <v>40</v>
      </c>
      <c r="B42" s="17" t="s">
        <v>56</v>
      </c>
      <c r="C42" s="17">
        <v>160</v>
      </c>
      <c r="D42" s="17">
        <v>159.4</v>
      </c>
      <c r="E42" s="17">
        <v>106.5</v>
      </c>
      <c r="F42" s="17">
        <v>1.6</v>
      </c>
      <c r="G42" s="17">
        <v>296</v>
      </c>
      <c r="H42" s="14">
        <v>27.3</v>
      </c>
      <c r="I42" s="17">
        <v>844</v>
      </c>
      <c r="J42" s="15"/>
    </row>
    <row r="43" spans="1:10" s="16" customFormat="1" x14ac:dyDescent="0.25">
      <c r="A43" s="13">
        <v>41</v>
      </c>
      <c r="B43" s="17" t="s">
        <v>57</v>
      </c>
      <c r="C43" s="17">
        <v>160</v>
      </c>
      <c r="D43" s="17">
        <v>159.69999999999999</v>
      </c>
      <c r="E43" s="17">
        <v>107.4</v>
      </c>
      <c r="F43" s="17">
        <v>2.2999999999999998</v>
      </c>
      <c r="G43" s="17">
        <v>341</v>
      </c>
      <c r="H43" s="14">
        <v>27.3</v>
      </c>
      <c r="I43" s="17">
        <v>921.3</v>
      </c>
      <c r="J43" s="15"/>
    </row>
    <row r="44" spans="1:10" s="16" customFormat="1" x14ac:dyDescent="0.25">
      <c r="A44" s="13">
        <v>42</v>
      </c>
      <c r="B44" s="17" t="s">
        <v>58</v>
      </c>
      <c r="C44" s="17">
        <v>250</v>
      </c>
      <c r="D44" s="17">
        <v>159.9</v>
      </c>
      <c r="E44" s="17">
        <v>105.5</v>
      </c>
      <c r="F44" s="17">
        <v>1</v>
      </c>
      <c r="G44" s="17">
        <v>207</v>
      </c>
      <c r="H44" s="14">
        <v>27.3</v>
      </c>
      <c r="I44" s="17">
        <v>681.3</v>
      </c>
      <c r="J44" s="15"/>
    </row>
    <row r="45" spans="1:10" s="16" customFormat="1" x14ac:dyDescent="0.25">
      <c r="A45" s="13">
        <v>43</v>
      </c>
      <c r="B45" s="17" t="s">
        <v>59</v>
      </c>
      <c r="C45" s="17">
        <v>250</v>
      </c>
      <c r="D45" s="17">
        <v>160.1</v>
      </c>
      <c r="E45" s="17">
        <v>105.5</v>
      </c>
      <c r="F45" s="17">
        <v>1.6</v>
      </c>
      <c r="G45" s="17">
        <v>296</v>
      </c>
      <c r="H45" s="14">
        <v>27.3</v>
      </c>
      <c r="I45" s="17">
        <v>783.3</v>
      </c>
      <c r="J45" s="15"/>
    </row>
    <row r="46" spans="1:10" s="16" customFormat="1" x14ac:dyDescent="0.25">
      <c r="A46" s="13">
        <v>44</v>
      </c>
      <c r="B46" s="17" t="s">
        <v>60</v>
      </c>
      <c r="C46" s="17">
        <v>250</v>
      </c>
      <c r="D46" s="17">
        <v>160.80000000000001</v>
      </c>
      <c r="E46" s="17">
        <v>107</v>
      </c>
      <c r="F46" s="17">
        <v>2.2999999999999998</v>
      </c>
      <c r="G46" s="17">
        <v>341</v>
      </c>
      <c r="H46" s="14">
        <v>27.3</v>
      </c>
      <c r="I46" s="17">
        <v>850.7</v>
      </c>
      <c r="J46" s="15"/>
    </row>
    <row r="47" spans="1:10" s="16" customFormat="1" x14ac:dyDescent="0.25">
      <c r="A47" s="13">
        <v>45</v>
      </c>
      <c r="B47" s="17" t="s">
        <v>61</v>
      </c>
      <c r="C47" s="17">
        <v>160</v>
      </c>
      <c r="D47" s="17">
        <v>160.4</v>
      </c>
      <c r="E47" s="17">
        <v>77.3</v>
      </c>
      <c r="F47" s="17">
        <v>1</v>
      </c>
      <c r="G47" s="17">
        <v>211</v>
      </c>
      <c r="H47" s="14">
        <v>25</v>
      </c>
      <c r="I47" s="17">
        <v>389.1</v>
      </c>
      <c r="J47" s="15"/>
    </row>
    <row r="48" spans="1:10" s="16" customFormat="1" x14ac:dyDescent="0.25">
      <c r="A48" s="13">
        <v>46</v>
      </c>
      <c r="B48" s="17" t="s">
        <v>62</v>
      </c>
      <c r="C48" s="17">
        <v>160</v>
      </c>
      <c r="D48" s="17">
        <v>159.4</v>
      </c>
      <c r="E48" s="17">
        <v>80.5</v>
      </c>
      <c r="F48" s="17">
        <v>1.6</v>
      </c>
      <c r="G48" s="17">
        <v>279</v>
      </c>
      <c r="H48" s="14">
        <v>25</v>
      </c>
      <c r="I48" s="17">
        <v>699.7</v>
      </c>
      <c r="J48" s="15"/>
    </row>
    <row r="49" spans="1:10" s="16" customFormat="1" x14ac:dyDescent="0.25">
      <c r="A49" s="13">
        <v>47</v>
      </c>
      <c r="B49" s="17" t="s">
        <v>63</v>
      </c>
      <c r="C49" s="17">
        <v>160</v>
      </c>
      <c r="D49" s="17">
        <v>158.80000000000001</v>
      </c>
      <c r="E49" s="17">
        <v>80.7</v>
      </c>
      <c r="F49" s="17">
        <v>2.2999999999999998</v>
      </c>
      <c r="G49" s="17">
        <v>201</v>
      </c>
      <c r="H49" s="14">
        <v>25</v>
      </c>
      <c r="I49" s="17">
        <v>761.5</v>
      </c>
      <c r="J49" s="15"/>
    </row>
    <row r="50" spans="1:10" s="16" customFormat="1" x14ac:dyDescent="0.25">
      <c r="A50" s="13">
        <v>48</v>
      </c>
      <c r="B50" s="17" t="s">
        <v>64</v>
      </c>
      <c r="C50" s="17">
        <v>250</v>
      </c>
      <c r="D50" s="17">
        <v>160.80000000000001</v>
      </c>
      <c r="E50" s="17">
        <v>74.900000000000006</v>
      </c>
      <c r="F50" s="17">
        <v>1</v>
      </c>
      <c r="G50" s="17">
        <v>211</v>
      </c>
      <c r="H50" s="14">
        <v>25</v>
      </c>
      <c r="I50" s="17">
        <v>468.4</v>
      </c>
      <c r="J50" s="15"/>
    </row>
    <row r="51" spans="1:10" s="16" customFormat="1" x14ac:dyDescent="0.25">
      <c r="A51" s="13">
        <v>49</v>
      </c>
      <c r="B51" s="17" t="s">
        <v>65</v>
      </c>
      <c r="C51" s="17">
        <v>250</v>
      </c>
      <c r="D51" s="17">
        <v>159.30000000000001</v>
      </c>
      <c r="E51" s="17">
        <v>79.8</v>
      </c>
      <c r="F51" s="17">
        <v>1.6</v>
      </c>
      <c r="G51" s="17">
        <v>279</v>
      </c>
      <c r="H51" s="14">
        <v>25</v>
      </c>
      <c r="I51" s="17">
        <v>666.4</v>
      </c>
      <c r="J51" s="15"/>
    </row>
    <row r="52" spans="1:10" s="16" customFormat="1" x14ac:dyDescent="0.25">
      <c r="A52" s="13">
        <v>50</v>
      </c>
      <c r="B52" s="17" t="s">
        <v>66</v>
      </c>
      <c r="C52" s="17">
        <v>250</v>
      </c>
      <c r="D52" s="17">
        <v>158.30000000000001</v>
      </c>
      <c r="E52" s="17">
        <v>82</v>
      </c>
      <c r="F52" s="17">
        <v>2.2999999999999998</v>
      </c>
      <c r="G52" s="17">
        <v>201</v>
      </c>
      <c r="H52" s="14">
        <v>25</v>
      </c>
      <c r="I52" s="17">
        <v>630.1</v>
      </c>
      <c r="J52" s="15"/>
    </row>
    <row r="53" spans="1:10" s="16" customFormat="1" x14ac:dyDescent="0.25">
      <c r="A53" s="13">
        <v>51</v>
      </c>
      <c r="B53" s="17" t="s">
        <v>67</v>
      </c>
      <c r="C53" s="17">
        <v>160</v>
      </c>
      <c r="D53" s="17">
        <v>159.19999999999999</v>
      </c>
      <c r="E53" s="17">
        <v>63.2</v>
      </c>
      <c r="F53" s="17">
        <v>1</v>
      </c>
      <c r="G53" s="17">
        <v>207</v>
      </c>
      <c r="H53" s="14">
        <v>27.3</v>
      </c>
      <c r="I53" s="17">
        <v>496</v>
      </c>
      <c r="J53" s="15"/>
    </row>
    <row r="54" spans="1:10" s="16" customFormat="1" x14ac:dyDescent="0.25">
      <c r="A54" s="13">
        <v>52</v>
      </c>
      <c r="B54" s="17" t="s">
        <v>68</v>
      </c>
      <c r="C54" s="17">
        <v>160</v>
      </c>
      <c r="D54" s="17">
        <v>159.6</v>
      </c>
      <c r="E54" s="17">
        <v>63.3</v>
      </c>
      <c r="F54" s="17">
        <v>1.6</v>
      </c>
      <c r="G54" s="17">
        <v>296</v>
      </c>
      <c r="H54" s="14">
        <v>27.3</v>
      </c>
      <c r="I54" s="17">
        <v>500.6</v>
      </c>
      <c r="J54" s="15"/>
    </row>
    <row r="55" spans="1:10" s="16" customFormat="1" x14ac:dyDescent="0.25">
      <c r="A55" s="13">
        <v>53</v>
      </c>
      <c r="B55" s="17" t="s">
        <v>69</v>
      </c>
      <c r="C55" s="17">
        <v>160</v>
      </c>
      <c r="D55" s="17">
        <v>159.5</v>
      </c>
      <c r="E55" s="17">
        <v>64.2</v>
      </c>
      <c r="F55" s="17">
        <v>2.2999999999999998</v>
      </c>
      <c r="G55" s="17">
        <v>341</v>
      </c>
      <c r="H55" s="14">
        <v>27.3</v>
      </c>
      <c r="I55" s="17">
        <v>665.3</v>
      </c>
      <c r="J55" s="15"/>
    </row>
    <row r="56" spans="1:10" s="16" customFormat="1" x14ac:dyDescent="0.25">
      <c r="A56" s="13">
        <v>54</v>
      </c>
      <c r="B56" s="17" t="s">
        <v>70</v>
      </c>
      <c r="C56" s="17">
        <v>250</v>
      </c>
      <c r="D56" s="17">
        <v>158.5</v>
      </c>
      <c r="E56" s="17">
        <v>64.5</v>
      </c>
      <c r="F56" s="17">
        <v>1</v>
      </c>
      <c r="G56" s="17">
        <v>207</v>
      </c>
      <c r="H56" s="14">
        <v>27.3</v>
      </c>
      <c r="I56" s="17">
        <v>413.3</v>
      </c>
      <c r="J56" s="15"/>
    </row>
    <row r="57" spans="1:10" s="16" customFormat="1" x14ac:dyDescent="0.25">
      <c r="A57" s="13">
        <v>55</v>
      </c>
      <c r="B57" s="17" t="s">
        <v>71</v>
      </c>
      <c r="C57" s="17">
        <v>250</v>
      </c>
      <c r="D57" s="17">
        <v>159.30000000000001</v>
      </c>
      <c r="E57" s="17">
        <v>63.1</v>
      </c>
      <c r="F57" s="17">
        <v>1.6</v>
      </c>
      <c r="G57" s="17">
        <v>296</v>
      </c>
      <c r="H57" s="14">
        <v>27.3</v>
      </c>
      <c r="I57" s="17">
        <v>499.3</v>
      </c>
      <c r="J57" s="15"/>
    </row>
    <row r="58" spans="1:10" s="16" customFormat="1" x14ac:dyDescent="0.25">
      <c r="A58" s="13">
        <v>56</v>
      </c>
      <c r="B58" s="17" t="s">
        <v>72</v>
      </c>
      <c r="C58" s="17">
        <v>250</v>
      </c>
      <c r="D58" s="17">
        <v>158.80000000000001</v>
      </c>
      <c r="E58" s="17">
        <v>63.2</v>
      </c>
      <c r="F58" s="17">
        <v>2.2999999999999998</v>
      </c>
      <c r="G58" s="17">
        <v>341</v>
      </c>
      <c r="H58" s="14">
        <v>27.3</v>
      </c>
      <c r="I58" s="17">
        <v>620.6</v>
      </c>
      <c r="J58" s="15"/>
    </row>
    <row r="59" spans="1:10" s="16" customFormat="1" x14ac:dyDescent="0.25">
      <c r="A59" s="13">
        <v>57</v>
      </c>
      <c r="B59" s="17" t="s">
        <v>73</v>
      </c>
      <c r="C59" s="17">
        <v>200</v>
      </c>
      <c r="D59" s="17">
        <v>158.6</v>
      </c>
      <c r="E59" s="17">
        <v>79.7</v>
      </c>
      <c r="F59" s="17">
        <v>1</v>
      </c>
      <c r="G59" s="17">
        <v>207</v>
      </c>
      <c r="H59" s="14">
        <v>27.3</v>
      </c>
      <c r="I59" s="17">
        <v>484.6</v>
      </c>
      <c r="J59" s="15"/>
    </row>
    <row r="60" spans="1:10" s="16" customFormat="1" x14ac:dyDescent="0.25">
      <c r="A60" s="13">
        <v>58</v>
      </c>
      <c r="B60" s="17" t="s">
        <v>74</v>
      </c>
      <c r="C60" s="17">
        <v>200</v>
      </c>
      <c r="D60" s="17">
        <v>158</v>
      </c>
      <c r="E60" s="17">
        <v>80.599999999999994</v>
      </c>
      <c r="F60" s="17">
        <v>1.6</v>
      </c>
      <c r="G60" s="17">
        <v>296</v>
      </c>
      <c r="H60" s="14">
        <v>27.3</v>
      </c>
      <c r="I60" s="17">
        <v>613.29999999999995</v>
      </c>
      <c r="J60" s="15"/>
    </row>
    <row r="61" spans="1:10" s="16" customFormat="1" x14ac:dyDescent="0.25">
      <c r="A61" s="13">
        <v>59</v>
      </c>
      <c r="B61" s="17" t="s">
        <v>117</v>
      </c>
      <c r="C61" s="17">
        <v>200</v>
      </c>
      <c r="D61" s="17">
        <v>159.19999999999999</v>
      </c>
      <c r="E61" s="17">
        <v>82.1</v>
      </c>
      <c r="F61" s="17">
        <v>2.2999999999999998</v>
      </c>
      <c r="G61" s="17">
        <v>341</v>
      </c>
      <c r="H61" s="14">
        <v>27.3</v>
      </c>
      <c r="I61" s="17">
        <v>724</v>
      </c>
      <c r="J61" s="15"/>
    </row>
    <row r="62" spans="1:10" s="16" customFormat="1" x14ac:dyDescent="0.25">
      <c r="A62" s="13">
        <v>60</v>
      </c>
      <c r="B62" s="17" t="s">
        <v>76</v>
      </c>
      <c r="C62" s="17">
        <v>407</v>
      </c>
      <c r="D62" s="17">
        <v>200</v>
      </c>
      <c r="E62" s="17">
        <v>100.5</v>
      </c>
      <c r="F62" s="17">
        <v>2.75</v>
      </c>
      <c r="G62" s="17">
        <v>376.4</v>
      </c>
      <c r="H62" s="14">
        <v>50.360988245197767</v>
      </c>
      <c r="I62" s="17">
        <v>420.6</v>
      </c>
      <c r="J62" s="15"/>
    </row>
    <row r="63" spans="1:10" s="16" customFormat="1" x14ac:dyDescent="0.25">
      <c r="A63" s="13">
        <v>61</v>
      </c>
      <c r="B63" s="17" t="s">
        <v>77</v>
      </c>
      <c r="C63" s="17">
        <v>407</v>
      </c>
      <c r="D63" s="17">
        <v>201</v>
      </c>
      <c r="E63" s="17">
        <v>101.5</v>
      </c>
      <c r="F63" s="17">
        <v>2.75</v>
      </c>
      <c r="G63" s="17">
        <v>376.4</v>
      </c>
      <c r="H63" s="14">
        <v>50.360988245197767</v>
      </c>
      <c r="I63" s="17">
        <v>440.9</v>
      </c>
      <c r="J63" s="15"/>
    </row>
    <row r="64" spans="1:10" s="16" customFormat="1" x14ac:dyDescent="0.25">
      <c r="A64" s="13">
        <v>62</v>
      </c>
      <c r="B64" s="17" t="s">
        <v>78</v>
      </c>
      <c r="C64" s="17">
        <v>407</v>
      </c>
      <c r="D64" s="17">
        <v>201.2</v>
      </c>
      <c r="E64" s="17">
        <v>101.7</v>
      </c>
      <c r="F64" s="17">
        <v>2.75</v>
      </c>
      <c r="G64" s="17">
        <v>376.4</v>
      </c>
      <c r="H64" s="14">
        <v>50.360988245197767</v>
      </c>
      <c r="I64" s="17">
        <v>440.3</v>
      </c>
      <c r="J64" s="15"/>
    </row>
    <row r="65" spans="1:10" s="16" customFormat="1" x14ac:dyDescent="0.25">
      <c r="A65" s="13">
        <v>63</v>
      </c>
      <c r="B65" s="17" t="s">
        <v>79</v>
      </c>
      <c r="C65" s="17">
        <v>271</v>
      </c>
      <c r="D65" s="17">
        <v>136.5</v>
      </c>
      <c r="E65" s="17">
        <v>136.5</v>
      </c>
      <c r="F65" s="17">
        <v>2.75</v>
      </c>
      <c r="G65" s="17">
        <v>376.4</v>
      </c>
      <c r="H65" s="14">
        <v>50.360988245197767</v>
      </c>
      <c r="I65" s="17">
        <v>1296.3</v>
      </c>
      <c r="J65" s="15"/>
    </row>
    <row r="66" spans="1:10" s="16" customFormat="1" x14ac:dyDescent="0.25">
      <c r="A66" s="13">
        <v>64</v>
      </c>
      <c r="B66" s="17" t="s">
        <v>80</v>
      </c>
      <c r="C66" s="17">
        <v>271</v>
      </c>
      <c r="D66" s="17">
        <v>137</v>
      </c>
      <c r="E66" s="17">
        <v>137</v>
      </c>
      <c r="F66" s="17">
        <v>2.75</v>
      </c>
      <c r="G66" s="17">
        <v>376.4</v>
      </c>
      <c r="H66" s="14">
        <v>50.360988245197767</v>
      </c>
      <c r="I66" s="17">
        <v>1325.3</v>
      </c>
      <c r="J66" s="15"/>
    </row>
    <row r="67" spans="1:10" s="16" customFormat="1" x14ac:dyDescent="0.25">
      <c r="A67" s="13">
        <v>65</v>
      </c>
      <c r="B67" s="17" t="s">
        <v>81</v>
      </c>
      <c r="C67" s="17">
        <v>271</v>
      </c>
      <c r="D67" s="17">
        <v>137.80000000000001</v>
      </c>
      <c r="E67" s="17">
        <v>137.80000000000001</v>
      </c>
      <c r="F67" s="17">
        <v>2.75</v>
      </c>
      <c r="G67" s="17">
        <v>376.4</v>
      </c>
      <c r="H67" s="14">
        <v>50.360988245197767</v>
      </c>
      <c r="I67" s="17">
        <v>1343</v>
      </c>
      <c r="J67" s="15"/>
    </row>
    <row r="68" spans="1:10" s="16" customFormat="1" x14ac:dyDescent="0.25">
      <c r="A68" s="13">
        <v>66</v>
      </c>
      <c r="B68" s="17" t="s">
        <v>82</v>
      </c>
      <c r="C68" s="17">
        <v>338</v>
      </c>
      <c r="D68" s="17">
        <v>170</v>
      </c>
      <c r="E68" s="17">
        <v>112</v>
      </c>
      <c r="F68" s="17">
        <v>2.75</v>
      </c>
      <c r="G68" s="17">
        <v>376.4</v>
      </c>
      <c r="H68" s="14">
        <v>50.360988245197767</v>
      </c>
      <c r="I68" s="17">
        <v>1310.5999999999999</v>
      </c>
      <c r="J68" s="15"/>
    </row>
    <row r="69" spans="1:10" s="16" customFormat="1" x14ac:dyDescent="0.25">
      <c r="A69" s="13">
        <v>67</v>
      </c>
      <c r="B69" s="17" t="s">
        <v>83</v>
      </c>
      <c r="C69" s="17">
        <v>338</v>
      </c>
      <c r="D69" s="17">
        <v>169.6</v>
      </c>
      <c r="E69" s="17">
        <v>111</v>
      </c>
      <c r="F69" s="17">
        <v>2.75</v>
      </c>
      <c r="G69" s="17">
        <v>376.4</v>
      </c>
      <c r="H69" s="14">
        <v>50.360988245197767</v>
      </c>
      <c r="I69" s="17">
        <v>1299.2</v>
      </c>
      <c r="J69" s="15"/>
    </row>
    <row r="70" spans="1:10" s="16" customFormat="1" x14ac:dyDescent="0.25">
      <c r="A70" s="13">
        <v>68</v>
      </c>
      <c r="B70" s="17" t="s">
        <v>84</v>
      </c>
      <c r="C70" s="17">
        <v>338</v>
      </c>
      <c r="D70" s="17">
        <v>168</v>
      </c>
      <c r="E70" s="17">
        <v>112.5</v>
      </c>
      <c r="F70" s="17">
        <v>2.75</v>
      </c>
      <c r="G70" s="17">
        <v>376.4</v>
      </c>
      <c r="H70" s="14">
        <v>50.360988245197767</v>
      </c>
      <c r="I70" s="17">
        <v>1294.4000000000001</v>
      </c>
      <c r="J70" s="15"/>
    </row>
    <row r="71" spans="1:10" s="16" customFormat="1" x14ac:dyDescent="0.25">
      <c r="A71" s="13">
        <v>69</v>
      </c>
      <c r="B71" s="17" t="s">
        <v>85</v>
      </c>
      <c r="C71" s="17">
        <v>407</v>
      </c>
      <c r="D71" s="17">
        <v>202</v>
      </c>
      <c r="E71" s="17">
        <v>99</v>
      </c>
      <c r="F71" s="17">
        <v>2.75</v>
      </c>
      <c r="G71" s="17">
        <v>376.4</v>
      </c>
      <c r="H71" s="14">
        <v>50.360988245197767</v>
      </c>
      <c r="I71" s="17">
        <v>1298.7</v>
      </c>
      <c r="J71" s="15"/>
    </row>
    <row r="72" spans="1:10" s="16" customFormat="1" x14ac:dyDescent="0.25">
      <c r="A72" s="13">
        <v>70</v>
      </c>
      <c r="B72" s="17" t="s">
        <v>86</v>
      </c>
      <c r="C72" s="17">
        <v>407</v>
      </c>
      <c r="D72" s="17">
        <v>199.8</v>
      </c>
      <c r="E72" s="17">
        <v>100.8</v>
      </c>
      <c r="F72" s="17">
        <v>2.75</v>
      </c>
      <c r="G72" s="17">
        <v>376.4</v>
      </c>
      <c r="H72" s="14">
        <v>50.360988245197767</v>
      </c>
      <c r="I72" s="17">
        <v>1325</v>
      </c>
      <c r="J72" s="15"/>
    </row>
    <row r="73" spans="1:10" s="16" customFormat="1" x14ac:dyDescent="0.25">
      <c r="A73" s="13">
        <v>71</v>
      </c>
      <c r="B73" s="17" t="s">
        <v>87</v>
      </c>
      <c r="C73" s="17">
        <v>407</v>
      </c>
      <c r="D73" s="17">
        <v>201.5</v>
      </c>
      <c r="E73" s="17">
        <v>100.4</v>
      </c>
      <c r="F73" s="17">
        <v>2.75</v>
      </c>
      <c r="G73" s="17">
        <v>376.4</v>
      </c>
      <c r="H73" s="14">
        <v>50.360988245197767</v>
      </c>
      <c r="I73" s="17">
        <v>1381.1</v>
      </c>
      <c r="J73" s="15"/>
    </row>
    <row r="74" spans="1:10" s="16" customFormat="1" x14ac:dyDescent="0.25">
      <c r="A74" s="13">
        <v>72</v>
      </c>
      <c r="B74" s="17" t="s">
        <v>88</v>
      </c>
      <c r="C74" s="17">
        <v>475</v>
      </c>
      <c r="D74" s="17">
        <v>236</v>
      </c>
      <c r="E74" s="17">
        <v>95.8</v>
      </c>
      <c r="F74" s="17">
        <v>2.75</v>
      </c>
      <c r="G74" s="17">
        <v>376.4</v>
      </c>
      <c r="H74" s="14">
        <v>50.360988245197767</v>
      </c>
      <c r="I74" s="17">
        <v>1309.2</v>
      </c>
      <c r="J74" s="15"/>
    </row>
    <row r="75" spans="1:10" s="16" customFormat="1" x14ac:dyDescent="0.25">
      <c r="A75" s="13">
        <v>73</v>
      </c>
      <c r="B75" s="17" t="s">
        <v>89</v>
      </c>
      <c r="C75" s="17">
        <v>475</v>
      </c>
      <c r="D75" s="17">
        <v>237.5</v>
      </c>
      <c r="E75" s="17">
        <v>96</v>
      </c>
      <c r="F75" s="17">
        <v>2.75</v>
      </c>
      <c r="G75" s="17">
        <v>376.4</v>
      </c>
      <c r="H75" s="14">
        <v>50.360988245197767</v>
      </c>
      <c r="I75" s="17">
        <v>1364.6</v>
      </c>
      <c r="J75" s="15"/>
    </row>
    <row r="76" spans="1:10" s="16" customFormat="1" x14ac:dyDescent="0.25">
      <c r="A76" s="13">
        <v>74</v>
      </c>
      <c r="B76" s="17" t="s">
        <v>90</v>
      </c>
      <c r="C76" s="17">
        <v>475</v>
      </c>
      <c r="D76" s="17">
        <v>236</v>
      </c>
      <c r="E76" s="17">
        <v>96.5</v>
      </c>
      <c r="F76" s="17">
        <v>2.75</v>
      </c>
      <c r="G76" s="17">
        <v>376.4</v>
      </c>
      <c r="H76" s="14">
        <v>50.360988245197767</v>
      </c>
      <c r="I76" s="17">
        <v>1354.2</v>
      </c>
      <c r="J76" s="15"/>
    </row>
    <row r="77" spans="1:10" s="16" customFormat="1" x14ac:dyDescent="0.25">
      <c r="A77" s="13">
        <v>75</v>
      </c>
      <c r="B77" s="17" t="s">
        <v>91</v>
      </c>
      <c r="C77" s="17">
        <v>636</v>
      </c>
      <c r="D77" s="17">
        <v>318</v>
      </c>
      <c r="E77" s="17">
        <v>155</v>
      </c>
      <c r="F77" s="17">
        <v>2.75</v>
      </c>
      <c r="G77" s="17">
        <v>376.4</v>
      </c>
      <c r="H77" s="14">
        <v>50.360988245197767</v>
      </c>
      <c r="I77" s="17">
        <v>2607</v>
      </c>
      <c r="J77" s="15"/>
    </row>
    <row r="78" spans="1:10" s="16" customFormat="1" x14ac:dyDescent="0.25">
      <c r="A78" s="13">
        <v>76</v>
      </c>
      <c r="B78" s="17" t="s">
        <v>92</v>
      </c>
      <c r="C78" s="17">
        <v>636</v>
      </c>
      <c r="D78" s="17">
        <v>318.5</v>
      </c>
      <c r="E78" s="17">
        <v>151.5</v>
      </c>
      <c r="F78" s="17">
        <v>2.75</v>
      </c>
      <c r="G78" s="17">
        <v>376.4</v>
      </c>
      <c r="H78" s="14">
        <v>50.360988245197767</v>
      </c>
      <c r="I78" s="17">
        <v>2497.3000000000002</v>
      </c>
      <c r="J78" s="15"/>
    </row>
    <row r="79" spans="1:10" s="16" customFormat="1" x14ac:dyDescent="0.25">
      <c r="A79" s="13">
        <v>77</v>
      </c>
      <c r="B79" s="17" t="s">
        <v>93</v>
      </c>
      <c r="C79" s="17">
        <v>636</v>
      </c>
      <c r="D79" s="17">
        <v>317</v>
      </c>
      <c r="E79" s="17">
        <v>153.5</v>
      </c>
      <c r="F79" s="17">
        <v>2.75</v>
      </c>
      <c r="G79" s="17">
        <v>376.4</v>
      </c>
      <c r="H79" s="14">
        <v>50.360988245197767</v>
      </c>
      <c r="I79" s="17">
        <v>2521.5</v>
      </c>
      <c r="J79" s="15"/>
    </row>
    <row r="80" spans="1:10" s="16" customFormat="1" x14ac:dyDescent="0.25">
      <c r="A80" s="13">
        <v>78</v>
      </c>
      <c r="B80" s="17" t="s">
        <v>94</v>
      </c>
      <c r="C80" s="17">
        <v>279</v>
      </c>
      <c r="D80" s="17">
        <v>139</v>
      </c>
      <c r="E80" s="17">
        <v>68</v>
      </c>
      <c r="F80" s="17">
        <v>2.75</v>
      </c>
      <c r="G80" s="17">
        <v>376.4</v>
      </c>
      <c r="H80" s="14">
        <v>50.360988245197767</v>
      </c>
      <c r="I80" s="17">
        <v>687.2</v>
      </c>
      <c r="J80" s="15"/>
    </row>
    <row r="81" spans="1:10" s="16" customFormat="1" x14ac:dyDescent="0.25">
      <c r="A81" s="13">
        <v>79</v>
      </c>
      <c r="B81" s="17" t="s">
        <v>95</v>
      </c>
      <c r="C81" s="17">
        <v>279</v>
      </c>
      <c r="D81" s="17">
        <v>138</v>
      </c>
      <c r="E81" s="17">
        <v>68.2</v>
      </c>
      <c r="F81" s="17">
        <v>2.75</v>
      </c>
      <c r="G81" s="17">
        <v>376.4</v>
      </c>
      <c r="H81" s="14">
        <v>50.360988245197767</v>
      </c>
      <c r="I81" s="17">
        <v>688.1</v>
      </c>
      <c r="J81" s="15"/>
    </row>
    <row r="82" spans="1:10" s="16" customFormat="1" x14ac:dyDescent="0.25">
      <c r="A82" s="13">
        <v>80</v>
      </c>
      <c r="B82" s="17" t="s">
        <v>96</v>
      </c>
      <c r="C82" s="17">
        <v>279</v>
      </c>
      <c r="D82" s="17">
        <v>137.5</v>
      </c>
      <c r="E82" s="17">
        <v>68</v>
      </c>
      <c r="F82" s="17">
        <v>2.75</v>
      </c>
      <c r="G82" s="17">
        <v>376.4</v>
      </c>
      <c r="H82" s="14">
        <v>50.360988245197767</v>
      </c>
      <c r="I82" s="17">
        <v>699.2</v>
      </c>
      <c r="J82" s="15"/>
    </row>
    <row r="83" spans="1:10" s="16" customFormat="1" x14ac:dyDescent="0.25">
      <c r="A83" s="13">
        <v>81</v>
      </c>
      <c r="B83" s="14" t="s">
        <v>98</v>
      </c>
      <c r="C83" s="14">
        <v>250</v>
      </c>
      <c r="D83" s="14">
        <v>120</v>
      </c>
      <c r="E83" s="14">
        <v>60</v>
      </c>
      <c r="F83" s="14">
        <v>5</v>
      </c>
      <c r="G83" s="14">
        <v>599</v>
      </c>
      <c r="H83" s="14">
        <v>28.7277777903535</v>
      </c>
      <c r="I83" s="14">
        <v>1174</v>
      </c>
      <c r="J83" s="15"/>
    </row>
    <row r="84" spans="1:10" s="16" customFormat="1" x14ac:dyDescent="0.25">
      <c r="A84" s="13">
        <v>82</v>
      </c>
      <c r="B84" s="14" t="s">
        <v>99</v>
      </c>
      <c r="C84" s="14">
        <v>250</v>
      </c>
      <c r="D84" s="14">
        <v>120</v>
      </c>
      <c r="E84" s="14">
        <v>60</v>
      </c>
      <c r="F84" s="14">
        <v>5</v>
      </c>
      <c r="G84" s="14">
        <v>612</v>
      </c>
      <c r="H84" s="14">
        <v>28.7277777903535</v>
      </c>
      <c r="I84" s="14">
        <v>1174</v>
      </c>
      <c r="J84" s="15"/>
    </row>
    <row r="85" spans="1:10" s="16" customFormat="1" x14ac:dyDescent="0.25">
      <c r="A85" s="13">
        <v>83</v>
      </c>
      <c r="B85" s="14" t="s">
        <v>100</v>
      </c>
      <c r="C85" s="14">
        <v>250</v>
      </c>
      <c r="D85" s="14">
        <v>120</v>
      </c>
      <c r="E85" s="14">
        <v>60</v>
      </c>
      <c r="F85" s="14">
        <v>5</v>
      </c>
      <c r="G85" s="14">
        <v>586</v>
      </c>
      <c r="H85" s="14">
        <v>28.7277777903535</v>
      </c>
      <c r="I85" s="14">
        <v>1168</v>
      </c>
      <c r="J85" s="15"/>
    </row>
    <row r="86" spans="1:10" s="16" customFormat="1" x14ac:dyDescent="0.25">
      <c r="A86" s="13">
        <v>84</v>
      </c>
      <c r="B86" s="14" t="s">
        <v>101</v>
      </c>
      <c r="C86" s="14">
        <v>250</v>
      </c>
      <c r="D86" s="14">
        <v>120</v>
      </c>
      <c r="E86" s="14">
        <v>60</v>
      </c>
      <c r="F86" s="14">
        <v>8</v>
      </c>
      <c r="G86" s="14">
        <v>565</v>
      </c>
      <c r="H86" s="14">
        <v>28.7277777903535</v>
      </c>
      <c r="I86" s="14">
        <v>1428</v>
      </c>
      <c r="J86" s="15"/>
    </row>
    <row r="87" spans="1:10" s="16" customFormat="1" x14ac:dyDescent="0.25">
      <c r="A87" s="13">
        <v>85</v>
      </c>
      <c r="B87" s="14" t="s">
        <v>102</v>
      </c>
      <c r="C87" s="14">
        <v>250</v>
      </c>
      <c r="D87" s="14">
        <v>120</v>
      </c>
      <c r="E87" s="14">
        <v>60</v>
      </c>
      <c r="F87" s="14">
        <v>8</v>
      </c>
      <c r="G87" s="14">
        <v>583</v>
      </c>
      <c r="H87" s="14">
        <v>28.7277777903535</v>
      </c>
      <c r="I87" s="14">
        <v>1393</v>
      </c>
      <c r="J87" s="15"/>
    </row>
    <row r="88" spans="1:10" s="16" customFormat="1" x14ac:dyDescent="0.25">
      <c r="A88" s="13">
        <v>86</v>
      </c>
      <c r="B88" s="14" t="s">
        <v>103</v>
      </c>
      <c r="C88" s="14">
        <v>250</v>
      </c>
      <c r="D88" s="14">
        <v>120</v>
      </c>
      <c r="E88" s="14">
        <v>60</v>
      </c>
      <c r="F88" s="14">
        <v>8</v>
      </c>
      <c r="G88" s="14">
        <v>587</v>
      </c>
      <c r="H88" s="14">
        <v>28.7277777903535</v>
      </c>
      <c r="I88" s="14">
        <v>1435</v>
      </c>
      <c r="J88" s="15"/>
    </row>
    <row r="89" spans="1:10" s="16" customFormat="1" x14ac:dyDescent="0.25">
      <c r="A89" s="13">
        <v>87</v>
      </c>
      <c r="B89" s="14" t="s">
        <v>105</v>
      </c>
      <c r="C89" s="14">
        <v>243</v>
      </c>
      <c r="D89" s="14">
        <v>123.9</v>
      </c>
      <c r="E89" s="14">
        <v>77</v>
      </c>
      <c r="F89" s="14">
        <v>1.88</v>
      </c>
      <c r="G89" s="14">
        <v>380</v>
      </c>
      <c r="H89" s="14">
        <v>35.094399385250661</v>
      </c>
      <c r="I89" s="14">
        <v>551.20000000000005</v>
      </c>
      <c r="J89" s="15"/>
    </row>
    <row r="90" spans="1:10" s="16" customFormat="1" x14ac:dyDescent="0.25">
      <c r="A90" s="13">
        <v>88</v>
      </c>
      <c r="B90" s="14" t="s">
        <v>106</v>
      </c>
      <c r="C90" s="14">
        <v>244</v>
      </c>
      <c r="D90" s="14">
        <v>124</v>
      </c>
      <c r="E90" s="14">
        <v>76.400000000000006</v>
      </c>
      <c r="F90" s="14">
        <v>1.88</v>
      </c>
      <c r="G90" s="14">
        <v>380</v>
      </c>
      <c r="H90" s="14">
        <v>95.700351664918813</v>
      </c>
      <c r="I90" s="14">
        <v>856.7</v>
      </c>
      <c r="J90" s="15"/>
    </row>
    <row r="91" spans="1:10" s="16" customFormat="1" x14ac:dyDescent="0.25">
      <c r="A91" s="13">
        <v>89</v>
      </c>
      <c r="B91" s="14" t="s">
        <v>107</v>
      </c>
      <c r="C91" s="14">
        <v>242</v>
      </c>
      <c r="D91" s="14">
        <v>121</v>
      </c>
      <c r="E91" s="14">
        <v>78.400000000000006</v>
      </c>
      <c r="F91" s="14">
        <v>2.98</v>
      </c>
      <c r="G91" s="14">
        <v>420</v>
      </c>
      <c r="H91" s="14">
        <v>35.094399385250661</v>
      </c>
      <c r="I91" s="14">
        <v>792.4</v>
      </c>
      <c r="J91" s="15"/>
    </row>
    <row r="92" spans="1:10" s="16" customFormat="1" x14ac:dyDescent="0.25">
      <c r="A92" s="13">
        <v>90</v>
      </c>
      <c r="B92" s="14" t="s">
        <v>108</v>
      </c>
      <c r="C92" s="14">
        <v>242</v>
      </c>
      <c r="D92" s="14">
        <v>121.3</v>
      </c>
      <c r="E92" s="14">
        <v>78</v>
      </c>
      <c r="F92" s="14">
        <v>3</v>
      </c>
      <c r="G92" s="14">
        <v>420</v>
      </c>
      <c r="H92" s="14">
        <v>95.700351664918813</v>
      </c>
      <c r="I92" s="14">
        <v>1064.8</v>
      </c>
      <c r="J92" s="15"/>
    </row>
    <row r="93" spans="1:10" s="16" customFormat="1" x14ac:dyDescent="0.25">
      <c r="A93" s="13">
        <v>91</v>
      </c>
      <c r="B93" s="14" t="s">
        <v>109</v>
      </c>
      <c r="C93" s="14">
        <v>174</v>
      </c>
      <c r="D93" s="14">
        <v>85.4</v>
      </c>
      <c r="E93" s="14">
        <v>57.3</v>
      </c>
      <c r="F93" s="14">
        <v>3.2</v>
      </c>
      <c r="G93" s="14">
        <v>339</v>
      </c>
      <c r="H93" s="14">
        <v>35.094399385250661</v>
      </c>
      <c r="I93" s="14">
        <v>412.3</v>
      </c>
      <c r="J93" s="15"/>
    </row>
    <row r="94" spans="1:10" s="16" customFormat="1" x14ac:dyDescent="0.25">
      <c r="A94" s="13">
        <v>92</v>
      </c>
      <c r="B94" s="14" t="s">
        <v>110</v>
      </c>
      <c r="C94" s="14">
        <v>176</v>
      </c>
      <c r="D94" s="14">
        <v>85.5</v>
      </c>
      <c r="E94" s="14">
        <v>57</v>
      </c>
      <c r="F94" s="14">
        <v>3.17</v>
      </c>
      <c r="G94" s="14">
        <v>339</v>
      </c>
      <c r="H94" s="14">
        <v>95.700351664918813</v>
      </c>
      <c r="I94" s="14">
        <v>570</v>
      </c>
      <c r="J94" s="15"/>
    </row>
    <row r="95" spans="1:10" s="21" customFormat="1" x14ac:dyDescent="0.25">
      <c r="A95" s="18">
        <v>93</v>
      </c>
      <c r="B95" s="19" t="s">
        <v>122</v>
      </c>
      <c r="C95" s="19">
        <f>2*D95</f>
        <v>300</v>
      </c>
      <c r="D95" s="19">
        <v>150</v>
      </c>
      <c r="E95" s="19">
        <v>75</v>
      </c>
      <c r="F95" s="19">
        <v>4</v>
      </c>
      <c r="G95" s="19">
        <v>355</v>
      </c>
      <c r="H95" s="19">
        <v>70</v>
      </c>
      <c r="I95" s="19">
        <v>1038.3240000000001</v>
      </c>
      <c r="J95" s="20"/>
    </row>
    <row r="96" spans="1:10" s="21" customFormat="1" x14ac:dyDescent="0.25">
      <c r="A96" s="18">
        <v>94</v>
      </c>
      <c r="B96" s="19" t="s">
        <v>123</v>
      </c>
      <c r="C96" s="19">
        <f t="shared" ref="C96:C159" si="0">2*D96</f>
        <v>300</v>
      </c>
      <c r="D96" s="19">
        <v>150</v>
      </c>
      <c r="E96" s="19">
        <v>75</v>
      </c>
      <c r="F96" s="19">
        <v>5</v>
      </c>
      <c r="G96" s="19">
        <v>355</v>
      </c>
      <c r="H96" s="19">
        <v>70</v>
      </c>
      <c r="I96" s="19">
        <v>1170.5819999999999</v>
      </c>
      <c r="J96" s="20"/>
    </row>
    <row r="97" spans="1:10" s="21" customFormat="1" x14ac:dyDescent="0.25">
      <c r="A97" s="18">
        <v>95</v>
      </c>
      <c r="B97" s="19" t="s">
        <v>124</v>
      </c>
      <c r="C97" s="19">
        <f t="shared" si="0"/>
        <v>300</v>
      </c>
      <c r="D97" s="19">
        <v>150</v>
      </c>
      <c r="E97" s="19">
        <v>75</v>
      </c>
      <c r="F97" s="19">
        <v>6</v>
      </c>
      <c r="G97" s="19">
        <v>355</v>
      </c>
      <c r="H97" s="19">
        <v>70</v>
      </c>
      <c r="I97" s="19">
        <v>1292.97</v>
      </c>
      <c r="J97" s="20"/>
    </row>
    <row r="98" spans="1:10" s="21" customFormat="1" x14ac:dyDescent="0.25">
      <c r="A98" s="18">
        <v>96</v>
      </c>
      <c r="B98" s="19" t="s">
        <v>125</v>
      </c>
      <c r="C98" s="19">
        <f t="shared" si="0"/>
        <v>350</v>
      </c>
      <c r="D98" s="19">
        <v>175</v>
      </c>
      <c r="E98" s="19">
        <v>87.5</v>
      </c>
      <c r="F98" s="19">
        <v>5</v>
      </c>
      <c r="G98" s="19">
        <v>355</v>
      </c>
      <c r="H98" s="19">
        <v>70</v>
      </c>
      <c r="I98" s="19">
        <v>1460.76</v>
      </c>
      <c r="J98" s="20"/>
    </row>
    <row r="99" spans="1:10" s="21" customFormat="1" x14ac:dyDescent="0.25">
      <c r="A99" s="18">
        <v>97</v>
      </c>
      <c r="B99" s="19" t="s">
        <v>126</v>
      </c>
      <c r="C99" s="19">
        <f t="shared" si="0"/>
        <v>350</v>
      </c>
      <c r="D99" s="19">
        <v>175</v>
      </c>
      <c r="E99" s="19">
        <v>87.5</v>
      </c>
      <c r="F99" s="19">
        <v>6</v>
      </c>
      <c r="G99" s="19">
        <v>355</v>
      </c>
      <c r="H99" s="19">
        <v>70</v>
      </c>
      <c r="I99" s="19">
        <v>1615.7190000000001</v>
      </c>
      <c r="J99" s="20"/>
    </row>
    <row r="100" spans="1:10" s="21" customFormat="1" x14ac:dyDescent="0.25">
      <c r="A100" s="18">
        <v>98</v>
      </c>
      <c r="B100" s="19" t="s">
        <v>127</v>
      </c>
      <c r="C100" s="19">
        <f t="shared" si="0"/>
        <v>350</v>
      </c>
      <c r="D100" s="19">
        <v>175</v>
      </c>
      <c r="E100" s="19">
        <v>87.5</v>
      </c>
      <c r="F100" s="19">
        <v>7</v>
      </c>
      <c r="G100" s="19">
        <v>355</v>
      </c>
      <c r="H100" s="19">
        <v>70</v>
      </c>
      <c r="I100" s="19">
        <v>1753.8989999999999</v>
      </c>
      <c r="J100" s="20"/>
    </row>
    <row r="101" spans="1:10" s="21" customFormat="1" x14ac:dyDescent="0.25">
      <c r="A101" s="18">
        <v>99</v>
      </c>
      <c r="B101" s="19" t="s">
        <v>128</v>
      </c>
      <c r="C101" s="19">
        <f t="shared" si="0"/>
        <v>400</v>
      </c>
      <c r="D101" s="19">
        <v>200</v>
      </c>
      <c r="E101" s="19">
        <v>100</v>
      </c>
      <c r="F101" s="19">
        <v>6</v>
      </c>
      <c r="G101" s="19">
        <v>355</v>
      </c>
      <c r="H101" s="19">
        <v>70</v>
      </c>
      <c r="I101" s="19">
        <v>1953.2729999999999</v>
      </c>
      <c r="J101" s="20"/>
    </row>
    <row r="102" spans="1:10" s="21" customFormat="1" x14ac:dyDescent="0.25">
      <c r="A102" s="18">
        <v>100</v>
      </c>
      <c r="B102" s="19" t="s">
        <v>129</v>
      </c>
      <c r="C102" s="19">
        <f t="shared" si="0"/>
        <v>400</v>
      </c>
      <c r="D102" s="19">
        <v>200</v>
      </c>
      <c r="E102" s="19">
        <v>100</v>
      </c>
      <c r="F102" s="19">
        <v>7</v>
      </c>
      <c r="G102" s="19">
        <v>355</v>
      </c>
      <c r="H102" s="19">
        <v>70</v>
      </c>
      <c r="I102" s="19">
        <v>2124.0239999999999</v>
      </c>
      <c r="J102" s="20"/>
    </row>
    <row r="103" spans="1:10" s="21" customFormat="1" x14ac:dyDescent="0.25">
      <c r="A103" s="18">
        <v>101</v>
      </c>
      <c r="B103" s="19" t="s">
        <v>130</v>
      </c>
      <c r="C103" s="19">
        <f t="shared" si="0"/>
        <v>400</v>
      </c>
      <c r="D103" s="19">
        <v>200</v>
      </c>
      <c r="E103" s="19">
        <v>100</v>
      </c>
      <c r="F103" s="19">
        <v>8</v>
      </c>
      <c r="G103" s="19">
        <v>355</v>
      </c>
      <c r="H103" s="19">
        <v>70</v>
      </c>
      <c r="I103" s="19">
        <v>2278.9830000000002</v>
      </c>
      <c r="J103" s="20"/>
    </row>
    <row r="104" spans="1:10" s="21" customFormat="1" x14ac:dyDescent="0.25">
      <c r="A104" s="18">
        <v>102</v>
      </c>
      <c r="B104" s="19" t="s">
        <v>131</v>
      </c>
      <c r="C104" s="19">
        <f t="shared" si="0"/>
        <v>440</v>
      </c>
      <c r="D104" s="19">
        <v>220</v>
      </c>
      <c r="E104" s="19">
        <v>110</v>
      </c>
      <c r="F104" s="19">
        <v>6</v>
      </c>
      <c r="G104" s="19">
        <v>355</v>
      </c>
      <c r="H104" s="19">
        <v>70</v>
      </c>
      <c r="I104" s="19">
        <v>2245.4250000000002</v>
      </c>
      <c r="J104" s="20"/>
    </row>
    <row r="105" spans="1:10" s="21" customFormat="1" x14ac:dyDescent="0.25">
      <c r="A105" s="18">
        <v>103</v>
      </c>
      <c r="B105" s="19" t="s">
        <v>132</v>
      </c>
      <c r="C105" s="19">
        <f t="shared" si="0"/>
        <v>440</v>
      </c>
      <c r="D105" s="19">
        <v>220</v>
      </c>
      <c r="E105" s="19">
        <v>110</v>
      </c>
      <c r="F105" s="19">
        <v>7</v>
      </c>
      <c r="G105" s="19">
        <v>355</v>
      </c>
      <c r="H105" s="19">
        <v>70</v>
      </c>
      <c r="I105" s="19">
        <v>2434.9290000000001</v>
      </c>
      <c r="J105" s="20"/>
    </row>
    <row r="106" spans="1:10" s="21" customFormat="1" x14ac:dyDescent="0.25">
      <c r="A106" s="18">
        <v>104</v>
      </c>
      <c r="B106" s="19" t="s">
        <v>133</v>
      </c>
      <c r="C106" s="19">
        <f t="shared" si="0"/>
        <v>440</v>
      </c>
      <c r="D106" s="19">
        <v>220</v>
      </c>
      <c r="E106" s="19">
        <v>110</v>
      </c>
      <c r="F106" s="19">
        <v>8</v>
      </c>
      <c r="G106" s="19">
        <v>355</v>
      </c>
      <c r="H106" s="19">
        <v>70</v>
      </c>
      <c r="I106" s="19">
        <v>2622.4589999999998</v>
      </c>
      <c r="J106" s="20"/>
    </row>
    <row r="107" spans="1:10" s="21" customFormat="1" x14ac:dyDescent="0.25">
      <c r="A107" s="18">
        <v>105</v>
      </c>
      <c r="B107" s="19" t="s">
        <v>134</v>
      </c>
      <c r="C107" s="19">
        <f t="shared" si="0"/>
        <v>300</v>
      </c>
      <c r="D107" s="19">
        <v>150</v>
      </c>
      <c r="E107" s="19">
        <v>75</v>
      </c>
      <c r="F107" s="19">
        <v>4</v>
      </c>
      <c r="G107" s="19">
        <v>355</v>
      </c>
      <c r="H107" s="19">
        <v>80</v>
      </c>
      <c r="I107" s="19">
        <v>1109.3879999999999</v>
      </c>
      <c r="J107" s="20"/>
    </row>
    <row r="108" spans="1:10" s="21" customFormat="1" x14ac:dyDescent="0.25">
      <c r="A108" s="18">
        <v>106</v>
      </c>
      <c r="B108" s="19" t="s">
        <v>135</v>
      </c>
      <c r="C108" s="19">
        <f t="shared" si="0"/>
        <v>300</v>
      </c>
      <c r="D108" s="19">
        <v>150</v>
      </c>
      <c r="E108" s="19">
        <v>75</v>
      </c>
      <c r="F108" s="19">
        <v>5</v>
      </c>
      <c r="G108" s="19">
        <v>355</v>
      </c>
      <c r="H108" s="19">
        <v>80</v>
      </c>
      <c r="I108" s="19">
        <v>1236.711</v>
      </c>
      <c r="J108" s="20"/>
    </row>
    <row r="109" spans="1:10" s="21" customFormat="1" x14ac:dyDescent="0.25">
      <c r="A109" s="18">
        <v>107</v>
      </c>
      <c r="B109" s="19" t="s">
        <v>136</v>
      </c>
      <c r="C109" s="19">
        <f t="shared" si="0"/>
        <v>300</v>
      </c>
      <c r="D109" s="19">
        <v>150</v>
      </c>
      <c r="E109" s="19">
        <v>75</v>
      </c>
      <c r="F109" s="19">
        <v>6</v>
      </c>
      <c r="G109" s="19">
        <v>355</v>
      </c>
      <c r="H109" s="19">
        <v>80</v>
      </c>
      <c r="I109" s="19">
        <v>1352.19</v>
      </c>
      <c r="J109" s="20"/>
    </row>
    <row r="110" spans="1:10" s="21" customFormat="1" x14ac:dyDescent="0.25">
      <c r="A110" s="18">
        <v>108</v>
      </c>
      <c r="B110" s="19" t="s">
        <v>137</v>
      </c>
      <c r="C110" s="19">
        <f t="shared" si="0"/>
        <v>350</v>
      </c>
      <c r="D110" s="19">
        <v>175</v>
      </c>
      <c r="E110" s="19">
        <v>87.5</v>
      </c>
      <c r="F110" s="19">
        <v>5</v>
      </c>
      <c r="G110" s="19">
        <v>355</v>
      </c>
      <c r="H110" s="19">
        <v>80</v>
      </c>
      <c r="I110" s="19">
        <v>1550.577</v>
      </c>
      <c r="J110" s="20"/>
    </row>
    <row r="111" spans="1:10" s="21" customFormat="1" x14ac:dyDescent="0.25">
      <c r="A111" s="18">
        <v>109</v>
      </c>
      <c r="B111" s="19" t="s">
        <v>138</v>
      </c>
      <c r="C111" s="19">
        <f t="shared" si="0"/>
        <v>350</v>
      </c>
      <c r="D111" s="19">
        <v>175</v>
      </c>
      <c r="E111" s="19">
        <v>87.5</v>
      </c>
      <c r="F111" s="19">
        <v>6</v>
      </c>
      <c r="G111" s="19">
        <v>355</v>
      </c>
      <c r="H111" s="19">
        <v>80</v>
      </c>
      <c r="I111" s="19">
        <v>1703.5619999999999</v>
      </c>
      <c r="J111" s="20"/>
    </row>
    <row r="112" spans="1:10" s="21" customFormat="1" x14ac:dyDescent="0.25">
      <c r="A112" s="18">
        <v>110</v>
      </c>
      <c r="B112" s="19" t="s">
        <v>139</v>
      </c>
      <c r="C112" s="19">
        <f t="shared" si="0"/>
        <v>350</v>
      </c>
      <c r="D112" s="19">
        <v>175</v>
      </c>
      <c r="E112" s="19">
        <v>87.5</v>
      </c>
      <c r="F112" s="19">
        <v>7</v>
      </c>
      <c r="G112" s="19">
        <v>355</v>
      </c>
      <c r="H112" s="19">
        <v>80</v>
      </c>
      <c r="I112" s="19">
        <v>1837.7939999999999</v>
      </c>
      <c r="J112" s="20"/>
    </row>
    <row r="113" spans="1:10" s="21" customFormat="1" x14ac:dyDescent="0.25">
      <c r="A113" s="18">
        <v>111</v>
      </c>
      <c r="B113" s="19" t="s">
        <v>140</v>
      </c>
      <c r="C113" s="19">
        <f t="shared" si="0"/>
        <v>400</v>
      </c>
      <c r="D113" s="19">
        <v>200</v>
      </c>
      <c r="E113" s="19">
        <v>100</v>
      </c>
      <c r="F113" s="19">
        <v>6</v>
      </c>
      <c r="G113" s="19">
        <v>355</v>
      </c>
      <c r="H113" s="19">
        <v>80</v>
      </c>
      <c r="I113" s="19">
        <v>2071.7130000000002</v>
      </c>
      <c r="J113" s="20"/>
    </row>
    <row r="114" spans="1:10" s="21" customFormat="1" x14ac:dyDescent="0.25">
      <c r="A114" s="18">
        <v>112</v>
      </c>
      <c r="B114" s="19" t="s">
        <v>141</v>
      </c>
      <c r="C114" s="19">
        <f t="shared" si="0"/>
        <v>400</v>
      </c>
      <c r="D114" s="19">
        <v>200</v>
      </c>
      <c r="E114" s="19">
        <v>100</v>
      </c>
      <c r="F114" s="19">
        <v>7</v>
      </c>
      <c r="G114" s="19">
        <v>355</v>
      </c>
      <c r="H114" s="19">
        <v>80</v>
      </c>
      <c r="I114" s="19">
        <v>2235.5549999999998</v>
      </c>
      <c r="J114" s="20"/>
    </row>
    <row r="115" spans="1:10" s="21" customFormat="1" x14ac:dyDescent="0.25">
      <c r="A115" s="18">
        <v>113</v>
      </c>
      <c r="B115" s="19" t="s">
        <v>142</v>
      </c>
      <c r="C115" s="19">
        <f t="shared" si="0"/>
        <v>400</v>
      </c>
      <c r="D115" s="19">
        <v>200</v>
      </c>
      <c r="E115" s="19">
        <v>100</v>
      </c>
      <c r="F115" s="19">
        <v>8</v>
      </c>
      <c r="G115" s="19">
        <v>355</v>
      </c>
      <c r="H115" s="19">
        <v>80</v>
      </c>
      <c r="I115" s="19">
        <v>2387.5529999999999</v>
      </c>
      <c r="J115" s="20"/>
    </row>
    <row r="116" spans="1:10" s="21" customFormat="1" x14ac:dyDescent="0.25">
      <c r="A116" s="18">
        <v>114</v>
      </c>
      <c r="B116" s="19" t="s">
        <v>143</v>
      </c>
      <c r="C116" s="19">
        <f t="shared" si="0"/>
        <v>440</v>
      </c>
      <c r="D116" s="19">
        <v>220</v>
      </c>
      <c r="E116" s="19">
        <v>110</v>
      </c>
      <c r="F116" s="19">
        <v>6</v>
      </c>
      <c r="G116" s="19">
        <v>355</v>
      </c>
      <c r="H116" s="19">
        <v>80</v>
      </c>
      <c r="I116" s="19">
        <v>2387.5529999999999</v>
      </c>
      <c r="J116" s="20"/>
    </row>
    <row r="117" spans="1:10" s="21" customFormat="1" x14ac:dyDescent="0.25">
      <c r="A117" s="18">
        <v>115</v>
      </c>
      <c r="B117" s="19" t="s">
        <v>144</v>
      </c>
      <c r="C117" s="19">
        <f t="shared" si="0"/>
        <v>440</v>
      </c>
      <c r="D117" s="19">
        <v>220</v>
      </c>
      <c r="E117" s="19">
        <v>110</v>
      </c>
      <c r="F117" s="19">
        <v>7</v>
      </c>
      <c r="G117" s="19">
        <v>355</v>
      </c>
      <c r="H117" s="19">
        <v>80</v>
      </c>
      <c r="I117" s="19">
        <v>2573.1089999999999</v>
      </c>
      <c r="J117" s="20"/>
    </row>
    <row r="118" spans="1:10" s="21" customFormat="1" x14ac:dyDescent="0.25">
      <c r="A118" s="18">
        <v>116</v>
      </c>
      <c r="B118" s="19" t="s">
        <v>145</v>
      </c>
      <c r="C118" s="19">
        <f t="shared" si="0"/>
        <v>440</v>
      </c>
      <c r="D118" s="19">
        <v>220</v>
      </c>
      <c r="E118" s="19">
        <v>110</v>
      </c>
      <c r="F118" s="19">
        <v>8</v>
      </c>
      <c r="G118" s="19">
        <v>355</v>
      </c>
      <c r="H118" s="19">
        <v>80</v>
      </c>
      <c r="I118" s="19">
        <v>2755.7040000000002</v>
      </c>
      <c r="J118" s="20"/>
    </row>
    <row r="119" spans="1:10" s="21" customFormat="1" x14ac:dyDescent="0.25">
      <c r="A119" s="18">
        <v>117</v>
      </c>
      <c r="B119" s="19" t="s">
        <v>146</v>
      </c>
      <c r="C119" s="19">
        <f t="shared" si="0"/>
        <v>300</v>
      </c>
      <c r="D119" s="19">
        <v>150</v>
      </c>
      <c r="E119" s="19">
        <v>75</v>
      </c>
      <c r="F119" s="19">
        <v>4</v>
      </c>
      <c r="G119" s="19">
        <v>355</v>
      </c>
      <c r="H119" s="19">
        <v>90</v>
      </c>
      <c r="I119" s="19">
        <v>1170.5819999999999</v>
      </c>
      <c r="J119" s="20"/>
    </row>
    <row r="120" spans="1:10" s="21" customFormat="1" x14ac:dyDescent="0.25">
      <c r="A120" s="18">
        <v>118</v>
      </c>
      <c r="B120" s="19" t="s">
        <v>147</v>
      </c>
      <c r="C120" s="19">
        <f t="shared" si="0"/>
        <v>300</v>
      </c>
      <c r="D120" s="19">
        <v>150</v>
      </c>
      <c r="E120" s="19">
        <v>75</v>
      </c>
      <c r="F120" s="19">
        <v>5</v>
      </c>
      <c r="G120" s="19">
        <v>355</v>
      </c>
      <c r="H120" s="19">
        <v>90</v>
      </c>
      <c r="I120" s="19">
        <v>1303.827</v>
      </c>
      <c r="J120" s="20"/>
    </row>
    <row r="121" spans="1:10" s="21" customFormat="1" x14ac:dyDescent="0.25">
      <c r="A121" s="18">
        <v>119</v>
      </c>
      <c r="B121" s="19" t="s">
        <v>148</v>
      </c>
      <c r="C121" s="19">
        <f t="shared" si="0"/>
        <v>300</v>
      </c>
      <c r="D121" s="19">
        <v>150</v>
      </c>
      <c r="E121" s="19">
        <v>75</v>
      </c>
      <c r="F121" s="19">
        <v>6</v>
      </c>
      <c r="G121" s="19">
        <v>355</v>
      </c>
      <c r="H121" s="19">
        <v>90</v>
      </c>
      <c r="I121" s="19">
        <v>1416.345</v>
      </c>
      <c r="J121" s="20"/>
    </row>
    <row r="122" spans="1:10" s="21" customFormat="1" x14ac:dyDescent="0.25">
      <c r="A122" s="18">
        <v>120</v>
      </c>
      <c r="B122" s="19" t="s">
        <v>149</v>
      </c>
      <c r="C122" s="19">
        <f t="shared" si="0"/>
        <v>350</v>
      </c>
      <c r="D122" s="19">
        <v>175</v>
      </c>
      <c r="E122" s="19">
        <v>87.5</v>
      </c>
      <c r="F122" s="19">
        <v>5</v>
      </c>
      <c r="G122" s="19">
        <v>355</v>
      </c>
      <c r="H122" s="19">
        <v>90</v>
      </c>
      <c r="I122" s="19">
        <v>1640.394</v>
      </c>
      <c r="J122" s="20"/>
    </row>
    <row r="123" spans="1:10" s="21" customFormat="1" x14ac:dyDescent="0.25">
      <c r="A123" s="18">
        <v>121</v>
      </c>
      <c r="B123" s="19" t="s">
        <v>150</v>
      </c>
      <c r="C123" s="19">
        <f t="shared" si="0"/>
        <v>350</v>
      </c>
      <c r="D123" s="19">
        <v>175</v>
      </c>
      <c r="E123" s="19">
        <v>87.5</v>
      </c>
      <c r="F123" s="19">
        <v>6</v>
      </c>
      <c r="G123" s="19">
        <v>355</v>
      </c>
      <c r="H123" s="19">
        <v>90</v>
      </c>
      <c r="I123" s="19">
        <v>1791.405</v>
      </c>
      <c r="J123" s="20"/>
    </row>
    <row r="124" spans="1:10" s="21" customFormat="1" x14ac:dyDescent="0.25">
      <c r="A124" s="18">
        <v>122</v>
      </c>
      <c r="B124" s="19" t="s">
        <v>151</v>
      </c>
      <c r="C124" s="19">
        <f t="shared" si="0"/>
        <v>350</v>
      </c>
      <c r="D124" s="19">
        <v>175</v>
      </c>
      <c r="E124" s="19">
        <v>87.5</v>
      </c>
      <c r="F124" s="19">
        <v>7</v>
      </c>
      <c r="G124" s="19">
        <v>355</v>
      </c>
      <c r="H124" s="19">
        <v>90</v>
      </c>
      <c r="I124" s="19">
        <v>1921.6890000000001</v>
      </c>
      <c r="J124" s="20"/>
    </row>
    <row r="125" spans="1:10" s="21" customFormat="1" x14ac:dyDescent="0.25">
      <c r="A125" s="18">
        <v>123</v>
      </c>
      <c r="B125" s="19" t="s">
        <v>152</v>
      </c>
      <c r="C125" s="19">
        <f t="shared" si="0"/>
        <v>400</v>
      </c>
      <c r="D125" s="19">
        <v>200</v>
      </c>
      <c r="E125" s="19">
        <v>100</v>
      </c>
      <c r="F125" s="19">
        <v>6</v>
      </c>
      <c r="G125" s="19">
        <v>355</v>
      </c>
      <c r="H125" s="19">
        <v>90</v>
      </c>
      <c r="I125" s="19">
        <v>2187.192</v>
      </c>
      <c r="J125" s="20"/>
    </row>
    <row r="126" spans="1:10" s="21" customFormat="1" x14ac:dyDescent="0.25">
      <c r="A126" s="18">
        <v>124</v>
      </c>
      <c r="B126" s="19" t="s">
        <v>153</v>
      </c>
      <c r="C126" s="19">
        <f t="shared" si="0"/>
        <v>400</v>
      </c>
      <c r="D126" s="19">
        <v>200</v>
      </c>
      <c r="E126" s="19">
        <v>100</v>
      </c>
      <c r="F126" s="19">
        <v>7</v>
      </c>
      <c r="G126" s="19">
        <v>355</v>
      </c>
      <c r="H126" s="19">
        <v>90</v>
      </c>
      <c r="I126" s="19">
        <v>2348.0729999999999</v>
      </c>
      <c r="J126" s="20"/>
    </row>
    <row r="127" spans="1:10" s="21" customFormat="1" x14ac:dyDescent="0.25">
      <c r="A127" s="18">
        <v>125</v>
      </c>
      <c r="B127" s="19" t="s">
        <v>154</v>
      </c>
      <c r="C127" s="19">
        <f t="shared" si="0"/>
        <v>400</v>
      </c>
      <c r="D127" s="19">
        <v>200</v>
      </c>
      <c r="E127" s="19">
        <v>100</v>
      </c>
      <c r="F127" s="19">
        <v>8</v>
      </c>
      <c r="G127" s="19">
        <v>355</v>
      </c>
      <c r="H127" s="19">
        <v>90</v>
      </c>
      <c r="I127" s="19">
        <v>2495.136</v>
      </c>
      <c r="J127" s="20"/>
    </row>
    <row r="128" spans="1:10" s="21" customFormat="1" x14ac:dyDescent="0.25">
      <c r="A128" s="18">
        <v>126</v>
      </c>
      <c r="B128" s="19" t="s">
        <v>155</v>
      </c>
      <c r="C128" s="19">
        <f t="shared" si="0"/>
        <v>440</v>
      </c>
      <c r="D128" s="19">
        <v>220</v>
      </c>
      <c r="E128" s="19">
        <v>110</v>
      </c>
      <c r="F128" s="19">
        <v>6</v>
      </c>
      <c r="G128" s="19">
        <v>355</v>
      </c>
      <c r="H128" s="19">
        <v>90</v>
      </c>
      <c r="I128" s="19">
        <v>2530.6680000000001</v>
      </c>
      <c r="J128" s="20"/>
    </row>
    <row r="129" spans="1:10" s="21" customFormat="1" x14ac:dyDescent="0.25">
      <c r="A129" s="18">
        <v>127</v>
      </c>
      <c r="B129" s="19" t="s">
        <v>156</v>
      </c>
      <c r="C129" s="19">
        <f t="shared" si="0"/>
        <v>440</v>
      </c>
      <c r="D129" s="19">
        <v>220</v>
      </c>
      <c r="E129" s="19">
        <v>110</v>
      </c>
      <c r="F129" s="19">
        <v>7</v>
      </c>
      <c r="G129" s="19">
        <v>355</v>
      </c>
      <c r="H129" s="19">
        <v>90</v>
      </c>
      <c r="I129" s="19">
        <v>2711.2889999999998</v>
      </c>
      <c r="J129" s="20"/>
    </row>
    <row r="130" spans="1:10" s="21" customFormat="1" x14ac:dyDescent="0.25">
      <c r="A130" s="18">
        <v>128</v>
      </c>
      <c r="B130" s="19" t="s">
        <v>157</v>
      </c>
      <c r="C130" s="19">
        <f t="shared" si="0"/>
        <v>440</v>
      </c>
      <c r="D130" s="19">
        <v>220</v>
      </c>
      <c r="E130" s="19">
        <v>110</v>
      </c>
      <c r="F130" s="19">
        <v>8</v>
      </c>
      <c r="G130" s="19">
        <v>355</v>
      </c>
      <c r="H130" s="19">
        <v>90</v>
      </c>
      <c r="I130" s="19">
        <v>2888.9490000000001</v>
      </c>
      <c r="J130" s="20"/>
    </row>
    <row r="131" spans="1:10" s="21" customFormat="1" x14ac:dyDescent="0.25">
      <c r="A131" s="18">
        <v>129</v>
      </c>
      <c r="B131" s="19" t="s">
        <v>158</v>
      </c>
      <c r="C131" s="19">
        <f t="shared" si="0"/>
        <v>300</v>
      </c>
      <c r="D131" s="19">
        <v>150</v>
      </c>
      <c r="E131" s="19">
        <v>75</v>
      </c>
      <c r="F131" s="19">
        <v>4</v>
      </c>
      <c r="G131" s="19">
        <v>355</v>
      </c>
      <c r="H131" s="19">
        <v>100</v>
      </c>
      <c r="I131" s="19">
        <v>1246.5809999999999</v>
      </c>
      <c r="J131" s="20"/>
    </row>
    <row r="132" spans="1:10" s="21" customFormat="1" x14ac:dyDescent="0.25">
      <c r="A132" s="18">
        <v>130</v>
      </c>
      <c r="B132" s="19" t="s">
        <v>159</v>
      </c>
      <c r="C132" s="19">
        <f t="shared" si="0"/>
        <v>300</v>
      </c>
      <c r="D132" s="19">
        <v>150</v>
      </c>
      <c r="E132" s="19">
        <v>75</v>
      </c>
      <c r="F132" s="19">
        <v>5</v>
      </c>
      <c r="G132" s="19">
        <v>355</v>
      </c>
      <c r="H132" s="19">
        <v>100</v>
      </c>
      <c r="I132" s="19">
        <v>1367.982</v>
      </c>
      <c r="J132" s="20"/>
    </row>
    <row r="133" spans="1:10" s="21" customFormat="1" x14ac:dyDescent="0.25">
      <c r="A133" s="18">
        <v>131</v>
      </c>
      <c r="B133" s="19" t="s">
        <v>160</v>
      </c>
      <c r="C133" s="19">
        <f t="shared" si="0"/>
        <v>300</v>
      </c>
      <c r="D133" s="19">
        <v>150</v>
      </c>
      <c r="E133" s="19">
        <v>75</v>
      </c>
      <c r="F133" s="19">
        <v>6</v>
      </c>
      <c r="G133" s="19">
        <v>355</v>
      </c>
      <c r="H133" s="19">
        <v>100</v>
      </c>
      <c r="I133" s="19">
        <v>1481.4870000000001</v>
      </c>
      <c r="J133" s="20"/>
    </row>
    <row r="134" spans="1:10" s="21" customFormat="1" x14ac:dyDescent="0.25">
      <c r="A134" s="18">
        <v>132</v>
      </c>
      <c r="B134" s="19" t="s">
        <v>161</v>
      </c>
      <c r="C134" s="19">
        <f t="shared" si="0"/>
        <v>350</v>
      </c>
      <c r="D134" s="19">
        <v>175</v>
      </c>
      <c r="E134" s="19">
        <v>87.5</v>
      </c>
      <c r="F134" s="19">
        <v>5</v>
      </c>
      <c r="G134" s="19">
        <v>355</v>
      </c>
      <c r="H134" s="19">
        <v>100</v>
      </c>
      <c r="I134" s="19">
        <v>1731.1980000000001</v>
      </c>
      <c r="J134" s="20"/>
    </row>
    <row r="135" spans="1:10" s="21" customFormat="1" x14ac:dyDescent="0.25">
      <c r="A135" s="18">
        <v>133</v>
      </c>
      <c r="B135" s="19" t="s">
        <v>162</v>
      </c>
      <c r="C135" s="19">
        <f t="shared" si="0"/>
        <v>350</v>
      </c>
      <c r="D135" s="19">
        <v>175</v>
      </c>
      <c r="E135" s="19">
        <v>87.5</v>
      </c>
      <c r="F135" s="19">
        <v>6</v>
      </c>
      <c r="G135" s="19">
        <v>355</v>
      </c>
      <c r="H135" s="19">
        <v>100</v>
      </c>
      <c r="I135" s="19">
        <v>1877.2739999999999</v>
      </c>
      <c r="J135" s="20"/>
    </row>
    <row r="136" spans="1:10" s="21" customFormat="1" x14ac:dyDescent="0.25">
      <c r="A136" s="18">
        <v>134</v>
      </c>
      <c r="B136" s="19" t="s">
        <v>163</v>
      </c>
      <c r="C136" s="19">
        <f t="shared" si="0"/>
        <v>350</v>
      </c>
      <c r="D136" s="19">
        <v>175</v>
      </c>
      <c r="E136" s="19">
        <v>87.5</v>
      </c>
      <c r="F136" s="19">
        <v>7</v>
      </c>
      <c r="G136" s="19">
        <v>355</v>
      </c>
      <c r="H136" s="19">
        <v>100</v>
      </c>
      <c r="I136" s="19">
        <v>2008.5450000000001</v>
      </c>
      <c r="J136" s="20"/>
    </row>
    <row r="137" spans="1:10" s="21" customFormat="1" x14ac:dyDescent="0.25">
      <c r="A137" s="18">
        <v>135</v>
      </c>
      <c r="B137" s="19" t="s">
        <v>164</v>
      </c>
      <c r="C137" s="19">
        <f t="shared" si="0"/>
        <v>400</v>
      </c>
      <c r="D137" s="19">
        <v>200</v>
      </c>
      <c r="E137" s="19">
        <v>100</v>
      </c>
      <c r="F137" s="19">
        <v>6</v>
      </c>
      <c r="G137" s="19">
        <v>355</v>
      </c>
      <c r="H137" s="19">
        <v>100</v>
      </c>
      <c r="I137" s="19">
        <v>2298.723</v>
      </c>
      <c r="J137" s="20"/>
    </row>
    <row r="138" spans="1:10" s="21" customFormat="1" x14ac:dyDescent="0.25">
      <c r="A138" s="18">
        <v>136</v>
      </c>
      <c r="B138" s="19" t="s">
        <v>165</v>
      </c>
      <c r="C138" s="19">
        <f t="shared" si="0"/>
        <v>400</v>
      </c>
      <c r="D138" s="19">
        <v>200</v>
      </c>
      <c r="E138" s="19">
        <v>100</v>
      </c>
      <c r="F138" s="19">
        <v>7</v>
      </c>
      <c r="G138" s="19">
        <v>355</v>
      </c>
      <c r="H138" s="19">
        <v>100</v>
      </c>
      <c r="I138" s="19">
        <v>2453.6819999999998</v>
      </c>
      <c r="J138" s="20"/>
    </row>
    <row r="139" spans="1:10" s="21" customFormat="1" x14ac:dyDescent="0.25">
      <c r="A139" s="18">
        <v>137</v>
      </c>
      <c r="B139" s="19" t="s">
        <v>166</v>
      </c>
      <c r="C139" s="19">
        <f t="shared" si="0"/>
        <v>400</v>
      </c>
      <c r="D139" s="19">
        <v>200</v>
      </c>
      <c r="E139" s="19">
        <v>100</v>
      </c>
      <c r="F139" s="19">
        <v>8</v>
      </c>
      <c r="G139" s="19">
        <v>355</v>
      </c>
      <c r="H139" s="19">
        <v>100</v>
      </c>
      <c r="I139" s="19">
        <v>2603.7060000000001</v>
      </c>
      <c r="J139" s="20"/>
    </row>
    <row r="140" spans="1:10" s="21" customFormat="1" x14ac:dyDescent="0.25">
      <c r="A140" s="18">
        <v>138</v>
      </c>
      <c r="B140" s="19" t="s">
        <v>167</v>
      </c>
      <c r="C140" s="19">
        <f t="shared" si="0"/>
        <v>440</v>
      </c>
      <c r="D140" s="19">
        <v>220</v>
      </c>
      <c r="E140" s="19">
        <v>110</v>
      </c>
      <c r="F140" s="19">
        <v>6</v>
      </c>
      <c r="G140" s="19">
        <v>355</v>
      </c>
      <c r="H140" s="19">
        <v>100</v>
      </c>
      <c r="I140" s="19">
        <v>2665.8870000000002</v>
      </c>
      <c r="J140" s="20"/>
    </row>
    <row r="141" spans="1:10" s="21" customFormat="1" x14ac:dyDescent="0.25">
      <c r="A141" s="18">
        <v>139</v>
      </c>
      <c r="B141" s="19" t="s">
        <v>168</v>
      </c>
      <c r="C141" s="19">
        <f t="shared" si="0"/>
        <v>440</v>
      </c>
      <c r="D141" s="19">
        <v>220</v>
      </c>
      <c r="E141" s="19">
        <v>110</v>
      </c>
      <c r="F141" s="19">
        <v>7</v>
      </c>
      <c r="G141" s="19">
        <v>355</v>
      </c>
      <c r="H141" s="19">
        <v>100</v>
      </c>
      <c r="I141" s="19">
        <v>2836.6379999999999</v>
      </c>
      <c r="J141" s="20"/>
    </row>
    <row r="142" spans="1:10" s="21" customFormat="1" x14ac:dyDescent="0.25">
      <c r="A142" s="18">
        <v>140</v>
      </c>
      <c r="B142" s="19" t="s">
        <v>169</v>
      </c>
      <c r="C142" s="19">
        <f t="shared" si="0"/>
        <v>440</v>
      </c>
      <c r="D142" s="19">
        <v>220</v>
      </c>
      <c r="E142" s="19">
        <v>110</v>
      </c>
      <c r="F142" s="19">
        <v>8</v>
      </c>
      <c r="G142" s="19">
        <v>355</v>
      </c>
      <c r="H142" s="19">
        <v>100</v>
      </c>
      <c r="I142" s="19">
        <v>3017.259</v>
      </c>
      <c r="J142" s="20"/>
    </row>
    <row r="143" spans="1:10" s="21" customFormat="1" x14ac:dyDescent="0.25">
      <c r="A143" s="18">
        <v>141</v>
      </c>
      <c r="B143" s="19" t="s">
        <v>170</v>
      </c>
      <c r="C143" s="19">
        <f t="shared" si="0"/>
        <v>300</v>
      </c>
      <c r="D143" s="19">
        <v>150</v>
      </c>
      <c r="E143" s="19">
        <v>75</v>
      </c>
      <c r="F143" s="19">
        <v>4</v>
      </c>
      <c r="G143" s="19">
        <v>420</v>
      </c>
      <c r="H143" s="19">
        <v>70</v>
      </c>
      <c r="I143" s="19">
        <v>1138.998</v>
      </c>
      <c r="J143" s="20"/>
    </row>
    <row r="144" spans="1:10" s="21" customFormat="1" x14ac:dyDescent="0.25">
      <c r="A144" s="18">
        <v>142</v>
      </c>
      <c r="B144" s="19" t="s">
        <v>171</v>
      </c>
      <c r="C144" s="19">
        <f t="shared" si="0"/>
        <v>300</v>
      </c>
      <c r="D144" s="19">
        <v>150</v>
      </c>
      <c r="E144" s="19">
        <v>75</v>
      </c>
      <c r="F144" s="19">
        <v>5</v>
      </c>
      <c r="G144" s="19">
        <v>420</v>
      </c>
      <c r="H144" s="19">
        <v>70</v>
      </c>
      <c r="I144" s="19">
        <v>1296.9179999999999</v>
      </c>
      <c r="J144" s="20"/>
    </row>
    <row r="145" spans="1:10" s="21" customFormat="1" x14ac:dyDescent="0.25">
      <c r="A145" s="18">
        <v>143</v>
      </c>
      <c r="B145" s="19" t="s">
        <v>172</v>
      </c>
      <c r="C145" s="19">
        <f t="shared" si="0"/>
        <v>300</v>
      </c>
      <c r="D145" s="19">
        <v>150</v>
      </c>
      <c r="E145" s="19">
        <v>75</v>
      </c>
      <c r="F145" s="19">
        <v>6</v>
      </c>
      <c r="G145" s="19">
        <v>420</v>
      </c>
      <c r="H145" s="19">
        <v>70</v>
      </c>
      <c r="I145" s="19">
        <v>1449.903</v>
      </c>
      <c r="J145" s="20"/>
    </row>
    <row r="146" spans="1:10" s="21" customFormat="1" x14ac:dyDescent="0.25">
      <c r="A146" s="18">
        <v>144</v>
      </c>
      <c r="B146" s="19" t="s">
        <v>173</v>
      </c>
      <c r="C146" s="19">
        <f t="shared" si="0"/>
        <v>350</v>
      </c>
      <c r="D146" s="19">
        <v>175</v>
      </c>
      <c r="E146" s="19">
        <v>87.5</v>
      </c>
      <c r="F146" s="19">
        <v>5</v>
      </c>
      <c r="G146" s="19">
        <v>420</v>
      </c>
      <c r="H146" s="19">
        <v>70</v>
      </c>
      <c r="I146" s="19">
        <v>1611.771</v>
      </c>
      <c r="J146" s="20"/>
    </row>
    <row r="147" spans="1:10" s="21" customFormat="1" x14ac:dyDescent="0.25">
      <c r="A147" s="18">
        <v>145</v>
      </c>
      <c r="B147" s="19" t="s">
        <v>174</v>
      </c>
      <c r="C147" s="19">
        <f t="shared" si="0"/>
        <v>350</v>
      </c>
      <c r="D147" s="19">
        <v>175</v>
      </c>
      <c r="E147" s="19">
        <v>87.5</v>
      </c>
      <c r="F147" s="19">
        <v>6</v>
      </c>
      <c r="G147" s="19">
        <v>420</v>
      </c>
      <c r="H147" s="19">
        <v>70</v>
      </c>
      <c r="I147" s="19">
        <v>1765.7429999999999</v>
      </c>
      <c r="J147" s="20"/>
    </row>
    <row r="148" spans="1:10" s="21" customFormat="1" x14ac:dyDescent="0.25">
      <c r="A148" s="18">
        <v>146</v>
      </c>
      <c r="B148" s="19" t="s">
        <v>175</v>
      </c>
      <c r="C148" s="19">
        <f t="shared" si="0"/>
        <v>350</v>
      </c>
      <c r="D148" s="19">
        <v>175</v>
      </c>
      <c r="E148" s="19">
        <v>87.5</v>
      </c>
      <c r="F148" s="19">
        <v>7</v>
      </c>
      <c r="G148" s="19">
        <v>420</v>
      </c>
      <c r="H148" s="19">
        <v>70</v>
      </c>
      <c r="I148" s="19">
        <v>1971.039</v>
      </c>
      <c r="J148" s="20"/>
    </row>
    <row r="149" spans="1:10" s="21" customFormat="1" x14ac:dyDescent="0.25">
      <c r="A149" s="18">
        <v>147</v>
      </c>
      <c r="B149" s="19" t="s">
        <v>176</v>
      </c>
      <c r="C149" s="19">
        <f t="shared" si="0"/>
        <v>400</v>
      </c>
      <c r="D149" s="19">
        <v>200</v>
      </c>
      <c r="E149" s="19">
        <v>100</v>
      </c>
      <c r="F149" s="19">
        <v>6</v>
      </c>
      <c r="G149" s="19">
        <v>420</v>
      </c>
      <c r="H149" s="19">
        <v>70</v>
      </c>
      <c r="I149" s="19">
        <v>2170.413</v>
      </c>
      <c r="J149" s="20"/>
    </row>
    <row r="150" spans="1:10" s="21" customFormat="1" x14ac:dyDescent="0.25">
      <c r="A150" s="18">
        <v>148</v>
      </c>
      <c r="B150" s="19" t="s">
        <v>177</v>
      </c>
      <c r="C150" s="19">
        <f t="shared" si="0"/>
        <v>400</v>
      </c>
      <c r="D150" s="19">
        <v>200</v>
      </c>
      <c r="E150" s="19">
        <v>100</v>
      </c>
      <c r="F150" s="19">
        <v>7</v>
      </c>
      <c r="G150" s="19">
        <v>420</v>
      </c>
      <c r="H150" s="19">
        <v>70</v>
      </c>
      <c r="I150" s="19">
        <v>2375.7089999999998</v>
      </c>
      <c r="J150" s="20"/>
    </row>
    <row r="151" spans="1:10" s="21" customFormat="1" x14ac:dyDescent="0.25">
      <c r="A151" s="18">
        <v>149</v>
      </c>
      <c r="B151" s="19" t="s">
        <v>178</v>
      </c>
      <c r="C151" s="19">
        <f t="shared" si="0"/>
        <v>400</v>
      </c>
      <c r="D151" s="19">
        <v>200</v>
      </c>
      <c r="E151" s="19">
        <v>100</v>
      </c>
      <c r="F151" s="19">
        <v>8</v>
      </c>
      <c r="G151" s="19">
        <v>420</v>
      </c>
      <c r="H151" s="19">
        <v>70</v>
      </c>
      <c r="I151" s="19">
        <v>2567.1869999999999</v>
      </c>
      <c r="J151" s="20"/>
    </row>
    <row r="152" spans="1:10" s="21" customFormat="1" x14ac:dyDescent="0.25">
      <c r="A152" s="18">
        <v>150</v>
      </c>
      <c r="B152" s="19" t="s">
        <v>179</v>
      </c>
      <c r="C152" s="19">
        <f t="shared" si="0"/>
        <v>440</v>
      </c>
      <c r="D152" s="19">
        <v>220</v>
      </c>
      <c r="E152" s="19">
        <v>110</v>
      </c>
      <c r="F152" s="19">
        <v>6</v>
      </c>
      <c r="G152" s="19">
        <v>420</v>
      </c>
      <c r="H152" s="19">
        <v>70</v>
      </c>
      <c r="I152" s="19">
        <v>2469.4740000000002</v>
      </c>
      <c r="J152" s="20"/>
    </row>
    <row r="153" spans="1:10" s="21" customFormat="1" x14ac:dyDescent="0.25">
      <c r="A153" s="18">
        <v>151</v>
      </c>
      <c r="B153" s="19" t="s">
        <v>180</v>
      </c>
      <c r="C153" s="19">
        <f t="shared" si="0"/>
        <v>440</v>
      </c>
      <c r="D153" s="19">
        <v>220</v>
      </c>
      <c r="E153" s="19">
        <v>110</v>
      </c>
      <c r="F153" s="19">
        <v>7</v>
      </c>
      <c r="G153" s="19">
        <v>420</v>
      </c>
      <c r="H153" s="19">
        <v>70</v>
      </c>
      <c r="I153" s="19">
        <v>2706.3539999999998</v>
      </c>
      <c r="J153" s="20"/>
    </row>
    <row r="154" spans="1:10" s="21" customFormat="1" x14ac:dyDescent="0.25">
      <c r="A154" s="18">
        <v>152</v>
      </c>
      <c r="B154" s="19" t="s">
        <v>181</v>
      </c>
      <c r="C154" s="19">
        <f t="shared" si="0"/>
        <v>440</v>
      </c>
      <c r="D154" s="19">
        <v>220</v>
      </c>
      <c r="E154" s="19">
        <v>110</v>
      </c>
      <c r="F154" s="19">
        <v>8</v>
      </c>
      <c r="G154" s="19">
        <v>420</v>
      </c>
      <c r="H154" s="19">
        <v>70</v>
      </c>
      <c r="I154" s="19">
        <v>2935.3380000000002</v>
      </c>
      <c r="J154" s="20"/>
    </row>
    <row r="155" spans="1:10" s="21" customFormat="1" x14ac:dyDescent="0.25">
      <c r="A155" s="18">
        <v>153</v>
      </c>
      <c r="B155" s="19" t="s">
        <v>182</v>
      </c>
      <c r="C155" s="19">
        <f t="shared" si="0"/>
        <v>300</v>
      </c>
      <c r="D155" s="19">
        <v>150</v>
      </c>
      <c r="E155" s="19">
        <v>75</v>
      </c>
      <c r="F155" s="19">
        <v>4</v>
      </c>
      <c r="G155" s="19">
        <v>420</v>
      </c>
      <c r="H155" s="19">
        <v>80</v>
      </c>
      <c r="I155" s="19">
        <v>1206.114</v>
      </c>
      <c r="J155" s="20"/>
    </row>
    <row r="156" spans="1:10" s="21" customFormat="1" x14ac:dyDescent="0.25">
      <c r="A156" s="18">
        <v>154</v>
      </c>
      <c r="B156" s="19" t="s">
        <v>183</v>
      </c>
      <c r="C156" s="19">
        <f t="shared" si="0"/>
        <v>300</v>
      </c>
      <c r="D156" s="19">
        <v>150</v>
      </c>
      <c r="E156" s="19">
        <v>75</v>
      </c>
      <c r="F156" s="19">
        <v>5</v>
      </c>
      <c r="G156" s="19">
        <v>420</v>
      </c>
      <c r="H156" s="19">
        <v>80</v>
      </c>
      <c r="I156" s="19">
        <v>1363.047</v>
      </c>
      <c r="J156" s="20"/>
    </row>
    <row r="157" spans="1:10" s="21" customFormat="1" x14ac:dyDescent="0.25">
      <c r="A157" s="18">
        <v>155</v>
      </c>
      <c r="B157" s="19" t="s">
        <v>184</v>
      </c>
      <c r="C157" s="19">
        <f t="shared" si="0"/>
        <v>300</v>
      </c>
      <c r="D157" s="19">
        <v>150</v>
      </c>
      <c r="E157" s="19">
        <v>75</v>
      </c>
      <c r="F157" s="19">
        <v>6</v>
      </c>
      <c r="G157" s="19">
        <v>420</v>
      </c>
      <c r="H157" s="19">
        <v>80</v>
      </c>
      <c r="I157" s="19">
        <v>1514.058</v>
      </c>
      <c r="J157" s="20"/>
    </row>
    <row r="158" spans="1:10" s="21" customFormat="1" x14ac:dyDescent="0.25">
      <c r="A158" s="18">
        <v>156</v>
      </c>
      <c r="B158" s="19" t="s">
        <v>185</v>
      </c>
      <c r="C158" s="19">
        <f t="shared" si="0"/>
        <v>350</v>
      </c>
      <c r="D158" s="19">
        <v>175</v>
      </c>
      <c r="E158" s="19">
        <v>87.5</v>
      </c>
      <c r="F158" s="19">
        <v>5</v>
      </c>
      <c r="G158" s="19">
        <v>420</v>
      </c>
      <c r="H158" s="19">
        <v>80</v>
      </c>
      <c r="I158" s="19">
        <v>1702.575</v>
      </c>
      <c r="J158" s="20"/>
    </row>
    <row r="159" spans="1:10" s="21" customFormat="1" x14ac:dyDescent="0.25">
      <c r="A159" s="18">
        <v>157</v>
      </c>
      <c r="B159" s="19" t="s">
        <v>186</v>
      </c>
      <c r="C159" s="19">
        <f t="shared" si="0"/>
        <v>350</v>
      </c>
      <c r="D159" s="19">
        <v>175</v>
      </c>
      <c r="E159" s="19">
        <v>87.5</v>
      </c>
      <c r="F159" s="19">
        <v>6</v>
      </c>
      <c r="G159" s="19">
        <v>420</v>
      </c>
      <c r="H159" s="19">
        <v>80</v>
      </c>
      <c r="I159" s="19">
        <v>1851.6120000000001</v>
      </c>
      <c r="J159" s="20"/>
    </row>
    <row r="160" spans="1:10" s="21" customFormat="1" x14ac:dyDescent="0.25">
      <c r="A160" s="18">
        <v>158</v>
      </c>
      <c r="B160" s="19" t="s">
        <v>187</v>
      </c>
      <c r="C160" s="19">
        <f t="shared" ref="C160:C190" si="1">2*D160</f>
        <v>350</v>
      </c>
      <c r="D160" s="19">
        <v>175</v>
      </c>
      <c r="E160" s="19">
        <v>87.5</v>
      </c>
      <c r="F160" s="19">
        <v>7</v>
      </c>
      <c r="G160" s="19">
        <v>420</v>
      </c>
      <c r="H160" s="19">
        <v>80</v>
      </c>
      <c r="I160" s="19">
        <v>2055.9209999999998</v>
      </c>
      <c r="J160" s="20"/>
    </row>
    <row r="161" spans="1:10" s="21" customFormat="1" x14ac:dyDescent="0.25">
      <c r="A161" s="18">
        <v>159</v>
      </c>
      <c r="B161" s="19" t="s">
        <v>188</v>
      </c>
      <c r="C161" s="19">
        <f t="shared" si="1"/>
        <v>400</v>
      </c>
      <c r="D161" s="19">
        <v>200</v>
      </c>
      <c r="E161" s="19">
        <v>100</v>
      </c>
      <c r="F161" s="19">
        <v>6</v>
      </c>
      <c r="G161" s="19">
        <v>420</v>
      </c>
      <c r="H161" s="19">
        <v>80</v>
      </c>
      <c r="I161" s="19">
        <v>2285.8919999999998</v>
      </c>
      <c r="J161" s="20"/>
    </row>
    <row r="162" spans="1:10" s="21" customFormat="1" x14ac:dyDescent="0.25">
      <c r="A162" s="18">
        <v>160</v>
      </c>
      <c r="B162" s="19" t="s">
        <v>189</v>
      </c>
      <c r="C162" s="19">
        <f t="shared" si="1"/>
        <v>400</v>
      </c>
      <c r="D162" s="19">
        <v>200</v>
      </c>
      <c r="E162" s="19">
        <v>100</v>
      </c>
      <c r="F162" s="19">
        <v>7</v>
      </c>
      <c r="G162" s="19">
        <v>420</v>
      </c>
      <c r="H162" s="19">
        <v>80</v>
      </c>
      <c r="I162" s="19">
        <v>2488.2269999999999</v>
      </c>
      <c r="J162" s="20"/>
    </row>
    <row r="163" spans="1:10" s="21" customFormat="1" x14ac:dyDescent="0.25">
      <c r="A163" s="18">
        <v>161</v>
      </c>
      <c r="B163" s="19" t="s">
        <v>190</v>
      </c>
      <c r="C163" s="19">
        <f t="shared" si="1"/>
        <v>400</v>
      </c>
      <c r="D163" s="19">
        <v>200</v>
      </c>
      <c r="E163" s="19">
        <v>100</v>
      </c>
      <c r="F163" s="19">
        <v>8</v>
      </c>
      <c r="G163" s="19">
        <v>420</v>
      </c>
      <c r="H163" s="19">
        <v>80</v>
      </c>
      <c r="I163" s="19">
        <v>2674.77</v>
      </c>
      <c r="J163" s="20"/>
    </row>
    <row r="164" spans="1:10" s="21" customFormat="1" x14ac:dyDescent="0.25">
      <c r="A164" s="18">
        <v>162</v>
      </c>
      <c r="B164" s="19" t="s">
        <v>191</v>
      </c>
      <c r="C164" s="19">
        <f t="shared" si="1"/>
        <v>440</v>
      </c>
      <c r="D164" s="19">
        <v>220</v>
      </c>
      <c r="E164" s="19">
        <v>110</v>
      </c>
      <c r="F164" s="19">
        <v>6</v>
      </c>
      <c r="G164" s="19">
        <v>420</v>
      </c>
      <c r="H164" s="19">
        <v>80</v>
      </c>
      <c r="I164" s="19">
        <v>2593.8359999999998</v>
      </c>
      <c r="J164" s="20"/>
    </row>
    <row r="165" spans="1:10" s="21" customFormat="1" x14ac:dyDescent="0.25">
      <c r="A165" s="18">
        <v>163</v>
      </c>
      <c r="B165" s="19" t="s">
        <v>192</v>
      </c>
      <c r="C165" s="19">
        <f t="shared" si="1"/>
        <v>440</v>
      </c>
      <c r="D165" s="19">
        <v>220</v>
      </c>
      <c r="E165" s="19">
        <v>110</v>
      </c>
      <c r="F165" s="19">
        <v>7</v>
      </c>
      <c r="G165" s="19">
        <v>420</v>
      </c>
      <c r="H165" s="19">
        <v>80</v>
      </c>
      <c r="I165" s="19">
        <v>2845.5210000000002</v>
      </c>
      <c r="J165" s="20"/>
    </row>
    <row r="166" spans="1:10" s="21" customFormat="1" x14ac:dyDescent="0.25">
      <c r="A166" s="18">
        <v>164</v>
      </c>
      <c r="B166" s="19" t="s">
        <v>193</v>
      </c>
      <c r="C166" s="19">
        <f t="shared" si="1"/>
        <v>440</v>
      </c>
      <c r="D166" s="19">
        <v>220</v>
      </c>
      <c r="E166" s="19">
        <v>110</v>
      </c>
      <c r="F166" s="19">
        <v>8</v>
      </c>
      <c r="G166" s="19">
        <v>420</v>
      </c>
      <c r="H166" s="19">
        <v>80</v>
      </c>
      <c r="I166" s="19">
        <v>3062.6610000000001</v>
      </c>
      <c r="J166" s="20"/>
    </row>
    <row r="167" spans="1:10" s="21" customFormat="1" x14ac:dyDescent="0.25">
      <c r="A167" s="18">
        <v>165</v>
      </c>
      <c r="B167" s="19" t="s">
        <v>194</v>
      </c>
      <c r="C167" s="19">
        <f t="shared" si="1"/>
        <v>300</v>
      </c>
      <c r="D167" s="19">
        <v>150</v>
      </c>
      <c r="E167" s="19">
        <v>75</v>
      </c>
      <c r="F167" s="19">
        <v>4</v>
      </c>
      <c r="G167" s="19">
        <v>420</v>
      </c>
      <c r="H167" s="19">
        <v>90</v>
      </c>
      <c r="I167" s="19">
        <v>1274.2170000000001</v>
      </c>
      <c r="J167" s="20"/>
    </row>
    <row r="168" spans="1:10" s="21" customFormat="1" x14ac:dyDescent="0.25">
      <c r="A168" s="18">
        <v>166</v>
      </c>
      <c r="B168" s="19" t="s">
        <v>195</v>
      </c>
      <c r="C168" s="19">
        <f t="shared" si="1"/>
        <v>300</v>
      </c>
      <c r="D168" s="19">
        <v>150</v>
      </c>
      <c r="E168" s="19">
        <v>75</v>
      </c>
      <c r="F168" s="19">
        <v>5</v>
      </c>
      <c r="G168" s="19">
        <v>420</v>
      </c>
      <c r="H168" s="19">
        <v>90</v>
      </c>
      <c r="I168" s="19">
        <v>1430.163</v>
      </c>
      <c r="J168" s="20"/>
    </row>
    <row r="169" spans="1:10" s="21" customFormat="1" x14ac:dyDescent="0.25">
      <c r="A169" s="18">
        <v>167</v>
      </c>
      <c r="B169" s="19" t="s">
        <v>196</v>
      </c>
      <c r="C169" s="19">
        <f t="shared" si="1"/>
        <v>300</v>
      </c>
      <c r="D169" s="19">
        <v>150</v>
      </c>
      <c r="E169" s="19">
        <v>75</v>
      </c>
      <c r="F169" s="19">
        <v>6</v>
      </c>
      <c r="G169" s="19">
        <v>420</v>
      </c>
      <c r="H169" s="19">
        <v>90</v>
      </c>
      <c r="I169" s="19">
        <v>1570.317</v>
      </c>
      <c r="J169" s="20"/>
    </row>
    <row r="170" spans="1:10" s="21" customFormat="1" x14ac:dyDescent="0.25">
      <c r="A170" s="18">
        <v>168</v>
      </c>
      <c r="B170" s="19" t="s">
        <v>197</v>
      </c>
      <c r="C170" s="19">
        <f t="shared" si="1"/>
        <v>350</v>
      </c>
      <c r="D170" s="19">
        <v>175</v>
      </c>
      <c r="E170" s="19">
        <v>87.5</v>
      </c>
      <c r="F170" s="19">
        <v>5</v>
      </c>
      <c r="G170" s="19">
        <v>420</v>
      </c>
      <c r="H170" s="19">
        <v>90</v>
      </c>
      <c r="I170" s="19">
        <v>1792.3920000000001</v>
      </c>
      <c r="J170" s="20"/>
    </row>
    <row r="171" spans="1:10" s="21" customFormat="1" x14ac:dyDescent="0.25">
      <c r="A171" s="18">
        <v>169</v>
      </c>
      <c r="B171" s="19" t="s">
        <v>198</v>
      </c>
      <c r="C171" s="19">
        <f t="shared" si="1"/>
        <v>350</v>
      </c>
      <c r="D171" s="19">
        <v>175</v>
      </c>
      <c r="E171" s="19">
        <v>87.5</v>
      </c>
      <c r="F171" s="19">
        <v>6</v>
      </c>
      <c r="G171" s="19">
        <v>420</v>
      </c>
      <c r="H171" s="19">
        <v>90</v>
      </c>
      <c r="I171" s="19">
        <v>1938.4680000000001</v>
      </c>
      <c r="J171" s="20"/>
    </row>
    <row r="172" spans="1:10" s="21" customFormat="1" x14ac:dyDescent="0.25">
      <c r="A172" s="18">
        <v>170</v>
      </c>
      <c r="B172" s="19" t="s">
        <v>199</v>
      </c>
      <c r="C172" s="19">
        <f t="shared" si="1"/>
        <v>350</v>
      </c>
      <c r="D172" s="19">
        <v>175</v>
      </c>
      <c r="E172" s="19">
        <v>87.5</v>
      </c>
      <c r="F172" s="19">
        <v>7</v>
      </c>
      <c r="G172" s="19">
        <v>420</v>
      </c>
      <c r="H172" s="19">
        <v>90</v>
      </c>
      <c r="I172" s="19">
        <v>2134.8809999999999</v>
      </c>
      <c r="J172" s="20"/>
    </row>
    <row r="173" spans="1:10" s="21" customFormat="1" x14ac:dyDescent="0.25">
      <c r="A173" s="18">
        <v>171</v>
      </c>
      <c r="B173" s="19" t="s">
        <v>200</v>
      </c>
      <c r="C173" s="19">
        <f t="shared" si="1"/>
        <v>400</v>
      </c>
      <c r="D173" s="19">
        <v>200</v>
      </c>
      <c r="E173" s="19">
        <v>100</v>
      </c>
      <c r="F173" s="19">
        <v>6</v>
      </c>
      <c r="G173" s="19">
        <v>420</v>
      </c>
      <c r="H173" s="19">
        <v>90</v>
      </c>
      <c r="I173" s="19">
        <v>2401.3710000000001</v>
      </c>
      <c r="J173" s="20"/>
    </row>
    <row r="174" spans="1:10" s="21" customFormat="1" x14ac:dyDescent="0.25">
      <c r="A174" s="18">
        <v>172</v>
      </c>
      <c r="B174" s="19" t="s">
        <v>201</v>
      </c>
      <c r="C174" s="19">
        <f t="shared" si="1"/>
        <v>400</v>
      </c>
      <c r="D174" s="19">
        <v>200</v>
      </c>
      <c r="E174" s="19">
        <v>100</v>
      </c>
      <c r="F174" s="19">
        <v>7</v>
      </c>
      <c r="G174" s="19">
        <v>420</v>
      </c>
      <c r="H174" s="19">
        <v>90</v>
      </c>
      <c r="I174" s="19">
        <v>2587.9139999999998</v>
      </c>
      <c r="J174" s="20"/>
    </row>
    <row r="175" spans="1:10" s="21" customFormat="1" x14ac:dyDescent="0.25">
      <c r="A175" s="18">
        <v>173</v>
      </c>
      <c r="B175" s="19" t="s">
        <v>202</v>
      </c>
      <c r="C175" s="19">
        <f t="shared" si="1"/>
        <v>400</v>
      </c>
      <c r="D175" s="19">
        <v>200</v>
      </c>
      <c r="E175" s="19">
        <v>100</v>
      </c>
      <c r="F175" s="19">
        <v>8</v>
      </c>
      <c r="G175" s="19">
        <v>420</v>
      </c>
      <c r="H175" s="19">
        <v>90</v>
      </c>
      <c r="I175" s="19">
        <v>2779.3919999999998</v>
      </c>
      <c r="J175" s="20"/>
    </row>
    <row r="176" spans="1:10" s="21" customFormat="1" x14ac:dyDescent="0.25">
      <c r="A176" s="18">
        <v>174</v>
      </c>
      <c r="B176" s="19" t="s">
        <v>203</v>
      </c>
      <c r="C176" s="19">
        <f t="shared" si="1"/>
        <v>440</v>
      </c>
      <c r="D176" s="19">
        <v>220</v>
      </c>
      <c r="E176" s="19">
        <v>110</v>
      </c>
      <c r="F176" s="19">
        <v>6</v>
      </c>
      <c r="G176" s="19">
        <v>420</v>
      </c>
      <c r="H176" s="19">
        <v>90</v>
      </c>
      <c r="I176" s="19">
        <v>2747.808</v>
      </c>
      <c r="J176" s="20"/>
    </row>
    <row r="177" spans="1:10" s="21" customFormat="1" x14ac:dyDescent="0.25">
      <c r="A177" s="18">
        <v>175</v>
      </c>
      <c r="B177" s="19" t="s">
        <v>204</v>
      </c>
      <c r="C177" s="19">
        <f t="shared" si="1"/>
        <v>440</v>
      </c>
      <c r="D177" s="19">
        <v>220</v>
      </c>
      <c r="E177" s="19">
        <v>110</v>
      </c>
      <c r="F177" s="19">
        <v>7</v>
      </c>
      <c r="G177" s="19">
        <v>420</v>
      </c>
      <c r="H177" s="19">
        <v>90</v>
      </c>
      <c r="I177" s="19">
        <v>2986.6619999999998</v>
      </c>
      <c r="J177" s="20"/>
    </row>
    <row r="178" spans="1:10" s="21" customFormat="1" x14ac:dyDescent="0.25">
      <c r="A178" s="18">
        <v>176</v>
      </c>
      <c r="B178" s="19" t="s">
        <v>205</v>
      </c>
      <c r="C178" s="19">
        <f t="shared" si="1"/>
        <v>440</v>
      </c>
      <c r="D178" s="19">
        <v>220</v>
      </c>
      <c r="E178" s="19">
        <v>110</v>
      </c>
      <c r="F178" s="19">
        <v>8</v>
      </c>
      <c r="G178" s="19">
        <v>420</v>
      </c>
      <c r="H178" s="19">
        <v>90</v>
      </c>
      <c r="I178" s="19">
        <v>3194.9189999999999</v>
      </c>
      <c r="J178" s="20"/>
    </row>
    <row r="179" spans="1:10" s="21" customFormat="1" x14ac:dyDescent="0.25">
      <c r="A179" s="18">
        <v>177</v>
      </c>
      <c r="B179" s="19" t="s">
        <v>206</v>
      </c>
      <c r="C179" s="19">
        <f t="shared" si="1"/>
        <v>300</v>
      </c>
      <c r="D179" s="19">
        <v>150</v>
      </c>
      <c r="E179" s="19">
        <v>75</v>
      </c>
      <c r="F179" s="19">
        <v>4</v>
      </c>
      <c r="G179" s="19">
        <v>420</v>
      </c>
      <c r="H179" s="19">
        <v>100</v>
      </c>
      <c r="I179" s="19">
        <v>1345.2809999999999</v>
      </c>
      <c r="J179" s="20"/>
    </row>
    <row r="180" spans="1:10" s="21" customFormat="1" x14ac:dyDescent="0.25">
      <c r="A180" s="18">
        <v>178</v>
      </c>
      <c r="B180" s="19" t="s">
        <v>207</v>
      </c>
      <c r="C180" s="19">
        <f t="shared" si="1"/>
        <v>300</v>
      </c>
      <c r="D180" s="19">
        <v>150</v>
      </c>
      <c r="E180" s="19">
        <v>75</v>
      </c>
      <c r="F180" s="19">
        <v>5</v>
      </c>
      <c r="G180" s="19">
        <v>420</v>
      </c>
      <c r="H180" s="19">
        <v>100</v>
      </c>
      <c r="I180" s="19">
        <v>1497.279</v>
      </c>
      <c r="J180" s="20"/>
    </row>
    <row r="181" spans="1:10" s="21" customFormat="1" x14ac:dyDescent="0.25">
      <c r="A181" s="18">
        <v>179</v>
      </c>
      <c r="B181" s="19" t="s">
        <v>208</v>
      </c>
      <c r="C181" s="19">
        <f t="shared" si="1"/>
        <v>300</v>
      </c>
      <c r="D181" s="19">
        <v>150</v>
      </c>
      <c r="E181" s="19">
        <v>75</v>
      </c>
      <c r="F181" s="19">
        <v>6</v>
      </c>
      <c r="G181" s="19">
        <v>420</v>
      </c>
      <c r="H181" s="19">
        <v>100</v>
      </c>
      <c r="I181" s="19">
        <v>1640.394</v>
      </c>
      <c r="J181" s="20"/>
    </row>
    <row r="182" spans="1:10" s="21" customFormat="1" x14ac:dyDescent="0.25">
      <c r="A182" s="18">
        <v>180</v>
      </c>
      <c r="B182" s="19" t="s">
        <v>209</v>
      </c>
      <c r="C182" s="19">
        <f t="shared" si="1"/>
        <v>350</v>
      </c>
      <c r="D182" s="19">
        <v>175</v>
      </c>
      <c r="E182" s="19">
        <v>87.5</v>
      </c>
      <c r="F182" s="19">
        <v>5</v>
      </c>
      <c r="G182" s="19">
        <v>420</v>
      </c>
      <c r="H182" s="19">
        <v>100</v>
      </c>
      <c r="I182" s="19">
        <v>1882.2090000000001</v>
      </c>
      <c r="J182" s="20"/>
    </row>
    <row r="183" spans="1:10" s="21" customFormat="1" x14ac:dyDescent="0.25">
      <c r="A183" s="18">
        <v>181</v>
      </c>
      <c r="B183" s="19" t="s">
        <v>210</v>
      </c>
      <c r="C183" s="19">
        <f t="shared" si="1"/>
        <v>350</v>
      </c>
      <c r="D183" s="19">
        <v>175</v>
      </c>
      <c r="E183" s="19">
        <v>87.5</v>
      </c>
      <c r="F183" s="19">
        <v>6</v>
      </c>
      <c r="G183" s="19">
        <v>420</v>
      </c>
      <c r="H183" s="19">
        <v>100</v>
      </c>
      <c r="I183" s="19">
        <v>2032.2329999999999</v>
      </c>
      <c r="J183" s="20"/>
    </row>
    <row r="184" spans="1:10" s="21" customFormat="1" x14ac:dyDescent="0.25">
      <c r="A184" s="18">
        <v>182</v>
      </c>
      <c r="B184" s="19" t="s">
        <v>211</v>
      </c>
      <c r="C184" s="19">
        <f t="shared" si="1"/>
        <v>350</v>
      </c>
      <c r="D184" s="19">
        <v>175</v>
      </c>
      <c r="E184" s="19">
        <v>87.5</v>
      </c>
      <c r="F184" s="19">
        <v>7</v>
      </c>
      <c r="G184" s="19">
        <v>420</v>
      </c>
      <c r="H184" s="19">
        <v>100</v>
      </c>
      <c r="I184" s="19">
        <v>2222.7240000000002</v>
      </c>
      <c r="J184" s="20"/>
    </row>
    <row r="185" spans="1:10" s="21" customFormat="1" x14ac:dyDescent="0.25">
      <c r="A185" s="18">
        <v>183</v>
      </c>
      <c r="B185" s="19" t="s">
        <v>212</v>
      </c>
      <c r="C185" s="19">
        <f t="shared" si="1"/>
        <v>400</v>
      </c>
      <c r="D185" s="19">
        <v>200</v>
      </c>
      <c r="E185" s="19">
        <v>100</v>
      </c>
      <c r="F185" s="19">
        <v>6</v>
      </c>
      <c r="G185" s="19">
        <v>420</v>
      </c>
      <c r="H185" s="19">
        <v>100</v>
      </c>
      <c r="I185" s="19">
        <v>2515.8629999999998</v>
      </c>
      <c r="J185" s="20"/>
    </row>
    <row r="186" spans="1:10" s="21" customFormat="1" x14ac:dyDescent="0.25">
      <c r="A186" s="18">
        <v>184</v>
      </c>
      <c r="B186" s="19" t="s">
        <v>213</v>
      </c>
      <c r="C186" s="19">
        <f t="shared" si="1"/>
        <v>400</v>
      </c>
      <c r="D186" s="19">
        <v>200</v>
      </c>
      <c r="E186" s="19">
        <v>100</v>
      </c>
      <c r="F186" s="19">
        <v>7</v>
      </c>
      <c r="G186" s="19">
        <v>420</v>
      </c>
      <c r="H186" s="19">
        <v>100</v>
      </c>
      <c r="I186" s="19">
        <v>2710.3020000000001</v>
      </c>
      <c r="J186" s="20"/>
    </row>
    <row r="187" spans="1:10" s="21" customFormat="1" x14ac:dyDescent="0.25">
      <c r="A187" s="18">
        <v>185</v>
      </c>
      <c r="B187" s="19" t="s">
        <v>214</v>
      </c>
      <c r="C187" s="19">
        <f t="shared" si="1"/>
        <v>400</v>
      </c>
      <c r="D187" s="19">
        <v>200</v>
      </c>
      <c r="E187" s="19">
        <v>100</v>
      </c>
      <c r="F187" s="19">
        <v>8</v>
      </c>
      <c r="G187" s="19">
        <v>420</v>
      </c>
      <c r="H187" s="19">
        <v>100</v>
      </c>
      <c r="I187" s="19">
        <v>2889.9360000000001</v>
      </c>
      <c r="J187" s="20"/>
    </row>
    <row r="188" spans="1:10" s="21" customFormat="1" x14ac:dyDescent="0.25">
      <c r="A188" s="18">
        <v>186</v>
      </c>
      <c r="B188" s="19" t="s">
        <v>215</v>
      </c>
      <c r="C188" s="19">
        <f t="shared" si="1"/>
        <v>440</v>
      </c>
      <c r="D188" s="19">
        <v>220</v>
      </c>
      <c r="E188" s="19">
        <v>110</v>
      </c>
      <c r="F188" s="19">
        <v>6</v>
      </c>
      <c r="G188" s="19">
        <v>420</v>
      </c>
      <c r="H188" s="19">
        <v>100</v>
      </c>
      <c r="I188" s="19">
        <v>2882.04</v>
      </c>
      <c r="J188" s="20"/>
    </row>
    <row r="189" spans="1:10" s="21" customFormat="1" x14ac:dyDescent="0.25">
      <c r="A189" s="18">
        <v>187</v>
      </c>
      <c r="B189" s="19" t="s">
        <v>216</v>
      </c>
      <c r="C189" s="19">
        <f t="shared" si="1"/>
        <v>440</v>
      </c>
      <c r="D189" s="19">
        <v>220</v>
      </c>
      <c r="E189" s="19">
        <v>110</v>
      </c>
      <c r="F189" s="19">
        <v>7</v>
      </c>
      <c r="G189" s="19">
        <v>420</v>
      </c>
      <c r="H189" s="19">
        <v>100</v>
      </c>
      <c r="I189" s="19">
        <v>3111.0239999999999</v>
      </c>
      <c r="J189" s="20"/>
    </row>
    <row r="190" spans="1:10" s="21" customFormat="1" x14ac:dyDescent="0.25">
      <c r="A190" s="18">
        <v>188</v>
      </c>
      <c r="B190" s="19" t="s">
        <v>217</v>
      </c>
      <c r="C190" s="19">
        <f t="shared" si="1"/>
        <v>440</v>
      </c>
      <c r="D190" s="19">
        <v>220</v>
      </c>
      <c r="E190" s="19">
        <v>110</v>
      </c>
      <c r="F190" s="19">
        <v>8</v>
      </c>
      <c r="G190" s="19">
        <v>420</v>
      </c>
      <c r="H190" s="19">
        <v>100</v>
      </c>
      <c r="I190" s="19">
        <v>3334.0859999999998</v>
      </c>
      <c r="J190" s="20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Viet Linh</dc:creator>
  <cp:lastModifiedBy>user</cp:lastModifiedBy>
  <dcterms:created xsi:type="dcterms:W3CDTF">2019-01-11T07:32:54Z</dcterms:created>
  <dcterms:modified xsi:type="dcterms:W3CDTF">2023-04-25T09:54:53Z</dcterms:modified>
</cp:coreProperties>
</file>