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Isoft\Uniliver\CheckWeigherKawaUnilever\Src\"/>
    </mc:Choice>
  </mc:AlternateContent>
  <xr:revisionPtr revIDLastSave="0" documentId="13_ncr:1_{B2A5C511-F2D7-4AA7-AC6A-734577313019}" xr6:coauthVersionLast="47" xr6:coauthVersionMax="47" xr10:uidLastSave="{00000000-0000-0000-0000-000000000000}"/>
  <bookViews>
    <workbookView xWindow="-120" yWindow="-120" windowWidth="29040" windowHeight="15720" xr2:uid="{70070A5B-A491-4AF3-BC84-71C5139C360B}"/>
  </bookViews>
  <sheets>
    <sheet name="Data Kawa2" sheetId="2" r:id="rId1"/>
    <sheet name="Export data 1" sheetId="3" r:id="rId2"/>
    <sheet name="Export data 2" sheetId="6" r:id="rId3"/>
    <sheet name="Formulation" sheetId="4" r:id="rId4"/>
    <sheet name="Adjust" sheetId="5" r:id="rId5"/>
  </sheets>
  <definedNames>
    <definedName name="_xlnm._FilterDatabase" localSheetId="0" hidden="1">'Data Kawa2'!$A$1:$I$12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I7" i="2"/>
  <c r="H7" i="2"/>
  <c r="G7" i="2"/>
  <c r="F7" i="2"/>
  <c r="H5" i="2"/>
  <c r="I5" i="2"/>
  <c r="H6" i="2"/>
  <c r="I6" i="2"/>
  <c r="F3" i="2"/>
  <c r="G3" i="2"/>
  <c r="H3" i="2"/>
  <c r="I3" i="2"/>
  <c r="F4" i="2"/>
  <c r="G4" i="2"/>
  <c r="H4" i="2"/>
  <c r="I4" i="2"/>
  <c r="I2" i="2"/>
  <c r="H2" i="2"/>
  <c r="G2" i="2"/>
  <c r="F2" i="2"/>
</calcChain>
</file>

<file path=xl/sharedStrings.xml><?xml version="1.0" encoding="utf-8"?>
<sst xmlns="http://schemas.openxmlformats.org/spreadsheetml/2006/main" count="89" uniqueCount="65">
  <si>
    <t>SKU</t>
  </si>
  <si>
    <t>Fgs Code</t>
  </si>
  <si>
    <t>Fgs Name</t>
  </si>
  <si>
    <t>Target (g)</t>
  </si>
  <si>
    <t>Lower control (g)</t>
  </si>
  <si>
    <t>Uper control (g)</t>
  </si>
  <si>
    <t>Min (g)</t>
  </si>
  <si>
    <t>Max (g)</t>
  </si>
  <si>
    <t>400g</t>
  </si>
  <si>
    <t>KNORR BLN MEATY GRA TET23 DT 16X400G</t>
  </si>
  <si>
    <t>KNORR BLN MEATY GRANULE_3A 16X400G</t>
  </si>
  <si>
    <t>KNORR BLN MEATY TEMP (KMG 150G) 18X400G</t>
  </si>
  <si>
    <t>800g</t>
  </si>
  <si>
    <t>KNORR ORGANIC MUSHROOM SHTK 8X800G</t>
  </si>
  <si>
    <t>KNORR ORG MSHRM TEMP (KMG 150G) 12X800G</t>
  </si>
  <si>
    <t>900g</t>
  </si>
  <si>
    <t>KNORR BLN MEATY GRANULE_3A 8X900G</t>
  </si>
  <si>
    <t>KNORR BLN MEATY GRA TET23 DT 8X900G</t>
  </si>
  <si>
    <t>KNORR MEATY GRA TEM(FS MS 245ML) 14X900G</t>
  </si>
  <si>
    <t>KNORR MEATY GRA TEMP (KMG 150G)10X900G</t>
  </si>
  <si>
    <t>KNORR BLN MEATY GRA TET24 DT 8X900G</t>
  </si>
  <si>
    <t>KNORR MEATY GRA_3 TEM(OIL 400ML) 12X900G</t>
  </si>
  <si>
    <t xml:space="preserve">Date </t>
  </si>
  <si>
    <t xml:space="preserve">Shift </t>
  </si>
  <si>
    <t>OP</t>
  </si>
  <si>
    <t xml:space="preserve">QC </t>
  </si>
  <si>
    <t>TC</t>
  </si>
  <si>
    <t xml:space="preserve">Code FGs </t>
  </si>
  <si>
    <t xml:space="preserve">Descriptions </t>
  </si>
  <si>
    <t>%OW</t>
  </si>
  <si>
    <t>Cpk</t>
  </si>
  <si>
    <t xml:space="preserve">Cp </t>
  </si>
  <si>
    <t>Out (#)</t>
  </si>
  <si>
    <t>In (#)</t>
  </si>
  <si>
    <t>Reject (#)</t>
  </si>
  <si>
    <t>T (Lượng thiếu cho phép)</t>
  </si>
  <si>
    <t xml:space="preserve">%OW </t>
  </si>
  <si>
    <t xml:space="preserve">(Average (data đạt qua cân)-Target)/Target </t>
  </si>
  <si>
    <t>Weight result</t>
  </si>
  <si>
    <t>Xtb</t>
  </si>
  <si>
    <t>Average(data đạt qua cân)</t>
  </si>
  <si>
    <t xml:space="preserve">MIN </t>
  </si>
  <si>
    <t xml:space="preserve">MAX </t>
  </si>
  <si>
    <t xml:space="preserve">Cpk </t>
  </si>
  <si>
    <t>Min(data đạt qua cân)</t>
  </si>
  <si>
    <t>Max(data đạt qua cân)</t>
  </si>
  <si>
    <t>min[(TLmax-Xtb)/3*stdev(data đạt qua cân),(Xtb-Tlmin)/3*stdev(data đạt qua cân)]</t>
  </si>
  <si>
    <t>(TLmax - Tlmin)/6*stdev(data đạt qua cân)</t>
  </si>
  <si>
    <t xml:space="preserve">Total số mẫu đạt qua cân </t>
  </si>
  <si>
    <t>Samples</t>
  </si>
  <si>
    <t>Lô bao bì</t>
  </si>
  <si>
    <t xml:space="preserve">Xtb&gt;=Target --&gt; PASS, ngược lại FAIL </t>
  </si>
  <si>
    <t xml:space="preserve">Bỏ dòng: </t>
  </si>
  <si>
    <t>Số mẫu &gt;1T</t>
  </si>
  <si>
    <t>Số mẫu &gt;2T</t>
  </si>
  <si>
    <t xml:space="preserve">Chỉ để chữ Cpk (bỏ &lt;Cp) </t>
  </si>
  <si>
    <t>Status (Pass/Reject)</t>
  </si>
  <si>
    <t>Data on CW</t>
  </si>
  <si>
    <t xml:space="preserve"> Speed standard</t>
  </si>
  <si>
    <t>HAHA</t>
  </si>
  <si>
    <t>kkkk</t>
  </si>
  <si>
    <t>Huhu</t>
  </si>
  <si>
    <t>hhhh</t>
  </si>
  <si>
    <t>zgrfxhxgj</t>
  </si>
  <si>
    <t>rdgdrhftf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</si>
</sst>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4" xfId="0" applyFill="1" applyBorder="1"/>
  </cellXfs>
  <cellStyles count="1">
    <cellStyle name="Normal" xfId="0" builtinId="0"/>
  </cellStyles>
  <dxfs count="2">
    <dxf>
      <font>
        <b val="0"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58792</xdr:colOff>
      <xdr:row>5</xdr:row>
      <xdr:rowOff>124811</xdr:rowOff>
    </xdr:from>
    <xdr:to>
      <xdr:col>22</xdr:col>
      <xdr:colOff>258719</xdr:colOff>
      <xdr:row>22</xdr:row>
      <xdr:rowOff>41229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77E332-8810-2AFC-BB2C-64CF7D86F5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1364" b="-1"/>
        <a:stretch/>
      </xdr:blipFill>
      <xdr:spPr>
        <a:xfrm>
          <a:off x="11042102" y="1451742"/>
          <a:ext cx="5698151" cy="3154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76200</xdr:rowOff>
    </xdr:from>
    <xdr:to>
      <xdr:col>15</xdr:col>
      <xdr:colOff>263734</xdr:colOff>
      <xdr:row>21</xdr:row>
      <xdr:rowOff>145236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D3E5-8CFA-4E50-B56C-FAC6A395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260" y="76200"/>
          <a:ext cx="6946474" cy="3909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74C3-53F6-46F2-B5E0-EE72EA66EEBF}">
  <dimension ref="A1:J18"/>
  <sheetViews>
    <sheetView tabSelected="1" zoomScale="145" zoomScaleNormal="145" workbookViewId="0">
      <selection activeCell="F20" sqref="F20"/>
    </sheetView>
  </sheetViews>
  <sheetFormatPr defaultRowHeight="15" x14ac:dyDescent="0.25"/>
  <cols>
    <col min="2" max="2" width="14.140625" customWidth="1"/>
    <col min="3" max="3" width="41.42578125" customWidth="1"/>
    <col min="4" max="9" width="10.5703125" style="10" customWidth="1"/>
    <col min="10" max="10" width="16.85546875" customWidth="1"/>
  </cols>
  <sheetData>
    <row r="1" spans="1:10" s="5" customFormat="1" ht="44.45" customHeight="1" x14ac:dyDescent="0.25">
      <c r="A1" s="4" t="s">
        <v>0</v>
      </c>
      <c r="B1" s="4" t="s">
        <v>1</v>
      </c>
      <c r="C1" s="4" t="s">
        <v>2</v>
      </c>
      <c r="D1" s="6" t="s">
        <v>3</v>
      </c>
      <c r="E1" s="11" t="s">
        <v>35</v>
      </c>
      <c r="F1" s="11" t="s">
        <v>4</v>
      </c>
      <c r="G1" s="11" t="s">
        <v>5</v>
      </c>
      <c r="H1" s="11" t="s">
        <v>6</v>
      </c>
      <c r="I1" s="11" t="s">
        <v>7</v>
      </c>
      <c r="J1" s="6" t="s">
        <v>58</v>
      </c>
    </row>
    <row r="2" spans="1:10" x14ac:dyDescent="0.25">
      <c r="A2" s="19" t="s">
        <v>8</v>
      </c>
      <c r="B2" s="1">
        <v>69620604</v>
      </c>
      <c r="C2" s="1" t="s">
        <v>9</v>
      </c>
      <c r="D2" s="7">
        <v>400</v>
      </c>
      <c r="E2" s="7">
        <v>12</v>
      </c>
      <c r="F2" s="7">
        <f>400-(400*3%)/3</f>
        <v>396</v>
      </c>
      <c r="G2" s="12">
        <f>400+(400*3%)/3</f>
        <v>404</v>
      </c>
      <c r="H2" s="7">
        <f>400-400*3%</f>
        <v>388</v>
      </c>
      <c r="I2" s="7">
        <f>400+400*3%</f>
        <v>412</v>
      </c>
      <c r="J2" s="7">
        <v>52</v>
      </c>
    </row>
    <row r="3" spans="1:10" x14ac:dyDescent="0.25">
      <c r="A3" s="19" t="s">
        <v>8</v>
      </c>
      <c r="B3" s="1">
        <v>68706399</v>
      </c>
      <c r="C3" s="1" t="s">
        <v>10</v>
      </c>
      <c r="D3" s="7">
        <v>400</v>
      </c>
      <c r="E3" s="7">
        <v>12</v>
      </c>
      <c r="F3" s="7">
        <f t="shared" ref="F3:F4" si="0">400-(400*3%)/3</f>
        <v>396</v>
      </c>
      <c r="G3" s="7">
        <f t="shared" ref="G3:G4" si="1">400+(400*3%)/3</f>
        <v>404</v>
      </c>
      <c r="H3" s="7">
        <f t="shared" ref="H3:H4" si="2">400-400*3%</f>
        <v>388</v>
      </c>
      <c r="I3" s="7">
        <f t="shared" ref="I3:I4" si="3">400+400*3%</f>
        <v>412</v>
      </c>
      <c r="J3" s="7">
        <v>52</v>
      </c>
    </row>
    <row r="4" spans="1:10" x14ac:dyDescent="0.25">
      <c r="A4" s="19" t="s">
        <v>8</v>
      </c>
      <c r="B4" s="1">
        <v>69571563</v>
      </c>
      <c r="C4" s="1" t="s">
        <v>11</v>
      </c>
      <c r="D4" s="7">
        <v>400</v>
      </c>
      <c r="E4" s="7">
        <v>12</v>
      </c>
      <c r="F4" s="7">
        <f t="shared" si="0"/>
        <v>396</v>
      </c>
      <c r="G4" s="7">
        <f t="shared" si="1"/>
        <v>404</v>
      </c>
      <c r="H4" s="7">
        <f t="shared" si="2"/>
        <v>388</v>
      </c>
      <c r="I4" s="7">
        <f t="shared" si="3"/>
        <v>412</v>
      </c>
      <c r="J4" s="7">
        <v>52</v>
      </c>
    </row>
    <row r="5" spans="1:10" x14ac:dyDescent="0.25">
      <c r="A5" s="20" t="s">
        <v>12</v>
      </c>
      <c r="B5" s="2">
        <v>69616743</v>
      </c>
      <c r="C5" s="2" t="s">
        <v>13</v>
      </c>
      <c r="D5" s="8">
        <v>800</v>
      </c>
      <c r="E5" s="8">
        <v>15</v>
      </c>
      <c r="F5" s="8">
        <v>795</v>
      </c>
      <c r="G5" s="8">
        <v>805</v>
      </c>
      <c r="H5" s="8">
        <f t="shared" ref="H5:H6" si="4">800-15</f>
        <v>785</v>
      </c>
      <c r="I5" s="8">
        <f t="shared" ref="I5:I6" si="5">800+15</f>
        <v>815</v>
      </c>
      <c r="J5" s="8">
        <v>48</v>
      </c>
    </row>
    <row r="6" spans="1:10" x14ac:dyDescent="0.25">
      <c r="A6" s="20" t="s">
        <v>12</v>
      </c>
      <c r="B6" s="2">
        <v>69642425</v>
      </c>
      <c r="C6" s="2" t="s">
        <v>14</v>
      </c>
      <c r="D6" s="8">
        <v>800</v>
      </c>
      <c r="E6" s="8">
        <v>15</v>
      </c>
      <c r="F6" s="8">
        <v>795</v>
      </c>
      <c r="G6" s="8">
        <v>805</v>
      </c>
      <c r="H6" s="8">
        <f t="shared" si="4"/>
        <v>785</v>
      </c>
      <c r="I6" s="8">
        <f t="shared" si="5"/>
        <v>815</v>
      </c>
      <c r="J6" s="8">
        <v>48</v>
      </c>
    </row>
    <row r="7" spans="1:10" x14ac:dyDescent="0.25">
      <c r="A7" s="21" t="s">
        <v>15</v>
      </c>
      <c r="B7" s="3">
        <v>68706401</v>
      </c>
      <c r="C7" s="3" t="s">
        <v>16</v>
      </c>
      <c r="D7" s="9">
        <v>900</v>
      </c>
      <c r="E7" s="9">
        <v>15</v>
      </c>
      <c r="F7" s="9">
        <f>900-5</f>
        <v>895</v>
      </c>
      <c r="G7" s="9">
        <f>900+5</f>
        <v>905</v>
      </c>
      <c r="H7" s="9">
        <f>900-15</f>
        <v>885</v>
      </c>
      <c r="I7" s="9">
        <f>900+15</f>
        <v>915</v>
      </c>
      <c r="J7" s="9">
        <v>47</v>
      </c>
    </row>
    <row r="8" spans="1:10" x14ac:dyDescent="0.25">
      <c r="A8" s="21" t="s">
        <v>15</v>
      </c>
      <c r="B8" s="3">
        <v>69620606</v>
      </c>
      <c r="C8" s="3" t="s">
        <v>17</v>
      </c>
      <c r="D8" s="9">
        <v>900</v>
      </c>
      <c r="E8" s="9">
        <v>15</v>
      </c>
      <c r="F8" s="9">
        <f t="shared" ref="F8:F18" si="6">900-5</f>
        <v>895</v>
      </c>
      <c r="G8" s="9">
        <f t="shared" ref="G8:G18" si="7">900+5</f>
        <v>905</v>
      </c>
      <c r="H8" s="9">
        <f t="shared" ref="H8:H18" si="8">900-15</f>
        <v>885</v>
      </c>
      <c r="I8" s="9">
        <f t="shared" ref="I8:I18" si="9">900+15</f>
        <v>915</v>
      </c>
      <c r="J8" s="9">
        <v>47</v>
      </c>
    </row>
    <row r="9" spans="1:10" x14ac:dyDescent="0.25">
      <c r="A9" s="21" t="s">
        <v>15</v>
      </c>
      <c r="B9" s="3">
        <v>69718910</v>
      </c>
      <c r="C9" s="3" t="s">
        <v>18</v>
      </c>
      <c r="D9" s="9">
        <v>900</v>
      </c>
      <c r="E9" s="9">
        <v>15</v>
      </c>
      <c r="F9" s="9">
        <f t="shared" si="6"/>
        <v>895</v>
      </c>
      <c r="G9" s="9">
        <f t="shared" si="7"/>
        <v>905</v>
      </c>
      <c r="H9" s="9">
        <f t="shared" si="8"/>
        <v>885</v>
      </c>
      <c r="I9" s="9">
        <f t="shared" si="9"/>
        <v>915</v>
      </c>
      <c r="J9" s="9">
        <v>47</v>
      </c>
    </row>
    <row r="10" spans="1:10" x14ac:dyDescent="0.25">
      <c r="A10" s="21" t="s">
        <v>15</v>
      </c>
      <c r="B10" s="3">
        <v>69647679</v>
      </c>
      <c r="C10" s="3" t="s">
        <v>19</v>
      </c>
      <c r="D10" s="9">
        <v>900</v>
      </c>
      <c r="E10" s="9">
        <v>15</v>
      </c>
      <c r="F10" s="9">
        <f t="shared" si="6"/>
        <v>895</v>
      </c>
      <c r="G10" s="9">
        <f t="shared" si="7"/>
        <v>905</v>
      </c>
      <c r="H10" s="9">
        <f t="shared" si="8"/>
        <v>885</v>
      </c>
      <c r="I10" s="9">
        <f t="shared" si="9"/>
        <v>915</v>
      </c>
      <c r="J10" s="9">
        <v>47</v>
      </c>
    </row>
    <row r="11" spans="1:10" x14ac:dyDescent="0.25">
      <c r="A11" s="21" t="s">
        <v>15</v>
      </c>
      <c r="B11" s="3">
        <v>62735362</v>
      </c>
      <c r="C11" s="3" t="s">
        <v>20</v>
      </c>
      <c r="D11" s="9">
        <v>900</v>
      </c>
      <c r="E11" s="9">
        <v>15</v>
      </c>
      <c r="F11" s="9">
        <f t="shared" si="6"/>
        <v>895</v>
      </c>
      <c r="G11" s="9">
        <f t="shared" si="7"/>
        <v>905</v>
      </c>
      <c r="H11" s="9">
        <f t="shared" si="8"/>
        <v>885</v>
      </c>
      <c r="I11" s="9">
        <f t="shared" si="9"/>
        <v>915</v>
      </c>
      <c r="J11" s="9">
        <v>47</v>
      </c>
    </row>
    <row r="12" spans="1:10" x14ac:dyDescent="0.25">
      <c r="A12" s="21" t="s">
        <v>15</v>
      </c>
      <c r="B12" s="3">
        <v>62752265</v>
      </c>
      <c r="C12" s="3" t="s">
        <v>21</v>
      </c>
      <c r="D12" s="9">
        <v>900</v>
      </c>
      <c r="E12" s="9">
        <v>15</v>
      </c>
      <c r="F12" s="9">
        <f t="shared" si="6"/>
        <v>895</v>
      </c>
      <c r="G12" s="9">
        <f t="shared" si="7"/>
        <v>905</v>
      </c>
      <c r="H12" s="9">
        <f t="shared" si="8"/>
        <v>885</v>
      </c>
      <c r="I12" s="9">
        <f t="shared" si="9"/>
        <v>915</v>
      </c>
      <c r="J12" s="9">
        <v>47</v>
      </c>
    </row>
    <row r="13" spans="1:10" x14ac:dyDescent="0.25">
      <c r="A13" s="21" t="s">
        <v>15</v>
      </c>
      <c r="B13" s="3">
        <v>11111111</v>
      </c>
      <c r="C13" s="3" t="s">
        <v>59</v>
      </c>
      <c r="D13" s="9">
        <v>900</v>
      </c>
      <c r="E13" s="9">
        <v>15</v>
      </c>
      <c r="F13" s="9">
        <f t="shared" si="6"/>
        <v>895</v>
      </c>
      <c r="G13" s="9">
        <f t="shared" si="7"/>
        <v>905</v>
      </c>
      <c r="H13" s="9">
        <f t="shared" si="8"/>
        <v>885</v>
      </c>
      <c r="I13" s="9">
        <f t="shared" si="9"/>
        <v>915</v>
      </c>
      <c r="J13" s="9">
        <v>47</v>
      </c>
    </row>
    <row r="14" spans="1:10" x14ac:dyDescent="0.25">
      <c r="A14" s="21" t="s">
        <v>15</v>
      </c>
      <c r="B14" s="3">
        <v>22222222</v>
      </c>
      <c r="C14" s="3" t="s">
        <v>60</v>
      </c>
      <c r="D14" s="9">
        <v>900</v>
      </c>
      <c r="E14" s="9">
        <v>15</v>
      </c>
      <c r="F14" s="9">
        <f t="shared" si="6"/>
        <v>895</v>
      </c>
      <c r="G14" s="9">
        <f t="shared" si="7"/>
        <v>905</v>
      </c>
      <c r="H14" s="9">
        <f t="shared" si="8"/>
        <v>885</v>
      </c>
      <c r="I14" s="9">
        <f t="shared" si="9"/>
        <v>915</v>
      </c>
      <c r="J14" s="9">
        <v>47</v>
      </c>
    </row>
    <row r="15" spans="1:10" x14ac:dyDescent="0.25">
      <c r="A15" s="21" t="s">
        <v>15</v>
      </c>
      <c r="B15" s="3">
        <v>33333333</v>
      </c>
      <c r="C15" s="3" t="s">
        <v>61</v>
      </c>
      <c r="D15" s="9">
        <v>900</v>
      </c>
      <c r="E15" s="9">
        <v>15</v>
      </c>
      <c r="F15" s="9">
        <f t="shared" si="6"/>
        <v>895</v>
      </c>
      <c r="G15" s="9">
        <f t="shared" si="7"/>
        <v>905</v>
      </c>
      <c r="H15" s="9">
        <f t="shared" si="8"/>
        <v>885</v>
      </c>
      <c r="I15" s="9">
        <f t="shared" si="9"/>
        <v>915</v>
      </c>
      <c r="J15" s="9">
        <v>47</v>
      </c>
    </row>
    <row r="16" spans="1:10" x14ac:dyDescent="0.25">
      <c r="A16" s="21" t="s">
        <v>15</v>
      </c>
      <c r="B16" s="22">
        <v>44444444</v>
      </c>
      <c r="C16" s="22" t="s">
        <v>62</v>
      </c>
      <c r="D16" s="9">
        <v>900</v>
      </c>
      <c r="E16" s="9">
        <v>15</v>
      </c>
      <c r="F16" s="9">
        <f t="shared" si="6"/>
        <v>895</v>
      </c>
      <c r="G16" s="9">
        <f t="shared" si="7"/>
        <v>905</v>
      </c>
      <c r="H16" s="9">
        <f t="shared" si="8"/>
        <v>885</v>
      </c>
      <c r="I16" s="9">
        <f t="shared" si="9"/>
        <v>915</v>
      </c>
      <c r="J16" s="9">
        <v>47</v>
      </c>
    </row>
    <row r="17" spans="1:10" x14ac:dyDescent="0.25">
      <c r="A17" s="21" t="s">
        <v>15</v>
      </c>
      <c r="B17" s="22">
        <v>55555555</v>
      </c>
      <c r="C17" s="22" t="s">
        <v>63</v>
      </c>
      <c r="D17" s="9">
        <v>900</v>
      </c>
      <c r="E17" s="9">
        <v>15</v>
      </c>
      <c r="F17" s="9">
        <f t="shared" si="6"/>
        <v>895</v>
      </c>
      <c r="G17" s="9">
        <f t="shared" si="7"/>
        <v>905</v>
      </c>
      <c r="H17" s="9">
        <f t="shared" si="8"/>
        <v>885</v>
      </c>
      <c r="I17" s="9">
        <f t="shared" si="9"/>
        <v>915</v>
      </c>
      <c r="J17" s="9">
        <v>47</v>
      </c>
    </row>
    <row r="18" spans="1:10" x14ac:dyDescent="0.25">
      <c r="A18" s="21" t="s">
        <v>15</v>
      </c>
      <c r="B18" s="22">
        <v>66666666</v>
      </c>
      <c r="C18" s="22" t="s">
        <v>64</v>
      </c>
      <c r="D18" s="9">
        <v>900</v>
      </c>
      <c r="E18" s="9">
        <v>15</v>
      </c>
      <c r="F18" s="9">
        <f t="shared" si="6"/>
        <v>895</v>
      </c>
      <c r="G18" s="9">
        <f t="shared" si="7"/>
        <v>905</v>
      </c>
      <c r="H18" s="9">
        <f t="shared" si="8"/>
        <v>885</v>
      </c>
      <c r="I18" s="9">
        <f t="shared" si="9"/>
        <v>915</v>
      </c>
      <c r="J18" s="9">
        <v>47</v>
      </c>
    </row>
  </sheetData>
  <autoFilter ref="A1:I12" xr:uid="{385D74C3-53F6-46F2-B5E0-EE72EA66EEBF}"/>
  <conditionalFormatting sqref="B2">
    <cfRule type="containsText" dxfId="1" priority="2" operator="containsText" text="PLF-MER1">
      <formula>NOT(ISERROR(SEARCH("PLF-MER1",B2)))</formula>
    </cfRule>
  </conditionalFormatting>
  <conditionalFormatting sqref="B7:B8">
    <cfRule type="containsText" dxfId="0" priority="1" operator="containsText" text="PLF-MER1">
      <formula>NOT(ISERROR(SEARCH("PLF-MER1",B7)))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3F90-9D67-4E75-A645-6B53CDC24AEF}">
  <dimension ref="A1:O19"/>
  <sheetViews>
    <sheetView topLeftCell="D1" workbookViewId="0">
      <selection activeCell="G21" sqref="G21"/>
    </sheetView>
  </sheetViews>
  <sheetFormatPr defaultRowHeight="15" x14ac:dyDescent="0.25"/>
  <cols>
    <col min="7" max="7" width="30.28515625" customWidth="1"/>
    <col min="8" max="8" width="14.140625" customWidth="1"/>
    <col min="9" max="15" width="9.140625" style="10"/>
  </cols>
  <sheetData>
    <row r="1" spans="1:15" x14ac:dyDescent="0.25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50</v>
      </c>
      <c r="I1" s="14" t="s">
        <v>3</v>
      </c>
      <c r="J1" s="14" t="s">
        <v>29</v>
      </c>
      <c r="K1" s="14" t="s">
        <v>30</v>
      </c>
      <c r="L1" s="17" t="s">
        <v>31</v>
      </c>
      <c r="M1" s="14" t="s">
        <v>32</v>
      </c>
      <c r="N1" s="14" t="s">
        <v>33</v>
      </c>
      <c r="O1" s="14" t="s">
        <v>34</v>
      </c>
    </row>
    <row r="2" spans="1:15" x14ac:dyDescent="0.25">
      <c r="A2" s="15"/>
      <c r="B2" s="15"/>
      <c r="C2" s="15"/>
      <c r="D2" s="15"/>
      <c r="E2" s="15"/>
      <c r="F2" s="15"/>
      <c r="G2" s="15"/>
      <c r="H2" s="15"/>
      <c r="I2" s="16"/>
      <c r="J2" s="16"/>
      <c r="K2" s="16"/>
      <c r="L2" s="18"/>
      <c r="M2" s="16"/>
      <c r="N2" s="16"/>
      <c r="O2" s="16"/>
    </row>
    <row r="3" spans="1:15" x14ac:dyDescent="0.25">
      <c r="A3" s="15"/>
      <c r="B3" s="15"/>
      <c r="C3" s="15"/>
      <c r="D3" s="15"/>
      <c r="E3" s="15"/>
      <c r="F3" s="15"/>
      <c r="G3" s="15"/>
      <c r="H3" s="15"/>
      <c r="I3" s="16"/>
      <c r="J3" s="16"/>
      <c r="K3" s="16"/>
      <c r="L3" s="18"/>
      <c r="M3" s="16"/>
      <c r="N3" s="16"/>
      <c r="O3" s="16"/>
    </row>
    <row r="4" spans="1:15" x14ac:dyDescent="0.25">
      <c r="A4" s="15"/>
      <c r="B4" s="15"/>
      <c r="C4" s="15"/>
      <c r="D4" s="15"/>
      <c r="E4" s="15"/>
      <c r="F4" s="15"/>
      <c r="G4" s="15"/>
      <c r="H4" s="15"/>
      <c r="I4" s="16"/>
      <c r="J4" s="16"/>
      <c r="K4" s="16"/>
      <c r="L4" s="18"/>
      <c r="M4" s="16"/>
      <c r="N4" s="16"/>
      <c r="O4" s="16"/>
    </row>
    <row r="5" spans="1:15" x14ac:dyDescent="0.25">
      <c r="A5" s="15"/>
      <c r="B5" s="15"/>
      <c r="C5" s="15"/>
      <c r="D5" s="15"/>
      <c r="E5" s="15"/>
      <c r="F5" s="15"/>
      <c r="G5" s="15"/>
      <c r="H5" s="15"/>
      <c r="I5" s="16"/>
      <c r="J5" s="16"/>
      <c r="K5" s="16"/>
      <c r="L5" s="18"/>
      <c r="M5" s="16"/>
      <c r="N5" s="16"/>
      <c r="O5" s="16"/>
    </row>
    <row r="6" spans="1:15" x14ac:dyDescent="0.25">
      <c r="A6" s="15"/>
      <c r="B6" s="15"/>
      <c r="C6" s="15"/>
      <c r="D6" s="15"/>
      <c r="E6" s="15"/>
      <c r="F6" s="15"/>
      <c r="G6" s="15"/>
      <c r="H6" s="15"/>
      <c r="I6" s="16"/>
      <c r="J6" s="16"/>
      <c r="K6" s="16"/>
      <c r="L6" s="18"/>
      <c r="M6" s="16"/>
      <c r="N6" s="16"/>
      <c r="O6" s="16"/>
    </row>
    <row r="7" spans="1:15" x14ac:dyDescent="0.25">
      <c r="A7" s="15"/>
      <c r="B7" s="15"/>
      <c r="C7" s="15"/>
      <c r="D7" s="15"/>
      <c r="E7" s="15"/>
      <c r="F7" s="15"/>
      <c r="G7" s="15"/>
      <c r="H7" s="15"/>
      <c r="I7" s="16"/>
      <c r="J7" s="16"/>
      <c r="K7" s="16"/>
      <c r="L7" s="18"/>
      <c r="M7" s="16"/>
      <c r="N7" s="16"/>
      <c r="O7" s="16"/>
    </row>
    <row r="8" spans="1:15" x14ac:dyDescent="0.25">
      <c r="A8" s="15"/>
      <c r="B8" s="15"/>
      <c r="C8" s="15"/>
      <c r="D8" s="15"/>
      <c r="E8" s="15"/>
      <c r="F8" s="15"/>
      <c r="G8" s="15"/>
      <c r="H8" s="15"/>
      <c r="I8" s="16"/>
      <c r="J8" s="16"/>
      <c r="K8" s="16"/>
      <c r="L8" s="18"/>
      <c r="M8" s="16"/>
      <c r="N8" s="16"/>
      <c r="O8" s="16"/>
    </row>
    <row r="9" spans="1:15" x14ac:dyDescent="0.25">
      <c r="A9" s="15"/>
      <c r="B9" s="15"/>
      <c r="C9" s="15"/>
      <c r="D9" s="15"/>
      <c r="E9" s="15"/>
      <c r="F9" s="15"/>
      <c r="G9" s="15"/>
      <c r="H9" s="15"/>
      <c r="I9" s="16"/>
      <c r="J9" s="16"/>
      <c r="K9" s="16"/>
      <c r="L9" s="18"/>
      <c r="M9" s="16"/>
      <c r="N9" s="16"/>
      <c r="O9" s="16"/>
    </row>
    <row r="10" spans="1:15" x14ac:dyDescent="0.25">
      <c r="A10" s="15"/>
      <c r="B10" s="15"/>
      <c r="C10" s="15"/>
      <c r="D10" s="15"/>
      <c r="E10" s="15"/>
      <c r="F10" s="15"/>
      <c r="G10" s="15"/>
      <c r="H10" s="15"/>
      <c r="I10" s="16"/>
      <c r="J10" s="16"/>
      <c r="K10" s="16"/>
      <c r="L10" s="18"/>
      <c r="M10" s="16"/>
      <c r="N10" s="16"/>
      <c r="O10" s="16"/>
    </row>
    <row r="11" spans="1:15" x14ac:dyDescent="0.25">
      <c r="A11" s="15"/>
      <c r="B11" s="15"/>
      <c r="C11" s="15"/>
      <c r="D11" s="15"/>
      <c r="E11" s="15"/>
      <c r="F11" s="15"/>
      <c r="G11" s="15"/>
      <c r="H11" s="15"/>
      <c r="I11" s="16"/>
      <c r="J11" s="16"/>
      <c r="K11" s="16"/>
      <c r="L11" s="18"/>
      <c r="M11" s="16"/>
      <c r="N11" s="16"/>
      <c r="O11" s="16"/>
    </row>
    <row r="12" spans="1:15" x14ac:dyDescent="0.25">
      <c r="A12" s="15"/>
      <c r="B12" s="15"/>
      <c r="C12" s="15"/>
      <c r="D12" s="15"/>
      <c r="E12" s="15"/>
      <c r="F12" s="15"/>
      <c r="G12" s="15"/>
      <c r="H12" s="15"/>
      <c r="I12" s="16"/>
      <c r="J12" s="16"/>
      <c r="K12" s="16"/>
      <c r="L12" s="18"/>
      <c r="M12" s="16"/>
      <c r="N12" s="16"/>
      <c r="O12" s="16"/>
    </row>
    <row r="13" spans="1:15" x14ac:dyDescent="0.25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8"/>
      <c r="M13" s="16"/>
      <c r="N13" s="16"/>
      <c r="O13" s="16"/>
    </row>
    <row r="14" spans="1:15" x14ac:dyDescent="0.25">
      <c r="A14" s="15"/>
      <c r="B14" s="15"/>
      <c r="C14" s="15"/>
      <c r="D14" s="15"/>
      <c r="E14" s="15"/>
      <c r="F14" s="15"/>
      <c r="G14" s="15"/>
      <c r="H14" s="15"/>
      <c r="I14" s="16"/>
      <c r="J14" s="16"/>
      <c r="K14" s="16"/>
      <c r="L14" s="18"/>
      <c r="M14" s="16"/>
      <c r="N14" s="16"/>
      <c r="O14" s="16"/>
    </row>
    <row r="15" spans="1:15" x14ac:dyDescent="0.25">
      <c r="A15" s="15"/>
      <c r="B15" s="15"/>
      <c r="C15" s="15"/>
      <c r="D15" s="15"/>
      <c r="E15" s="15"/>
      <c r="F15" s="15"/>
      <c r="G15" s="15"/>
      <c r="H15" s="15"/>
      <c r="I15" s="16"/>
      <c r="J15" s="16"/>
      <c r="K15" s="16"/>
      <c r="L15" s="18"/>
      <c r="M15" s="16"/>
      <c r="N15" s="16"/>
      <c r="O15" s="16"/>
    </row>
    <row r="16" spans="1:15" x14ac:dyDescent="0.25">
      <c r="A16" s="15"/>
      <c r="B16" s="15"/>
      <c r="C16" s="15"/>
      <c r="D16" s="15"/>
      <c r="E16" s="15"/>
      <c r="F16" s="15"/>
      <c r="G16" s="15"/>
      <c r="H16" s="15"/>
      <c r="I16" s="16"/>
      <c r="J16" s="16"/>
      <c r="K16" s="16"/>
      <c r="L16" s="18"/>
      <c r="M16" s="16"/>
      <c r="N16" s="16"/>
      <c r="O16" s="16"/>
    </row>
    <row r="17" spans="1:15" x14ac:dyDescent="0.25">
      <c r="A17" s="15"/>
      <c r="B17" s="15"/>
      <c r="C17" s="15"/>
      <c r="D17" s="15"/>
      <c r="E17" s="15"/>
      <c r="F17" s="15"/>
      <c r="G17" s="15"/>
      <c r="H17" s="15"/>
      <c r="I17" s="16"/>
      <c r="J17" s="16"/>
      <c r="K17" s="16"/>
      <c r="L17" s="18"/>
      <c r="M17" s="16"/>
      <c r="N17" s="16"/>
      <c r="O17" s="16"/>
    </row>
    <row r="18" spans="1:15" x14ac:dyDescent="0.25">
      <c r="A18" s="15"/>
      <c r="B18" s="15"/>
      <c r="C18" s="15"/>
      <c r="D18" s="15"/>
      <c r="E18" s="15"/>
      <c r="F18" s="15"/>
      <c r="G18" s="15"/>
      <c r="H18" s="15"/>
      <c r="I18" s="16"/>
      <c r="J18" s="16"/>
      <c r="K18" s="16"/>
      <c r="L18" s="18"/>
      <c r="M18" s="16"/>
      <c r="N18" s="16"/>
      <c r="O18" s="16"/>
    </row>
    <row r="19" spans="1:15" x14ac:dyDescent="0.25">
      <c r="A19" s="15"/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8"/>
      <c r="M19" s="16"/>
      <c r="N19" s="16"/>
      <c r="O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D11E-58A0-4C2A-8FF4-AB0D00747811}">
  <dimension ref="A1:J19"/>
  <sheetViews>
    <sheetView workbookViewId="0">
      <selection activeCell="J24" sqref="J24"/>
    </sheetView>
  </sheetViews>
  <sheetFormatPr defaultRowHeight="15" x14ac:dyDescent="0.25"/>
  <cols>
    <col min="7" max="7" width="30.28515625" customWidth="1"/>
    <col min="8" max="8" width="14.140625" customWidth="1"/>
    <col min="9" max="9" width="9.85546875" style="10" customWidth="1"/>
    <col min="10" max="10" width="18.42578125" style="10" customWidth="1"/>
  </cols>
  <sheetData>
    <row r="1" spans="1:10" x14ac:dyDescent="0.25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4" t="s">
        <v>57</v>
      </c>
      <c r="I1" s="14" t="s">
        <v>3</v>
      </c>
      <c r="J1" s="14" t="s">
        <v>56</v>
      </c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6"/>
      <c r="J2" s="16"/>
    </row>
    <row r="3" spans="1:10" x14ac:dyDescent="0.25">
      <c r="A3" s="15"/>
      <c r="B3" s="15"/>
      <c r="C3" s="15"/>
      <c r="D3" s="15"/>
      <c r="E3" s="15"/>
      <c r="F3" s="15"/>
      <c r="G3" s="15"/>
      <c r="H3" s="15"/>
      <c r="I3" s="16"/>
      <c r="J3" s="16"/>
    </row>
    <row r="4" spans="1:10" x14ac:dyDescent="0.25">
      <c r="A4" s="15"/>
      <c r="B4" s="15"/>
      <c r="C4" s="15"/>
      <c r="D4" s="15"/>
      <c r="E4" s="15"/>
      <c r="F4" s="15"/>
      <c r="G4" s="15"/>
      <c r="H4" s="15"/>
      <c r="I4" s="16"/>
      <c r="J4" s="16"/>
    </row>
    <row r="5" spans="1:10" x14ac:dyDescent="0.25">
      <c r="A5" s="15"/>
      <c r="B5" s="15"/>
      <c r="C5" s="15"/>
      <c r="D5" s="15"/>
      <c r="E5" s="15"/>
      <c r="F5" s="15"/>
      <c r="G5" s="15"/>
      <c r="H5" s="15"/>
      <c r="I5" s="16"/>
      <c r="J5" s="16"/>
    </row>
    <row r="6" spans="1:10" x14ac:dyDescent="0.25">
      <c r="A6" s="15"/>
      <c r="B6" s="15"/>
      <c r="C6" s="15"/>
      <c r="D6" s="15"/>
      <c r="E6" s="15"/>
      <c r="F6" s="15"/>
      <c r="G6" s="15"/>
      <c r="H6" s="15"/>
      <c r="I6" s="16"/>
      <c r="J6" s="16"/>
    </row>
    <row r="7" spans="1:10" x14ac:dyDescent="0.25">
      <c r="A7" s="15"/>
      <c r="B7" s="15"/>
      <c r="C7" s="15"/>
      <c r="D7" s="15"/>
      <c r="E7" s="15"/>
      <c r="F7" s="15"/>
      <c r="G7" s="15"/>
      <c r="H7" s="15"/>
      <c r="I7" s="16"/>
      <c r="J7" s="16"/>
    </row>
    <row r="8" spans="1:10" x14ac:dyDescent="0.25">
      <c r="A8" s="15"/>
      <c r="B8" s="15"/>
      <c r="C8" s="15"/>
      <c r="D8" s="15"/>
      <c r="E8" s="15"/>
      <c r="F8" s="15"/>
      <c r="G8" s="15"/>
      <c r="H8" s="15"/>
      <c r="I8" s="16"/>
      <c r="J8" s="16"/>
    </row>
    <row r="9" spans="1:10" x14ac:dyDescent="0.25">
      <c r="A9" s="15"/>
      <c r="B9" s="15"/>
      <c r="C9" s="15"/>
      <c r="D9" s="15"/>
      <c r="E9" s="15"/>
      <c r="F9" s="15"/>
      <c r="G9" s="15"/>
      <c r="H9" s="15"/>
      <c r="I9" s="16"/>
      <c r="J9" s="16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6"/>
      <c r="J10" s="16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6"/>
      <c r="J11" s="16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6"/>
      <c r="J12" s="16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6"/>
      <c r="J13" s="16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6"/>
      <c r="J14" s="16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6"/>
      <c r="J15" s="16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6"/>
      <c r="J16" s="16"/>
    </row>
    <row r="17" spans="1:10" x14ac:dyDescent="0.25">
      <c r="A17" s="15"/>
      <c r="B17" s="15"/>
      <c r="C17" s="15"/>
      <c r="D17" s="15"/>
      <c r="E17" s="15"/>
      <c r="F17" s="15"/>
      <c r="G17" s="15"/>
      <c r="H17" s="15"/>
      <c r="I17" s="16"/>
      <c r="J17" s="16"/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6"/>
      <c r="J18" s="16"/>
    </row>
    <row r="19" spans="1:10" x14ac:dyDescent="0.25">
      <c r="A19" s="15"/>
      <c r="B19" s="15"/>
      <c r="C19" s="15"/>
      <c r="D19" s="15"/>
      <c r="E19" s="15"/>
      <c r="F19" s="15"/>
      <c r="G19" s="15"/>
      <c r="H19" s="15"/>
      <c r="I19" s="16"/>
      <c r="J1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958C-F2F0-46EC-A35C-721AB776897F}">
  <dimension ref="A2:B10"/>
  <sheetViews>
    <sheetView workbookViewId="0">
      <selection activeCell="B19" sqref="B19"/>
    </sheetView>
  </sheetViews>
  <sheetFormatPr defaultRowHeight="15" x14ac:dyDescent="0.25"/>
  <cols>
    <col min="1" max="1" width="13.5703125" customWidth="1"/>
    <col min="2" max="2" width="71" customWidth="1"/>
  </cols>
  <sheetData>
    <row r="2" spans="1:2" x14ac:dyDescent="0.25">
      <c r="A2" t="s">
        <v>36</v>
      </c>
      <c r="B2" t="s">
        <v>37</v>
      </c>
    </row>
    <row r="4" spans="1:2" x14ac:dyDescent="0.25">
      <c r="A4" t="s">
        <v>38</v>
      </c>
      <c r="B4" t="s">
        <v>51</v>
      </c>
    </row>
    <row r="5" spans="1:2" x14ac:dyDescent="0.25">
      <c r="A5" t="s">
        <v>49</v>
      </c>
      <c r="B5" t="s">
        <v>48</v>
      </c>
    </row>
    <row r="6" spans="1:2" x14ac:dyDescent="0.25">
      <c r="A6" t="s">
        <v>39</v>
      </c>
      <c r="B6" t="s">
        <v>40</v>
      </c>
    </row>
    <row r="7" spans="1:2" x14ac:dyDescent="0.25">
      <c r="A7" t="s">
        <v>41</v>
      </c>
      <c r="B7" t="s">
        <v>44</v>
      </c>
    </row>
    <row r="8" spans="1:2" x14ac:dyDescent="0.25">
      <c r="A8" t="s">
        <v>42</v>
      </c>
      <c r="B8" t="s">
        <v>45</v>
      </c>
    </row>
    <row r="9" spans="1:2" x14ac:dyDescent="0.25">
      <c r="A9" t="s">
        <v>43</v>
      </c>
      <c r="B9" t="s">
        <v>46</v>
      </c>
    </row>
    <row r="10" spans="1:2" x14ac:dyDescent="0.25">
      <c r="A10" t="s">
        <v>31</v>
      </c>
      <c r="B1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F74B-DCB3-489F-9773-4D4AA87D9D94}">
  <dimension ref="A14:B16"/>
  <sheetViews>
    <sheetView workbookViewId="0">
      <selection activeCell="C22" sqref="C22"/>
    </sheetView>
  </sheetViews>
  <sheetFormatPr defaultRowHeight="15" x14ac:dyDescent="0.25"/>
  <sheetData>
    <row r="14" spans="1:2" x14ac:dyDescent="0.25">
      <c r="B14" t="s">
        <v>55</v>
      </c>
    </row>
    <row r="15" spans="1:2" x14ac:dyDescent="0.25">
      <c r="A15" t="s">
        <v>52</v>
      </c>
      <c r="B15" t="s">
        <v>53</v>
      </c>
    </row>
    <row r="16" spans="1:2" x14ac:dyDescent="0.25">
      <c r="B16" t="s">
        <v>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C3E0FDACAAD04ABF6393B95C792F47" ma:contentTypeVersion="5" ma:contentTypeDescription="Create a new document." ma:contentTypeScope="" ma:versionID="2001ab723ec288599d1e16b7cd9346a6">
  <xsd:schema xmlns:xsd="http://www.w3.org/2001/XMLSchema" xmlns:xs="http://www.w3.org/2001/XMLSchema" xmlns:p="http://schemas.microsoft.com/office/2006/metadata/properties" xmlns:ns2="8610053a-de58-4750-9c6a-eb17ce00e080" xmlns:ns3="0fa3fed4-2741-4957-9da5-c264a13074bc" targetNamespace="http://schemas.microsoft.com/office/2006/metadata/properties" ma:root="true" ma:fieldsID="10573237883886c495b5b0350c6245b5" ns2:_="" ns3:_="">
    <xsd:import namespace="8610053a-de58-4750-9c6a-eb17ce00e080"/>
    <xsd:import namespace="0fa3fed4-2741-4957-9da5-c264a13074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0053a-de58-4750-9c6a-eb17ce00e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3fed4-2741-4957-9da5-c264a13074b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fa3fed4-2741-4957-9da5-c264a13074bc">
      <UserInfo>
        <DisplayName>Hien, Phan-Thanh</DisplayName>
        <AccountId>10</AccountId>
        <AccountType/>
      </UserInfo>
      <UserInfo>
        <DisplayName>Han, Lam-Ba</DisplayName>
        <AccountId>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13D16C2-9F9D-4634-B365-776AC33577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F3820-49A6-488B-A560-DCC7107B7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0053a-de58-4750-9c6a-eb17ce00e080"/>
    <ds:schemaRef ds:uri="0fa3fed4-2741-4957-9da5-c264a13074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A034E0-EB47-4925-82DA-655EB835327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8610053a-de58-4750-9c6a-eb17ce00e080"/>
    <ds:schemaRef ds:uri="http://schemas.microsoft.com/office/infopath/2007/PartnerControls"/>
    <ds:schemaRef ds:uri="http://schemas.openxmlformats.org/package/2006/metadata/core-properties"/>
    <ds:schemaRef ds:uri="0fa3fed4-2741-4957-9da5-c264a13074bc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Kawa2</vt:lpstr>
      <vt:lpstr>Export data 1</vt:lpstr>
      <vt:lpstr>Export data 2</vt:lpstr>
      <vt:lpstr>Formulation</vt:lpstr>
      <vt:lpstr>Adjust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Hien, Phan-Thanh</dc:creator>
  <cp:keywords/>
  <dc:description/>
  <cp:lastModifiedBy>Việt Nguyễn Xuân</cp:lastModifiedBy>
  <cp:revision/>
  <dcterms:created xsi:type="dcterms:W3CDTF">2023-10-20T07:09:37Z</dcterms:created>
  <dcterms:modified xsi:type="dcterms:W3CDTF">2023-12-05T13:08:36Z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0x01010025C3E0FDACAAD04ABF6393B95C792F47</vt:lpwstr>
  </property>
</Properties>
</file>