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vid/Documents/"/>
    </mc:Choice>
  </mc:AlternateContent>
  <bookViews>
    <workbookView xWindow="0" yWindow="460" windowWidth="28800" windowHeight="16140"/>
  </bookViews>
  <sheets>
    <sheet name="iscd 7 jun 10 final sor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D21" i="1"/>
  <c r="C21" i="1"/>
  <c r="F26" i="1"/>
  <c r="C41" i="1"/>
  <c r="C34" i="1"/>
  <c r="C37" i="1"/>
  <c r="C29" i="1"/>
  <c r="C40" i="1"/>
  <c r="C35" i="1"/>
  <c r="C31" i="1"/>
  <c r="C27" i="1"/>
  <c r="C26" i="1"/>
  <c r="C39" i="1"/>
  <c r="C38" i="1"/>
  <c r="C36" i="1"/>
  <c r="C33" i="1"/>
  <c r="C32" i="1"/>
  <c r="C30" i="1"/>
  <c r="C28" i="1"/>
  <c r="D26" i="1"/>
  <c r="D39" i="1"/>
  <c r="D38" i="1"/>
  <c r="D36" i="1"/>
  <c r="D33" i="1"/>
  <c r="D32" i="1"/>
  <c r="D30" i="1"/>
  <c r="D28" i="1"/>
  <c r="V41" i="1"/>
  <c r="T41" i="1"/>
  <c r="R41" i="1"/>
  <c r="P41" i="1"/>
  <c r="N41" i="1"/>
  <c r="L41" i="1"/>
  <c r="J41" i="1"/>
  <c r="H41" i="1"/>
  <c r="F41" i="1"/>
  <c r="W39" i="1"/>
  <c r="U39" i="1"/>
  <c r="S39" i="1"/>
  <c r="Q39" i="1"/>
  <c r="O39" i="1"/>
  <c r="M39" i="1"/>
  <c r="K39" i="1"/>
  <c r="I39" i="1"/>
  <c r="G39" i="1"/>
  <c r="E39" i="1"/>
  <c r="V40" i="1"/>
  <c r="T40" i="1"/>
  <c r="R40" i="1"/>
  <c r="P40" i="1"/>
  <c r="N40" i="1"/>
  <c r="L40" i="1"/>
  <c r="J40" i="1"/>
  <c r="H40" i="1"/>
  <c r="F40" i="1"/>
  <c r="W38" i="1"/>
  <c r="U38" i="1"/>
  <c r="S38" i="1"/>
  <c r="Q38" i="1"/>
  <c r="O38" i="1"/>
  <c r="M38" i="1"/>
  <c r="K38" i="1"/>
  <c r="I38" i="1"/>
  <c r="G38" i="1"/>
  <c r="E38" i="1"/>
  <c r="V37" i="1"/>
  <c r="T37" i="1"/>
  <c r="R37" i="1"/>
  <c r="P37" i="1"/>
  <c r="N37" i="1"/>
  <c r="L37" i="1"/>
  <c r="J37" i="1"/>
  <c r="H37" i="1"/>
  <c r="F37" i="1"/>
  <c r="W36" i="1"/>
  <c r="U36" i="1"/>
  <c r="S36" i="1"/>
  <c r="Q36" i="1"/>
  <c r="O36" i="1"/>
  <c r="M36" i="1"/>
  <c r="K36" i="1"/>
  <c r="I36" i="1"/>
  <c r="G36" i="1"/>
  <c r="E36" i="1"/>
  <c r="V35" i="1"/>
  <c r="T35" i="1"/>
  <c r="R35" i="1"/>
  <c r="P35" i="1"/>
  <c r="N35" i="1"/>
  <c r="L35" i="1"/>
  <c r="J35" i="1"/>
  <c r="H35" i="1"/>
  <c r="F35" i="1"/>
  <c r="W33" i="1"/>
  <c r="U33" i="1"/>
  <c r="S33" i="1"/>
  <c r="Q33" i="1"/>
  <c r="O33" i="1"/>
  <c r="M33" i="1"/>
  <c r="K33" i="1"/>
  <c r="I33" i="1"/>
  <c r="G33" i="1"/>
  <c r="E33" i="1"/>
  <c r="V34" i="1"/>
  <c r="T34" i="1"/>
  <c r="R34" i="1"/>
  <c r="P34" i="1"/>
  <c r="N34" i="1"/>
  <c r="L34" i="1"/>
  <c r="J34" i="1"/>
  <c r="H34" i="1"/>
  <c r="F34" i="1"/>
  <c r="W32" i="1"/>
  <c r="U32" i="1"/>
  <c r="S32" i="1"/>
  <c r="Q32" i="1"/>
  <c r="O32" i="1"/>
  <c r="M32" i="1"/>
  <c r="K32" i="1"/>
  <c r="I32" i="1"/>
  <c r="G32" i="1"/>
  <c r="E32" i="1"/>
  <c r="V31" i="1"/>
  <c r="T31" i="1"/>
  <c r="R31" i="1"/>
  <c r="P31" i="1"/>
  <c r="N31" i="1"/>
  <c r="L31" i="1"/>
  <c r="J31" i="1"/>
  <c r="H31" i="1"/>
  <c r="F31" i="1"/>
  <c r="W30" i="1"/>
  <c r="U30" i="1"/>
  <c r="S30" i="1"/>
  <c r="Q30" i="1"/>
  <c r="O30" i="1"/>
  <c r="M30" i="1"/>
  <c r="K30" i="1"/>
  <c r="I30" i="1"/>
  <c r="G30" i="1"/>
  <c r="E30" i="1"/>
  <c r="V29" i="1"/>
  <c r="T29" i="1"/>
  <c r="R29" i="1"/>
  <c r="P29" i="1"/>
  <c r="N29" i="1"/>
  <c r="L29" i="1"/>
  <c r="J29" i="1"/>
  <c r="H29" i="1"/>
  <c r="F29" i="1"/>
  <c r="W28" i="1"/>
  <c r="U28" i="1"/>
  <c r="S28" i="1"/>
  <c r="Q28" i="1"/>
  <c r="O28" i="1"/>
  <c r="M28" i="1"/>
  <c r="K28" i="1"/>
  <c r="I28" i="1"/>
  <c r="G28" i="1"/>
  <c r="E28" i="1"/>
  <c r="V27" i="1"/>
  <c r="T27" i="1"/>
  <c r="R27" i="1"/>
  <c r="P27" i="1"/>
  <c r="N27" i="1"/>
  <c r="L27" i="1"/>
  <c r="J27" i="1"/>
  <c r="H27" i="1"/>
  <c r="F27" i="1"/>
  <c r="W26" i="1"/>
  <c r="U26" i="1"/>
  <c r="S26" i="1"/>
  <c r="Q26" i="1"/>
  <c r="O26" i="1"/>
  <c r="M26" i="1"/>
  <c r="K26" i="1"/>
  <c r="I26" i="1"/>
  <c r="G26" i="1"/>
  <c r="E26" i="1"/>
  <c r="D41" i="1"/>
  <c r="D40" i="1"/>
  <c r="D37" i="1"/>
  <c r="D35" i="1"/>
  <c r="D34" i="1"/>
  <c r="D31" i="1"/>
  <c r="D29" i="1"/>
  <c r="D27" i="1"/>
  <c r="W41" i="1"/>
  <c r="U41" i="1"/>
  <c r="S41" i="1"/>
  <c r="Q41" i="1"/>
  <c r="O41" i="1"/>
  <c r="M41" i="1"/>
  <c r="K41" i="1"/>
  <c r="I41" i="1"/>
  <c r="G41" i="1"/>
  <c r="E41" i="1"/>
  <c r="V39" i="1"/>
  <c r="T39" i="1"/>
  <c r="R39" i="1"/>
  <c r="P39" i="1"/>
  <c r="N39" i="1"/>
  <c r="L39" i="1"/>
  <c r="J39" i="1"/>
  <c r="H39" i="1"/>
  <c r="F39" i="1"/>
  <c r="W40" i="1"/>
  <c r="U40" i="1"/>
  <c r="S40" i="1"/>
  <c r="Q40" i="1"/>
  <c r="O40" i="1"/>
  <c r="M40" i="1"/>
  <c r="K40" i="1"/>
  <c r="I40" i="1"/>
  <c r="G40" i="1"/>
  <c r="E40" i="1"/>
  <c r="V38" i="1"/>
  <c r="T38" i="1"/>
  <c r="R38" i="1"/>
  <c r="P38" i="1"/>
  <c r="N38" i="1"/>
  <c r="L38" i="1"/>
  <c r="J38" i="1"/>
  <c r="H38" i="1"/>
  <c r="F38" i="1"/>
  <c r="W37" i="1"/>
  <c r="U37" i="1"/>
  <c r="S37" i="1"/>
  <c r="Q37" i="1"/>
  <c r="O37" i="1"/>
  <c r="M37" i="1"/>
  <c r="K37" i="1"/>
  <c r="I37" i="1"/>
  <c r="G37" i="1"/>
  <c r="E37" i="1"/>
  <c r="V36" i="1"/>
  <c r="T36" i="1"/>
  <c r="R36" i="1"/>
  <c r="P36" i="1"/>
  <c r="N36" i="1"/>
  <c r="L36" i="1"/>
  <c r="J36" i="1"/>
  <c r="H36" i="1"/>
  <c r="F36" i="1"/>
  <c r="W35" i="1"/>
  <c r="U35" i="1"/>
  <c r="S35" i="1"/>
  <c r="Q35" i="1"/>
  <c r="O35" i="1"/>
  <c r="M35" i="1"/>
  <c r="K35" i="1"/>
  <c r="I35" i="1"/>
  <c r="G35" i="1"/>
  <c r="E35" i="1"/>
  <c r="V33" i="1"/>
  <c r="T33" i="1"/>
  <c r="R33" i="1"/>
  <c r="P33" i="1"/>
  <c r="N33" i="1"/>
  <c r="L33" i="1"/>
  <c r="J33" i="1"/>
  <c r="H33" i="1"/>
  <c r="F33" i="1"/>
  <c r="W34" i="1"/>
  <c r="U34" i="1"/>
  <c r="S34" i="1"/>
  <c r="Q34" i="1"/>
  <c r="O34" i="1"/>
  <c r="M34" i="1"/>
  <c r="K34" i="1"/>
  <c r="I34" i="1"/>
  <c r="G34" i="1"/>
  <c r="E34" i="1"/>
  <c r="V32" i="1"/>
  <c r="T32" i="1"/>
  <c r="R32" i="1"/>
  <c r="P32" i="1"/>
  <c r="N32" i="1"/>
  <c r="L32" i="1"/>
  <c r="J32" i="1"/>
  <c r="H32" i="1"/>
  <c r="F32" i="1"/>
  <c r="W31" i="1"/>
  <c r="U31" i="1"/>
  <c r="S31" i="1"/>
  <c r="Q31" i="1"/>
  <c r="O31" i="1"/>
  <c r="M31" i="1"/>
  <c r="K31" i="1"/>
  <c r="I31" i="1"/>
  <c r="G31" i="1"/>
  <c r="E31" i="1"/>
  <c r="V30" i="1"/>
  <c r="T30" i="1"/>
  <c r="R30" i="1"/>
  <c r="P30" i="1"/>
  <c r="N30" i="1"/>
  <c r="L30" i="1"/>
  <c r="J30" i="1"/>
  <c r="H30" i="1"/>
  <c r="F30" i="1"/>
  <c r="W29" i="1"/>
  <c r="U29" i="1"/>
  <c r="S29" i="1"/>
  <c r="Q29" i="1"/>
  <c r="O29" i="1"/>
  <c r="M29" i="1"/>
  <c r="K29" i="1"/>
  <c r="I29" i="1"/>
  <c r="G29" i="1"/>
  <c r="E29" i="1"/>
  <c r="V28" i="1"/>
  <c r="T28" i="1"/>
  <c r="R28" i="1"/>
  <c r="P28" i="1"/>
  <c r="N28" i="1"/>
  <c r="L28" i="1"/>
  <c r="J28" i="1"/>
  <c r="H28" i="1"/>
  <c r="F28" i="1"/>
  <c r="W27" i="1"/>
  <c r="U27" i="1"/>
  <c r="S27" i="1"/>
  <c r="Q27" i="1"/>
  <c r="O27" i="1"/>
  <c r="M27" i="1"/>
  <c r="K27" i="1"/>
  <c r="I27" i="1"/>
  <c r="G27" i="1"/>
  <c r="E27" i="1"/>
  <c r="V26" i="1"/>
  <c r="T26" i="1"/>
  <c r="R26" i="1"/>
  <c r="P26" i="1"/>
  <c r="N26" i="1"/>
  <c r="L26" i="1"/>
  <c r="J26" i="1"/>
  <c r="H26" i="1"/>
  <c r="J81" i="1"/>
  <c r="J116" i="1"/>
  <c r="N81" i="1"/>
  <c r="N116" i="1"/>
  <c r="R81" i="1"/>
  <c r="R116" i="1"/>
  <c r="V81" i="1"/>
  <c r="V116" i="1"/>
  <c r="G82" i="1"/>
  <c r="G117" i="1"/>
  <c r="K82" i="1"/>
  <c r="K117" i="1"/>
  <c r="O82" i="1"/>
  <c r="O117" i="1"/>
  <c r="S82" i="1"/>
  <c r="S117" i="1"/>
  <c r="W82" i="1"/>
  <c r="W117" i="1"/>
  <c r="D82" i="1"/>
  <c r="D117" i="1"/>
  <c r="F81" i="1"/>
  <c r="F116" i="1"/>
  <c r="E81" i="1"/>
  <c r="E116" i="1"/>
  <c r="I81" i="1"/>
  <c r="I116" i="1"/>
  <c r="M81" i="1"/>
  <c r="M116" i="1"/>
  <c r="Q81" i="1"/>
  <c r="Q116" i="1"/>
  <c r="U81" i="1"/>
  <c r="U116" i="1"/>
  <c r="F82" i="1"/>
  <c r="F117" i="1"/>
  <c r="J82" i="1"/>
  <c r="J117" i="1"/>
  <c r="N82" i="1"/>
  <c r="N117" i="1"/>
  <c r="R82" i="1"/>
  <c r="R117" i="1"/>
  <c r="V82" i="1"/>
  <c r="V117" i="1"/>
  <c r="C82" i="1"/>
  <c r="H81" i="1"/>
  <c r="H116" i="1"/>
  <c r="L81" i="1"/>
  <c r="L116" i="1"/>
  <c r="P81" i="1"/>
  <c r="P116" i="1"/>
  <c r="T81" i="1"/>
  <c r="T116" i="1"/>
  <c r="E82" i="1"/>
  <c r="E117" i="1"/>
  <c r="I82" i="1"/>
  <c r="I117" i="1"/>
  <c r="M82" i="1"/>
  <c r="M117" i="1"/>
  <c r="Q82" i="1"/>
  <c r="Q117" i="1"/>
  <c r="U82" i="1"/>
  <c r="U117" i="1"/>
  <c r="G81" i="1"/>
  <c r="G116" i="1"/>
  <c r="K81" i="1"/>
  <c r="K116" i="1"/>
  <c r="O81" i="1"/>
  <c r="O116" i="1"/>
  <c r="S81" i="1"/>
  <c r="S116" i="1"/>
  <c r="W81" i="1"/>
  <c r="W116" i="1"/>
  <c r="H82" i="1"/>
  <c r="H117" i="1"/>
  <c r="L82" i="1"/>
  <c r="L117" i="1"/>
  <c r="P82" i="1"/>
  <c r="P117" i="1"/>
  <c r="T82" i="1"/>
  <c r="T117" i="1"/>
  <c r="D81" i="1"/>
  <c r="D116" i="1"/>
  <c r="C81" i="1"/>
  <c r="F42" i="1"/>
  <c r="R42" i="1"/>
  <c r="H42" i="1"/>
  <c r="L42" i="1"/>
  <c r="P42" i="1"/>
  <c r="T42" i="1"/>
  <c r="O42" i="1"/>
  <c r="S42" i="1"/>
  <c r="W42" i="1"/>
  <c r="D42" i="1"/>
  <c r="G42" i="1"/>
  <c r="K42" i="1"/>
  <c r="J42" i="1"/>
  <c r="N42" i="1"/>
  <c r="V42" i="1"/>
  <c r="M42" i="1"/>
  <c r="Q42" i="1"/>
  <c r="U42" i="1"/>
  <c r="E42" i="1"/>
  <c r="I42" i="1"/>
  <c r="X117" i="1"/>
  <c r="R83" i="1"/>
  <c r="M83" i="1"/>
  <c r="Q83" i="1"/>
  <c r="J83" i="1"/>
  <c r="V83" i="1"/>
  <c r="N83" i="1"/>
  <c r="F83" i="1"/>
  <c r="P83" i="1"/>
  <c r="H83" i="1"/>
  <c r="U83" i="1"/>
  <c r="I83" i="1"/>
  <c r="G83" i="1"/>
  <c r="W83" i="1"/>
  <c r="S83" i="1"/>
  <c r="O83" i="1"/>
  <c r="E83" i="1"/>
  <c r="K83" i="1"/>
  <c r="D83" i="1"/>
  <c r="T83" i="1"/>
  <c r="L83" i="1"/>
</calcChain>
</file>

<file path=xl/sharedStrings.xml><?xml version="1.0" encoding="utf-8"?>
<sst xmlns="http://schemas.openxmlformats.org/spreadsheetml/2006/main" count="126" uniqueCount="47">
  <si>
    <t>[Scores]</t>
  </si>
  <si>
    <t>Alcohol</t>
  </si>
  <si>
    <t>Heroin</t>
  </si>
  <si>
    <t>Crack</t>
  </si>
  <si>
    <t>Methylamphet</t>
  </si>
  <si>
    <t>Cocaine</t>
  </si>
  <si>
    <t>Tobacco</t>
  </si>
  <si>
    <t>Amphetamine</t>
  </si>
  <si>
    <t>Cannabis</t>
  </si>
  <si>
    <t>GHB</t>
  </si>
  <si>
    <t>Benzodiazepines</t>
  </si>
  <si>
    <t>Ketamine</t>
  </si>
  <si>
    <t>Methadone</t>
  </si>
  <si>
    <t>Mephedrone</t>
  </si>
  <si>
    <t>Butane</t>
  </si>
  <si>
    <t>Khat</t>
  </si>
  <si>
    <t>Anabolic Steroids</t>
  </si>
  <si>
    <t>Ecstasy</t>
  </si>
  <si>
    <t>LSD</t>
  </si>
  <si>
    <t>Buprenorphine</t>
  </si>
  <si>
    <t>Mushrooms</t>
  </si>
  <si>
    <t>DRUG SPEC MORT</t>
  </si>
  <si>
    <t>DRUG REL MORT</t>
  </si>
  <si>
    <t>DRUG SPEC DAMAGE</t>
  </si>
  <si>
    <t>DRUG REL DAMAGE</t>
  </si>
  <si>
    <t>DEPENDENCE</t>
  </si>
  <si>
    <t>SPEC IMPAIR MENT FUN</t>
  </si>
  <si>
    <t>REL IMPAIR MENT FUNC</t>
  </si>
  <si>
    <t>LOSS OF RELAT</t>
  </si>
  <si>
    <t>LOSS OF TANGIBLES</t>
  </si>
  <si>
    <t>INJURY</t>
  </si>
  <si>
    <t>CRIME</t>
  </si>
  <si>
    <t>ENVIRONM DAMAGE</t>
  </si>
  <si>
    <t>FAMILY ADVERSITIES</t>
  </si>
  <si>
    <t>ECONOMIC COST</t>
  </si>
  <si>
    <t>INTERNATIONAL DAMAGE</t>
  </si>
  <si>
    <t>COMMUNITY</t>
  </si>
  <si>
    <t>[Scales]</t>
  </si>
  <si>
    <t>TO USERS</t>
  </si>
  <si>
    <t>TO OTHERS</t>
  </si>
  <si>
    <t>weight</t>
  </si>
  <si>
    <t>Input criterion weights and drug scores</t>
  </si>
  <si>
    <t>Total weighted score</t>
  </si>
  <si>
    <t>Weighted input scores (data for figure 4)</t>
  </si>
  <si>
    <t>Combined weighted scores (data for figure 2)</t>
  </si>
  <si>
    <t>Figure 3</t>
  </si>
  <si>
    <t>ISCD data from 7 June 2010 meeting rev 24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</si>
</sst>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6" fillId="0" borderId="0" xfId="0" applyFont="1" applyAlignment="1">
      <alignment horizontal="right"/>
    </xf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1" fontId="0" fillId="0" borderId="11" xfId="0" applyNumberFormat="1" applyBorder="1"/>
    <xf numFmtId="164" fontId="0" fillId="0" borderId="11" xfId="0" applyNumberForma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2" fontId="16" fillId="0" borderId="0" xfId="0" applyNumberFormat="1" applyFont="1"/>
    <xf numFmtId="2" fontId="0" fillId="0" borderId="0" xfId="0" applyNumberFormat="1"/>
    <xf numFmtId="164" fontId="18" fillId="0" borderId="0" xfId="0" applyNumberFormat="1" applyFont="1"/>
    <xf numFmtId="0" fontId="0" fillId="33" borderId="0" xfId="0" applyFill="1"/>
    <xf numFmtId="164" fontId="18" fillId="33" borderId="0" xfId="0" applyNumberFormat="1" applyFont="1" applyFill="1"/>
    <xf numFmtId="164" fontId="0" fillId="33" borderId="0" xfId="0" applyNumberFormat="1" applyFill="1"/>
    <xf numFmtId="164" fontId="0" fillId="33" borderId="0" xfId="0" applyNumberFormat="1" applyFill="1" applyBorder="1"/>
    <xf numFmtId="164" fontId="0" fillId="33" borderId="11" xfId="0" applyNumberFormat="1" applyFill="1" applyBorder="1"/>
    <xf numFmtId="164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Relative Drug Harms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'iscd 7 jun 10 final sorted'!$B$82:$C$82</c:f>
              <c:strCache>
                <c:ptCount val="2"/>
                <c:pt idx="0">
                  <c:v>TO OTHERS</c:v>
                </c:pt>
                <c:pt idx="1">
                  <c:v>54</c:v>
                </c:pt>
              </c:strCache>
            </c:strRef>
          </c:tx>
          <c:invertIfNegative val="0"/>
          <c:cat>
            <c:strRef>
              <c:f>'iscd 7 jun 10 final sorted'!$D$80:$W$80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sorted'!$D$82:$W$82</c:f>
              <c:numCache>
                <c:formatCode>0.0</c:formatCode>
                <c:ptCount val="20"/>
                <c:pt idx="0">
                  <c:v>46.04591836734694</c:v>
                </c:pt>
                <c:pt idx="1">
                  <c:v>21.58801020408163</c:v>
                </c:pt>
                <c:pt idx="2">
                  <c:v>17.50637755102041</c:v>
                </c:pt>
                <c:pt idx="3">
                  <c:v>1.192602040816327</c:v>
                </c:pt>
                <c:pt idx="4">
                  <c:v>7.786989795918366</c:v>
                </c:pt>
                <c:pt idx="5">
                  <c:v>9.20280612244898</c:v>
                </c:pt>
                <c:pt idx="6">
                  <c:v>4.368622448979592</c:v>
                </c:pt>
                <c:pt idx="7">
                  <c:v>8.35459183673469</c:v>
                </c:pt>
                <c:pt idx="8">
                  <c:v>1.243622448979592</c:v>
                </c:pt>
                <c:pt idx="9">
                  <c:v>2.774234693877551</c:v>
                </c:pt>
                <c:pt idx="10">
                  <c:v>1.792091836734694</c:v>
                </c:pt>
                <c:pt idx="11">
                  <c:v>2.531887755102041</c:v>
                </c:pt>
                <c:pt idx="12">
                  <c:v>0.822704081632653</c:v>
                </c:pt>
                <c:pt idx="13">
                  <c:v>0.771683673469388</c:v>
                </c:pt>
                <c:pt idx="14">
                  <c:v>0.720663265306122</c:v>
                </c:pt>
                <c:pt idx="15">
                  <c:v>1.256377551020408</c:v>
                </c:pt>
                <c:pt idx="16">
                  <c:v>0.55484693877551</c:v>
                </c:pt>
                <c:pt idx="17">
                  <c:v>0.159438775510204</c:v>
                </c:pt>
                <c:pt idx="18">
                  <c:v>1.269132653061225</c:v>
                </c:pt>
                <c:pt idx="19">
                  <c:v>0.0318877551020408</c:v>
                </c:pt>
              </c:numCache>
            </c:numRef>
          </c:val>
        </c:ser>
        <c:ser>
          <c:idx val="0"/>
          <c:order val="1"/>
          <c:tx>
            <c:strRef>
              <c:f>'iscd 7 jun 10 final sorted'!$B$81:$C$81</c:f>
              <c:strCache>
                <c:ptCount val="2"/>
                <c:pt idx="0">
                  <c:v>TO USERS</c:v>
                </c:pt>
                <c:pt idx="1">
                  <c:v>46</c:v>
                </c:pt>
              </c:strCache>
            </c:strRef>
          </c:tx>
          <c:invertIfNegative val="0"/>
          <c:cat>
            <c:strRef>
              <c:f>'iscd 7 jun 10 final sorted'!$D$80:$W$80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sorted'!$D$81:$W$81</c:f>
              <c:numCache>
                <c:formatCode>0.0</c:formatCode>
                <c:ptCount val="20"/>
                <c:pt idx="0">
                  <c:v>25.82270408163265</c:v>
                </c:pt>
                <c:pt idx="1">
                  <c:v>33.5969387755102</c:v>
                </c:pt>
                <c:pt idx="2">
                  <c:v>36.55612244897958</c:v>
                </c:pt>
                <c:pt idx="3">
                  <c:v>31.65178571428571</c:v>
                </c:pt>
                <c:pt idx="4">
                  <c:v>19.48979591836735</c:v>
                </c:pt>
                <c:pt idx="5">
                  <c:v>17.14923469387755</c:v>
                </c:pt>
                <c:pt idx="6">
                  <c:v>18.78826530612245</c:v>
                </c:pt>
                <c:pt idx="7">
                  <c:v>11.63265306122449</c:v>
                </c:pt>
                <c:pt idx="8">
                  <c:v>17.42346938775511</c:v>
                </c:pt>
                <c:pt idx="9">
                  <c:v>12.62755102040816</c:v>
                </c:pt>
                <c:pt idx="10">
                  <c:v>13.29719387755102</c:v>
                </c:pt>
                <c:pt idx="11">
                  <c:v>11.46683673469388</c:v>
                </c:pt>
                <c:pt idx="12">
                  <c:v>11.96428571428571</c:v>
                </c:pt>
                <c:pt idx="13">
                  <c:v>9.998724489795917</c:v>
                </c:pt>
                <c:pt idx="14">
                  <c:v>8.233418367346937</c:v>
                </c:pt>
                <c:pt idx="15">
                  <c:v>8.386479591836733</c:v>
                </c:pt>
                <c:pt idx="16">
                  <c:v>8.520408163265307</c:v>
                </c:pt>
                <c:pt idx="17">
                  <c:v>6.887755102040816</c:v>
                </c:pt>
                <c:pt idx="18">
                  <c:v>5.420918367346939</c:v>
                </c:pt>
                <c:pt idx="19">
                  <c:v>5.516581632653061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52478352"/>
        <c:axId val="549325680"/>
      </c:barChart>
      <c:catAx>
        <c:axId val="552478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49325680"/>
        <c:crosses val="autoZero"/>
        <c:auto val="1"/>
        <c:lblAlgn val="ctr"/>
        <c:lblOffset val="100"/>
        <c:noMultiLvlLbl val="0"/>
      </c:catAx>
      <c:valAx>
        <c:axId val="54932568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55247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688268549275"/>
          <c:y val="0.0909293395901192"/>
          <c:w val="0.708710888224754"/>
          <c:h val="0.738754920514569"/>
        </c:manualLayout>
      </c:layout>
      <c:barChart>
        <c:barDir val="col"/>
        <c:grouping val="stacked"/>
        <c:varyColors val="0"/>
        <c:ser>
          <c:idx val="15"/>
          <c:order val="0"/>
          <c:tx>
            <c:strRef>
              <c:f>'iscd 7 jun 10 final sorted'!$B$41:$C$41</c:f>
              <c:strCache>
                <c:ptCount val="2"/>
                <c:pt idx="0">
                  <c:v>COMMUNITY</c:v>
                </c:pt>
                <c:pt idx="1">
                  <c:v>3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sorted'!$D$41:$W$41</c:f>
              <c:numCache>
                <c:formatCode>0.0</c:formatCode>
                <c:ptCount val="20"/>
                <c:pt idx="0">
                  <c:v>3.188775510204082</c:v>
                </c:pt>
                <c:pt idx="1">
                  <c:v>0.79719387755102</c:v>
                </c:pt>
                <c:pt idx="2">
                  <c:v>0.79719387755102</c:v>
                </c:pt>
                <c:pt idx="3">
                  <c:v>0.0318877551020408</c:v>
                </c:pt>
                <c:pt idx="4">
                  <c:v>0.159438775510204</c:v>
                </c:pt>
                <c:pt idx="5">
                  <c:v>0.0318877551020408</c:v>
                </c:pt>
                <c:pt idx="6">
                  <c:v>0.159438775510204</c:v>
                </c:pt>
                <c:pt idx="7">
                  <c:v>0.318877551020408</c:v>
                </c:pt>
                <c:pt idx="8">
                  <c:v>0.0318877551020408</c:v>
                </c:pt>
                <c:pt idx="9">
                  <c:v>0.159438775510204</c:v>
                </c:pt>
                <c:pt idx="10">
                  <c:v>0.0318877551020408</c:v>
                </c:pt>
                <c:pt idx="11">
                  <c:v>0.159438775510204</c:v>
                </c:pt>
                <c:pt idx="12">
                  <c:v>0.0318877551020408</c:v>
                </c:pt>
                <c:pt idx="13">
                  <c:v>0.159438775510204</c:v>
                </c:pt>
                <c:pt idx="14">
                  <c:v>0.0956632653061224</c:v>
                </c:pt>
                <c:pt idx="15">
                  <c:v>0.0318877551020408</c:v>
                </c:pt>
                <c:pt idx="16">
                  <c:v>0.0318877551020408</c:v>
                </c:pt>
                <c:pt idx="17">
                  <c:v>0.0318877551020408</c:v>
                </c:pt>
                <c:pt idx="18">
                  <c:v>0.0318877551020408</c:v>
                </c:pt>
                <c:pt idx="19">
                  <c:v>0.0318877551020408</c:v>
                </c:pt>
              </c:numCache>
            </c:numRef>
          </c:val>
        </c:ser>
        <c:ser>
          <c:idx val="13"/>
          <c:order val="1"/>
          <c:tx>
            <c:strRef>
              <c:f>'iscd 7 jun 10 final sorted'!$B$40:$C$40</c:f>
              <c:strCache>
                <c:ptCount val="2"/>
                <c:pt idx="0">
                  <c:v>ECONOMIC COST</c:v>
                </c:pt>
                <c:pt idx="1">
                  <c:v>13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sorted'!$D$40:$W$40</c:f>
              <c:numCache>
                <c:formatCode>0.0</c:formatCode>
                <c:ptCount val="20"/>
                <c:pt idx="0">
                  <c:v>12.75510204081633</c:v>
                </c:pt>
                <c:pt idx="1">
                  <c:v>3.826530612244898</c:v>
                </c:pt>
                <c:pt idx="2">
                  <c:v>1.913265306122449</c:v>
                </c:pt>
                <c:pt idx="3">
                  <c:v>0.127551020408163</c:v>
                </c:pt>
                <c:pt idx="4">
                  <c:v>1.275510204081633</c:v>
                </c:pt>
                <c:pt idx="5">
                  <c:v>5.10204081632653</c:v>
                </c:pt>
                <c:pt idx="6">
                  <c:v>1.275510204081633</c:v>
                </c:pt>
                <c:pt idx="7">
                  <c:v>2.551020408163265</c:v>
                </c:pt>
                <c:pt idx="8">
                  <c:v>0.255102040816327</c:v>
                </c:pt>
                <c:pt idx="9">
                  <c:v>0.38265306122449</c:v>
                </c:pt>
                <c:pt idx="10">
                  <c:v>0.127551020408163</c:v>
                </c:pt>
                <c:pt idx="11">
                  <c:v>0.637755102040816</c:v>
                </c:pt>
                <c:pt idx="12">
                  <c:v>0.0</c:v>
                </c:pt>
                <c:pt idx="13">
                  <c:v>0.127551020408163</c:v>
                </c:pt>
                <c:pt idx="14">
                  <c:v>0.255102040816327</c:v>
                </c:pt>
                <c:pt idx="15">
                  <c:v>0.127551020408163</c:v>
                </c:pt>
                <c:pt idx="16">
                  <c:v>0.127551020408163</c:v>
                </c:pt>
                <c:pt idx="17">
                  <c:v>0.0</c:v>
                </c:pt>
                <c:pt idx="18">
                  <c:v>0.127551020408163</c:v>
                </c:pt>
                <c:pt idx="19">
                  <c:v>0.0</c:v>
                </c:pt>
              </c:numCache>
            </c:numRef>
          </c:val>
        </c:ser>
        <c:ser>
          <c:idx val="14"/>
          <c:order val="2"/>
          <c:tx>
            <c:strRef>
              <c:f>'iscd 7 jun 10 final sorted'!$B$39:$C$39</c:f>
              <c:strCache>
                <c:ptCount val="2"/>
                <c:pt idx="0">
                  <c:v>INTERNATIONAL DAMAGE</c:v>
                </c:pt>
                <c:pt idx="1">
                  <c:v>4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sorted'!$D$39:$W$39</c:f>
              <c:numCache>
                <c:formatCode>0.0</c:formatCode>
                <c:ptCount val="20"/>
                <c:pt idx="0">
                  <c:v>0.765306122448979</c:v>
                </c:pt>
                <c:pt idx="1">
                  <c:v>3.443877551020408</c:v>
                </c:pt>
                <c:pt idx="2">
                  <c:v>3.826530612244898</c:v>
                </c:pt>
                <c:pt idx="3">
                  <c:v>0.038265306122449</c:v>
                </c:pt>
                <c:pt idx="4">
                  <c:v>3.826530612244898</c:v>
                </c:pt>
                <c:pt idx="5">
                  <c:v>1.339285714285714</c:v>
                </c:pt>
                <c:pt idx="6">
                  <c:v>0.191326530612245</c:v>
                </c:pt>
                <c:pt idx="7">
                  <c:v>0.573979591836735</c:v>
                </c:pt>
                <c:pt idx="8">
                  <c:v>0.0</c:v>
                </c:pt>
                <c:pt idx="9">
                  <c:v>0.191326530612245</c:v>
                </c:pt>
                <c:pt idx="10">
                  <c:v>0.191326530612245</c:v>
                </c:pt>
                <c:pt idx="11">
                  <c:v>0.0</c:v>
                </c:pt>
                <c:pt idx="12">
                  <c:v>0.191326530612245</c:v>
                </c:pt>
                <c:pt idx="13">
                  <c:v>0.0</c:v>
                </c:pt>
                <c:pt idx="14">
                  <c:v>0.038265306122449</c:v>
                </c:pt>
                <c:pt idx="15">
                  <c:v>0.191326530612245</c:v>
                </c:pt>
                <c:pt idx="16">
                  <c:v>0.191326530612245</c:v>
                </c:pt>
                <c:pt idx="17">
                  <c:v>0.038265306122449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2"/>
          <c:order val="3"/>
          <c:tx>
            <c:strRef>
              <c:f>'iscd 7 jun 10 final sorted'!$B$38:$C$38</c:f>
              <c:strCache>
                <c:ptCount val="2"/>
                <c:pt idx="0">
                  <c:v>FAMILY ADVERSITIES</c:v>
                </c:pt>
                <c:pt idx="1">
                  <c:v>9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sorted'!$D$38:$W$38</c:f>
              <c:numCache>
                <c:formatCode>0.0</c:formatCode>
                <c:ptCount val="20"/>
                <c:pt idx="0">
                  <c:v>8.928571428571429</c:v>
                </c:pt>
                <c:pt idx="1">
                  <c:v>1.785714285714286</c:v>
                </c:pt>
                <c:pt idx="2">
                  <c:v>0.892857142857143</c:v>
                </c:pt>
                <c:pt idx="3">
                  <c:v>0.178571428571429</c:v>
                </c:pt>
                <c:pt idx="4">
                  <c:v>0.892857142857143</c:v>
                </c:pt>
                <c:pt idx="5">
                  <c:v>0.178571428571429</c:v>
                </c:pt>
                <c:pt idx="6">
                  <c:v>0.446428571428571</c:v>
                </c:pt>
                <c:pt idx="7">
                  <c:v>1.339285714285714</c:v>
                </c:pt>
                <c:pt idx="8">
                  <c:v>0.178571428571429</c:v>
                </c:pt>
                <c:pt idx="9">
                  <c:v>0.446428571428571</c:v>
                </c:pt>
                <c:pt idx="10">
                  <c:v>0.267857142857143</c:v>
                </c:pt>
                <c:pt idx="11">
                  <c:v>0.446428571428571</c:v>
                </c:pt>
                <c:pt idx="12">
                  <c:v>0.0892857142857143</c:v>
                </c:pt>
                <c:pt idx="13">
                  <c:v>0.446428571428571</c:v>
                </c:pt>
                <c:pt idx="14">
                  <c:v>0.178571428571429</c:v>
                </c:pt>
                <c:pt idx="15">
                  <c:v>0.0892857142857143</c:v>
                </c:pt>
                <c:pt idx="16">
                  <c:v>0.0892857142857143</c:v>
                </c:pt>
                <c:pt idx="17">
                  <c:v>0.0892857142857143</c:v>
                </c:pt>
                <c:pt idx="18">
                  <c:v>0.0892857142857143</c:v>
                </c:pt>
                <c:pt idx="19">
                  <c:v>0.0</c:v>
                </c:pt>
              </c:numCache>
            </c:numRef>
          </c:val>
        </c:ser>
        <c:ser>
          <c:idx val="11"/>
          <c:order val="4"/>
          <c:tx>
            <c:strRef>
              <c:f>'iscd 7 jun 10 final sorted'!$B$37:$C$37</c:f>
              <c:strCache>
                <c:ptCount val="2"/>
                <c:pt idx="0">
                  <c:v>ENVIRONM DAMAGE</c:v>
                </c:pt>
                <c:pt idx="1">
                  <c:v>4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sorted'!$D$37:$W$37</c:f>
              <c:numCache>
                <c:formatCode>0.0</c:formatCode>
                <c:ptCount val="20"/>
                <c:pt idx="0">
                  <c:v>3.826530612244898</c:v>
                </c:pt>
                <c:pt idx="1">
                  <c:v>0.38265306122449</c:v>
                </c:pt>
                <c:pt idx="2">
                  <c:v>0.191326530612245</c:v>
                </c:pt>
                <c:pt idx="3">
                  <c:v>0.191326530612245</c:v>
                </c:pt>
                <c:pt idx="4">
                  <c:v>0.038265306122449</c:v>
                </c:pt>
                <c:pt idx="5">
                  <c:v>0.38265306122449</c:v>
                </c:pt>
                <c:pt idx="6">
                  <c:v>0.191326530612245</c:v>
                </c:pt>
                <c:pt idx="7">
                  <c:v>0.38265306122449</c:v>
                </c:pt>
                <c:pt idx="8">
                  <c:v>0.038265306122449</c:v>
                </c:pt>
                <c:pt idx="9">
                  <c:v>0.0</c:v>
                </c:pt>
                <c:pt idx="10">
                  <c:v>0.038265306122449</c:v>
                </c:pt>
                <c:pt idx="11">
                  <c:v>0.038265306122449</c:v>
                </c:pt>
                <c:pt idx="12">
                  <c:v>0.0</c:v>
                </c:pt>
                <c:pt idx="13">
                  <c:v>0.038265306122449</c:v>
                </c:pt>
                <c:pt idx="14">
                  <c:v>0.038265306122449</c:v>
                </c:pt>
                <c:pt idx="15">
                  <c:v>0.191326530612245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0"/>
          <c:order val="5"/>
          <c:tx>
            <c:strRef>
              <c:f>'iscd 7 jun 10 final sorted'!$B$36:$C$36</c:f>
              <c:strCache>
                <c:ptCount val="2"/>
                <c:pt idx="0">
                  <c:v>CRIME</c:v>
                </c:pt>
                <c:pt idx="1">
                  <c:v>10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sorted'!$D$36:$W$36</c:f>
              <c:numCache>
                <c:formatCode>0.0</c:formatCode>
                <c:ptCount val="20"/>
                <c:pt idx="0">
                  <c:v>5.10204081632653</c:v>
                </c:pt>
                <c:pt idx="1">
                  <c:v>10.20408163265306</c:v>
                </c:pt>
                <c:pt idx="2">
                  <c:v>8.16326530612245</c:v>
                </c:pt>
                <c:pt idx="3">
                  <c:v>0.510204081632653</c:v>
                </c:pt>
                <c:pt idx="4">
                  <c:v>1.020408163265306</c:v>
                </c:pt>
                <c:pt idx="5">
                  <c:v>1.020408163265306</c:v>
                </c:pt>
                <c:pt idx="6">
                  <c:v>1.53061224489796</c:v>
                </c:pt>
                <c:pt idx="7">
                  <c:v>2.040816326530612</c:v>
                </c:pt>
                <c:pt idx="8">
                  <c:v>0.510204081632653</c:v>
                </c:pt>
                <c:pt idx="9">
                  <c:v>1.020408163265306</c:v>
                </c:pt>
                <c:pt idx="10">
                  <c:v>1.020408163265306</c:v>
                </c:pt>
                <c:pt idx="11">
                  <c:v>1.020408163265306</c:v>
                </c:pt>
                <c:pt idx="12">
                  <c:v>0.510204081632653</c:v>
                </c:pt>
                <c:pt idx="13">
                  <c:v>0.0</c:v>
                </c:pt>
                <c:pt idx="14">
                  <c:v>0.0</c:v>
                </c:pt>
                <c:pt idx="15">
                  <c:v>0.510204081632653</c:v>
                </c:pt>
                <c:pt idx="16">
                  <c:v>0.0</c:v>
                </c:pt>
                <c:pt idx="17">
                  <c:v>0.0</c:v>
                </c:pt>
                <c:pt idx="18">
                  <c:v>1.020408163265306</c:v>
                </c:pt>
                <c:pt idx="1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'iscd 7 jun 10 final sorted'!$B$35:$C$35</c:f>
              <c:strCache>
                <c:ptCount val="2"/>
                <c:pt idx="0">
                  <c:v>INJURY</c:v>
                </c:pt>
                <c:pt idx="1">
                  <c:v>11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sorted'!$D$35:$W$35</c:f>
              <c:numCache>
                <c:formatCode>0.0</c:formatCode>
                <c:ptCount val="20"/>
                <c:pt idx="0">
                  <c:v>11.4795918367347</c:v>
                </c:pt>
                <c:pt idx="1">
                  <c:v>1.147959183673469</c:v>
                </c:pt>
                <c:pt idx="2">
                  <c:v>1.721938775510204</c:v>
                </c:pt>
                <c:pt idx="3">
                  <c:v>0.114795918367347</c:v>
                </c:pt>
                <c:pt idx="4">
                  <c:v>0.573979591836735</c:v>
                </c:pt>
                <c:pt idx="5">
                  <c:v>1.147959183673469</c:v>
                </c:pt>
                <c:pt idx="6">
                  <c:v>0.573979591836735</c:v>
                </c:pt>
                <c:pt idx="7">
                  <c:v>1.147959183673469</c:v>
                </c:pt>
                <c:pt idx="8">
                  <c:v>0.229591836734694</c:v>
                </c:pt>
                <c:pt idx="9">
                  <c:v>0.573979591836735</c:v>
                </c:pt>
                <c:pt idx="10">
                  <c:v>0.114795918367347</c:v>
                </c:pt>
                <c:pt idx="11">
                  <c:v>0.229591836734694</c:v>
                </c:pt>
                <c:pt idx="12">
                  <c:v>0.0</c:v>
                </c:pt>
                <c:pt idx="13">
                  <c:v>0.0</c:v>
                </c:pt>
                <c:pt idx="14">
                  <c:v>0.114795918367347</c:v>
                </c:pt>
                <c:pt idx="15">
                  <c:v>0.114795918367347</c:v>
                </c:pt>
                <c:pt idx="16">
                  <c:v>0.114795918367347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'iscd 7 jun 10 final sorted'!$B$34:$C$34</c:f>
              <c:strCache>
                <c:ptCount val="2"/>
                <c:pt idx="0">
                  <c:v>LOSS OF RELAT</c:v>
                </c:pt>
                <c:pt idx="1">
                  <c:v>4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sorted'!$D$34:$W$34</c:f>
              <c:numCache>
                <c:formatCode>0.0</c:formatCode>
                <c:ptCount val="20"/>
                <c:pt idx="0">
                  <c:v>2.678571428571428</c:v>
                </c:pt>
                <c:pt idx="1">
                  <c:v>3.571428571428572</c:v>
                </c:pt>
                <c:pt idx="2">
                  <c:v>4.464285714285714</c:v>
                </c:pt>
                <c:pt idx="3">
                  <c:v>4.017857142857143</c:v>
                </c:pt>
                <c:pt idx="4">
                  <c:v>2.678571428571428</c:v>
                </c:pt>
                <c:pt idx="5">
                  <c:v>0.446428571428571</c:v>
                </c:pt>
                <c:pt idx="6">
                  <c:v>2.455357142857143</c:v>
                </c:pt>
                <c:pt idx="7">
                  <c:v>1.339285714285714</c:v>
                </c:pt>
                <c:pt idx="8">
                  <c:v>1.339285714285714</c:v>
                </c:pt>
                <c:pt idx="9">
                  <c:v>0.669642857142857</c:v>
                </c:pt>
                <c:pt idx="10">
                  <c:v>1.116071428571429</c:v>
                </c:pt>
                <c:pt idx="11">
                  <c:v>0.446428571428571</c:v>
                </c:pt>
                <c:pt idx="12">
                  <c:v>1.339285714285714</c:v>
                </c:pt>
                <c:pt idx="13">
                  <c:v>0.669642857142857</c:v>
                </c:pt>
                <c:pt idx="14">
                  <c:v>1.785714285714286</c:v>
                </c:pt>
                <c:pt idx="15">
                  <c:v>1.339285714285714</c:v>
                </c:pt>
                <c:pt idx="16">
                  <c:v>0.669642857142857</c:v>
                </c:pt>
                <c:pt idx="17">
                  <c:v>0.0</c:v>
                </c:pt>
                <c:pt idx="18">
                  <c:v>0.223214285714286</c:v>
                </c:pt>
                <c:pt idx="1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'iscd 7 jun 10 final sorted'!$B$33:$C$33</c:f>
              <c:strCache>
                <c:ptCount val="2"/>
                <c:pt idx="0">
                  <c:v>LOSS OF TANGIBLES</c:v>
                </c:pt>
                <c:pt idx="1">
                  <c:v>4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sorted'!$D$33:$W$33</c:f>
              <c:numCache>
                <c:formatCode>0.0</c:formatCode>
                <c:ptCount val="20"/>
                <c:pt idx="0">
                  <c:v>1.339285714285714</c:v>
                </c:pt>
                <c:pt idx="1">
                  <c:v>4.464285714285714</c:v>
                </c:pt>
                <c:pt idx="2">
                  <c:v>4.464285714285714</c:v>
                </c:pt>
                <c:pt idx="3">
                  <c:v>3.571428571428572</c:v>
                </c:pt>
                <c:pt idx="4">
                  <c:v>1.5625</c:v>
                </c:pt>
                <c:pt idx="5">
                  <c:v>0.446428571428571</c:v>
                </c:pt>
                <c:pt idx="6">
                  <c:v>1.339285714285714</c:v>
                </c:pt>
                <c:pt idx="7">
                  <c:v>1.116071428571429</c:v>
                </c:pt>
                <c:pt idx="8">
                  <c:v>0.892857142857143</c:v>
                </c:pt>
                <c:pt idx="9">
                  <c:v>0.892857142857143</c:v>
                </c:pt>
                <c:pt idx="10">
                  <c:v>0.892857142857143</c:v>
                </c:pt>
                <c:pt idx="11">
                  <c:v>0.446428571428571</c:v>
                </c:pt>
                <c:pt idx="12">
                  <c:v>0.669642857142857</c:v>
                </c:pt>
                <c:pt idx="13">
                  <c:v>0.446428571428571</c:v>
                </c:pt>
                <c:pt idx="14">
                  <c:v>0.669642857142857</c:v>
                </c:pt>
                <c:pt idx="15">
                  <c:v>0.223214285714286</c:v>
                </c:pt>
                <c:pt idx="16">
                  <c:v>0.223214285714286</c:v>
                </c:pt>
                <c:pt idx="17">
                  <c:v>0.0</c:v>
                </c:pt>
                <c:pt idx="18">
                  <c:v>0.223214285714286</c:v>
                </c:pt>
                <c:pt idx="19">
                  <c:v>0.0</c:v>
                </c:pt>
              </c:numCache>
            </c:numRef>
          </c:val>
        </c:ser>
        <c:ser>
          <c:idx val="6"/>
          <c:order val="9"/>
          <c:tx>
            <c:strRef>
              <c:f>'iscd 7 jun 10 final sorted'!$B$32:$C$32</c:f>
              <c:strCache>
                <c:ptCount val="2"/>
                <c:pt idx="0">
                  <c:v>REL IMPAIR MENT FUNC</c:v>
                </c:pt>
                <c:pt idx="1">
                  <c:v>6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sorted'!$D$32:$W$32</c:f>
              <c:numCache>
                <c:formatCode>0.0</c:formatCode>
                <c:ptCount val="20"/>
                <c:pt idx="0">
                  <c:v>3.443877551020408</c:v>
                </c:pt>
                <c:pt idx="1">
                  <c:v>2.869897959183673</c:v>
                </c:pt>
                <c:pt idx="2">
                  <c:v>5.739795918367346</c:v>
                </c:pt>
                <c:pt idx="3">
                  <c:v>5.739795918367346</c:v>
                </c:pt>
                <c:pt idx="4">
                  <c:v>2.008928571428572</c:v>
                </c:pt>
                <c:pt idx="5">
                  <c:v>0.573979591836735</c:v>
                </c:pt>
                <c:pt idx="6">
                  <c:v>2.008928571428572</c:v>
                </c:pt>
                <c:pt idx="7">
                  <c:v>2.008928571428572</c:v>
                </c:pt>
                <c:pt idx="8">
                  <c:v>1.147959183673469</c:v>
                </c:pt>
                <c:pt idx="9">
                  <c:v>2.008928571428572</c:v>
                </c:pt>
                <c:pt idx="10">
                  <c:v>1.721938775510204</c:v>
                </c:pt>
                <c:pt idx="11">
                  <c:v>0.573979591836735</c:v>
                </c:pt>
                <c:pt idx="12">
                  <c:v>2.008928571428572</c:v>
                </c:pt>
                <c:pt idx="13">
                  <c:v>0.573979591836735</c:v>
                </c:pt>
                <c:pt idx="14">
                  <c:v>0.860969387755102</c:v>
                </c:pt>
                <c:pt idx="15">
                  <c:v>0.860969387755102</c:v>
                </c:pt>
                <c:pt idx="16">
                  <c:v>1.147959183673469</c:v>
                </c:pt>
                <c:pt idx="17">
                  <c:v>1.147959183673469</c:v>
                </c:pt>
                <c:pt idx="18">
                  <c:v>0.286989795918367</c:v>
                </c:pt>
                <c:pt idx="19">
                  <c:v>0.573979591836735</c:v>
                </c:pt>
              </c:numCache>
            </c:numRef>
          </c:val>
        </c:ser>
        <c:ser>
          <c:idx val="5"/>
          <c:order val="10"/>
          <c:tx>
            <c:strRef>
              <c:f>'iscd 7 jun 10 final sorted'!$B$31:$C$31</c:f>
              <c:strCache>
                <c:ptCount val="2"/>
                <c:pt idx="0">
                  <c:v>SPEC IMPAIR MENT FUN</c:v>
                </c:pt>
                <c:pt idx="1">
                  <c:v>6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sorted'!$D$31:$W$31</c:f>
              <c:numCache>
                <c:formatCode>0.0</c:formatCode>
                <c:ptCount val="20"/>
                <c:pt idx="0">
                  <c:v>3.730867346938775</c:v>
                </c:pt>
                <c:pt idx="1">
                  <c:v>1.721938775510204</c:v>
                </c:pt>
                <c:pt idx="2">
                  <c:v>5.739795918367346</c:v>
                </c:pt>
                <c:pt idx="3">
                  <c:v>4.017857142857143</c:v>
                </c:pt>
                <c:pt idx="4">
                  <c:v>3.443877551020408</c:v>
                </c:pt>
                <c:pt idx="5">
                  <c:v>0.0</c:v>
                </c:pt>
                <c:pt idx="6">
                  <c:v>3.443877551020408</c:v>
                </c:pt>
                <c:pt idx="7">
                  <c:v>1.721938775510204</c:v>
                </c:pt>
                <c:pt idx="8">
                  <c:v>4.017857142857143</c:v>
                </c:pt>
                <c:pt idx="9">
                  <c:v>3.443877551020408</c:v>
                </c:pt>
                <c:pt idx="10">
                  <c:v>4.591836734693877</c:v>
                </c:pt>
                <c:pt idx="11">
                  <c:v>1.147959183673469</c:v>
                </c:pt>
                <c:pt idx="12">
                  <c:v>2.869897959183673</c:v>
                </c:pt>
                <c:pt idx="13">
                  <c:v>3.443877551020408</c:v>
                </c:pt>
                <c:pt idx="14">
                  <c:v>0.860969387755102</c:v>
                </c:pt>
                <c:pt idx="15">
                  <c:v>0.860969387755102</c:v>
                </c:pt>
                <c:pt idx="16">
                  <c:v>2.295918367346939</c:v>
                </c:pt>
                <c:pt idx="17">
                  <c:v>5.739795918367346</c:v>
                </c:pt>
                <c:pt idx="18">
                  <c:v>0.860969387755102</c:v>
                </c:pt>
                <c:pt idx="19">
                  <c:v>4.878826530612245</c:v>
                </c:pt>
              </c:numCache>
            </c:numRef>
          </c:val>
        </c:ser>
        <c:ser>
          <c:idx val="4"/>
          <c:order val="11"/>
          <c:tx>
            <c:strRef>
              <c:f>'iscd 7 jun 10 final sorted'!$B$30:$C$30</c:f>
              <c:strCache>
                <c:ptCount val="2"/>
                <c:pt idx="0">
                  <c:v>DEPENDENCE</c:v>
                </c:pt>
                <c:pt idx="1">
                  <c:v>6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sorted'!$D$30:$W$30</c:f>
              <c:numCache>
                <c:formatCode>0.0</c:formatCode>
                <c:ptCount val="20"/>
                <c:pt idx="0">
                  <c:v>1.721938775510204</c:v>
                </c:pt>
                <c:pt idx="1">
                  <c:v>4.591836734693877</c:v>
                </c:pt>
                <c:pt idx="2">
                  <c:v>5.739795918367346</c:v>
                </c:pt>
                <c:pt idx="3">
                  <c:v>4.30484693877551</c:v>
                </c:pt>
                <c:pt idx="4">
                  <c:v>2.869897959183673</c:v>
                </c:pt>
                <c:pt idx="5">
                  <c:v>5.45280612244898</c:v>
                </c:pt>
                <c:pt idx="6">
                  <c:v>2.295918367346939</c:v>
                </c:pt>
                <c:pt idx="7">
                  <c:v>1.721938775510204</c:v>
                </c:pt>
                <c:pt idx="8">
                  <c:v>1.147959183673469</c:v>
                </c:pt>
                <c:pt idx="9">
                  <c:v>2.869897959183673</c:v>
                </c:pt>
                <c:pt idx="10">
                  <c:v>1.721938775510204</c:v>
                </c:pt>
                <c:pt idx="11">
                  <c:v>2.295918367346939</c:v>
                </c:pt>
                <c:pt idx="12">
                  <c:v>2.295918367346939</c:v>
                </c:pt>
                <c:pt idx="13">
                  <c:v>0.573979591836735</c:v>
                </c:pt>
                <c:pt idx="14">
                  <c:v>1.147959183673469</c:v>
                </c:pt>
                <c:pt idx="15">
                  <c:v>1.147959183673469</c:v>
                </c:pt>
                <c:pt idx="16">
                  <c:v>1.147959183673469</c:v>
                </c:pt>
                <c:pt idx="17">
                  <c:v>0.0</c:v>
                </c:pt>
                <c:pt idx="18">
                  <c:v>1.721938775510204</c:v>
                </c:pt>
                <c:pt idx="19">
                  <c:v>0.0</c:v>
                </c:pt>
              </c:numCache>
            </c:numRef>
          </c:val>
        </c:ser>
        <c:ser>
          <c:idx val="3"/>
          <c:order val="12"/>
          <c:tx>
            <c:strRef>
              <c:f>'iscd 7 jun 10 final sorted'!$B$29:$C$29</c:f>
              <c:strCache>
                <c:ptCount val="2"/>
                <c:pt idx="0">
                  <c:v>DRUG REL DAMAGE</c:v>
                </c:pt>
                <c:pt idx="1">
                  <c:v>4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sorted'!$D$29:$W$29</c:f>
              <c:numCache>
                <c:formatCode>0.0</c:formatCode>
                <c:ptCount val="20"/>
                <c:pt idx="0">
                  <c:v>3.26530612244898</c:v>
                </c:pt>
                <c:pt idx="1">
                  <c:v>4.081632653061224</c:v>
                </c:pt>
                <c:pt idx="2">
                  <c:v>3.26530612244898</c:v>
                </c:pt>
                <c:pt idx="3">
                  <c:v>2.857142857142857</c:v>
                </c:pt>
                <c:pt idx="4">
                  <c:v>2.448979591836735</c:v>
                </c:pt>
                <c:pt idx="5">
                  <c:v>0.408163265306122</c:v>
                </c:pt>
                <c:pt idx="6">
                  <c:v>2.448979591836735</c:v>
                </c:pt>
                <c:pt idx="7">
                  <c:v>1.63265306122449</c:v>
                </c:pt>
                <c:pt idx="8">
                  <c:v>2.040816326530612</c:v>
                </c:pt>
                <c:pt idx="9">
                  <c:v>0.816326530612245</c:v>
                </c:pt>
                <c:pt idx="10">
                  <c:v>0.816326530612245</c:v>
                </c:pt>
                <c:pt idx="11">
                  <c:v>1.428571428571429</c:v>
                </c:pt>
                <c:pt idx="12">
                  <c:v>0.816326530612245</c:v>
                </c:pt>
                <c:pt idx="13">
                  <c:v>0.0408163265306122</c:v>
                </c:pt>
                <c:pt idx="14">
                  <c:v>0.0</c:v>
                </c:pt>
                <c:pt idx="15">
                  <c:v>0.816326530612245</c:v>
                </c:pt>
                <c:pt idx="16">
                  <c:v>0.816326530612245</c:v>
                </c:pt>
                <c:pt idx="17">
                  <c:v>0.0</c:v>
                </c:pt>
                <c:pt idx="18">
                  <c:v>0.816326530612245</c:v>
                </c:pt>
                <c:pt idx="19">
                  <c:v>0.0</c:v>
                </c:pt>
              </c:numCache>
            </c:numRef>
          </c:val>
        </c:ser>
        <c:ser>
          <c:idx val="2"/>
          <c:order val="13"/>
          <c:tx>
            <c:strRef>
              <c:f>'iscd 7 jun 10 final sorted'!$B$28:$C$28</c:f>
              <c:strCache>
                <c:ptCount val="2"/>
                <c:pt idx="0">
                  <c:v>DRUG SPEC DAMAGE</c:v>
                </c:pt>
                <c:pt idx="1">
                  <c:v>4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sorted'!$D$28:$W$28</c:f>
              <c:numCache>
                <c:formatCode>0.0</c:formatCode>
                <c:ptCount val="20"/>
                <c:pt idx="0">
                  <c:v>3.26530612244898</c:v>
                </c:pt>
                <c:pt idx="1">
                  <c:v>0.816326530612245</c:v>
                </c:pt>
                <c:pt idx="2">
                  <c:v>2.040816326530612</c:v>
                </c:pt>
                <c:pt idx="3">
                  <c:v>2.040816326530612</c:v>
                </c:pt>
                <c:pt idx="4">
                  <c:v>1.224489795918367</c:v>
                </c:pt>
                <c:pt idx="5">
                  <c:v>4.081632653061224</c:v>
                </c:pt>
                <c:pt idx="6">
                  <c:v>1.224489795918367</c:v>
                </c:pt>
                <c:pt idx="7">
                  <c:v>0.816326530612245</c:v>
                </c:pt>
                <c:pt idx="8">
                  <c:v>1.224489795918367</c:v>
                </c:pt>
                <c:pt idx="9">
                  <c:v>0.204081632653061</c:v>
                </c:pt>
                <c:pt idx="10">
                  <c:v>1.224489795918367</c:v>
                </c:pt>
                <c:pt idx="11">
                  <c:v>0.408163265306122</c:v>
                </c:pt>
                <c:pt idx="12">
                  <c:v>0.816326530612245</c:v>
                </c:pt>
                <c:pt idx="13">
                  <c:v>0.0408163265306122</c:v>
                </c:pt>
                <c:pt idx="14">
                  <c:v>1.63265306122449</c:v>
                </c:pt>
                <c:pt idx="15">
                  <c:v>1.224489795918367</c:v>
                </c:pt>
                <c:pt idx="16">
                  <c:v>0.816326530612245</c:v>
                </c:pt>
                <c:pt idx="17">
                  <c:v>0.0</c:v>
                </c:pt>
                <c:pt idx="18">
                  <c:v>0.204081632653061</c:v>
                </c:pt>
                <c:pt idx="19">
                  <c:v>0.0</c:v>
                </c:pt>
              </c:numCache>
            </c:numRef>
          </c:val>
        </c:ser>
        <c:ser>
          <c:idx val="1"/>
          <c:order val="14"/>
          <c:tx>
            <c:strRef>
              <c:f>'iscd 7 jun 10 final sorted'!$B$27:$C$27</c:f>
              <c:strCache>
                <c:ptCount val="2"/>
                <c:pt idx="0">
                  <c:v>DRUG REL MORT</c:v>
                </c:pt>
                <c:pt idx="1">
                  <c:v>6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sorted'!$D$27:$W$27</c:f>
              <c:numCache>
                <c:formatCode>0.0</c:formatCode>
                <c:ptCount val="20"/>
                <c:pt idx="0">
                  <c:v>3.826530612244898</c:v>
                </c:pt>
                <c:pt idx="1">
                  <c:v>6.377551020408164</c:v>
                </c:pt>
                <c:pt idx="2">
                  <c:v>3.826530612244898</c:v>
                </c:pt>
                <c:pt idx="3">
                  <c:v>3.826530612244898</c:v>
                </c:pt>
                <c:pt idx="4">
                  <c:v>2.232142857142857</c:v>
                </c:pt>
                <c:pt idx="5">
                  <c:v>5.739795918367346</c:v>
                </c:pt>
                <c:pt idx="6">
                  <c:v>2.551020408163265</c:v>
                </c:pt>
                <c:pt idx="7">
                  <c:v>1.275510204081633</c:v>
                </c:pt>
                <c:pt idx="8">
                  <c:v>2.551020408163265</c:v>
                </c:pt>
                <c:pt idx="9">
                  <c:v>0.956632653061224</c:v>
                </c:pt>
                <c:pt idx="10">
                  <c:v>0.956632653061224</c:v>
                </c:pt>
                <c:pt idx="11">
                  <c:v>0.637755102040816</c:v>
                </c:pt>
                <c:pt idx="12">
                  <c:v>0.637755102040816</c:v>
                </c:pt>
                <c:pt idx="13">
                  <c:v>0.637755102040816</c:v>
                </c:pt>
                <c:pt idx="14">
                  <c:v>1.275510204081633</c:v>
                </c:pt>
                <c:pt idx="15">
                  <c:v>1.913265306122449</c:v>
                </c:pt>
                <c:pt idx="16">
                  <c:v>0.637755102040816</c:v>
                </c:pt>
                <c:pt idx="17">
                  <c:v>0.0</c:v>
                </c:pt>
                <c:pt idx="18">
                  <c:v>0.318877551020408</c:v>
                </c:pt>
                <c:pt idx="19">
                  <c:v>0.0637755102040816</c:v>
                </c:pt>
              </c:numCache>
            </c:numRef>
          </c:val>
        </c:ser>
        <c:ser>
          <c:idx val="0"/>
          <c:order val="15"/>
          <c:tx>
            <c:strRef>
              <c:f>'iscd 7 jun 10 final sorted'!$B$26:$C$26</c:f>
              <c:strCache>
                <c:ptCount val="2"/>
                <c:pt idx="0">
                  <c:v>DRUG SPEC MORT</c:v>
                </c:pt>
                <c:pt idx="1">
                  <c:v>5</c:v>
                </c:pt>
              </c:strCache>
            </c:strRef>
          </c:tx>
          <c:invertIfNegative val="0"/>
          <c:cat>
            <c:strRef>
              <c:f>'iscd 7 jun 10 final sorted'!$D$25:$W$25</c:f>
              <c:strCache>
                <c:ptCount val="20"/>
                <c:pt idx="0">
                  <c:v>Alcohol</c:v>
                </c:pt>
                <c:pt idx="1">
                  <c:v>Heroin</c:v>
                </c:pt>
                <c:pt idx="2">
                  <c:v>Crack</c:v>
                </c:pt>
                <c:pt idx="3">
                  <c:v>Methylamphet</c:v>
                </c:pt>
                <c:pt idx="4">
                  <c:v>Cocaine</c:v>
                </c:pt>
                <c:pt idx="5">
                  <c:v>Tobacco</c:v>
                </c:pt>
                <c:pt idx="6">
                  <c:v>Amphetamine</c:v>
                </c:pt>
                <c:pt idx="7">
                  <c:v>Cannabis</c:v>
                </c:pt>
                <c:pt idx="8">
                  <c:v>GHB</c:v>
                </c:pt>
                <c:pt idx="9">
                  <c:v>Benzodiazepines</c:v>
                </c:pt>
                <c:pt idx="10">
                  <c:v>Ketamine</c:v>
                </c:pt>
                <c:pt idx="11">
                  <c:v>Methadone</c:v>
                </c:pt>
                <c:pt idx="12">
                  <c:v>Mephedrone</c:v>
                </c:pt>
                <c:pt idx="13">
                  <c:v>Butane</c:v>
                </c:pt>
                <c:pt idx="14">
                  <c:v>Khat</c:v>
                </c:pt>
                <c:pt idx="15">
                  <c:v>Anabolic Steroids</c:v>
                </c:pt>
                <c:pt idx="16">
                  <c:v>Ecstasy</c:v>
                </c:pt>
                <c:pt idx="17">
                  <c:v>LSD</c:v>
                </c:pt>
                <c:pt idx="18">
                  <c:v>Buprenorphine</c:v>
                </c:pt>
                <c:pt idx="19">
                  <c:v>Mushrooms</c:v>
                </c:pt>
              </c:strCache>
            </c:strRef>
          </c:cat>
          <c:val>
            <c:numRef>
              <c:f>'iscd 7 jun 10 final sorted'!$D$26:$W$26</c:f>
              <c:numCache>
                <c:formatCode>0.0</c:formatCode>
                <c:ptCount val="20"/>
                <c:pt idx="0">
                  <c:v>2.551020408163265</c:v>
                </c:pt>
                <c:pt idx="1">
                  <c:v>5.10204081632653</c:v>
                </c:pt>
                <c:pt idx="2">
                  <c:v>1.275510204081633</c:v>
                </c:pt>
                <c:pt idx="3">
                  <c:v>1.275510204081633</c:v>
                </c:pt>
                <c:pt idx="4">
                  <c:v>1.020408163265306</c:v>
                </c:pt>
                <c:pt idx="5">
                  <c:v>0.0</c:v>
                </c:pt>
                <c:pt idx="6">
                  <c:v>1.020408163265306</c:v>
                </c:pt>
                <c:pt idx="7">
                  <c:v>0.0</c:v>
                </c:pt>
                <c:pt idx="8">
                  <c:v>3.061224489795918</c:v>
                </c:pt>
                <c:pt idx="9">
                  <c:v>0.765306122448979</c:v>
                </c:pt>
                <c:pt idx="10">
                  <c:v>0.255102040816327</c:v>
                </c:pt>
                <c:pt idx="11">
                  <c:v>4.081632653061224</c:v>
                </c:pt>
                <c:pt idx="12">
                  <c:v>0.510204081632653</c:v>
                </c:pt>
                <c:pt idx="13">
                  <c:v>3.571428571428572</c:v>
                </c:pt>
                <c:pt idx="14">
                  <c:v>0.0</c:v>
                </c:pt>
                <c:pt idx="15">
                  <c:v>0.0</c:v>
                </c:pt>
                <c:pt idx="16">
                  <c:v>0.765306122448979</c:v>
                </c:pt>
                <c:pt idx="17">
                  <c:v>0.0</c:v>
                </c:pt>
                <c:pt idx="18">
                  <c:v>0.765306122448979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58491104"/>
        <c:axId val="558186336"/>
      </c:barChart>
      <c:catAx>
        <c:axId val="558491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58186336"/>
        <c:crosses val="autoZero"/>
        <c:auto val="1"/>
        <c:lblAlgn val="ctr"/>
        <c:lblOffset val="100"/>
        <c:noMultiLvlLbl val="0"/>
      </c:catAx>
      <c:valAx>
        <c:axId val="558186336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55849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Drug Harms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0.0569913740090083"/>
                  <c:y val="-0.01988165976896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Alcohol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379942493393388"/>
                  <c:y val="-0.02650887969195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Heroin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633237488988981"/>
                  <c:y val="-0.004418146615325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Crack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63067013419369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Methylamphet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63067013419369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Cocaine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0630670134193693"/>
                  <c:y val="8.09984189136584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Tobacco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063067013419369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Amphetamine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063067013419369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Cannabis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063067013419369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GHB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0105111689032282"/>
                  <c:y val="-0.008836293230651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Benzodiazepines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0.00840893512258257"/>
                  <c:y val="-0.004418146615325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Ketamine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0.00210223378064565"/>
                  <c:y val="0.03313609961494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Methadone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0.0735781823225975"/>
                  <c:y val="-0.0640631259222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Mephedrone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0.0168178702451652"/>
                  <c:y val="0.02650887969195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Butane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0.0777826498838888"/>
                  <c:y val="-0.03313609961494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Khat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0.16817886798187"/>
                  <c:y val="-0.05964497930689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Anabolic Steroids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0.000162716205226352"/>
                  <c:y val="-0.02209073307662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Ecstasy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0.0399424418322672"/>
                  <c:y val="-0.01767258646130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0.157667533548424"/>
                  <c:y val="-0.01104536653831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Buprenorphine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0.132440728180676"/>
                  <c:y val="-0.008836293230651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Mushrooms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'iscd 7 jun 10 final sorted'!$D$116:$W$116</c:f>
              <c:numCache>
                <c:formatCode>0.0</c:formatCode>
                <c:ptCount val="20"/>
                <c:pt idx="0">
                  <c:v>56.39275766016713</c:v>
                </c:pt>
                <c:pt idx="1">
                  <c:v>73.37047353760445</c:v>
                </c:pt>
                <c:pt idx="2">
                  <c:v>79.83286908077993</c:v>
                </c:pt>
                <c:pt idx="3">
                  <c:v>69.12256267409471</c:v>
                </c:pt>
                <c:pt idx="4">
                  <c:v>42.56267409470752</c:v>
                </c:pt>
                <c:pt idx="5">
                  <c:v>37.45125348189416</c:v>
                </c:pt>
                <c:pt idx="6">
                  <c:v>41.03064066852368</c:v>
                </c:pt>
                <c:pt idx="7">
                  <c:v>25.40389972144847</c:v>
                </c:pt>
                <c:pt idx="8">
                  <c:v>38.05013927576602</c:v>
                </c:pt>
                <c:pt idx="9">
                  <c:v>27.57660167130919</c:v>
                </c:pt>
                <c:pt idx="10">
                  <c:v>29.03899721448468</c:v>
                </c:pt>
                <c:pt idx="11">
                  <c:v>25.04178272980501</c:v>
                </c:pt>
                <c:pt idx="12">
                  <c:v>26.12813370473538</c:v>
                </c:pt>
                <c:pt idx="13">
                  <c:v>21.83565459610028</c:v>
                </c:pt>
                <c:pt idx="14">
                  <c:v>17.98050139275766</c:v>
                </c:pt>
                <c:pt idx="15">
                  <c:v>18.31476323119777</c:v>
                </c:pt>
                <c:pt idx="16">
                  <c:v>18.60724233983287</c:v>
                </c:pt>
                <c:pt idx="17">
                  <c:v>15.04178272980501</c:v>
                </c:pt>
                <c:pt idx="18">
                  <c:v>11.83844011142061</c:v>
                </c:pt>
                <c:pt idx="19">
                  <c:v>12.04735376044568</c:v>
                </c:pt>
              </c:numCache>
            </c:numRef>
          </c:xVal>
          <c:yVal>
            <c:numRef>
              <c:f>'iscd 7 jun 10 final sorted'!$D$117:$W$117</c:f>
              <c:numCache>
                <c:formatCode>0.0</c:formatCode>
                <c:ptCount val="20"/>
                <c:pt idx="0">
                  <c:v>84.94117647058823</c:v>
                </c:pt>
                <c:pt idx="1">
                  <c:v>39.8235294117647</c:v>
                </c:pt>
                <c:pt idx="2">
                  <c:v>32.29411764705881</c:v>
                </c:pt>
                <c:pt idx="3">
                  <c:v>2.2</c:v>
                </c:pt>
                <c:pt idx="4">
                  <c:v>14.36470588235294</c:v>
                </c:pt>
                <c:pt idx="5">
                  <c:v>16.97647058823529</c:v>
                </c:pt>
                <c:pt idx="6">
                  <c:v>8.058823529411766</c:v>
                </c:pt>
                <c:pt idx="7">
                  <c:v>15.41176470588235</c:v>
                </c:pt>
                <c:pt idx="8">
                  <c:v>2.294117647058824</c:v>
                </c:pt>
                <c:pt idx="9">
                  <c:v>5.117647058823529</c:v>
                </c:pt>
                <c:pt idx="10">
                  <c:v>3.305882352941177</c:v>
                </c:pt>
                <c:pt idx="11">
                  <c:v>4.670588235294118</c:v>
                </c:pt>
                <c:pt idx="12">
                  <c:v>1.517647058823529</c:v>
                </c:pt>
                <c:pt idx="13">
                  <c:v>1.423529411764706</c:v>
                </c:pt>
                <c:pt idx="14">
                  <c:v>1.329411764705882</c:v>
                </c:pt>
                <c:pt idx="15">
                  <c:v>2.31764705882353</c:v>
                </c:pt>
                <c:pt idx="16">
                  <c:v>1.023529411764706</c:v>
                </c:pt>
                <c:pt idx="17">
                  <c:v>0.294117647058824</c:v>
                </c:pt>
                <c:pt idx="18">
                  <c:v>2.341176470588235</c:v>
                </c:pt>
                <c:pt idx="19">
                  <c:v>0.0588235294117647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56160"/>
        <c:axId val="561780096"/>
      </c:scatterChart>
      <c:valAx>
        <c:axId val="529356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 USERS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61780096"/>
        <c:crosses val="autoZero"/>
        <c:crossBetween val="midCat"/>
      </c:valAx>
      <c:valAx>
        <c:axId val="5617800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 OTHERS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2935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Harms vs. Dependence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'iscd 7 jun 10 final sorted'!$D$30:$W$30</c:f>
              <c:numCache>
                <c:formatCode>0.0</c:formatCode>
                <c:ptCount val="20"/>
                <c:pt idx="0">
                  <c:v>1.721938775510204</c:v>
                </c:pt>
                <c:pt idx="1">
                  <c:v>4.591836734693877</c:v>
                </c:pt>
                <c:pt idx="2">
                  <c:v>5.739795918367346</c:v>
                </c:pt>
                <c:pt idx="3">
                  <c:v>4.30484693877551</c:v>
                </c:pt>
                <c:pt idx="4">
                  <c:v>2.869897959183673</c:v>
                </c:pt>
                <c:pt idx="5">
                  <c:v>5.45280612244898</c:v>
                </c:pt>
                <c:pt idx="6">
                  <c:v>2.295918367346939</c:v>
                </c:pt>
                <c:pt idx="7">
                  <c:v>1.721938775510204</c:v>
                </c:pt>
                <c:pt idx="8">
                  <c:v>1.147959183673469</c:v>
                </c:pt>
                <c:pt idx="9">
                  <c:v>2.869897959183673</c:v>
                </c:pt>
                <c:pt idx="10">
                  <c:v>1.721938775510204</c:v>
                </c:pt>
                <c:pt idx="11">
                  <c:v>2.295918367346939</c:v>
                </c:pt>
                <c:pt idx="12">
                  <c:v>2.295918367346939</c:v>
                </c:pt>
                <c:pt idx="13">
                  <c:v>0.573979591836735</c:v>
                </c:pt>
                <c:pt idx="14">
                  <c:v>1.147959183673469</c:v>
                </c:pt>
                <c:pt idx="15">
                  <c:v>1.147959183673469</c:v>
                </c:pt>
                <c:pt idx="16">
                  <c:v>1.147959183673469</c:v>
                </c:pt>
                <c:pt idx="17">
                  <c:v>0.0</c:v>
                </c:pt>
                <c:pt idx="18">
                  <c:v>1.721938775510204</c:v>
                </c:pt>
                <c:pt idx="19">
                  <c:v>0.0</c:v>
                </c:pt>
              </c:numCache>
            </c:numRef>
          </c:xVal>
          <c:yVal>
            <c:numRef>
              <c:f>'iscd 7 jun 10 final sorted'!$D$42:$W$42</c:f>
              <c:numCache>
                <c:formatCode>0.0</c:formatCode>
                <c:ptCount val="20"/>
                <c:pt idx="0">
                  <c:v>71.86862244897957</c:v>
                </c:pt>
                <c:pt idx="1">
                  <c:v>55.18494897959183</c:v>
                </c:pt>
                <c:pt idx="2">
                  <c:v>54.0625</c:v>
                </c:pt>
                <c:pt idx="3">
                  <c:v>32.84438775510204</c:v>
                </c:pt>
                <c:pt idx="4">
                  <c:v>27.27678571428571</c:v>
                </c:pt>
                <c:pt idx="5">
                  <c:v>26.35204081632653</c:v>
                </c:pt>
                <c:pt idx="6">
                  <c:v>23.15688775510204</c:v>
                </c:pt>
                <c:pt idx="7">
                  <c:v>19.98724489795918</c:v>
                </c:pt>
                <c:pt idx="8">
                  <c:v>18.66709183673469</c:v>
                </c:pt>
                <c:pt idx="9">
                  <c:v>15.40178571428571</c:v>
                </c:pt>
                <c:pt idx="10">
                  <c:v>15.08928571428571</c:v>
                </c:pt>
                <c:pt idx="11">
                  <c:v>13.99872448979592</c:v>
                </c:pt>
                <c:pt idx="12">
                  <c:v>12.78698979591836</c:v>
                </c:pt>
                <c:pt idx="13">
                  <c:v>10.7704081632653</c:v>
                </c:pt>
                <c:pt idx="14">
                  <c:v>8.95408163265306</c:v>
                </c:pt>
                <c:pt idx="15">
                  <c:v>9.642857142857139</c:v>
                </c:pt>
                <c:pt idx="16">
                  <c:v>9.075255102040815</c:v>
                </c:pt>
                <c:pt idx="17">
                  <c:v>7.04719387755102</c:v>
                </c:pt>
                <c:pt idx="18">
                  <c:v>6.690051020408163</c:v>
                </c:pt>
                <c:pt idx="19" formatCode="0.00">
                  <c:v>5.548469387755101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33968"/>
        <c:axId val="584470288"/>
      </c:scatterChart>
      <c:valAx>
        <c:axId val="536833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Dependence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84470288"/>
        <c:crosses val="autoZero"/>
        <c:crossBetween val="midCat"/>
      </c:valAx>
      <c:valAx>
        <c:axId val="5844702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Overall Harm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3683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85</xdr:row>
      <xdr:rowOff>19049</xdr:rowOff>
    </xdr:from>
    <xdr:to>
      <xdr:col>12</xdr:col>
      <xdr:colOff>390525</xdr:colOff>
      <xdr:row>111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44</xdr:row>
      <xdr:rowOff>28574</xdr:rowOff>
    </xdr:from>
    <xdr:to>
      <xdr:col>12</xdr:col>
      <xdr:colOff>380999</xdr:colOff>
      <xdr:row>75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483432</xdr:colOff>
      <xdr:row>118</xdr:row>
      <xdr:rowOff>176893</xdr:rowOff>
    </xdr:from>
    <xdr:to>
      <xdr:col>10</xdr:col>
      <xdr:colOff>13607</xdr:colOff>
      <xdr:row>149</xdr:row>
      <xdr:rowOff>20410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17859</xdr:colOff>
      <xdr:row>118</xdr:row>
      <xdr:rowOff>170258</xdr:rowOff>
    </xdr:from>
    <xdr:to>
      <xdr:col>21</xdr:col>
      <xdr:colOff>595312</xdr:colOff>
      <xdr:row>149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0.27811</cdr:x>
      <cdr:y>0.83669</cdr:y>
    </cdr:from>
    <cdr:to>
      <cdr:x>0.28824</cdr:x>
      <cdr:y>0.86509</cdr:y>
    </cdr:to>
    <cdr:sp macro="" textlink="">
      <cdr:nvSpPr>
        <cdr:cNvPr id="3" name="Straight Arrow Connector 2"/>
        <cdr:cNvSpPr/>
      </cdr:nvSpPr>
      <cdr:spPr>
        <a:xfrm xmlns:a="http://schemas.openxmlformats.org/drawingml/2006/main" rot="16200000" flipH="1">
          <a:off x="1680104" y="4810124"/>
          <a:ext cx="61233" cy="163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0.29162</cdr:x>
      <cdr:y>0.81183</cdr:y>
    </cdr:from>
    <cdr:to>
      <cdr:x>0.29613</cdr:x>
      <cdr:y>0.85207</cdr:y>
    </cdr:to>
    <cdr:sp macro="" textlink="">
      <cdr:nvSpPr>
        <cdr:cNvPr id="5" name="Straight Arrow Connector 4"/>
        <cdr:cNvSpPr/>
      </cdr:nvSpPr>
      <cdr:spPr>
        <a:xfrm xmlns:a="http://schemas.openxmlformats.org/drawingml/2006/main" rot="16200000" flipH="1">
          <a:off x="1761747" y="4667249"/>
          <a:ext cx="27215" cy="23132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0.33329</cdr:x>
      <cdr:y>0.87337</cdr:y>
    </cdr:from>
    <cdr:to>
      <cdr:x>0.35018</cdr:x>
      <cdr:y>0.88521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0800000">
          <a:off x="2013479" y="5021035"/>
          <a:ext cx="102055" cy="6803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0.30514</cdr:x>
      <cdr:y>0.85326</cdr:y>
    </cdr:from>
    <cdr:to>
      <cdr:x>0.31978</cdr:x>
      <cdr:y>0.87101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 flipV="1">
          <a:off x="1836586" y="4912182"/>
          <a:ext cx="102053" cy="8844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0.34343</cdr:x>
      <cdr:y>0.81538</cdr:y>
    </cdr:from>
    <cdr:to>
      <cdr:x>0.35356</cdr:x>
      <cdr:y>0.83314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6200000" flipH="1">
          <a:off x="2074710" y="4687660"/>
          <a:ext cx="61233" cy="10205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tabSelected="1" zoomScale="97" zoomScaleNormal="97" zoomScalePageLayoutView="97" workbookViewId="0">
      <selection activeCell="B11" sqref="B11:X11"/>
    </sheetView>
  </sheetViews>
  <sheetFormatPr baseColWidth="10" defaultColWidth="8.83203125" defaultRowHeight="15" x14ac:dyDescent="0.2"/>
  <cols>
    <col min="2" max="2" width="24.1640625" bestFit="1" customWidth="1"/>
  </cols>
  <sheetData>
    <row r="1" spans="1:24" s="3" customFormat="1" x14ac:dyDescent="0.2">
      <c r="A1" s="3" t="s">
        <v>46</v>
      </c>
    </row>
    <row r="3" spans="1:24" s="3" customFormat="1" x14ac:dyDescent="0.2">
      <c r="A3" s="3" t="s">
        <v>41</v>
      </c>
    </row>
    <row r="4" spans="1:24" x14ac:dyDescent="0.2">
      <c r="A4" t="s">
        <v>0</v>
      </c>
      <c r="C4" t="s">
        <v>40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</row>
    <row r="5" spans="1:24" x14ac:dyDescent="0.2">
      <c r="B5" t="s">
        <v>21</v>
      </c>
      <c r="C5">
        <v>40</v>
      </c>
      <c r="D5">
        <v>50</v>
      </c>
      <c r="E5">
        <v>100</v>
      </c>
      <c r="F5">
        <v>25</v>
      </c>
      <c r="G5">
        <v>25</v>
      </c>
      <c r="H5">
        <v>20</v>
      </c>
      <c r="I5">
        <v>0</v>
      </c>
      <c r="J5">
        <v>20</v>
      </c>
      <c r="K5">
        <v>0</v>
      </c>
      <c r="L5">
        <v>60</v>
      </c>
      <c r="M5">
        <v>15</v>
      </c>
      <c r="N5">
        <v>5</v>
      </c>
      <c r="O5">
        <v>80</v>
      </c>
      <c r="P5">
        <v>10</v>
      </c>
      <c r="Q5">
        <v>70</v>
      </c>
      <c r="R5">
        <v>0</v>
      </c>
      <c r="S5">
        <v>0</v>
      </c>
      <c r="T5">
        <v>15</v>
      </c>
      <c r="U5">
        <v>0</v>
      </c>
      <c r="V5">
        <v>15</v>
      </c>
      <c r="W5">
        <v>0</v>
      </c>
    </row>
    <row r="6" spans="1:24" x14ac:dyDescent="0.2">
      <c r="B6" t="s">
        <v>22</v>
      </c>
      <c r="C6">
        <v>50</v>
      </c>
      <c r="D6">
        <v>60</v>
      </c>
      <c r="E6">
        <v>100</v>
      </c>
      <c r="F6">
        <v>60</v>
      </c>
      <c r="G6">
        <v>60</v>
      </c>
      <c r="H6">
        <v>35</v>
      </c>
      <c r="I6">
        <v>90</v>
      </c>
      <c r="J6">
        <v>40</v>
      </c>
      <c r="K6">
        <v>20</v>
      </c>
      <c r="L6">
        <v>40</v>
      </c>
      <c r="M6">
        <v>15</v>
      </c>
      <c r="N6">
        <v>15</v>
      </c>
      <c r="O6">
        <v>10</v>
      </c>
      <c r="P6">
        <v>10</v>
      </c>
      <c r="Q6">
        <v>10</v>
      </c>
      <c r="R6">
        <v>20</v>
      </c>
      <c r="S6">
        <v>30</v>
      </c>
      <c r="T6">
        <v>10</v>
      </c>
      <c r="U6">
        <v>0</v>
      </c>
      <c r="V6">
        <v>5</v>
      </c>
      <c r="W6">
        <v>1</v>
      </c>
    </row>
    <row r="7" spans="1:24" x14ac:dyDescent="0.2">
      <c r="B7" t="s">
        <v>23</v>
      </c>
      <c r="C7">
        <v>32</v>
      </c>
      <c r="D7">
        <v>80</v>
      </c>
      <c r="E7">
        <v>20</v>
      </c>
      <c r="F7">
        <v>50</v>
      </c>
      <c r="G7">
        <v>50</v>
      </c>
      <c r="H7">
        <v>30</v>
      </c>
      <c r="I7">
        <v>100</v>
      </c>
      <c r="J7">
        <v>30</v>
      </c>
      <c r="K7">
        <v>20</v>
      </c>
      <c r="L7">
        <v>30</v>
      </c>
      <c r="M7">
        <v>5</v>
      </c>
      <c r="N7">
        <v>30</v>
      </c>
      <c r="O7">
        <v>10</v>
      </c>
      <c r="P7">
        <v>20</v>
      </c>
      <c r="Q7">
        <v>1</v>
      </c>
      <c r="R7">
        <v>40</v>
      </c>
      <c r="S7">
        <v>30</v>
      </c>
      <c r="T7">
        <v>20</v>
      </c>
      <c r="U7">
        <v>0</v>
      </c>
      <c r="V7">
        <v>5</v>
      </c>
      <c r="W7">
        <v>0</v>
      </c>
    </row>
    <row r="8" spans="1:24" x14ac:dyDescent="0.2">
      <c r="B8" t="s">
        <v>24</v>
      </c>
      <c r="C8">
        <v>32</v>
      </c>
      <c r="D8">
        <v>80</v>
      </c>
      <c r="E8">
        <v>100</v>
      </c>
      <c r="F8">
        <v>80</v>
      </c>
      <c r="G8">
        <v>70</v>
      </c>
      <c r="H8">
        <v>60</v>
      </c>
      <c r="I8">
        <v>10</v>
      </c>
      <c r="J8">
        <v>60</v>
      </c>
      <c r="K8">
        <v>40</v>
      </c>
      <c r="L8">
        <v>50</v>
      </c>
      <c r="M8">
        <v>20</v>
      </c>
      <c r="N8">
        <v>20</v>
      </c>
      <c r="O8">
        <v>35</v>
      </c>
      <c r="P8">
        <v>20</v>
      </c>
      <c r="Q8">
        <v>1</v>
      </c>
      <c r="R8">
        <v>0</v>
      </c>
      <c r="S8">
        <v>20</v>
      </c>
      <c r="T8">
        <v>20</v>
      </c>
      <c r="U8">
        <v>0</v>
      </c>
      <c r="V8">
        <v>20</v>
      </c>
      <c r="W8">
        <v>0</v>
      </c>
    </row>
    <row r="9" spans="1:24" x14ac:dyDescent="0.2">
      <c r="B9" t="s">
        <v>25</v>
      </c>
      <c r="C9">
        <v>45</v>
      </c>
      <c r="D9">
        <v>30</v>
      </c>
      <c r="E9">
        <v>80</v>
      </c>
      <c r="F9">
        <v>100</v>
      </c>
      <c r="G9">
        <v>75</v>
      </c>
      <c r="H9">
        <v>50</v>
      </c>
      <c r="I9">
        <v>95</v>
      </c>
      <c r="J9">
        <v>40</v>
      </c>
      <c r="K9">
        <v>30</v>
      </c>
      <c r="L9">
        <v>20</v>
      </c>
      <c r="M9">
        <v>50</v>
      </c>
      <c r="N9">
        <v>30</v>
      </c>
      <c r="O9">
        <v>40</v>
      </c>
      <c r="P9">
        <v>40</v>
      </c>
      <c r="Q9">
        <v>10</v>
      </c>
      <c r="R9">
        <v>20</v>
      </c>
      <c r="S9">
        <v>20</v>
      </c>
      <c r="T9">
        <v>20</v>
      </c>
      <c r="U9">
        <v>0</v>
      </c>
      <c r="V9">
        <v>30</v>
      </c>
      <c r="W9">
        <v>0</v>
      </c>
    </row>
    <row r="10" spans="1:24" x14ac:dyDescent="0.2">
      <c r="B10" s="17" t="s">
        <v>26</v>
      </c>
      <c r="C10" s="17">
        <v>45</v>
      </c>
      <c r="D10" s="17">
        <v>65</v>
      </c>
      <c r="E10" s="17">
        <v>30</v>
      </c>
      <c r="F10" s="17">
        <v>100</v>
      </c>
      <c r="G10" s="17">
        <v>70</v>
      </c>
      <c r="H10" s="17">
        <v>60</v>
      </c>
      <c r="I10" s="17">
        <v>0</v>
      </c>
      <c r="J10" s="17">
        <v>60</v>
      </c>
      <c r="K10" s="17">
        <v>30</v>
      </c>
      <c r="L10" s="17">
        <v>70</v>
      </c>
      <c r="M10" s="17">
        <v>60</v>
      </c>
      <c r="N10" s="17">
        <v>80</v>
      </c>
      <c r="O10" s="17">
        <v>20</v>
      </c>
      <c r="P10" s="17">
        <v>50</v>
      </c>
      <c r="Q10" s="17">
        <v>60</v>
      </c>
      <c r="R10" s="17">
        <v>15</v>
      </c>
      <c r="S10" s="17">
        <v>15</v>
      </c>
      <c r="T10" s="17">
        <v>40</v>
      </c>
      <c r="U10" s="17">
        <v>100</v>
      </c>
      <c r="V10" s="17">
        <v>15</v>
      </c>
      <c r="W10" s="17">
        <v>85</v>
      </c>
      <c r="X10" s="17"/>
    </row>
    <row r="11" spans="1:24" x14ac:dyDescent="0.2">
      <c r="B11" s="17" t="s">
        <v>27</v>
      </c>
      <c r="C11" s="17">
        <v>45</v>
      </c>
      <c r="D11" s="17">
        <v>60</v>
      </c>
      <c r="E11" s="17">
        <v>50</v>
      </c>
      <c r="F11" s="17">
        <v>100</v>
      </c>
      <c r="G11" s="17">
        <v>100</v>
      </c>
      <c r="H11" s="17">
        <v>35</v>
      </c>
      <c r="I11" s="17">
        <v>10</v>
      </c>
      <c r="J11" s="17">
        <v>35</v>
      </c>
      <c r="K11" s="17">
        <v>35</v>
      </c>
      <c r="L11" s="17">
        <v>20</v>
      </c>
      <c r="M11" s="17">
        <v>35</v>
      </c>
      <c r="N11" s="17">
        <v>30</v>
      </c>
      <c r="O11" s="17">
        <v>10</v>
      </c>
      <c r="P11" s="17">
        <v>35</v>
      </c>
      <c r="Q11" s="17">
        <v>10</v>
      </c>
      <c r="R11" s="17">
        <v>15</v>
      </c>
      <c r="S11" s="17">
        <v>15</v>
      </c>
      <c r="T11" s="17">
        <v>20</v>
      </c>
      <c r="U11" s="17">
        <v>20</v>
      </c>
      <c r="V11" s="17">
        <v>5</v>
      </c>
      <c r="W11" s="17">
        <v>10</v>
      </c>
      <c r="X11" s="17"/>
    </row>
    <row r="12" spans="1:24" s="11" customFormat="1" x14ac:dyDescent="0.2">
      <c r="B12" s="11" t="s">
        <v>29</v>
      </c>
      <c r="C12" s="11">
        <v>35</v>
      </c>
      <c r="D12" s="11">
        <v>30</v>
      </c>
      <c r="E12" s="11">
        <v>100</v>
      </c>
      <c r="F12" s="11">
        <v>100</v>
      </c>
      <c r="G12" s="11">
        <v>80</v>
      </c>
      <c r="H12" s="11">
        <v>35</v>
      </c>
      <c r="I12" s="11">
        <v>10</v>
      </c>
      <c r="J12" s="11">
        <v>30</v>
      </c>
      <c r="K12" s="11">
        <v>25</v>
      </c>
      <c r="L12" s="11">
        <v>20</v>
      </c>
      <c r="M12" s="11">
        <v>20</v>
      </c>
      <c r="N12" s="11">
        <v>20</v>
      </c>
      <c r="O12" s="11">
        <v>10</v>
      </c>
      <c r="P12" s="11">
        <v>15</v>
      </c>
      <c r="Q12" s="11">
        <v>10</v>
      </c>
      <c r="R12" s="11">
        <v>15</v>
      </c>
      <c r="S12" s="11">
        <v>5</v>
      </c>
      <c r="T12" s="11">
        <v>5</v>
      </c>
      <c r="U12" s="11">
        <v>0</v>
      </c>
      <c r="V12" s="11">
        <v>5</v>
      </c>
      <c r="W12" s="11">
        <v>0</v>
      </c>
    </row>
    <row r="13" spans="1:24" s="8" customFormat="1" x14ac:dyDescent="0.2">
      <c r="B13" s="8" t="s">
        <v>28</v>
      </c>
      <c r="C13" s="8">
        <v>35</v>
      </c>
      <c r="D13" s="8">
        <v>60</v>
      </c>
      <c r="E13" s="8">
        <v>80</v>
      </c>
      <c r="F13" s="8">
        <v>100</v>
      </c>
      <c r="G13" s="8">
        <v>90</v>
      </c>
      <c r="H13" s="8">
        <v>60</v>
      </c>
      <c r="I13" s="8">
        <v>10</v>
      </c>
      <c r="J13" s="8">
        <v>55</v>
      </c>
      <c r="K13" s="8">
        <v>30</v>
      </c>
      <c r="L13" s="8">
        <v>30</v>
      </c>
      <c r="M13" s="8">
        <v>15</v>
      </c>
      <c r="N13" s="8">
        <v>25</v>
      </c>
      <c r="O13" s="8">
        <v>10</v>
      </c>
      <c r="P13" s="8">
        <v>30</v>
      </c>
      <c r="Q13" s="8">
        <v>15</v>
      </c>
      <c r="R13" s="8">
        <v>40</v>
      </c>
      <c r="S13" s="8">
        <v>30</v>
      </c>
      <c r="T13" s="8">
        <v>15</v>
      </c>
      <c r="U13" s="8">
        <v>0</v>
      </c>
      <c r="V13" s="8">
        <v>5</v>
      </c>
      <c r="W13" s="8">
        <v>0</v>
      </c>
    </row>
    <row r="14" spans="1:24" x14ac:dyDescent="0.2">
      <c r="B14" t="s">
        <v>30</v>
      </c>
      <c r="C14">
        <v>90</v>
      </c>
      <c r="D14">
        <v>100</v>
      </c>
      <c r="E14">
        <v>10</v>
      </c>
      <c r="F14">
        <v>15</v>
      </c>
      <c r="G14">
        <v>1</v>
      </c>
      <c r="H14">
        <v>5</v>
      </c>
      <c r="I14">
        <v>10</v>
      </c>
      <c r="J14">
        <v>5</v>
      </c>
      <c r="K14">
        <v>10</v>
      </c>
      <c r="L14">
        <v>2</v>
      </c>
      <c r="M14">
        <v>5</v>
      </c>
      <c r="N14">
        <v>1</v>
      </c>
      <c r="O14">
        <v>2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</row>
    <row r="15" spans="1:24" x14ac:dyDescent="0.2">
      <c r="B15" t="s">
        <v>31</v>
      </c>
      <c r="C15">
        <v>80</v>
      </c>
      <c r="D15">
        <v>50</v>
      </c>
      <c r="E15">
        <v>100</v>
      </c>
      <c r="F15">
        <v>80</v>
      </c>
      <c r="G15">
        <v>5</v>
      </c>
      <c r="H15">
        <v>10</v>
      </c>
      <c r="I15">
        <v>10</v>
      </c>
      <c r="J15">
        <v>15</v>
      </c>
      <c r="K15">
        <v>20</v>
      </c>
      <c r="L15">
        <v>5</v>
      </c>
      <c r="M15">
        <v>10</v>
      </c>
      <c r="N15">
        <v>10</v>
      </c>
      <c r="O15">
        <v>10</v>
      </c>
      <c r="P15">
        <v>5</v>
      </c>
      <c r="Q15">
        <v>0</v>
      </c>
      <c r="R15">
        <v>0</v>
      </c>
      <c r="S15">
        <v>5</v>
      </c>
      <c r="T15">
        <v>0</v>
      </c>
      <c r="U15">
        <v>0</v>
      </c>
      <c r="V15">
        <v>10</v>
      </c>
      <c r="W15">
        <v>0</v>
      </c>
    </row>
    <row r="16" spans="1:24" x14ac:dyDescent="0.2">
      <c r="B16" t="s">
        <v>32</v>
      </c>
      <c r="C16">
        <v>30</v>
      </c>
      <c r="D16">
        <v>100</v>
      </c>
      <c r="E16">
        <v>10</v>
      </c>
      <c r="F16">
        <v>5</v>
      </c>
      <c r="G16">
        <v>5</v>
      </c>
      <c r="H16">
        <v>1</v>
      </c>
      <c r="I16">
        <v>10</v>
      </c>
      <c r="J16">
        <v>5</v>
      </c>
      <c r="K16">
        <v>10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5</v>
      </c>
      <c r="T16">
        <v>0</v>
      </c>
      <c r="U16">
        <v>0</v>
      </c>
      <c r="V16">
        <v>0</v>
      </c>
      <c r="W16">
        <v>0</v>
      </c>
    </row>
    <row r="17" spans="1:23" x14ac:dyDescent="0.2">
      <c r="B17" s="17" t="s">
        <v>33</v>
      </c>
      <c r="C17" s="17">
        <v>70</v>
      </c>
      <c r="D17" s="17">
        <v>100</v>
      </c>
      <c r="E17" s="17">
        <v>20</v>
      </c>
      <c r="F17" s="17">
        <v>10</v>
      </c>
      <c r="G17" s="17">
        <v>2</v>
      </c>
      <c r="H17" s="17">
        <v>10</v>
      </c>
      <c r="I17" s="17">
        <v>2</v>
      </c>
      <c r="J17" s="17">
        <v>5</v>
      </c>
      <c r="K17" s="17">
        <v>15</v>
      </c>
      <c r="L17" s="17">
        <v>2</v>
      </c>
      <c r="M17" s="17">
        <v>5</v>
      </c>
      <c r="N17" s="17">
        <v>3</v>
      </c>
      <c r="O17" s="17">
        <v>5</v>
      </c>
      <c r="P17" s="17">
        <v>1</v>
      </c>
      <c r="Q17" s="17">
        <v>5</v>
      </c>
      <c r="R17" s="17">
        <v>2</v>
      </c>
      <c r="S17" s="17">
        <v>1</v>
      </c>
      <c r="T17" s="17">
        <v>1</v>
      </c>
      <c r="U17" s="17">
        <v>1</v>
      </c>
      <c r="V17" s="17">
        <v>1</v>
      </c>
      <c r="W17" s="17">
        <v>0</v>
      </c>
    </row>
    <row r="18" spans="1:23" x14ac:dyDescent="0.2">
      <c r="B18" t="s">
        <v>35</v>
      </c>
      <c r="C18">
        <v>30</v>
      </c>
      <c r="D18">
        <v>20</v>
      </c>
      <c r="E18">
        <v>90</v>
      </c>
      <c r="F18">
        <v>100</v>
      </c>
      <c r="G18">
        <v>1</v>
      </c>
      <c r="H18">
        <v>100</v>
      </c>
      <c r="I18">
        <v>35</v>
      </c>
      <c r="J18">
        <v>5</v>
      </c>
      <c r="K18">
        <v>15</v>
      </c>
      <c r="L18">
        <v>0</v>
      </c>
      <c r="M18">
        <v>5</v>
      </c>
      <c r="N18">
        <v>5</v>
      </c>
      <c r="O18">
        <v>0</v>
      </c>
      <c r="P18">
        <v>5</v>
      </c>
      <c r="Q18">
        <v>0</v>
      </c>
      <c r="R18">
        <v>1</v>
      </c>
      <c r="S18">
        <v>5</v>
      </c>
      <c r="T18">
        <v>5</v>
      </c>
      <c r="U18">
        <v>1</v>
      </c>
      <c r="V18">
        <v>0</v>
      </c>
      <c r="W18">
        <v>0</v>
      </c>
    </row>
    <row r="19" spans="1:23" x14ac:dyDescent="0.2">
      <c r="B19" t="s">
        <v>34</v>
      </c>
      <c r="C19">
        <v>100</v>
      </c>
      <c r="D19">
        <v>100</v>
      </c>
      <c r="E19">
        <v>30</v>
      </c>
      <c r="F19">
        <v>15</v>
      </c>
      <c r="G19">
        <v>1</v>
      </c>
      <c r="H19">
        <v>10</v>
      </c>
      <c r="I19">
        <v>40</v>
      </c>
      <c r="J19">
        <v>10</v>
      </c>
      <c r="K19">
        <v>20</v>
      </c>
      <c r="L19">
        <v>2</v>
      </c>
      <c r="M19">
        <v>3</v>
      </c>
      <c r="N19">
        <v>1</v>
      </c>
      <c r="O19">
        <v>5</v>
      </c>
      <c r="P19">
        <v>0</v>
      </c>
      <c r="Q19">
        <v>1</v>
      </c>
      <c r="R19">
        <v>2</v>
      </c>
      <c r="S19">
        <v>1</v>
      </c>
      <c r="T19">
        <v>1</v>
      </c>
      <c r="U19">
        <v>0</v>
      </c>
      <c r="V19">
        <v>1</v>
      </c>
      <c r="W19">
        <v>0</v>
      </c>
    </row>
    <row r="20" spans="1:23" s="8" customFormat="1" x14ac:dyDescent="0.2">
      <c r="B20" s="8" t="s">
        <v>36</v>
      </c>
      <c r="C20" s="8">
        <v>25</v>
      </c>
      <c r="D20" s="8">
        <v>100</v>
      </c>
      <c r="E20" s="8">
        <v>25</v>
      </c>
      <c r="F20" s="8">
        <v>25</v>
      </c>
      <c r="G20" s="8">
        <v>1</v>
      </c>
      <c r="H20" s="8">
        <v>5</v>
      </c>
      <c r="I20" s="8">
        <v>1</v>
      </c>
      <c r="J20" s="8">
        <v>5</v>
      </c>
      <c r="K20" s="8">
        <v>10</v>
      </c>
      <c r="L20" s="8">
        <v>1</v>
      </c>
      <c r="M20" s="8">
        <v>5</v>
      </c>
      <c r="N20" s="8">
        <v>1</v>
      </c>
      <c r="O20" s="8">
        <v>5</v>
      </c>
      <c r="P20" s="8">
        <v>1</v>
      </c>
      <c r="Q20" s="8">
        <v>5</v>
      </c>
      <c r="R20" s="8">
        <v>3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</row>
    <row r="21" spans="1:23" x14ac:dyDescent="0.2">
      <c r="A21" t="s">
        <v>37</v>
      </c>
      <c r="C21">
        <f t="shared" ref="C21:W21" si="0">SUM(C5:C20)</f>
        <v>784</v>
      </c>
      <c r="D21">
        <f t="shared" si="0"/>
        <v>1085</v>
      </c>
      <c r="E21">
        <f t="shared" si="0"/>
        <v>945</v>
      </c>
      <c r="F21">
        <f t="shared" si="0"/>
        <v>965</v>
      </c>
      <c r="G21">
        <f t="shared" si="0"/>
        <v>636</v>
      </c>
      <c r="H21">
        <f t="shared" si="0"/>
        <v>526</v>
      </c>
      <c r="I21">
        <f t="shared" si="0"/>
        <v>433</v>
      </c>
      <c r="J21">
        <f t="shared" si="0"/>
        <v>420</v>
      </c>
      <c r="K21">
        <f t="shared" si="0"/>
        <v>330</v>
      </c>
      <c r="L21">
        <f t="shared" si="0"/>
        <v>353</v>
      </c>
      <c r="M21">
        <f t="shared" si="0"/>
        <v>268</v>
      </c>
      <c r="N21">
        <f t="shared" si="0"/>
        <v>277</v>
      </c>
      <c r="O21">
        <f t="shared" si="0"/>
        <v>253</v>
      </c>
      <c r="P21">
        <f t="shared" si="0"/>
        <v>242</v>
      </c>
      <c r="Q21">
        <f t="shared" si="0"/>
        <v>199</v>
      </c>
      <c r="R21">
        <f t="shared" si="0"/>
        <v>175</v>
      </c>
      <c r="S21">
        <f t="shared" si="0"/>
        <v>184</v>
      </c>
      <c r="T21">
        <f t="shared" si="0"/>
        <v>174</v>
      </c>
      <c r="U21">
        <f t="shared" si="0"/>
        <v>123</v>
      </c>
      <c r="V21">
        <f t="shared" si="0"/>
        <v>118</v>
      </c>
      <c r="W21">
        <f t="shared" si="0"/>
        <v>97</v>
      </c>
    </row>
    <row r="22" spans="1:23" s="6" customFormat="1" ht="16" thickBot="1" x14ac:dyDescent="0.25"/>
    <row r="24" spans="1:23" s="3" customFormat="1" x14ac:dyDescent="0.2">
      <c r="A24" s="3" t="s">
        <v>43</v>
      </c>
    </row>
    <row r="25" spans="1:23" x14ac:dyDescent="0.2">
      <c r="C25" t="s">
        <v>40</v>
      </c>
      <c r="D25" s="17" t="s">
        <v>1</v>
      </c>
      <c r="E25" s="17" t="s">
        <v>2</v>
      </c>
      <c r="F25" s="17" t="s">
        <v>3</v>
      </c>
      <c r="G25" s="17" t="s">
        <v>4</v>
      </c>
      <c r="H25" s="17" t="s">
        <v>5</v>
      </c>
      <c r="I25" s="17" t="s">
        <v>6</v>
      </c>
      <c r="J25" s="17" t="s">
        <v>7</v>
      </c>
      <c r="K25" s="17" t="s">
        <v>8</v>
      </c>
      <c r="L25" s="17" t="s">
        <v>9</v>
      </c>
      <c r="M25" s="17" t="s">
        <v>10</v>
      </c>
      <c r="N25" s="17" t="s">
        <v>11</v>
      </c>
      <c r="O25" s="17" t="s">
        <v>12</v>
      </c>
      <c r="P25" t="s">
        <v>13</v>
      </c>
      <c r="Q25" t="s">
        <v>14</v>
      </c>
      <c r="R25" t="s">
        <v>15</v>
      </c>
      <c r="S25" t="s">
        <v>16</v>
      </c>
      <c r="T25" t="s">
        <v>17</v>
      </c>
      <c r="U25" t="s">
        <v>18</v>
      </c>
      <c r="V25" t="s">
        <v>19</v>
      </c>
      <c r="W25" t="s">
        <v>20</v>
      </c>
    </row>
    <row r="26" spans="1:23" x14ac:dyDescent="0.2">
      <c r="B26" t="s">
        <v>21</v>
      </c>
      <c r="C26" s="2">
        <f t="shared" ref="C26:C41" si="1">100*C5/$C$21</f>
        <v>5.1020408163265305</v>
      </c>
      <c r="D26" s="18">
        <f t="shared" ref="D26:W26" si="2">D5*$C5/$C$21</f>
        <v>2.5510204081632653</v>
      </c>
      <c r="E26" s="18">
        <f t="shared" si="2"/>
        <v>5.1020408163265305</v>
      </c>
      <c r="F26" s="19">
        <f t="shared" si="2"/>
        <v>1.2755102040816326</v>
      </c>
      <c r="G26" s="19">
        <f t="shared" si="2"/>
        <v>1.2755102040816326</v>
      </c>
      <c r="H26" s="19">
        <f t="shared" si="2"/>
        <v>1.0204081632653061</v>
      </c>
      <c r="I26" s="19">
        <f t="shared" si="2"/>
        <v>0</v>
      </c>
      <c r="J26" s="19">
        <f t="shared" si="2"/>
        <v>1.0204081632653061</v>
      </c>
      <c r="K26" s="19">
        <f t="shared" si="2"/>
        <v>0</v>
      </c>
      <c r="L26" s="18">
        <f t="shared" si="2"/>
        <v>3.0612244897959182</v>
      </c>
      <c r="M26" s="19">
        <f t="shared" si="2"/>
        <v>0.76530612244897955</v>
      </c>
      <c r="N26" s="19">
        <f t="shared" si="2"/>
        <v>0.25510204081632654</v>
      </c>
      <c r="O26" s="18">
        <f t="shared" si="2"/>
        <v>4.0816326530612246</v>
      </c>
      <c r="P26" s="1">
        <f t="shared" si="2"/>
        <v>0.51020408163265307</v>
      </c>
      <c r="Q26" s="16">
        <f t="shared" si="2"/>
        <v>3.5714285714285716</v>
      </c>
      <c r="R26" s="1">
        <f t="shared" si="2"/>
        <v>0</v>
      </c>
      <c r="S26" s="1">
        <f t="shared" si="2"/>
        <v>0</v>
      </c>
      <c r="T26" s="1">
        <f t="shared" si="2"/>
        <v>0.76530612244897955</v>
      </c>
      <c r="U26" s="1">
        <f t="shared" si="2"/>
        <v>0</v>
      </c>
      <c r="V26" s="1">
        <f t="shared" si="2"/>
        <v>0.76530612244897955</v>
      </c>
      <c r="W26" s="1">
        <f t="shared" si="2"/>
        <v>0</v>
      </c>
    </row>
    <row r="27" spans="1:23" x14ac:dyDescent="0.2">
      <c r="B27" t="s">
        <v>22</v>
      </c>
      <c r="C27" s="2">
        <f t="shared" si="1"/>
        <v>6.3775510204081636</v>
      </c>
      <c r="D27" s="19">
        <f t="shared" ref="D27:W27" si="3">D6*$C6/$C$21</f>
        <v>3.8265306122448979</v>
      </c>
      <c r="E27" s="19">
        <f t="shared" si="3"/>
        <v>6.3775510204081636</v>
      </c>
      <c r="F27" s="19">
        <f t="shared" si="3"/>
        <v>3.8265306122448979</v>
      </c>
      <c r="G27" s="19">
        <f t="shared" si="3"/>
        <v>3.8265306122448979</v>
      </c>
      <c r="H27" s="19">
        <f t="shared" si="3"/>
        <v>2.2321428571428572</v>
      </c>
      <c r="I27" s="19">
        <f t="shared" si="3"/>
        <v>5.7397959183673466</v>
      </c>
      <c r="J27" s="19">
        <f t="shared" si="3"/>
        <v>2.5510204081632653</v>
      </c>
      <c r="K27" s="19">
        <f t="shared" si="3"/>
        <v>1.2755102040816326</v>
      </c>
      <c r="L27" s="19">
        <f t="shared" si="3"/>
        <v>2.5510204081632653</v>
      </c>
      <c r="M27" s="19">
        <f t="shared" si="3"/>
        <v>0.95663265306122447</v>
      </c>
      <c r="N27" s="19">
        <f t="shared" si="3"/>
        <v>0.95663265306122447</v>
      </c>
      <c r="O27" s="19">
        <f t="shared" si="3"/>
        <v>0.63775510204081631</v>
      </c>
      <c r="P27" s="1">
        <f t="shared" si="3"/>
        <v>0.63775510204081631</v>
      </c>
      <c r="Q27" s="1">
        <f t="shared" si="3"/>
        <v>0.63775510204081631</v>
      </c>
      <c r="R27" s="1">
        <f t="shared" si="3"/>
        <v>1.2755102040816326</v>
      </c>
      <c r="S27" s="1">
        <f t="shared" si="3"/>
        <v>1.9132653061224489</v>
      </c>
      <c r="T27" s="1">
        <f t="shared" si="3"/>
        <v>0.63775510204081631</v>
      </c>
      <c r="U27" s="1">
        <f t="shared" si="3"/>
        <v>0</v>
      </c>
      <c r="V27" s="1">
        <f t="shared" si="3"/>
        <v>0.31887755102040816</v>
      </c>
      <c r="W27" s="1">
        <f t="shared" si="3"/>
        <v>6.3775510204081634E-2</v>
      </c>
    </row>
    <row r="28" spans="1:23" x14ac:dyDescent="0.2">
      <c r="B28" t="s">
        <v>23</v>
      </c>
      <c r="C28" s="2">
        <f t="shared" si="1"/>
        <v>4.0816326530612246</v>
      </c>
      <c r="D28" s="19">
        <f t="shared" ref="D28:W28" si="4">D7*$C7/$C$21</f>
        <v>3.2653061224489797</v>
      </c>
      <c r="E28" s="19">
        <f t="shared" si="4"/>
        <v>0.81632653061224492</v>
      </c>
      <c r="F28" s="19">
        <f t="shared" si="4"/>
        <v>2.0408163265306123</v>
      </c>
      <c r="G28" s="19">
        <f t="shared" si="4"/>
        <v>2.0408163265306123</v>
      </c>
      <c r="H28" s="19">
        <f t="shared" si="4"/>
        <v>1.2244897959183674</v>
      </c>
      <c r="I28" s="19">
        <f t="shared" si="4"/>
        <v>4.0816326530612246</v>
      </c>
      <c r="J28" s="19">
        <f t="shared" si="4"/>
        <v>1.2244897959183674</v>
      </c>
      <c r="K28" s="19">
        <f t="shared" si="4"/>
        <v>0.81632653061224492</v>
      </c>
      <c r="L28" s="19">
        <f t="shared" si="4"/>
        <v>1.2244897959183674</v>
      </c>
      <c r="M28" s="19">
        <f t="shared" si="4"/>
        <v>0.20408163265306123</v>
      </c>
      <c r="N28" s="19">
        <f t="shared" si="4"/>
        <v>1.2244897959183674</v>
      </c>
      <c r="O28" s="19">
        <f t="shared" si="4"/>
        <v>0.40816326530612246</v>
      </c>
      <c r="P28" s="1">
        <f t="shared" si="4"/>
        <v>0.81632653061224492</v>
      </c>
      <c r="Q28" s="1">
        <f t="shared" si="4"/>
        <v>4.0816326530612242E-2</v>
      </c>
      <c r="R28" s="1">
        <f t="shared" si="4"/>
        <v>1.6326530612244898</v>
      </c>
      <c r="S28" s="1">
        <f t="shared" si="4"/>
        <v>1.2244897959183674</v>
      </c>
      <c r="T28" s="1">
        <f t="shared" si="4"/>
        <v>0.81632653061224492</v>
      </c>
      <c r="U28" s="1">
        <f t="shared" si="4"/>
        <v>0</v>
      </c>
      <c r="V28" s="1">
        <f t="shared" si="4"/>
        <v>0.20408163265306123</v>
      </c>
      <c r="W28" s="1">
        <f t="shared" si="4"/>
        <v>0</v>
      </c>
    </row>
    <row r="29" spans="1:23" x14ac:dyDescent="0.2">
      <c r="B29" t="s">
        <v>24</v>
      </c>
      <c r="C29" s="2">
        <f t="shared" si="1"/>
        <v>4.0816326530612246</v>
      </c>
      <c r="D29" s="19">
        <f t="shared" ref="D29:W29" si="5">D8*$C8/$C$21</f>
        <v>3.2653061224489797</v>
      </c>
      <c r="E29" s="19">
        <f t="shared" si="5"/>
        <v>4.0816326530612246</v>
      </c>
      <c r="F29" s="19">
        <f t="shared" si="5"/>
        <v>3.2653061224489797</v>
      </c>
      <c r="G29" s="19">
        <f t="shared" si="5"/>
        <v>2.8571428571428572</v>
      </c>
      <c r="H29" s="19">
        <f t="shared" si="5"/>
        <v>2.4489795918367347</v>
      </c>
      <c r="I29" s="19">
        <f t="shared" si="5"/>
        <v>0.40816326530612246</v>
      </c>
      <c r="J29" s="19">
        <f t="shared" si="5"/>
        <v>2.4489795918367347</v>
      </c>
      <c r="K29" s="19">
        <f t="shared" si="5"/>
        <v>1.6326530612244898</v>
      </c>
      <c r="L29" s="19">
        <f t="shared" si="5"/>
        <v>2.0408163265306123</v>
      </c>
      <c r="M29" s="19">
        <f t="shared" si="5"/>
        <v>0.81632653061224492</v>
      </c>
      <c r="N29" s="19">
        <f t="shared" si="5"/>
        <v>0.81632653061224492</v>
      </c>
      <c r="O29" s="19">
        <f t="shared" si="5"/>
        <v>1.4285714285714286</v>
      </c>
      <c r="P29" s="1">
        <f t="shared" si="5"/>
        <v>0.81632653061224492</v>
      </c>
      <c r="Q29" s="1">
        <f t="shared" si="5"/>
        <v>4.0816326530612242E-2</v>
      </c>
      <c r="R29" s="1">
        <f t="shared" si="5"/>
        <v>0</v>
      </c>
      <c r="S29" s="1">
        <f t="shared" si="5"/>
        <v>0.81632653061224492</v>
      </c>
      <c r="T29" s="1">
        <f t="shared" si="5"/>
        <v>0.81632653061224492</v>
      </c>
      <c r="U29" s="1">
        <f t="shared" si="5"/>
        <v>0</v>
      </c>
      <c r="V29" s="1">
        <f t="shared" si="5"/>
        <v>0.81632653061224492</v>
      </c>
      <c r="W29" s="1">
        <f t="shared" si="5"/>
        <v>0</v>
      </c>
    </row>
    <row r="30" spans="1:23" x14ac:dyDescent="0.2">
      <c r="B30" t="s">
        <v>25</v>
      </c>
      <c r="C30" s="2">
        <f t="shared" si="1"/>
        <v>5.7397959183673466</v>
      </c>
      <c r="D30" s="19">
        <f t="shared" ref="D30:W30" si="6">D9*$C9/$C$21</f>
        <v>1.721938775510204</v>
      </c>
      <c r="E30" s="19">
        <f t="shared" si="6"/>
        <v>4.591836734693878</v>
      </c>
      <c r="F30" s="19">
        <f t="shared" si="6"/>
        <v>5.7397959183673466</v>
      </c>
      <c r="G30" s="19">
        <f t="shared" si="6"/>
        <v>4.3048469387755102</v>
      </c>
      <c r="H30" s="19">
        <f t="shared" si="6"/>
        <v>2.8698979591836733</v>
      </c>
      <c r="I30" s="19">
        <f t="shared" si="6"/>
        <v>5.4528061224489797</v>
      </c>
      <c r="J30" s="19">
        <f t="shared" si="6"/>
        <v>2.295918367346939</v>
      </c>
      <c r="K30" s="19">
        <f t="shared" si="6"/>
        <v>1.721938775510204</v>
      </c>
      <c r="L30" s="19">
        <f t="shared" si="6"/>
        <v>1.1479591836734695</v>
      </c>
      <c r="M30" s="19">
        <f t="shared" si="6"/>
        <v>2.8698979591836733</v>
      </c>
      <c r="N30" s="19">
        <f t="shared" si="6"/>
        <v>1.721938775510204</v>
      </c>
      <c r="O30" s="19">
        <f t="shared" si="6"/>
        <v>2.295918367346939</v>
      </c>
      <c r="P30" s="1">
        <f t="shared" si="6"/>
        <v>2.295918367346939</v>
      </c>
      <c r="Q30" s="1">
        <f t="shared" si="6"/>
        <v>0.57397959183673475</v>
      </c>
      <c r="R30" s="1">
        <f t="shared" si="6"/>
        <v>1.1479591836734695</v>
      </c>
      <c r="S30" s="1">
        <f t="shared" si="6"/>
        <v>1.1479591836734695</v>
      </c>
      <c r="T30" s="1">
        <f t="shared" si="6"/>
        <v>1.1479591836734695</v>
      </c>
      <c r="U30" s="1">
        <f t="shared" si="6"/>
        <v>0</v>
      </c>
      <c r="V30" s="1">
        <f t="shared" si="6"/>
        <v>1.721938775510204</v>
      </c>
      <c r="W30" s="1">
        <f t="shared" si="6"/>
        <v>0</v>
      </c>
    </row>
    <row r="31" spans="1:23" x14ac:dyDescent="0.2">
      <c r="B31" t="s">
        <v>26</v>
      </c>
      <c r="C31" s="2">
        <f t="shared" si="1"/>
        <v>5.7397959183673466</v>
      </c>
      <c r="D31" s="19">
        <f t="shared" ref="D31:W31" si="7">D10*$C10/$C$21</f>
        <v>3.7308673469387754</v>
      </c>
      <c r="E31" s="19">
        <f t="shared" si="7"/>
        <v>1.721938775510204</v>
      </c>
      <c r="F31" s="19">
        <f t="shared" si="7"/>
        <v>5.7397959183673466</v>
      </c>
      <c r="G31" s="19">
        <f t="shared" si="7"/>
        <v>4.0178571428571432</v>
      </c>
      <c r="H31" s="19">
        <f t="shared" si="7"/>
        <v>3.443877551020408</v>
      </c>
      <c r="I31" s="19">
        <f t="shared" si="7"/>
        <v>0</v>
      </c>
      <c r="J31" s="19">
        <f t="shared" si="7"/>
        <v>3.443877551020408</v>
      </c>
      <c r="K31" s="19">
        <f t="shared" si="7"/>
        <v>1.721938775510204</v>
      </c>
      <c r="L31" s="19">
        <f t="shared" si="7"/>
        <v>4.0178571428571432</v>
      </c>
      <c r="M31" s="19">
        <f t="shared" si="7"/>
        <v>3.443877551020408</v>
      </c>
      <c r="N31" s="19">
        <f t="shared" si="7"/>
        <v>4.591836734693878</v>
      </c>
      <c r="O31" s="19">
        <f t="shared" si="7"/>
        <v>1.1479591836734695</v>
      </c>
      <c r="P31" s="1">
        <f t="shared" si="7"/>
        <v>2.8698979591836733</v>
      </c>
      <c r="Q31" s="1">
        <f t="shared" si="7"/>
        <v>3.443877551020408</v>
      </c>
      <c r="R31" s="1">
        <f t="shared" si="7"/>
        <v>0.86096938775510201</v>
      </c>
      <c r="S31" s="1">
        <f t="shared" si="7"/>
        <v>0.86096938775510201</v>
      </c>
      <c r="T31" s="1">
        <f t="shared" si="7"/>
        <v>2.295918367346939</v>
      </c>
      <c r="U31" s="1">
        <f t="shared" si="7"/>
        <v>5.7397959183673466</v>
      </c>
      <c r="V31" s="1">
        <f t="shared" si="7"/>
        <v>0.86096938775510201</v>
      </c>
      <c r="W31" s="1">
        <f t="shared" si="7"/>
        <v>4.8788265306122449</v>
      </c>
    </row>
    <row r="32" spans="1:23" x14ac:dyDescent="0.2">
      <c r="B32" t="s">
        <v>27</v>
      </c>
      <c r="C32" s="2">
        <f t="shared" si="1"/>
        <v>5.7397959183673466</v>
      </c>
      <c r="D32" s="19">
        <f t="shared" ref="D32:W32" si="8">D11*$C11/$C$21</f>
        <v>3.443877551020408</v>
      </c>
      <c r="E32" s="19">
        <f t="shared" si="8"/>
        <v>2.8698979591836733</v>
      </c>
      <c r="F32" s="19">
        <f t="shared" si="8"/>
        <v>5.7397959183673466</v>
      </c>
      <c r="G32" s="19">
        <f t="shared" si="8"/>
        <v>5.7397959183673466</v>
      </c>
      <c r="H32" s="19">
        <f t="shared" si="8"/>
        <v>2.0089285714285716</v>
      </c>
      <c r="I32" s="19">
        <f t="shared" si="8"/>
        <v>0.57397959183673475</v>
      </c>
      <c r="J32" s="19">
        <f t="shared" si="8"/>
        <v>2.0089285714285716</v>
      </c>
      <c r="K32" s="19">
        <f t="shared" si="8"/>
        <v>2.0089285714285716</v>
      </c>
      <c r="L32" s="19">
        <f t="shared" si="8"/>
        <v>1.1479591836734695</v>
      </c>
      <c r="M32" s="19">
        <f t="shared" si="8"/>
        <v>2.0089285714285716</v>
      </c>
      <c r="N32" s="19">
        <f t="shared" si="8"/>
        <v>1.721938775510204</v>
      </c>
      <c r="O32" s="19">
        <f t="shared" si="8"/>
        <v>0.57397959183673475</v>
      </c>
      <c r="P32" s="1">
        <f t="shared" si="8"/>
        <v>2.0089285714285716</v>
      </c>
      <c r="Q32" s="1">
        <f t="shared" si="8"/>
        <v>0.57397959183673475</v>
      </c>
      <c r="R32" s="1">
        <f t="shared" si="8"/>
        <v>0.86096938775510201</v>
      </c>
      <c r="S32" s="1">
        <f t="shared" si="8"/>
        <v>0.86096938775510201</v>
      </c>
      <c r="T32" s="1">
        <f t="shared" si="8"/>
        <v>1.1479591836734695</v>
      </c>
      <c r="U32" s="1">
        <f t="shared" si="8"/>
        <v>1.1479591836734695</v>
      </c>
      <c r="V32" s="1">
        <f t="shared" si="8"/>
        <v>0.28698979591836737</v>
      </c>
      <c r="W32" s="1">
        <f t="shared" si="8"/>
        <v>0.57397959183673475</v>
      </c>
    </row>
    <row r="33" spans="2:23" s="11" customFormat="1" x14ac:dyDescent="0.2">
      <c r="B33" s="11" t="s">
        <v>29</v>
      </c>
      <c r="C33" s="12">
        <f t="shared" si="1"/>
        <v>4.4642857142857144</v>
      </c>
      <c r="D33" s="20">
        <f t="shared" ref="D33:W33" si="9">D12*$C12/$C$21</f>
        <v>1.3392857142857142</v>
      </c>
      <c r="E33" s="20">
        <f t="shared" si="9"/>
        <v>4.4642857142857144</v>
      </c>
      <c r="F33" s="20">
        <f t="shared" si="9"/>
        <v>4.4642857142857144</v>
      </c>
      <c r="G33" s="20">
        <f t="shared" si="9"/>
        <v>3.5714285714285716</v>
      </c>
      <c r="H33" s="20">
        <f t="shared" si="9"/>
        <v>1.5625</v>
      </c>
      <c r="I33" s="20">
        <f t="shared" si="9"/>
        <v>0.44642857142857145</v>
      </c>
      <c r="J33" s="20">
        <f t="shared" si="9"/>
        <v>1.3392857142857142</v>
      </c>
      <c r="K33" s="20">
        <f t="shared" si="9"/>
        <v>1.1160714285714286</v>
      </c>
      <c r="L33" s="20">
        <f t="shared" si="9"/>
        <v>0.8928571428571429</v>
      </c>
      <c r="M33" s="20">
        <f t="shared" si="9"/>
        <v>0.8928571428571429</v>
      </c>
      <c r="N33" s="20">
        <f t="shared" si="9"/>
        <v>0.8928571428571429</v>
      </c>
      <c r="O33" s="20">
        <f t="shared" si="9"/>
        <v>0.44642857142857145</v>
      </c>
      <c r="P33" s="13">
        <f t="shared" si="9"/>
        <v>0.6696428571428571</v>
      </c>
      <c r="Q33" s="13">
        <f t="shared" si="9"/>
        <v>0.44642857142857145</v>
      </c>
      <c r="R33" s="13">
        <f t="shared" si="9"/>
        <v>0.6696428571428571</v>
      </c>
      <c r="S33" s="13">
        <f t="shared" si="9"/>
        <v>0.22321428571428573</v>
      </c>
      <c r="T33" s="13">
        <f t="shared" si="9"/>
        <v>0.22321428571428573</v>
      </c>
      <c r="U33" s="13">
        <f t="shared" si="9"/>
        <v>0</v>
      </c>
      <c r="V33" s="13">
        <f t="shared" si="9"/>
        <v>0.22321428571428573</v>
      </c>
      <c r="W33" s="13">
        <f t="shared" si="9"/>
        <v>0</v>
      </c>
    </row>
    <row r="34" spans="2:23" s="8" customFormat="1" x14ac:dyDescent="0.2">
      <c r="B34" s="8" t="s">
        <v>28</v>
      </c>
      <c r="C34" s="9">
        <f t="shared" si="1"/>
        <v>4.4642857142857144</v>
      </c>
      <c r="D34" s="21">
        <f t="shared" ref="D34:W34" si="10">D13*$C13/$C$21</f>
        <v>2.6785714285714284</v>
      </c>
      <c r="E34" s="21">
        <f t="shared" si="10"/>
        <v>3.5714285714285716</v>
      </c>
      <c r="F34" s="21">
        <f t="shared" si="10"/>
        <v>4.4642857142857144</v>
      </c>
      <c r="G34" s="21">
        <f t="shared" si="10"/>
        <v>4.0178571428571432</v>
      </c>
      <c r="H34" s="21">
        <f t="shared" si="10"/>
        <v>2.6785714285714284</v>
      </c>
      <c r="I34" s="21">
        <f t="shared" si="10"/>
        <v>0.44642857142857145</v>
      </c>
      <c r="J34" s="21">
        <f t="shared" si="10"/>
        <v>2.4553571428571428</v>
      </c>
      <c r="K34" s="21">
        <f t="shared" si="10"/>
        <v>1.3392857142857142</v>
      </c>
      <c r="L34" s="21">
        <f t="shared" si="10"/>
        <v>1.3392857142857142</v>
      </c>
      <c r="M34" s="21">
        <f t="shared" si="10"/>
        <v>0.6696428571428571</v>
      </c>
      <c r="N34" s="21">
        <f t="shared" si="10"/>
        <v>1.1160714285714286</v>
      </c>
      <c r="O34" s="21">
        <f t="shared" si="10"/>
        <v>0.44642857142857145</v>
      </c>
      <c r="P34" s="10">
        <f t="shared" si="10"/>
        <v>1.3392857142857142</v>
      </c>
      <c r="Q34" s="10">
        <f t="shared" si="10"/>
        <v>0.6696428571428571</v>
      </c>
      <c r="R34" s="10">
        <f t="shared" si="10"/>
        <v>1.7857142857142858</v>
      </c>
      <c r="S34" s="10">
        <f t="shared" si="10"/>
        <v>1.3392857142857142</v>
      </c>
      <c r="T34" s="10">
        <f t="shared" si="10"/>
        <v>0.6696428571428571</v>
      </c>
      <c r="U34" s="10">
        <f t="shared" si="10"/>
        <v>0</v>
      </c>
      <c r="V34" s="10">
        <f t="shared" si="10"/>
        <v>0.22321428571428573</v>
      </c>
      <c r="W34" s="10">
        <f t="shared" si="10"/>
        <v>0</v>
      </c>
    </row>
    <row r="35" spans="2:23" x14ac:dyDescent="0.2">
      <c r="B35" t="s">
        <v>30</v>
      </c>
      <c r="C35" s="2">
        <f t="shared" si="1"/>
        <v>11.479591836734693</v>
      </c>
      <c r="D35" s="19">
        <f t="shared" ref="D35:W35" si="11">D14*$C14/$C$21</f>
        <v>11.479591836734693</v>
      </c>
      <c r="E35" s="19">
        <f t="shared" si="11"/>
        <v>1.1479591836734695</v>
      </c>
      <c r="F35" s="19">
        <f t="shared" si="11"/>
        <v>1.721938775510204</v>
      </c>
      <c r="G35" s="19">
        <f t="shared" si="11"/>
        <v>0.11479591836734694</v>
      </c>
      <c r="H35" s="19">
        <f t="shared" si="11"/>
        <v>0.57397959183673475</v>
      </c>
      <c r="I35" s="19">
        <f t="shared" si="11"/>
        <v>1.1479591836734695</v>
      </c>
      <c r="J35" s="19">
        <f t="shared" si="11"/>
        <v>0.57397959183673475</v>
      </c>
      <c r="K35" s="19">
        <f t="shared" si="11"/>
        <v>1.1479591836734695</v>
      </c>
      <c r="L35" s="19">
        <f t="shared" si="11"/>
        <v>0.22959183673469388</v>
      </c>
      <c r="M35" s="19">
        <f t="shared" si="11"/>
        <v>0.57397959183673475</v>
      </c>
      <c r="N35" s="19">
        <f t="shared" si="11"/>
        <v>0.11479591836734694</v>
      </c>
      <c r="O35" s="19">
        <f t="shared" si="11"/>
        <v>0.22959183673469388</v>
      </c>
      <c r="P35" s="1">
        <f t="shared" si="11"/>
        <v>0</v>
      </c>
      <c r="Q35" s="1">
        <f t="shared" si="11"/>
        <v>0</v>
      </c>
      <c r="R35" s="1">
        <f t="shared" si="11"/>
        <v>0.11479591836734694</v>
      </c>
      <c r="S35" s="1">
        <f t="shared" si="11"/>
        <v>0.11479591836734694</v>
      </c>
      <c r="T35" s="1">
        <f t="shared" si="11"/>
        <v>0.11479591836734694</v>
      </c>
      <c r="U35" s="1">
        <f t="shared" si="11"/>
        <v>0</v>
      </c>
      <c r="V35" s="1">
        <f t="shared" si="11"/>
        <v>0</v>
      </c>
      <c r="W35" s="1">
        <f t="shared" si="11"/>
        <v>0</v>
      </c>
    </row>
    <row r="36" spans="2:23" x14ac:dyDescent="0.2">
      <c r="B36" t="s">
        <v>31</v>
      </c>
      <c r="C36" s="2">
        <f t="shared" si="1"/>
        <v>10.204081632653061</v>
      </c>
      <c r="D36" s="19">
        <f t="shared" ref="D36:W36" si="12">D15*$C15/$C$21</f>
        <v>5.1020408163265305</v>
      </c>
      <c r="E36" s="19">
        <f t="shared" si="12"/>
        <v>10.204081632653061</v>
      </c>
      <c r="F36" s="19">
        <f t="shared" si="12"/>
        <v>8.1632653061224492</v>
      </c>
      <c r="G36" s="19">
        <f t="shared" si="12"/>
        <v>0.51020408163265307</v>
      </c>
      <c r="H36" s="19">
        <f t="shared" si="12"/>
        <v>1.0204081632653061</v>
      </c>
      <c r="I36" s="19">
        <f t="shared" si="12"/>
        <v>1.0204081632653061</v>
      </c>
      <c r="J36" s="19">
        <f t="shared" si="12"/>
        <v>1.5306122448979591</v>
      </c>
      <c r="K36" s="19">
        <f t="shared" si="12"/>
        <v>2.0408163265306123</v>
      </c>
      <c r="L36" s="19">
        <f t="shared" si="12"/>
        <v>0.51020408163265307</v>
      </c>
      <c r="M36" s="19">
        <f t="shared" si="12"/>
        <v>1.0204081632653061</v>
      </c>
      <c r="N36" s="19">
        <f t="shared" si="12"/>
        <v>1.0204081632653061</v>
      </c>
      <c r="O36" s="19">
        <f t="shared" si="12"/>
        <v>1.0204081632653061</v>
      </c>
      <c r="P36" s="1">
        <f t="shared" si="12"/>
        <v>0.51020408163265307</v>
      </c>
      <c r="Q36" s="1">
        <f t="shared" si="12"/>
        <v>0</v>
      </c>
      <c r="R36" s="1">
        <f t="shared" si="12"/>
        <v>0</v>
      </c>
      <c r="S36" s="1">
        <f t="shared" si="12"/>
        <v>0.51020408163265307</v>
      </c>
      <c r="T36" s="1">
        <f t="shared" si="12"/>
        <v>0</v>
      </c>
      <c r="U36" s="1">
        <f t="shared" si="12"/>
        <v>0</v>
      </c>
      <c r="V36" s="1">
        <f t="shared" si="12"/>
        <v>1.0204081632653061</v>
      </c>
      <c r="W36" s="1">
        <f t="shared" si="12"/>
        <v>0</v>
      </c>
    </row>
    <row r="37" spans="2:23" x14ac:dyDescent="0.2">
      <c r="B37" t="s">
        <v>32</v>
      </c>
      <c r="C37" s="2">
        <f t="shared" si="1"/>
        <v>3.8265306122448979</v>
      </c>
      <c r="D37" s="19">
        <f t="shared" ref="D37:W37" si="13">D16*$C16/$C$21</f>
        <v>3.8265306122448979</v>
      </c>
      <c r="E37" s="19">
        <f t="shared" si="13"/>
        <v>0.38265306122448978</v>
      </c>
      <c r="F37" s="19">
        <f t="shared" si="13"/>
        <v>0.19132653061224489</v>
      </c>
      <c r="G37" s="19">
        <f t="shared" si="13"/>
        <v>0.19132653061224489</v>
      </c>
      <c r="H37" s="19">
        <f t="shared" si="13"/>
        <v>3.826530612244898E-2</v>
      </c>
      <c r="I37" s="19">
        <f t="shared" si="13"/>
        <v>0.38265306122448978</v>
      </c>
      <c r="J37" s="19">
        <f t="shared" si="13"/>
        <v>0.19132653061224489</v>
      </c>
      <c r="K37" s="19">
        <f t="shared" si="13"/>
        <v>0.38265306122448978</v>
      </c>
      <c r="L37" s="19">
        <f t="shared" si="13"/>
        <v>3.826530612244898E-2</v>
      </c>
      <c r="M37" s="19">
        <f t="shared" si="13"/>
        <v>0</v>
      </c>
      <c r="N37" s="19">
        <f t="shared" si="13"/>
        <v>3.826530612244898E-2</v>
      </c>
      <c r="O37" s="19">
        <f t="shared" si="13"/>
        <v>3.826530612244898E-2</v>
      </c>
      <c r="P37" s="1">
        <f t="shared" si="13"/>
        <v>0</v>
      </c>
      <c r="Q37" s="1">
        <f t="shared" si="13"/>
        <v>3.826530612244898E-2</v>
      </c>
      <c r="R37" s="1">
        <f t="shared" si="13"/>
        <v>3.826530612244898E-2</v>
      </c>
      <c r="S37" s="1">
        <f t="shared" si="13"/>
        <v>0.19132653061224489</v>
      </c>
      <c r="T37" s="1">
        <f t="shared" si="13"/>
        <v>0</v>
      </c>
      <c r="U37" s="1">
        <f t="shared" si="13"/>
        <v>0</v>
      </c>
      <c r="V37" s="1">
        <f t="shared" si="13"/>
        <v>0</v>
      </c>
      <c r="W37" s="1">
        <f t="shared" si="13"/>
        <v>0</v>
      </c>
    </row>
    <row r="38" spans="2:23" x14ac:dyDescent="0.2">
      <c r="B38" t="s">
        <v>33</v>
      </c>
      <c r="C38" s="2">
        <f t="shared" si="1"/>
        <v>8.9285714285714288</v>
      </c>
      <c r="D38" s="19">
        <f t="shared" ref="D38:W38" si="14">D17*$C17/$C$21</f>
        <v>8.9285714285714288</v>
      </c>
      <c r="E38" s="19">
        <f t="shared" si="14"/>
        <v>1.7857142857142858</v>
      </c>
      <c r="F38" s="19">
        <f t="shared" si="14"/>
        <v>0.8928571428571429</v>
      </c>
      <c r="G38" s="19">
        <f t="shared" si="14"/>
        <v>0.17857142857142858</v>
      </c>
      <c r="H38" s="19">
        <f t="shared" si="14"/>
        <v>0.8928571428571429</v>
      </c>
      <c r="I38" s="19">
        <f t="shared" si="14"/>
        <v>0.17857142857142858</v>
      </c>
      <c r="J38" s="19">
        <f t="shared" si="14"/>
        <v>0.44642857142857145</v>
      </c>
      <c r="K38" s="19">
        <f t="shared" si="14"/>
        <v>1.3392857142857142</v>
      </c>
      <c r="L38" s="19">
        <f t="shared" si="14"/>
        <v>0.17857142857142858</v>
      </c>
      <c r="M38" s="19">
        <f t="shared" si="14"/>
        <v>0.44642857142857145</v>
      </c>
      <c r="N38" s="19">
        <f t="shared" si="14"/>
        <v>0.26785714285714285</v>
      </c>
      <c r="O38" s="19">
        <f t="shared" si="14"/>
        <v>0.44642857142857145</v>
      </c>
      <c r="P38" s="1">
        <f t="shared" si="14"/>
        <v>8.9285714285714288E-2</v>
      </c>
      <c r="Q38" s="1">
        <f t="shared" si="14"/>
        <v>0.44642857142857145</v>
      </c>
      <c r="R38" s="1">
        <f t="shared" si="14"/>
        <v>0.17857142857142858</v>
      </c>
      <c r="S38" s="1">
        <f t="shared" si="14"/>
        <v>8.9285714285714288E-2</v>
      </c>
      <c r="T38" s="1">
        <f t="shared" si="14"/>
        <v>8.9285714285714288E-2</v>
      </c>
      <c r="U38" s="1">
        <f t="shared" si="14"/>
        <v>8.9285714285714288E-2</v>
      </c>
      <c r="V38" s="1">
        <f t="shared" si="14"/>
        <v>8.9285714285714288E-2</v>
      </c>
      <c r="W38" s="1">
        <f t="shared" si="14"/>
        <v>0</v>
      </c>
    </row>
    <row r="39" spans="2:23" x14ac:dyDescent="0.2">
      <c r="B39" t="s">
        <v>35</v>
      </c>
      <c r="C39" s="2">
        <f t="shared" si="1"/>
        <v>3.8265306122448979</v>
      </c>
      <c r="D39" s="19">
        <f t="shared" ref="D39:W39" si="15">D18*$C18/$C$21</f>
        <v>0.76530612244897955</v>
      </c>
      <c r="E39" s="19">
        <f t="shared" si="15"/>
        <v>3.443877551020408</v>
      </c>
      <c r="F39" s="19">
        <f t="shared" si="15"/>
        <v>3.8265306122448979</v>
      </c>
      <c r="G39" s="19">
        <f t="shared" si="15"/>
        <v>3.826530612244898E-2</v>
      </c>
      <c r="H39" s="19">
        <f t="shared" si="15"/>
        <v>3.8265306122448979</v>
      </c>
      <c r="I39" s="19">
        <f t="shared" si="15"/>
        <v>1.3392857142857142</v>
      </c>
      <c r="J39" s="19">
        <f t="shared" si="15"/>
        <v>0.19132653061224489</v>
      </c>
      <c r="K39" s="19">
        <f t="shared" si="15"/>
        <v>0.57397959183673475</v>
      </c>
      <c r="L39" s="19">
        <f t="shared" si="15"/>
        <v>0</v>
      </c>
      <c r="M39" s="19">
        <f t="shared" si="15"/>
        <v>0.19132653061224489</v>
      </c>
      <c r="N39" s="19">
        <f t="shared" si="15"/>
        <v>0.19132653061224489</v>
      </c>
      <c r="O39" s="19">
        <f t="shared" si="15"/>
        <v>0</v>
      </c>
      <c r="P39" s="1">
        <f t="shared" si="15"/>
        <v>0.19132653061224489</v>
      </c>
      <c r="Q39" s="1">
        <f t="shared" si="15"/>
        <v>0</v>
      </c>
      <c r="R39" s="1">
        <f t="shared" si="15"/>
        <v>3.826530612244898E-2</v>
      </c>
      <c r="S39" s="1">
        <f t="shared" si="15"/>
        <v>0.19132653061224489</v>
      </c>
      <c r="T39" s="1">
        <f t="shared" si="15"/>
        <v>0.19132653061224489</v>
      </c>
      <c r="U39" s="1">
        <f t="shared" si="15"/>
        <v>3.826530612244898E-2</v>
      </c>
      <c r="V39" s="1">
        <f t="shared" si="15"/>
        <v>0</v>
      </c>
      <c r="W39" s="1">
        <f t="shared" si="15"/>
        <v>0</v>
      </c>
    </row>
    <row r="40" spans="2:23" x14ac:dyDescent="0.2">
      <c r="B40" t="s">
        <v>34</v>
      </c>
      <c r="C40" s="2">
        <f t="shared" si="1"/>
        <v>12.755102040816327</v>
      </c>
      <c r="D40" s="18">
        <f t="shared" ref="D40:W40" si="16">D19*$C19/$C$21</f>
        <v>12.755102040816327</v>
      </c>
      <c r="E40" s="18">
        <f t="shared" si="16"/>
        <v>3.8265306122448979</v>
      </c>
      <c r="F40" s="19">
        <f t="shared" si="16"/>
        <v>1.9132653061224489</v>
      </c>
      <c r="G40" s="19">
        <f t="shared" si="16"/>
        <v>0.12755102040816327</v>
      </c>
      <c r="H40" s="19">
        <f t="shared" si="16"/>
        <v>1.2755102040816326</v>
      </c>
      <c r="I40" s="18">
        <f t="shared" si="16"/>
        <v>5.1020408163265305</v>
      </c>
      <c r="J40" s="19">
        <f t="shared" si="16"/>
        <v>1.2755102040816326</v>
      </c>
      <c r="K40" s="18">
        <f t="shared" si="16"/>
        <v>2.5510204081632653</v>
      </c>
      <c r="L40" s="19">
        <f t="shared" si="16"/>
        <v>0.25510204081632654</v>
      </c>
      <c r="M40" s="19">
        <f t="shared" si="16"/>
        <v>0.38265306122448978</v>
      </c>
      <c r="N40" s="19">
        <f t="shared" si="16"/>
        <v>0.12755102040816327</v>
      </c>
      <c r="O40" s="19">
        <f t="shared" si="16"/>
        <v>0.63775510204081631</v>
      </c>
      <c r="P40" s="1">
        <f t="shared" si="16"/>
        <v>0</v>
      </c>
      <c r="Q40" s="1">
        <f t="shared" si="16"/>
        <v>0.12755102040816327</v>
      </c>
      <c r="R40" s="1">
        <f t="shared" si="16"/>
        <v>0.25510204081632654</v>
      </c>
      <c r="S40" s="1">
        <f t="shared" si="16"/>
        <v>0.12755102040816327</v>
      </c>
      <c r="T40" s="1">
        <f t="shared" si="16"/>
        <v>0.12755102040816327</v>
      </c>
      <c r="U40" s="1">
        <f t="shared" si="16"/>
        <v>0</v>
      </c>
      <c r="V40" s="1">
        <f t="shared" si="16"/>
        <v>0.12755102040816327</v>
      </c>
      <c r="W40" s="1">
        <f t="shared" si="16"/>
        <v>0</v>
      </c>
    </row>
    <row r="41" spans="2:23" s="8" customFormat="1" x14ac:dyDescent="0.2">
      <c r="B41" s="8" t="s">
        <v>36</v>
      </c>
      <c r="C41" s="9">
        <f t="shared" si="1"/>
        <v>3.1887755102040818</v>
      </c>
      <c r="D41" s="21">
        <f>D20*$C20/$C$21</f>
        <v>3.1887755102040818</v>
      </c>
      <c r="E41" s="21">
        <f t="shared" ref="E41:W41" si="17">E20*$C20/$C$21</f>
        <v>0.79719387755102045</v>
      </c>
      <c r="F41" s="21">
        <f t="shared" si="17"/>
        <v>0.79719387755102045</v>
      </c>
      <c r="G41" s="21">
        <f t="shared" si="17"/>
        <v>3.1887755102040817E-2</v>
      </c>
      <c r="H41" s="21">
        <f t="shared" si="17"/>
        <v>0.15943877551020408</v>
      </c>
      <c r="I41" s="21">
        <f t="shared" si="17"/>
        <v>3.1887755102040817E-2</v>
      </c>
      <c r="J41" s="21">
        <f t="shared" si="17"/>
        <v>0.15943877551020408</v>
      </c>
      <c r="K41" s="21">
        <f t="shared" si="17"/>
        <v>0.31887755102040816</v>
      </c>
      <c r="L41" s="21">
        <f t="shared" si="17"/>
        <v>3.1887755102040817E-2</v>
      </c>
      <c r="M41" s="21">
        <f t="shared" si="17"/>
        <v>0.15943877551020408</v>
      </c>
      <c r="N41" s="21">
        <f t="shared" si="17"/>
        <v>3.1887755102040817E-2</v>
      </c>
      <c r="O41" s="21">
        <f t="shared" si="17"/>
        <v>0.15943877551020408</v>
      </c>
      <c r="P41" s="10">
        <f t="shared" si="17"/>
        <v>3.1887755102040817E-2</v>
      </c>
      <c r="Q41" s="10">
        <f t="shared" si="17"/>
        <v>0.15943877551020408</v>
      </c>
      <c r="R41" s="10">
        <f t="shared" si="17"/>
        <v>9.5663265306122444E-2</v>
      </c>
      <c r="S41" s="10">
        <f t="shared" si="17"/>
        <v>3.1887755102040817E-2</v>
      </c>
      <c r="T41" s="10">
        <f t="shared" si="17"/>
        <v>3.1887755102040817E-2</v>
      </c>
      <c r="U41" s="10">
        <f t="shared" si="17"/>
        <v>3.1887755102040817E-2</v>
      </c>
      <c r="V41" s="10">
        <f t="shared" si="17"/>
        <v>3.1887755102040817E-2</v>
      </c>
      <c r="W41" s="10">
        <f t="shared" si="17"/>
        <v>3.1887755102040817E-2</v>
      </c>
    </row>
    <row r="42" spans="2:23" x14ac:dyDescent="0.2">
      <c r="B42" s="5" t="s">
        <v>42</v>
      </c>
      <c r="D42" s="22">
        <f t="shared" ref="D42:W42" si="18">SUM(D26:D41)</f>
        <v>71.868622448979579</v>
      </c>
      <c r="E42" s="22">
        <f t="shared" si="18"/>
        <v>55.18494897959183</v>
      </c>
      <c r="F42" s="22">
        <f t="shared" si="18"/>
        <v>54.062499999999993</v>
      </c>
      <c r="G42" s="22">
        <f t="shared" si="18"/>
        <v>32.844387755102041</v>
      </c>
      <c r="H42" s="22">
        <f t="shared" si="18"/>
        <v>27.276785714285712</v>
      </c>
      <c r="I42" s="22">
        <f t="shared" si="18"/>
        <v>26.352040816326529</v>
      </c>
      <c r="J42" s="22">
        <f t="shared" si="18"/>
        <v>23.156887755102044</v>
      </c>
      <c r="K42" s="22">
        <f t="shared" si="18"/>
        <v>19.987244897959183</v>
      </c>
      <c r="L42" s="22">
        <f t="shared" si="18"/>
        <v>18.667091836734695</v>
      </c>
      <c r="M42" s="22">
        <f t="shared" si="18"/>
        <v>15.401785714285714</v>
      </c>
      <c r="N42" s="22">
        <f t="shared" si="18"/>
        <v>15.089285714285714</v>
      </c>
      <c r="O42" s="22">
        <f t="shared" si="18"/>
        <v>13.998724489795919</v>
      </c>
      <c r="P42" s="4">
        <f t="shared" si="18"/>
        <v>12.786989795918364</v>
      </c>
      <c r="Q42" s="4">
        <f t="shared" si="18"/>
        <v>10.770408163265303</v>
      </c>
      <c r="R42" s="4">
        <f t="shared" si="18"/>
        <v>8.954081632653061</v>
      </c>
      <c r="S42" s="4">
        <f t="shared" si="18"/>
        <v>9.6428571428571388</v>
      </c>
      <c r="T42" s="4">
        <f t="shared" si="18"/>
        <v>9.0752551020408152</v>
      </c>
      <c r="U42" s="4">
        <f t="shared" si="18"/>
        <v>7.0471938775510203</v>
      </c>
      <c r="V42" s="4">
        <f t="shared" si="18"/>
        <v>6.6900510204081636</v>
      </c>
      <c r="W42" s="14">
        <f t="shared" si="18"/>
        <v>5.5484693877551017</v>
      </c>
    </row>
    <row r="43" spans="2:23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x14ac:dyDescent="0.2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4:23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4:23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4:23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4:23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4:23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4:23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4:23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4:23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4:23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4:23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4:23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4:23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4:23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4:23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4:23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4:23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s="6" customFormat="1" ht="16" thickBot="1" x14ac:dyDescent="0.25"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s="3" customFormat="1" x14ac:dyDescent="0.2">
      <c r="A79" s="3" t="s">
        <v>44</v>
      </c>
    </row>
    <row r="80" spans="1:23" x14ac:dyDescent="0.2">
      <c r="D80" t="s">
        <v>1</v>
      </c>
      <c r="E80" t="s">
        <v>2</v>
      </c>
      <c r="F80" t="s">
        <v>3</v>
      </c>
      <c r="G80" t="s">
        <v>4</v>
      </c>
      <c r="H80" t="s">
        <v>5</v>
      </c>
      <c r="I80" t="s">
        <v>6</v>
      </c>
      <c r="J80" t="s">
        <v>7</v>
      </c>
      <c r="K80" t="s">
        <v>8</v>
      </c>
      <c r="L80" t="s">
        <v>9</v>
      </c>
      <c r="M80" t="s">
        <v>10</v>
      </c>
      <c r="N80" t="s">
        <v>11</v>
      </c>
      <c r="O80" t="s">
        <v>12</v>
      </c>
      <c r="P80" t="s">
        <v>13</v>
      </c>
      <c r="Q80" t="s">
        <v>14</v>
      </c>
      <c r="R80" t="s">
        <v>15</v>
      </c>
      <c r="S80" t="s">
        <v>16</v>
      </c>
      <c r="T80" t="s">
        <v>17</v>
      </c>
      <c r="U80" t="s">
        <v>18</v>
      </c>
      <c r="V80" t="s">
        <v>19</v>
      </c>
      <c r="W80" t="s">
        <v>20</v>
      </c>
    </row>
    <row r="81" spans="2:23" x14ac:dyDescent="0.2">
      <c r="B81" t="s">
        <v>38</v>
      </c>
      <c r="C81" s="2">
        <f t="shared" ref="C81:W81" si="19">SUM(C26:C34)</f>
        <v>45.79081632653061</v>
      </c>
      <c r="D81" s="1">
        <f t="shared" si="19"/>
        <v>25.822704081632651</v>
      </c>
      <c r="E81" s="1">
        <f t="shared" si="19"/>
        <v>33.596938775510203</v>
      </c>
      <c r="F81" s="1">
        <f t="shared" si="19"/>
        <v>36.556122448979586</v>
      </c>
      <c r="G81" s="1">
        <f t="shared" si="19"/>
        <v>31.651785714285715</v>
      </c>
      <c r="H81" s="1">
        <f t="shared" si="19"/>
        <v>19.489795918367346</v>
      </c>
      <c r="I81" s="1">
        <f t="shared" si="19"/>
        <v>17.149234693877553</v>
      </c>
      <c r="J81" s="1">
        <f t="shared" si="19"/>
        <v>18.788265306122451</v>
      </c>
      <c r="K81" s="1">
        <f t="shared" si="19"/>
        <v>11.63265306122449</v>
      </c>
      <c r="L81" s="1">
        <f t="shared" si="19"/>
        <v>17.423469387755105</v>
      </c>
      <c r="M81" s="1">
        <f t="shared" si="19"/>
        <v>12.627551020408163</v>
      </c>
      <c r="N81" s="1">
        <f t="shared" si="19"/>
        <v>13.29719387755102</v>
      </c>
      <c r="O81" s="1">
        <f t="shared" si="19"/>
        <v>11.466836734693878</v>
      </c>
      <c r="P81" s="1">
        <f t="shared" si="19"/>
        <v>11.964285714285714</v>
      </c>
      <c r="Q81" s="1">
        <f t="shared" si="19"/>
        <v>9.9987244897959169</v>
      </c>
      <c r="R81" s="1">
        <f t="shared" si="19"/>
        <v>8.2334183673469372</v>
      </c>
      <c r="S81" s="1">
        <f t="shared" si="19"/>
        <v>8.3864795918367339</v>
      </c>
      <c r="T81" s="1">
        <f t="shared" si="19"/>
        <v>8.5204081632653068</v>
      </c>
      <c r="U81" s="1">
        <f t="shared" si="19"/>
        <v>6.8877551020408161</v>
      </c>
      <c r="V81" s="1">
        <f t="shared" si="19"/>
        <v>5.420918367346939</v>
      </c>
      <c r="W81" s="1">
        <f t="shared" si="19"/>
        <v>5.516581632653061</v>
      </c>
    </row>
    <row r="82" spans="2:23" x14ac:dyDescent="0.2">
      <c r="B82" t="s">
        <v>39</v>
      </c>
      <c r="C82" s="2">
        <f t="shared" ref="C82:W82" si="20">SUM(C35:C41)</f>
        <v>54.209183673469383</v>
      </c>
      <c r="D82" s="1">
        <f t="shared" si="20"/>
        <v>46.045918367346943</v>
      </c>
      <c r="E82" s="1">
        <f t="shared" si="20"/>
        <v>21.588010204081634</v>
      </c>
      <c r="F82" s="1">
        <f t="shared" si="20"/>
        <v>17.506377551020407</v>
      </c>
      <c r="G82" s="1">
        <f t="shared" si="20"/>
        <v>1.1926020408163267</v>
      </c>
      <c r="H82" s="1">
        <f t="shared" si="20"/>
        <v>7.7869897959183669</v>
      </c>
      <c r="I82" s="1">
        <f t="shared" si="20"/>
        <v>9.2028061224489797</v>
      </c>
      <c r="J82" s="1">
        <f t="shared" si="20"/>
        <v>4.3686224489795924</v>
      </c>
      <c r="K82" s="1">
        <f t="shared" si="20"/>
        <v>8.3545918367346932</v>
      </c>
      <c r="L82" s="1">
        <f t="shared" si="20"/>
        <v>1.243622448979592</v>
      </c>
      <c r="M82" s="1">
        <f t="shared" si="20"/>
        <v>2.7742346938775513</v>
      </c>
      <c r="N82" s="1">
        <f t="shared" si="20"/>
        <v>1.7920918367346941</v>
      </c>
      <c r="O82" s="1">
        <f t="shared" si="20"/>
        <v>2.5318877551020407</v>
      </c>
      <c r="P82" s="1">
        <f t="shared" si="20"/>
        <v>0.82270408163265307</v>
      </c>
      <c r="Q82" s="1">
        <f t="shared" si="20"/>
        <v>0.77168367346938771</v>
      </c>
      <c r="R82" s="1">
        <f t="shared" si="20"/>
        <v>0.72066326530612246</v>
      </c>
      <c r="S82" s="1">
        <f t="shared" si="20"/>
        <v>1.2563775510204083</v>
      </c>
      <c r="T82" s="1">
        <f t="shared" si="20"/>
        <v>0.55484693877551017</v>
      </c>
      <c r="U82" s="1">
        <f t="shared" si="20"/>
        <v>0.15943877551020408</v>
      </c>
      <c r="V82" s="1">
        <f t="shared" si="20"/>
        <v>1.2691326530612246</v>
      </c>
      <c r="W82" s="1">
        <f t="shared" si="20"/>
        <v>3.1887755102040817E-2</v>
      </c>
    </row>
    <row r="83" spans="2:23" x14ac:dyDescent="0.2">
      <c r="D83" s="1">
        <f>SUM(D81:D82)</f>
        <v>71.868622448979593</v>
      </c>
      <c r="E83" s="1">
        <f>SUM(E81:E82)</f>
        <v>55.184948979591837</v>
      </c>
      <c r="F83" s="1">
        <f t="shared" ref="F83:W83" si="21">SUM(F81:F82)</f>
        <v>54.062499999999993</v>
      </c>
      <c r="G83" s="1">
        <f t="shared" si="21"/>
        <v>32.844387755102041</v>
      </c>
      <c r="H83" s="1">
        <f t="shared" si="21"/>
        <v>27.276785714285712</v>
      </c>
      <c r="I83" s="1">
        <f t="shared" si="21"/>
        <v>26.352040816326532</v>
      </c>
      <c r="J83" s="1">
        <f t="shared" si="21"/>
        <v>23.156887755102044</v>
      </c>
      <c r="K83" s="1">
        <f t="shared" si="21"/>
        <v>19.987244897959183</v>
      </c>
      <c r="L83" s="1">
        <f t="shared" si="21"/>
        <v>18.667091836734699</v>
      </c>
      <c r="M83" s="1">
        <f t="shared" si="21"/>
        <v>15.401785714285714</v>
      </c>
      <c r="N83" s="1">
        <f t="shared" si="21"/>
        <v>15.089285714285715</v>
      </c>
      <c r="O83" s="1">
        <f t="shared" si="21"/>
        <v>13.998724489795919</v>
      </c>
      <c r="P83" s="1">
        <f t="shared" si="21"/>
        <v>12.786989795918366</v>
      </c>
      <c r="Q83" s="1">
        <f t="shared" si="21"/>
        <v>10.770408163265305</v>
      </c>
      <c r="R83" s="1">
        <f t="shared" si="21"/>
        <v>8.9540816326530592</v>
      </c>
      <c r="S83" s="1">
        <f t="shared" si="21"/>
        <v>9.6428571428571423</v>
      </c>
      <c r="T83" s="1">
        <f t="shared" si="21"/>
        <v>9.075255102040817</v>
      </c>
      <c r="U83" s="1">
        <f t="shared" si="21"/>
        <v>7.0471938775510203</v>
      </c>
      <c r="V83" s="1">
        <f t="shared" si="21"/>
        <v>6.6900510204081636</v>
      </c>
      <c r="W83" s="1">
        <f t="shared" si="21"/>
        <v>5.5484693877551017</v>
      </c>
    </row>
    <row r="84" spans="2:23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113" spans="1:24" s="6" customFormat="1" ht="16" thickBot="1" x14ac:dyDescent="0.25"/>
    <row r="114" spans="1:24" s="3" customFormat="1" x14ac:dyDescent="0.2">
      <c r="A114" s="3" t="s">
        <v>45</v>
      </c>
    </row>
    <row r="115" spans="1:24" x14ac:dyDescent="0.2">
      <c r="D115" t="s">
        <v>1</v>
      </c>
      <c r="E115" t="s">
        <v>2</v>
      </c>
      <c r="F115" t="s">
        <v>3</v>
      </c>
      <c r="G115" t="s">
        <v>4</v>
      </c>
      <c r="H115" t="s">
        <v>5</v>
      </c>
      <c r="I115" t="s">
        <v>6</v>
      </c>
      <c r="J115" t="s">
        <v>7</v>
      </c>
      <c r="K115" t="s">
        <v>8</v>
      </c>
      <c r="L115" t="s">
        <v>9</v>
      </c>
      <c r="M115" t="s">
        <v>10</v>
      </c>
      <c r="N115" t="s">
        <v>11</v>
      </c>
      <c r="O115" t="s">
        <v>12</v>
      </c>
      <c r="P115" t="s">
        <v>13</v>
      </c>
      <c r="Q115" t="s">
        <v>14</v>
      </c>
      <c r="R115" t="s">
        <v>15</v>
      </c>
      <c r="S115" t="s">
        <v>16</v>
      </c>
      <c r="T115" t="s">
        <v>17</v>
      </c>
      <c r="U115" t="s">
        <v>18</v>
      </c>
      <c r="V115" t="s">
        <v>19</v>
      </c>
      <c r="W115" t="s">
        <v>20</v>
      </c>
    </row>
    <row r="116" spans="1:24" x14ac:dyDescent="0.2">
      <c r="B116" t="s">
        <v>38</v>
      </c>
      <c r="C116" s="2"/>
      <c r="D116" s="1">
        <f>D81*784/359</f>
        <v>56.392757660167128</v>
      </c>
      <c r="E116" s="1">
        <f>E81*784/359</f>
        <v>73.370473537604454</v>
      </c>
      <c r="F116" s="1">
        <f t="shared" ref="F116:W116" si="22">F81*784/359</f>
        <v>79.832869080779929</v>
      </c>
      <c r="G116" s="1">
        <f t="shared" si="22"/>
        <v>69.122562674094709</v>
      </c>
      <c r="H116" s="1">
        <f t="shared" si="22"/>
        <v>42.562674094707518</v>
      </c>
      <c r="I116" s="1">
        <f t="shared" si="22"/>
        <v>37.451253481894156</v>
      </c>
      <c r="J116" s="1">
        <f t="shared" si="22"/>
        <v>41.030640668523681</v>
      </c>
      <c r="K116" s="1">
        <f t="shared" si="22"/>
        <v>25.403899721448468</v>
      </c>
      <c r="L116" s="1">
        <f t="shared" si="22"/>
        <v>38.050139275766021</v>
      </c>
      <c r="M116" s="1">
        <f t="shared" si="22"/>
        <v>27.576601671309191</v>
      </c>
      <c r="N116" s="1">
        <f t="shared" si="22"/>
        <v>29.038997214484681</v>
      </c>
      <c r="O116" s="1">
        <f t="shared" si="22"/>
        <v>25.041782729805014</v>
      </c>
      <c r="P116" s="1">
        <f t="shared" si="22"/>
        <v>26.128133704735376</v>
      </c>
      <c r="Q116" s="1">
        <f t="shared" si="22"/>
        <v>21.835654596100277</v>
      </c>
      <c r="R116" s="1">
        <f t="shared" si="22"/>
        <v>17.980501392757656</v>
      </c>
      <c r="S116" s="1">
        <f t="shared" si="22"/>
        <v>18.314763231197769</v>
      </c>
      <c r="T116" s="1">
        <f t="shared" si="22"/>
        <v>18.607242339832872</v>
      </c>
      <c r="U116" s="1">
        <f t="shared" si="22"/>
        <v>15.041782729805014</v>
      </c>
      <c r="V116" s="1">
        <f t="shared" si="22"/>
        <v>11.838440111420613</v>
      </c>
      <c r="W116" s="1">
        <f t="shared" si="22"/>
        <v>12.047353760445683</v>
      </c>
    </row>
    <row r="117" spans="1:24" x14ac:dyDescent="0.2">
      <c r="B117" t="s">
        <v>39</v>
      </c>
      <c r="C117" s="2"/>
      <c r="D117" s="1">
        <f>D82*784/425</f>
        <v>84.941176470588232</v>
      </c>
      <c r="E117" s="1">
        <f>E82*784/425</f>
        <v>39.823529411764703</v>
      </c>
      <c r="F117" s="1">
        <f t="shared" ref="F117:W117" si="23">F82*784/425</f>
        <v>32.294117647058819</v>
      </c>
      <c r="G117" s="1">
        <f t="shared" si="23"/>
        <v>2.2000000000000002</v>
      </c>
      <c r="H117" s="1">
        <f t="shared" si="23"/>
        <v>14.364705882352942</v>
      </c>
      <c r="I117" s="1">
        <f t="shared" si="23"/>
        <v>16.976470588235294</v>
      </c>
      <c r="J117" s="1">
        <f t="shared" si="23"/>
        <v>8.0588235294117663</v>
      </c>
      <c r="K117" s="1">
        <f t="shared" si="23"/>
        <v>15.411764705882351</v>
      </c>
      <c r="L117" s="1">
        <f t="shared" si="23"/>
        <v>2.2941176470588238</v>
      </c>
      <c r="M117" s="1">
        <f t="shared" si="23"/>
        <v>5.117647058823529</v>
      </c>
      <c r="N117" s="1">
        <f t="shared" si="23"/>
        <v>3.3058823529411772</v>
      </c>
      <c r="O117" s="1">
        <f t="shared" si="23"/>
        <v>4.6705882352941179</v>
      </c>
      <c r="P117" s="1">
        <f t="shared" si="23"/>
        <v>1.5176470588235293</v>
      </c>
      <c r="Q117" s="1">
        <f t="shared" si="23"/>
        <v>1.4235294117647059</v>
      </c>
      <c r="R117" s="1">
        <f t="shared" si="23"/>
        <v>1.3294117647058823</v>
      </c>
      <c r="S117" s="1">
        <f t="shared" si="23"/>
        <v>2.3176470588235296</v>
      </c>
      <c r="T117" s="1">
        <f t="shared" si="23"/>
        <v>1.0235294117647058</v>
      </c>
      <c r="U117" s="1">
        <f t="shared" si="23"/>
        <v>0.29411764705882354</v>
      </c>
      <c r="V117" s="1">
        <f t="shared" si="23"/>
        <v>2.3411764705882354</v>
      </c>
      <c r="W117" s="1">
        <f t="shared" si="23"/>
        <v>5.8823529411764705E-2</v>
      </c>
      <c r="X117" s="15">
        <f>CORREL(D116:W116,D117:W117)</f>
        <v>0.60543621524868285</v>
      </c>
    </row>
    <row r="118" spans="1:24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iscd 7 jun 10 final 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David Nutt</cp:lastModifiedBy>
  <dcterms:created xsi:type="dcterms:W3CDTF">2010-09-22T17:31:53Z</dcterms:created>
  <dcterms:modified xsi:type="dcterms:W3CDTF">2017-01-11T11:30:51Z</dcterms:modified>
</cp:coreProperties>
</file>