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CONFIG" sheetId="1" r:id="rId1"/>
    <sheet name="cooling_pump" sheetId="2" r:id="rId2"/>
    <sheet name="balancing" sheetId="3" r:id="rId3"/>
  </sheets>
  <definedNames>
    <definedName name="COOLING_HIGHT_SETPOINT">CONFIG!$B$11</definedName>
    <definedName name="COOLING_LOWT_SETPOINT">CONFIG!$B$10</definedName>
    <definedName name="FLOOR_DUTY_COOLANT_PUMP">CONFIG!$B$9</definedName>
  </definedNames>
  <calcPr calcId="124519"/>
</workbook>
</file>

<file path=xl/calcChain.xml><?xml version="1.0" encoding="utf-8"?>
<calcChain xmlns="http://schemas.openxmlformats.org/spreadsheetml/2006/main">
  <c r="B9" i="2"/>
  <c r="B10"/>
  <c r="B11"/>
  <c r="B12"/>
  <c r="C2"/>
  <c r="C1"/>
  <c r="B4"/>
  <c r="B5"/>
  <c r="B24"/>
  <c r="B25"/>
  <c r="A1"/>
  <c r="B7" l="1"/>
  <c r="B8"/>
  <c r="B6"/>
  <c r="B19"/>
  <c r="B18" l="1"/>
  <c r="B14"/>
  <c r="B21"/>
  <c r="B23"/>
  <c r="B22"/>
  <c r="B20"/>
  <c r="B15"/>
  <c r="B17"/>
  <c r="B13"/>
  <c r="B16"/>
</calcChain>
</file>

<file path=xl/sharedStrings.xml><?xml version="1.0" encoding="utf-8"?>
<sst xmlns="http://schemas.openxmlformats.org/spreadsheetml/2006/main" count="17" uniqueCount="17">
  <si>
    <t>OVER_V_SETPOINT</t>
  </si>
  <si>
    <t>UNDER_V_SETPOINT</t>
  </si>
  <si>
    <t>MAX_CHARGE_V_SETPOINT</t>
  </si>
  <si>
    <t>CHARGER_CYCLE_V_SETPOINT</t>
  </si>
  <si>
    <t>WARN_CELL_V_OFFSET</t>
  </si>
  <si>
    <t>CELLS_V_DELTA</t>
  </si>
  <si>
    <t>FLOOR_DUTY_COOLANT_PUMP</t>
  </si>
  <si>
    <t>COOLING_LOWT_SETPOINT</t>
  </si>
  <si>
    <t>COOLING_HIGHT_SETPOINT</t>
  </si>
  <si>
    <t>OVER_T_SETPOINT</t>
  </si>
  <si>
    <t>UNDER_T_SETPOINT</t>
  </si>
  <si>
    <r>
      <t>Temp (</t>
    </r>
    <r>
      <rPr>
        <sz val="11"/>
        <color theme="1"/>
        <rFont val="Calibri"/>
        <family val="2"/>
      </rPr>
      <t>⁰C)</t>
    </r>
  </si>
  <si>
    <t>PWM(0-255)</t>
  </si>
  <si>
    <t>a</t>
  </si>
  <si>
    <t>b</t>
  </si>
  <si>
    <t>balance</t>
  </si>
  <si>
    <t>Cell Voltage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</si>
</sst>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cooling_pump!$B$3</c:f>
              <c:strCache>
                <c:ptCount val="1"/>
                <c:pt idx="0">
                  <c:v>PWM(0-255)</c:v>
                </c:pt>
              </c:strCache>
            </c:strRef>
          </c:tx>
          <c:cat>
            <c:numRef>
              <c:f>cooling_pump!$A$4:$A$25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cat>
          <c:val>
            <c:numRef>
              <c:f>cooling_pump!$B$4:$B$25</c:f>
              <c:numCache>
                <c:formatCode>General</c:formatCode>
                <c:ptCount val="22"/>
                <c:pt idx="0">
                  <c:v>63.75</c:v>
                </c:pt>
                <c:pt idx="1">
                  <c:v>63.75</c:v>
                </c:pt>
                <c:pt idx="2">
                  <c:v>63.75</c:v>
                </c:pt>
                <c:pt idx="3">
                  <c:v>63.75</c:v>
                </c:pt>
                <c:pt idx="4">
                  <c:v>63.75</c:v>
                </c:pt>
                <c:pt idx="5">
                  <c:v>63.75</c:v>
                </c:pt>
                <c:pt idx="6">
                  <c:v>63.75</c:v>
                </c:pt>
                <c:pt idx="7">
                  <c:v>82.874999999999986</c:v>
                </c:pt>
                <c:pt idx="8">
                  <c:v>101.99999999999997</c:v>
                </c:pt>
                <c:pt idx="9">
                  <c:v>121.12500000000003</c:v>
                </c:pt>
                <c:pt idx="10">
                  <c:v>140.24999999999994</c:v>
                </c:pt>
                <c:pt idx="11">
                  <c:v>159.375</c:v>
                </c:pt>
                <c:pt idx="12">
                  <c:v>178.49999999999994</c:v>
                </c:pt>
                <c:pt idx="13">
                  <c:v>197.62499999999997</c:v>
                </c:pt>
                <c:pt idx="14">
                  <c:v>216.75000000000003</c:v>
                </c:pt>
                <c:pt idx="15">
                  <c:v>235.87499999999994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</c:numCache>
            </c:numRef>
          </c:val>
        </c:ser>
        <c:marker val="1"/>
        <c:axId val="119555584"/>
        <c:axId val="119557120"/>
      </c:lineChart>
      <c:catAx>
        <c:axId val="119555584"/>
        <c:scaling>
          <c:orientation val="minMax"/>
        </c:scaling>
        <c:axPos val="b"/>
        <c:majorGridlines/>
        <c:numFmt formatCode="General" sourceLinked="1"/>
        <c:tickLblPos val="nextTo"/>
        <c:crossAx val="119557120"/>
        <c:crosses val="autoZero"/>
        <c:auto val="1"/>
        <c:lblAlgn val="ctr"/>
        <c:lblOffset val="100"/>
      </c:catAx>
      <c:valAx>
        <c:axId val="119557120"/>
        <c:scaling>
          <c:orientation val="minMax"/>
        </c:scaling>
        <c:axPos val="l"/>
        <c:majorGridlines/>
        <c:numFmt formatCode="General" sourceLinked="1"/>
        <c:tickLblPos val="nextTo"/>
        <c:crossAx val="11955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38100</xdr:rowOff>
    </xdr:from>
    <xdr:to>
      <xdr:col>11</xdr:col>
      <xdr:colOff>487680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tabSelected="1" topLeftCell="A3" workbookViewId="0">
      <selection activeCell="I10" sqref="I10"/>
    </sheetView>
  </sheetViews>
  <sheetFormatPr defaultRowHeight="14.4"/>
  <cols>
    <col min="1" max="1" width="27.6640625" bestFit="1" customWidth="1"/>
    <col min="9" max="9" width="11" bestFit="1" customWidth="1"/>
  </cols>
  <sheetData>
    <row r="3" spans="1:2">
      <c r="A3" t="s">
        <v>0</v>
      </c>
      <c r="B3">
        <v>4.2</v>
      </c>
    </row>
    <row r="4" spans="1:2">
      <c r="A4" t="s">
        <v>1</v>
      </c>
      <c r="B4">
        <v>3</v>
      </c>
    </row>
    <row r="5" spans="1:2">
      <c r="A5" t="s">
        <v>2</v>
      </c>
      <c r="B5">
        <v>4.0999999999999996</v>
      </c>
    </row>
    <row r="6" spans="1:2">
      <c r="A6" t="s">
        <v>3</v>
      </c>
      <c r="B6">
        <v>3.9</v>
      </c>
    </row>
    <row r="7" spans="1:2">
      <c r="A7" t="s">
        <v>4</v>
      </c>
      <c r="B7">
        <v>0.1</v>
      </c>
    </row>
    <row r="8" spans="1:2">
      <c r="A8" t="s">
        <v>5</v>
      </c>
      <c r="B8">
        <v>0.2</v>
      </c>
    </row>
    <row r="9" spans="1:2">
      <c r="A9" t="s">
        <v>6</v>
      </c>
      <c r="B9">
        <v>0.25</v>
      </c>
    </row>
    <row r="10" spans="1:2">
      <c r="A10" t="s">
        <v>7</v>
      </c>
      <c r="B10">
        <v>25</v>
      </c>
    </row>
    <row r="11" spans="1:2">
      <c r="A11" t="s">
        <v>8</v>
      </c>
      <c r="B11">
        <v>35</v>
      </c>
    </row>
    <row r="12" spans="1:2">
      <c r="A12" t="s">
        <v>9</v>
      </c>
      <c r="B12">
        <v>40</v>
      </c>
    </row>
    <row r="13" spans="1:2">
      <c r="A13" t="s">
        <v>10</v>
      </c>
      <c r="B13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30" sqref="B30"/>
    </sheetView>
  </sheetViews>
  <sheetFormatPr defaultRowHeight="14.4"/>
  <cols>
    <col min="2" max="2" width="11.21875" bestFit="1" customWidth="1"/>
  </cols>
  <sheetData>
    <row r="1" spans="1:3">
      <c r="A1" t="str">
        <f>"y = ax + b"</f>
        <v>y = ax + b</v>
      </c>
      <c r="B1" t="s">
        <v>13</v>
      </c>
      <c r="C1">
        <f>(1-FLOOR_DUTY_COOLANT_PUMP)/(COOLING_HIGHT_SETPOINT-COOLING_LOWT_SETPOINT)</f>
        <v>7.4999999999999997E-2</v>
      </c>
    </row>
    <row r="2" spans="1:3">
      <c r="B2" t="s">
        <v>14</v>
      </c>
      <c r="C2">
        <f>FLOOR_DUTY_COOLANT_PUMP-$C$1*COOLING_LOWT_SETPOINT</f>
        <v>-1.625</v>
      </c>
    </row>
    <row r="3" spans="1:3">
      <c r="A3" t="s">
        <v>11</v>
      </c>
      <c r="B3" t="s">
        <v>12</v>
      </c>
    </row>
    <row r="4" spans="1:3">
      <c r="A4">
        <v>19</v>
      </c>
      <c r="B4">
        <f t="shared" ref="B4:B25" si="0">IF(A4&lt;COOLING_LOWT_SETPOINT, FLOOR_DUTY_COOLANT_PUMP*255, IF(A4&gt;COOLING_HIGHT_SETPOINT, 255, ($C$1*A4+$C$2)*255))</f>
        <v>63.75</v>
      </c>
    </row>
    <row r="5" spans="1:3">
      <c r="A5">
        <v>20</v>
      </c>
      <c r="B5">
        <f t="shared" si="0"/>
        <v>63.75</v>
      </c>
    </row>
    <row r="6" spans="1:3">
      <c r="A6">
        <v>21</v>
      </c>
      <c r="B6">
        <f t="shared" si="0"/>
        <v>63.75</v>
      </c>
    </row>
    <row r="7" spans="1:3">
      <c r="A7">
        <v>22</v>
      </c>
      <c r="B7">
        <f t="shared" si="0"/>
        <v>63.75</v>
      </c>
    </row>
    <row r="8" spans="1:3">
      <c r="A8">
        <v>23</v>
      </c>
      <c r="B8">
        <f t="shared" si="0"/>
        <v>63.75</v>
      </c>
    </row>
    <row r="9" spans="1:3">
      <c r="A9">
        <v>24</v>
      </c>
      <c r="B9">
        <f t="shared" si="0"/>
        <v>63.75</v>
      </c>
    </row>
    <row r="10" spans="1:3">
      <c r="A10">
        <v>25</v>
      </c>
      <c r="B10">
        <f t="shared" si="0"/>
        <v>63.75</v>
      </c>
    </row>
    <row r="11" spans="1:3">
      <c r="A11">
        <v>26</v>
      </c>
      <c r="B11">
        <f t="shared" si="0"/>
        <v>82.874999999999986</v>
      </c>
    </row>
    <row r="12" spans="1:3">
      <c r="A12">
        <v>27</v>
      </c>
      <c r="B12">
        <f t="shared" si="0"/>
        <v>101.99999999999997</v>
      </c>
    </row>
    <row r="13" spans="1:3">
      <c r="A13">
        <v>28</v>
      </c>
      <c r="B13">
        <f t="shared" si="0"/>
        <v>121.12500000000003</v>
      </c>
    </row>
    <row r="14" spans="1:3">
      <c r="A14">
        <v>29</v>
      </c>
      <c r="B14">
        <f t="shared" si="0"/>
        <v>140.24999999999994</v>
      </c>
    </row>
    <row r="15" spans="1:3">
      <c r="A15">
        <v>30</v>
      </c>
      <c r="B15">
        <f t="shared" si="0"/>
        <v>159.375</v>
      </c>
    </row>
    <row r="16" spans="1:3">
      <c r="A16">
        <v>31</v>
      </c>
      <c r="B16">
        <f t="shared" si="0"/>
        <v>178.49999999999994</v>
      </c>
    </row>
    <row r="17" spans="1:2">
      <c r="A17">
        <v>32</v>
      </c>
      <c r="B17">
        <f t="shared" si="0"/>
        <v>197.62499999999997</v>
      </c>
    </row>
    <row r="18" spans="1:2">
      <c r="A18">
        <v>33</v>
      </c>
      <c r="B18">
        <f t="shared" si="0"/>
        <v>216.75000000000003</v>
      </c>
    </row>
    <row r="19" spans="1:2">
      <c r="A19">
        <v>34</v>
      </c>
      <c r="B19">
        <f t="shared" si="0"/>
        <v>235.87499999999994</v>
      </c>
    </row>
    <row r="20" spans="1:2">
      <c r="A20">
        <v>35</v>
      </c>
      <c r="B20">
        <f t="shared" si="0"/>
        <v>255</v>
      </c>
    </row>
    <row r="21" spans="1:2">
      <c r="A21">
        <v>36</v>
      </c>
      <c r="B21">
        <f t="shared" si="0"/>
        <v>255</v>
      </c>
    </row>
    <row r="22" spans="1:2">
      <c r="A22">
        <v>37</v>
      </c>
      <c r="B22">
        <f t="shared" si="0"/>
        <v>255</v>
      </c>
    </row>
    <row r="23" spans="1:2">
      <c r="A23">
        <v>38</v>
      </c>
      <c r="B23">
        <f t="shared" si="0"/>
        <v>255</v>
      </c>
    </row>
    <row r="24" spans="1:2">
      <c r="A24">
        <v>39</v>
      </c>
      <c r="B24">
        <f t="shared" si="0"/>
        <v>255</v>
      </c>
    </row>
    <row r="25" spans="1:2">
      <c r="A25">
        <v>40</v>
      </c>
      <c r="B25">
        <f t="shared" si="0"/>
        <v>255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34"/>
  <sheetViews>
    <sheetView topLeftCell="A4" workbookViewId="0">
      <selection activeCell="B5" sqref="B5"/>
    </sheetView>
  </sheetViews>
  <sheetFormatPr defaultRowHeight="14.4"/>
  <cols>
    <col min="1" max="1" width="14.33203125" customWidth="1"/>
  </cols>
  <sheetData>
    <row r="4" spans="1:2">
      <c r="A4" t="s">
        <v>16</v>
      </c>
      <c r="B4" t="s">
        <v>15</v>
      </c>
    </row>
    <row r="5" spans="1:2">
      <c r="A5">
        <v>2.9</v>
      </c>
    </row>
    <row r="6" spans="1:2">
      <c r="A6">
        <v>2.95</v>
      </c>
    </row>
    <row r="7" spans="1:2">
      <c r="A7">
        <v>3</v>
      </c>
    </row>
    <row r="8" spans="1:2">
      <c r="A8">
        <v>3.05</v>
      </c>
    </row>
    <row r="9" spans="1:2">
      <c r="A9">
        <v>3.1</v>
      </c>
    </row>
    <row r="10" spans="1:2">
      <c r="A10">
        <v>3.15</v>
      </c>
    </row>
    <row r="11" spans="1:2">
      <c r="A11">
        <v>3.2</v>
      </c>
    </row>
    <row r="12" spans="1:2">
      <c r="A12">
        <v>3.25</v>
      </c>
    </row>
    <row r="13" spans="1:2">
      <c r="A13">
        <v>3.3</v>
      </c>
    </row>
    <row r="14" spans="1:2">
      <c r="A14">
        <v>3.35</v>
      </c>
    </row>
    <row r="15" spans="1:2">
      <c r="A15">
        <v>3.4</v>
      </c>
    </row>
    <row r="16" spans="1:2">
      <c r="A16">
        <v>3.45</v>
      </c>
    </row>
    <row r="17" spans="1:1">
      <c r="A17">
        <v>3.5</v>
      </c>
    </row>
    <row r="18" spans="1:1">
      <c r="A18">
        <v>3.55</v>
      </c>
    </row>
    <row r="19" spans="1:1">
      <c r="A19">
        <v>3.6</v>
      </c>
    </row>
    <row r="20" spans="1:1">
      <c r="A20">
        <v>3.65</v>
      </c>
    </row>
    <row r="21" spans="1:1">
      <c r="A21">
        <v>3.7</v>
      </c>
    </row>
    <row r="22" spans="1:1">
      <c r="A22">
        <v>3.75</v>
      </c>
    </row>
    <row r="23" spans="1:1">
      <c r="A23">
        <v>3.80000000000001</v>
      </c>
    </row>
    <row r="24" spans="1:1">
      <c r="A24">
        <v>3.85</v>
      </c>
    </row>
    <row r="25" spans="1:1">
      <c r="A25">
        <v>3.9000000000000101</v>
      </c>
    </row>
    <row r="26" spans="1:1">
      <c r="A26">
        <v>3.9500000000000099</v>
      </c>
    </row>
    <row r="27" spans="1:1">
      <c r="A27">
        <v>4.0000000000000098</v>
      </c>
    </row>
    <row r="28" spans="1:1">
      <c r="A28">
        <v>4.0500000000000096</v>
      </c>
    </row>
    <row r="29" spans="1:1">
      <c r="A29">
        <v>4.1000000000000103</v>
      </c>
    </row>
    <row r="30" spans="1:1">
      <c r="A30">
        <v>4.1500000000000101</v>
      </c>
    </row>
    <row r="31" spans="1:1">
      <c r="A31">
        <v>4.2000000000000099</v>
      </c>
    </row>
    <row r="32" spans="1:1">
      <c r="A32">
        <v>4.2500000000000098</v>
      </c>
    </row>
    <row r="33" spans="1:1">
      <c r="A33">
        <v>4.3000000000000096</v>
      </c>
    </row>
    <row r="34" spans="1:1">
      <c r="A34">
        <v>4.3500000000000103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CONFIG</vt:lpstr>
      <vt:lpstr>cooling_pump</vt:lpstr>
      <vt:lpstr>balancing</vt:lpstr>
      <vt:lpstr>COOLING_HIGHT_SETPOINT</vt:lpstr>
      <vt:lpstr>COOLING_LOWT_SETPOINT</vt:lpstr>
      <vt:lpstr>FLOOR_DUTY_COOLANT_PUMP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2019-03-25T01:51:43Z</dcterms:modified>
</cp:coreProperties>
</file>