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imelineCaches/timelineCache1.xml" ContentType="application/vnd.ms-excel.timeline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timelines/timeline1.xml" ContentType="application/vnd.ms-excel.timelin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usfre\Desktop\"/>
    </mc:Choice>
  </mc:AlternateContent>
  <xr:revisionPtr revIDLastSave="0" documentId="13_ncr:1_{41A9A096-A9D6-4FFA-9A10-501CD360E9AB}" xr6:coauthVersionLast="47" xr6:coauthVersionMax="47" xr10:uidLastSave="{00000000-0000-0000-0000-000000000000}"/>
  <bookViews>
    <workbookView xWindow="-120" yWindow="-120" windowWidth="29040" windowHeight="15720" activeTab="6" xr2:uid="{00000000-000D-0000-FFFF-FFFF00000000}"/>
  </bookViews>
  <sheets>
    <sheet name="EX1" sheetId="7" r:id="rId1"/>
    <sheet name="EX1_data" sheetId="6" r:id="rId2"/>
    <sheet name="EX2" sheetId="14" r:id="rId3"/>
    <sheet name="EX2_data" sheetId="8" r:id="rId4"/>
    <sheet name="EX3" sheetId="19" r:id="rId5"/>
    <sheet name="EX3_data" sheetId="15" r:id="rId6"/>
    <sheet name="E4" sheetId="21" r:id="rId7"/>
    <sheet name="EX4_data" sheetId="20" r:id="rId8"/>
  </sheets>
  <definedNames>
    <definedName name="NativeTimeline_Order_Date">#N/A</definedName>
  </definedNames>
  <calcPr calcId="191029"/>
  <pivotCaches>
    <pivotCache cacheId="20" r:id="rId9"/>
    <pivotCache cacheId="24" r:id="rId10"/>
    <pivotCache cacheId="28" r:id="rId11"/>
    <pivotCache cacheId="34" r:id="rId12"/>
  </pivotCaches>
  <extLst>
    <ext xmlns:x14="http://schemas.microsoft.com/office/spreadsheetml/2009/9/main" uri="{79F54976-1DA5-4618-B147-4CDE4B953A38}">
      <x14:workbookPr/>
    </ext>
    <ext xmlns:x15="http://schemas.microsoft.com/office/spreadsheetml/2010/11/main" uri="{D0CA8CA8-9F24-4464-BF8E-62219DCF47F9}">
      <x15:timelineCacheRefs>
        <x15:timelineCacheRef r:id="rId13"/>
      </x15:timelineCacheRef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" i="15" l="1"/>
  <c r="L4" i="15"/>
  <c r="L5" i="15"/>
  <c r="L6" i="15"/>
  <c r="L7" i="15"/>
  <c r="L8" i="15"/>
  <c r="L9" i="15"/>
  <c r="L10" i="15"/>
  <c r="L11" i="15"/>
  <c r="L12" i="15"/>
  <c r="L13" i="15"/>
  <c r="L2" i="15"/>
  <c r="K3" i="15"/>
  <c r="K4" i="15"/>
  <c r="K5" i="15"/>
  <c r="K6" i="15"/>
  <c r="K7" i="15"/>
  <c r="K8" i="15"/>
  <c r="K9" i="15"/>
  <c r="K10" i="15"/>
  <c r="K11" i="15"/>
  <c r="K12" i="15"/>
  <c r="K13" i="15"/>
  <c r="K2" i="15"/>
  <c r="J3" i="15"/>
  <c r="J4" i="15"/>
  <c r="J5" i="15"/>
  <c r="J6" i="15"/>
  <c r="J7" i="15"/>
  <c r="J8" i="15"/>
  <c r="J9" i="15"/>
  <c r="J10" i="15"/>
  <c r="J11" i="15"/>
  <c r="J12" i="15"/>
  <c r="J13" i="15"/>
  <c r="J2" i="15"/>
  <c r="I3" i="15"/>
  <c r="I4" i="15"/>
  <c r="I5" i="15"/>
  <c r="I6" i="15"/>
  <c r="I7" i="15"/>
  <c r="I8" i="15"/>
  <c r="I9" i="15"/>
  <c r="I10" i="15"/>
  <c r="I11" i="15"/>
  <c r="I12" i="15"/>
  <c r="I13" i="15"/>
  <c r="I2" i="15"/>
  <c r="K3" i="8"/>
  <c r="K4" i="8"/>
  <c r="K5" i="8"/>
  <c r="K6" i="8"/>
  <c r="K7" i="8"/>
  <c r="K8" i="8"/>
  <c r="K2" i="8"/>
  <c r="J3" i="8"/>
  <c r="J4" i="8"/>
  <c r="J5" i="8"/>
  <c r="J6" i="8"/>
  <c r="J7" i="8"/>
  <c r="J8" i="8"/>
  <c r="J2" i="8"/>
</calcChain>
</file>

<file path=xl/sharedStrings.xml><?xml version="1.0" encoding="utf-8"?>
<sst xmlns="http://schemas.openxmlformats.org/spreadsheetml/2006/main" count="241" uniqueCount="131">
  <si>
    <t>Row Labels</t>
  </si>
  <si>
    <t>Grand Total</t>
  </si>
  <si>
    <t>Column Labels</t>
  </si>
  <si>
    <t>Order_Date</t>
  </si>
  <si>
    <t>Region</t>
  </si>
  <si>
    <t>Sales_Rep</t>
  </si>
  <si>
    <t>Product</t>
  </si>
  <si>
    <t>Units_Sold</t>
  </si>
  <si>
    <t>Revenue</t>
  </si>
  <si>
    <t>North</t>
  </si>
  <si>
    <t>Sarah</t>
  </si>
  <si>
    <t>Laptop</t>
  </si>
  <si>
    <t>South</t>
  </si>
  <si>
    <t>John</t>
  </si>
  <si>
    <t>Tablet</t>
  </si>
  <si>
    <t>David</t>
  </si>
  <si>
    <t>Desktop</t>
  </si>
  <si>
    <t>Sum of Revenue</t>
  </si>
  <si>
    <t>Sum of Units_Sold</t>
  </si>
  <si>
    <t>(All)</t>
  </si>
  <si>
    <t>Sale_Price</t>
  </si>
  <si>
    <t>profit</t>
  </si>
  <si>
    <t>Sale_ID</t>
  </si>
  <si>
    <t>Platform</t>
  </si>
  <si>
    <t>Genre</t>
  </si>
  <si>
    <t>Game_Title</t>
  </si>
  <si>
    <t>Cost_Price</t>
  </si>
  <si>
    <t>PC</t>
  </si>
  <si>
    <t>RPG</t>
  </si>
  <si>
    <t>Cyberpunk 2077</t>
  </si>
  <si>
    <t>North America</t>
  </si>
  <si>
    <t>PlayStation</t>
  </si>
  <si>
    <t>Action</t>
  </si>
  <si>
    <t>God of War</t>
  </si>
  <si>
    <t>Europe</t>
  </si>
  <si>
    <t>Strategy</t>
  </si>
  <si>
    <t>Civilization VI</t>
  </si>
  <si>
    <t>Asia</t>
  </si>
  <si>
    <t>Xbox</t>
  </si>
  <si>
    <t>Halo Infinite</t>
  </si>
  <si>
    <t>Final Fantasy XVI</t>
  </si>
  <si>
    <t>Call of Duty</t>
  </si>
  <si>
    <t>Sports</t>
  </si>
  <si>
    <t>FIFA 23</t>
  </si>
  <si>
    <t>Category</t>
  </si>
  <si>
    <t>Product_Name</t>
  </si>
  <si>
    <t>Unit_Price</t>
  </si>
  <si>
    <t>Unit_Cost</t>
  </si>
  <si>
    <t>Accessories</t>
  </si>
  <si>
    <t>Total_Cost</t>
  </si>
  <si>
    <t>Qtr1</t>
  </si>
  <si>
    <t>Qtr2</t>
  </si>
  <si>
    <t>Qtr3</t>
  </si>
  <si>
    <t>Qtr4</t>
  </si>
  <si>
    <t>Quarters (Order_Date)</t>
  </si>
  <si>
    <t>Months (Order_Date)</t>
  </si>
  <si>
    <t>Country</t>
  </si>
  <si>
    <t>Subcategory</t>
  </si>
  <si>
    <t>Quantity</t>
  </si>
  <si>
    <t>United States</t>
  </si>
  <si>
    <t>Bikes</t>
  </si>
  <si>
    <t>Mountain Bikes</t>
  </si>
  <si>
    <t>Mountain-200 Black</t>
  </si>
  <si>
    <t>Germany</t>
  </si>
  <si>
    <t>Helmets</t>
  </si>
  <si>
    <t>Sport-100 Helmet, Red</t>
  </si>
  <si>
    <t>United Kingdom</t>
  </si>
  <si>
    <t>Road Bikes</t>
  </si>
  <si>
    <t>Road-150 Red, 62</t>
  </si>
  <si>
    <t>Tires &amp; Tubes</t>
  </si>
  <si>
    <t>Mountain Tire</t>
  </si>
  <si>
    <t>Mountain-200 Silver</t>
  </si>
  <si>
    <t>France</t>
  </si>
  <si>
    <t>Sport-100 Helmet, Black</t>
  </si>
  <si>
    <t>Road-450 Red, 58</t>
  </si>
  <si>
    <t>Touring Tire</t>
  </si>
  <si>
    <t>Road-650 Black, 58</t>
  </si>
  <si>
    <t>Bike Racks</t>
  </si>
  <si>
    <t>Hitch Sick Rack</t>
  </si>
  <si>
    <t>Road-150 Red, 56</t>
  </si>
  <si>
    <t>Total Rev</t>
  </si>
  <si>
    <t>profit_ margin</t>
  </si>
  <si>
    <t>Sum of Total Rev</t>
  </si>
  <si>
    <t>Sum of profit</t>
  </si>
  <si>
    <t>Order_ID</t>
  </si>
  <si>
    <t>Customer_Name</t>
  </si>
  <si>
    <t>Segment</t>
  </si>
  <si>
    <t>Sub-Category</t>
  </si>
  <si>
    <t>Sales</t>
  </si>
  <si>
    <t>Discount</t>
  </si>
  <si>
    <t>Profit</t>
  </si>
  <si>
    <t>CA-2023-152156</t>
  </si>
  <si>
    <t>Claire Gute</t>
  </si>
  <si>
    <t>Consumer</t>
  </si>
  <si>
    <t>Furniture</t>
  </si>
  <si>
    <t>Bookcases</t>
  </si>
  <si>
    <t>CA-2023-138688</t>
  </si>
  <si>
    <t>Darrin Van Huff</t>
  </si>
  <si>
    <t>Corporate</t>
  </si>
  <si>
    <t>West</t>
  </si>
  <si>
    <t>Office Supplies</t>
  </si>
  <si>
    <t>Labels</t>
  </si>
  <si>
    <t>US-2023-108966</t>
  </si>
  <si>
    <t>Sean O'Donnell</t>
  </si>
  <si>
    <t>Binders</t>
  </si>
  <si>
    <t>CA-2023-115812</t>
  </si>
  <si>
    <t>Brosina Hoffman</t>
  </si>
  <si>
    <t>Central</t>
  </si>
  <si>
    <t>Appliances</t>
  </si>
  <si>
    <t>US-2023-150630</t>
  </si>
  <si>
    <t>Ann Steele</t>
  </si>
  <si>
    <t>CA-2023-161459</t>
  </si>
  <si>
    <t>Toby Braun</t>
  </si>
  <si>
    <t>Technology</t>
  </si>
  <si>
    <t>Phones</t>
  </si>
  <si>
    <t>US-2023-128039</t>
  </si>
  <si>
    <t>Katherine Murray</t>
  </si>
  <si>
    <t>Home Office</t>
  </si>
  <si>
    <t>Chairs</t>
  </si>
  <si>
    <t>CA-2023-105893</t>
  </si>
  <si>
    <t>Mick Brown</t>
  </si>
  <si>
    <t>CA-2023-167164</t>
  </si>
  <si>
    <t>Bart Watters</t>
  </si>
  <si>
    <t>US-2023-158977</t>
  </si>
  <si>
    <t>Raphaella Fol</t>
  </si>
  <si>
    <t>East</t>
  </si>
  <si>
    <t>Tables</t>
  </si>
  <si>
    <t>Vip</t>
  </si>
  <si>
    <t>Not Vip</t>
  </si>
  <si>
    <t>quantity_by_Customers</t>
  </si>
  <si>
    <t>Quantities sold: VIP customers and non-VIP 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</si>
</sst>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1A1C1E"/>
      <name val="Arial"/>
      <family val="2"/>
    </font>
    <font>
      <sz val="10"/>
      <color rgb="FF1A1C1E"/>
      <name val="Courier New"/>
      <family val="3"/>
    </font>
    <font>
      <b/>
      <sz val="14"/>
      <color theme="1"/>
      <name val="Calibri"/>
      <family val="2"/>
      <scheme val="minor"/>
    </font>
    <font>
      <b/>
      <sz val="14"/>
      <color rgb="FF1A1C1E"/>
      <name val="Courier New"/>
      <family val="3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thick">
        <color theme="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" fillId="0" borderId="2" applyNumberFormat="0" applyFill="0" applyAlignment="0" applyProtection="0"/>
  </cellStyleXfs>
  <cellXfs count="21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15" fontId="0" fillId="0" borderId="0" xfId="0" applyNumberFormat="1"/>
    <xf numFmtId="6" fontId="0" fillId="0" borderId="0" xfId="0" applyNumberFormat="1"/>
    <xf numFmtId="0" fontId="2" fillId="0" borderId="0" xfId="0" applyFont="1"/>
    <xf numFmtId="164" fontId="0" fillId="0" borderId="0" xfId="1" applyNumberFormat="1" applyFont="1"/>
    <xf numFmtId="0" fontId="3" fillId="0" borderId="0" xfId="0" applyFont="1"/>
    <xf numFmtId="164" fontId="0" fillId="0" borderId="0" xfId="0" applyNumberFormat="1"/>
    <xf numFmtId="10" fontId="0" fillId="0" borderId="0" xfId="0" applyNumberFormat="1"/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5" fontId="0" fillId="0" borderId="1" xfId="0" applyNumberFormat="1" applyBorder="1"/>
    <xf numFmtId="0" fontId="0" fillId="0" borderId="1" xfId="0" applyBorder="1"/>
    <xf numFmtId="164" fontId="0" fillId="0" borderId="1" xfId="1" applyNumberFormat="1" applyFont="1" applyBorder="1" applyAlignment="1"/>
    <xf numFmtId="9" fontId="0" fillId="0" borderId="1" xfId="2" applyFont="1" applyBorder="1" applyAlignment="1"/>
    <xf numFmtId="9" fontId="0" fillId="0" borderId="0" xfId="2" applyFont="1"/>
    <xf numFmtId="0" fontId="0" fillId="0" borderId="0" xfId="0" applyAlignment="1">
      <alignment horizontal="left" indent="1"/>
    </xf>
    <xf numFmtId="0" fontId="0" fillId="0" borderId="0" xfId="0" applyNumberFormat="1"/>
    <xf numFmtId="0" fontId="0" fillId="0" borderId="0" xfId="0" applyNumberFormat="1" applyAlignment="1">
      <alignment horizontal="center"/>
    </xf>
    <xf numFmtId="0" fontId="6" fillId="0" borderId="2" xfId="3" applyAlignment="1">
      <alignment horizontal="center" vertical="center"/>
    </xf>
  </cellXfs>
  <cellStyles count="4">
    <cellStyle name="Currency" xfId="1" builtinId="4"/>
    <cellStyle name="Heading 1" xfId="3" builtinId="16"/>
    <cellStyle name="Normal" xfId="0" builtinId="0"/>
    <cellStyle name="Percent" xfId="2" builtinId="5"/>
  </cellStyles>
  <dxfs count="124"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general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4" formatCode="_(&quot;$&quot;* #,##0_);_(&quot;$&quot;* \(#,##0\);_(&quot;$&quot;* &quot;-&quot;??_);_(@_)"/>
    </dxf>
    <dxf>
      <numFmt numFmtId="14" formatCode="0.00%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&quot;$&quot;* #,##0_);_(&quot;$&quot;* \(#,##0\);_(&quot;$&quot;* &quot;-&quot;??_);_(@_)"/>
    </dxf>
    <dxf>
      <numFmt numFmtId="20" formatCode="d\-mmm\-yy"/>
    </dxf>
    <dxf>
      <numFmt numFmtId="14" formatCode="0.00%"/>
    </dxf>
    <dxf>
      <numFmt numFmtId="164" formatCode="_(&quot;$&quot;* #,##0_);_(&quot;$&quot;* \(#,##0\);_(&quot;$&quot;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1/relationships/timelineCache" Target="timelineCaches/timelineCach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4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3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[Pivot Table EX .xlsx]E4!PivotTable1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Type</a:t>
            </a:r>
            <a:r>
              <a:rPr lang="en-US" baseline="0"/>
              <a:t> of </a:t>
            </a:r>
            <a:r>
              <a:rPr lang="en-US"/>
              <a:t>Customers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ivotFmts>
      <c:pivotFmt>
        <c:idx val="0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circle"/>
          <c:size val="6"/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'E4'!$B$3</c:f>
              <c:strCache>
                <c:ptCount val="1"/>
                <c:pt idx="0">
                  <c:v>Total</c:v>
                </c:pt>
              </c:strCache>
            </c:strRef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cat>
            <c:multiLvlStrRef>
              <c:f>'E4'!$A$4:$A$11</c:f>
              <c:multiLvlStrCache>
                <c:ptCount val="5"/>
                <c:lvl>
                  <c:pt idx="0">
                    <c:v>Qtr2</c:v>
                  </c:pt>
                  <c:pt idx="1">
                    <c:v>Qtr4</c:v>
                  </c:pt>
                  <c:pt idx="2">
                    <c:v>Qtr1</c:v>
                  </c:pt>
                  <c:pt idx="3">
                    <c:v>Qtr2</c:v>
                  </c:pt>
                  <c:pt idx="4">
                    <c:v>Qtr4</c:v>
                  </c:pt>
                </c:lvl>
                <c:lvl>
                  <c:pt idx="0">
                    <c:v>Vip</c:v>
                  </c:pt>
                  <c:pt idx="2">
                    <c:v>Not Vip</c:v>
                  </c:pt>
                </c:lvl>
              </c:multiLvlStrCache>
            </c:multiLvlStrRef>
          </c:cat>
          <c:val>
            <c:numRef>
              <c:f>'E4'!$B$4:$B$11</c:f>
              <c:numCache>
                <c:formatCode>General</c:formatCode>
                <c:ptCount val="5"/>
                <c:pt idx="0">
                  <c:v>7</c:v>
                </c:pt>
                <c:pt idx="1">
                  <c:v>9</c:v>
                </c:pt>
                <c:pt idx="2">
                  <c:v>5</c:v>
                </c:pt>
                <c:pt idx="3">
                  <c:v>4</c:v>
                </c:pt>
                <c:pt idx="4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6E-4156-A490-E93A951EAF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4"/>
        <c:overlap val="-22"/>
        <c:axId val="1301141375"/>
        <c:axId val="1301143295"/>
      </c:barChart>
      <c:catAx>
        <c:axId val="130114137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301143295"/>
        <c:crosses val="autoZero"/>
        <c:auto val="1"/>
        <c:lblAlgn val="ctr"/>
        <c:lblOffset val="100"/>
        <c:noMultiLvlLbl val="0"/>
      </c:catAx>
      <c:valAx>
        <c:axId val="1301143295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3011413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11</xdr:row>
      <xdr:rowOff>19049</xdr:rowOff>
    </xdr:from>
    <xdr:to>
      <xdr:col>7</xdr:col>
      <xdr:colOff>219075</xdr:colOff>
      <xdr:row>34</xdr:row>
      <xdr:rowOff>28575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B7A1709-D322-F153-1816-82E64753B0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</xdr:col>
      <xdr:colOff>19050</xdr:colOff>
      <xdr:row>4</xdr:row>
      <xdr:rowOff>133351</xdr:rowOff>
    </xdr:from>
    <xdr:to>
      <xdr:col>7</xdr:col>
      <xdr:colOff>200025</xdr:colOff>
      <xdr:row>10</xdr:row>
      <xdr:rowOff>171451</xdr:rowOff>
    </xdr:to>
    <mc:AlternateContent xmlns:mc="http://schemas.openxmlformats.org/markup-compatibility/2006">
      <mc:Choice xmlns:tsle="http://schemas.microsoft.com/office/drawing/2012/timeslicer" Requires="tsle">
        <xdr:graphicFrame macro="">
          <xdr:nvGraphicFramePr>
            <xdr:cNvPr id="4" name="Order_Date">
              <a:extLst>
                <a:ext uri="{FF2B5EF4-FFF2-40B4-BE49-F238E27FC236}">
                  <a16:creationId xmlns:a16="http://schemas.microsoft.com/office/drawing/2014/main" id="{CDAD8AC6-E0E5-A43D-B663-C1EF036E12A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xmlns:tsle="http://schemas.microsoft.com/office/drawing/2012/timeslicer" name="Order_Date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600575" y="933451"/>
              <a:ext cx="3781425" cy="11811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LID4096" sz="1100"/>
                <a:t>Timeline: Works in Excel 2013 or higher. Do not move or resize.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f Reda" refreshedDate="45893.570866550923" createdVersion="8" refreshedVersion="8" minRefreshableVersion="3" recordCount="10" xr:uid="{7FD108FF-E1C8-4C4B-B312-53FE8971247F}">
  <cacheSource type="worksheet">
    <worksheetSource name="Table1"/>
  </cacheSource>
  <cacheFields count="15">
    <cacheField name="Order_ID" numFmtId="0">
      <sharedItems/>
    </cacheField>
    <cacheField name="Order_Date" numFmtId="15">
      <sharedItems containsSemiMixedTypes="0" containsNonDate="0" containsDate="1" containsString="0" minDate="2023-01-28T00:00:00" maxDate="2023-11-09T00:00:00" count="10">
        <d v="2023-11-08T00:00:00"/>
        <d v="2023-06-12T00:00:00"/>
        <d v="2023-10-11T00:00:00"/>
        <d v="2023-06-09T00:00:00"/>
        <d v="2023-11-02T00:00:00"/>
        <d v="2023-11-05T00:00:00"/>
        <d v="2023-10-02T00:00:00"/>
        <d v="2023-03-31T00:00:00"/>
        <d v="2023-05-10T00:00:00"/>
        <d v="2023-01-28T00:00:00"/>
      </sharedItems>
      <fieldGroup par="13"/>
    </cacheField>
    <cacheField name="Customer_Name" numFmtId="0">
      <sharedItems count="10">
        <s v="Claire Gute"/>
        <s v="Darrin Van Huff"/>
        <s v="Sean O'Donnell"/>
        <s v="Brosina Hoffman"/>
        <s v="Ann Steele"/>
        <s v="Toby Braun"/>
        <s v="Katherine Murray"/>
        <s v="Mick Brown"/>
        <s v="Bart Watters"/>
        <s v="Raphaella Fol"/>
      </sharedItems>
      <fieldGroup par="14"/>
    </cacheField>
    <cacheField name="Segment" numFmtId="0">
      <sharedItems/>
    </cacheField>
    <cacheField name="Region" numFmtId="0">
      <sharedItems/>
    </cacheField>
    <cacheField name="Category" numFmtId="0">
      <sharedItems/>
    </cacheField>
    <cacheField name="Sub-Category" numFmtId="0">
      <sharedItems/>
    </cacheField>
    <cacheField name="Sales" numFmtId="164">
      <sharedItems containsSemiMixedTypes="0" containsString="0" containsNumber="1" minValue="11.48" maxValue="1250.5"/>
    </cacheField>
    <cacheField name="Quantity" numFmtId="0">
      <sharedItems containsSemiMixedTypes="0" containsString="0" containsNumber="1" containsInteger="1" minValue="1" maxValue="7"/>
    </cacheField>
    <cacheField name="Discount" numFmtId="9">
      <sharedItems containsSemiMixedTypes="0" containsString="0" containsNumber="1" minValue="0" maxValue="0.8"/>
    </cacheField>
    <cacheField name="Profit" numFmtId="164">
      <sharedItems containsSemiMixedTypes="0" containsString="0" containsNumber="1" minValue="-750.3" maxValue="219.58"/>
    </cacheField>
    <cacheField name="Days (Order_Date)" numFmtId="0" databaseField="0">
      <fieldGroup base="1">
        <rangePr groupBy="days" startDate="2023-01-28T00:00:00" endDate="2023-11-09T00:00:00"/>
        <groupItems count="368">
          <s v="&lt;1/28/2023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11/9/2023"/>
        </groupItems>
      </fieldGroup>
    </cacheField>
    <cacheField name="Months (Order_Date)" numFmtId="0" databaseField="0">
      <fieldGroup base="1">
        <rangePr groupBy="months" startDate="2023-01-28T00:00:00" endDate="2023-11-09T00:00:00"/>
        <groupItems count="14">
          <s v="&lt;1/28/2023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1/9/2023"/>
        </groupItems>
      </fieldGroup>
    </cacheField>
    <cacheField name="Quarters (Order_Date)" numFmtId="0" databaseField="0">
      <fieldGroup base="1">
        <rangePr groupBy="quarters" startDate="2023-01-28T00:00:00" endDate="2023-11-09T00:00:00"/>
        <groupItems count="6">
          <s v="&lt;1/28/2023"/>
          <s v="Qtr1"/>
          <s v="Qtr2"/>
          <s v="Qtr3"/>
          <s v="Qtr4"/>
          <s v="&gt;11/9/2023"/>
        </groupItems>
      </fieldGroup>
    </cacheField>
    <cacheField name="Customer_Name2" numFmtId="0" databaseField="0">
      <fieldGroup base="2">
        <discretePr count="10">
          <x v="1"/>
          <x v="1"/>
          <x v="0"/>
          <x v="0"/>
          <x v="1"/>
          <x v="0"/>
          <x v="1"/>
          <x v="1"/>
          <x v="1"/>
          <x v="1"/>
        </discretePr>
        <groupItems count="2">
          <s v="Group1"/>
          <s v="Group2"/>
        </groupItems>
      </fieldGroup>
    </cacheField>
  </cacheFields>
  <extLst>
    <ext xmlns:x14="http://schemas.microsoft.com/office/spreadsheetml/2009/9/main" uri="{725AE2AE-9491-48be-B2B4-4EB974FC3084}">
      <x14:pivotCacheDefinition pivotCacheId="459356626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f Reda" refreshedDate="45893.570866782407" createdVersion="8" refreshedVersion="8" minRefreshableVersion="3" recordCount="12" xr:uid="{B7BC604E-8420-4ED3-B336-E92DF71998AB}">
  <cacheSource type="worksheet">
    <worksheetSource ref="A1:L13" sheet="EX3_data"/>
  </cacheSource>
  <cacheFields count="15">
    <cacheField name="Order_Date" numFmtId="15">
      <sharedItems containsSemiMixedTypes="0" containsNonDate="0" containsDate="1" containsString="0" minDate="2023-01-15T00:00:00" maxDate="2023-12-21T00:00:00" count="12">
        <d v="2023-01-15T00:00:00"/>
        <d v="2023-02-20T00:00:00"/>
        <d v="2023-03-05T00:00:00"/>
        <d v="2023-04-11T00:00:00"/>
        <d v="2023-05-22T00:00:00"/>
        <d v="2023-06-10T00:00:00"/>
        <d v="2023-07-18T00:00:00"/>
        <d v="2023-08-25T00:00:00"/>
        <d v="2023-09-01T00:00:00"/>
        <d v="2023-10-15T00:00:00"/>
        <d v="2023-11-12T00:00:00"/>
        <d v="2023-12-20T00:00:00"/>
      </sharedItems>
      <fieldGroup par="14"/>
    </cacheField>
    <cacheField name="Country" numFmtId="15">
      <sharedItems/>
    </cacheField>
    <cacheField name="Category" numFmtId="0">
      <sharedItems/>
    </cacheField>
    <cacheField name="Subcategory" numFmtId="0">
      <sharedItems/>
    </cacheField>
    <cacheField name="Product_Name" numFmtId="0">
      <sharedItems/>
    </cacheField>
    <cacheField name="Quantity" numFmtId="0">
      <sharedItems containsSemiMixedTypes="0" containsString="0" containsNumber="1" containsInteger="1" minValue="3" maxValue="50"/>
    </cacheField>
    <cacheField name="Unit_Price" numFmtId="164">
      <sharedItems containsSemiMixedTypes="0" containsString="0" containsNumber="1" containsInteger="1" minValue="28" maxValue="3578"/>
    </cacheField>
    <cacheField name="Unit_Cost" numFmtId="164">
      <sharedItems containsSemiMixedTypes="0" containsString="0" containsNumber="1" containsInteger="1" minValue="10" maxValue="2171"/>
    </cacheField>
    <cacheField name="Total_Cost" numFmtId="164">
      <sharedItems containsSemiMixedTypes="0" containsString="0" containsNumber="1" containsInteger="1" minValue="325" maxValue="17368"/>
    </cacheField>
    <cacheField name="Total Rev" numFmtId="164">
      <sharedItems containsSemiMixedTypes="0" containsString="0" containsNumber="1" containsInteger="1" minValue="875" maxValue="28624"/>
    </cacheField>
    <cacheField name="profit" numFmtId="164">
      <sharedItems containsSemiMixedTypes="0" containsString="0" containsNumber="1" containsInteger="1" minValue="550" maxValue="11256"/>
    </cacheField>
    <cacheField name="profit_ margin" numFmtId="9">
      <sharedItems containsSemiMixedTypes="0" containsString="0" containsNumber="1" minValue="0.39323644494130799" maxValue="0.6428571428571429"/>
    </cacheField>
    <cacheField name="Days (Order_Date)" numFmtId="0" databaseField="0">
      <fieldGroup base="0">
        <rangePr groupBy="days" startDate="2023-01-15T00:00:00" endDate="2023-12-21T00:00:00"/>
        <groupItems count="368">
          <s v="&lt;1/15/2023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12/21/2023"/>
        </groupItems>
      </fieldGroup>
    </cacheField>
    <cacheField name="Months (Order_Date)" numFmtId="0" databaseField="0">
      <fieldGroup base="0">
        <rangePr groupBy="months" startDate="2023-01-15T00:00:00" endDate="2023-12-21T00:00:00"/>
        <groupItems count="14">
          <s v="&lt;1/15/2023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2/21/2023"/>
        </groupItems>
      </fieldGroup>
    </cacheField>
    <cacheField name="Quarters (Order_Date)" numFmtId="0" databaseField="0">
      <fieldGroup base="0">
        <rangePr groupBy="quarters" startDate="2023-01-15T00:00:00" endDate="2023-12-21T00:00:00"/>
        <groupItems count="6">
          <s v="&lt;1/15/2023"/>
          <s v="Qtr1"/>
          <s v="Qtr2"/>
          <s v="Qtr3"/>
          <s v="Qtr4"/>
          <s v="&gt;12/21/202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f Reda" refreshedDate="45893.570866898146" createdVersion="8" refreshedVersion="8" minRefreshableVersion="3" recordCount="7" xr:uid="{200E6B60-5DC7-4C8E-8D71-8B0B13B3997F}">
  <cacheSource type="worksheet">
    <worksheetSource ref="A1:K8" sheet="EX2_data"/>
  </cacheSource>
  <cacheFields count="11">
    <cacheField name="Sale_ID" numFmtId="0">
      <sharedItems containsSemiMixedTypes="0" containsString="0" containsNumber="1" containsInteger="1" minValue="1" maxValue="7"/>
    </cacheField>
    <cacheField name="Order_Date" numFmtId="15">
      <sharedItems containsSemiMixedTypes="0" containsNonDate="0" containsDate="1" containsString="0" minDate="2023-01-15T00:00:00" maxDate="2023-06-19T00:00:00"/>
    </cacheField>
    <cacheField name="Platform" numFmtId="0">
      <sharedItems/>
    </cacheField>
    <cacheField name="Genre" numFmtId="0">
      <sharedItems/>
    </cacheField>
    <cacheField name="Game_Title" numFmtId="0">
      <sharedItems count="7">
        <s v="Cyberpunk 2077"/>
        <s v="God of War"/>
        <s v="Civilization VI"/>
        <s v="Halo Infinite"/>
        <s v="Final Fantasy XVI"/>
        <s v="Call of Duty"/>
        <s v="FIFA 23"/>
      </sharedItems>
    </cacheField>
    <cacheField name="Region" numFmtId="0">
      <sharedItems/>
    </cacheField>
    <cacheField name="Units_Sold" numFmtId="6">
      <sharedItems containsSemiMixedTypes="0" containsString="0" containsNumber="1" containsInteger="1" minValue="300" maxValue="1200"/>
    </cacheField>
    <cacheField name="Sale_Price" numFmtId="164">
      <sharedItems containsSemiMixedTypes="0" containsString="0" containsNumber="1" minValue="39.99" maxValue="69.989999999999995"/>
    </cacheField>
    <cacheField name="Cost_Price" numFmtId="6">
      <sharedItems containsSemiMixedTypes="0" containsString="0" containsNumber="1" minValue="23.99" maxValue="41.99"/>
    </cacheField>
    <cacheField name="Revenue" numFmtId="164">
      <sharedItems containsSemiMixedTypes="0" containsString="0" containsNumber="1" minValue="11997" maxValue="71988"/>
    </cacheField>
    <cacheField name="profit" numFmtId="6">
      <sharedItems containsSemiMixedTypes="0" containsString="0" containsNumber="1" minValue="4800.0000000000009" maxValue="288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f Reda" refreshedDate="45893.570866898146" createdVersion="8" refreshedVersion="8" minRefreshableVersion="3" recordCount="8" xr:uid="{51388F1C-6537-4941-9ADC-C3B6C43BD3B1}">
  <cacheSource type="worksheet">
    <worksheetSource ref="A1:F9" sheet="EX1_data"/>
  </cacheSource>
  <cacheFields count="6">
    <cacheField name="Order_Date" numFmtId="15">
      <sharedItems containsSemiMixedTypes="0" containsNonDate="0" containsDate="1" containsString="0" minDate="2024-01-15T00:00:00" maxDate="2024-03-26T00:00:00" count="8">
        <d v="2024-01-15T00:00:00"/>
        <d v="2024-01-20T00:00:00"/>
        <d v="2024-02-05T00:00:00"/>
        <d v="2024-02-11T00:00:00"/>
        <d v="2024-02-18T00:00:00"/>
        <d v="2024-03-02T00:00:00"/>
        <d v="2024-03-10T00:00:00"/>
        <d v="2024-03-25T00:00:00"/>
      </sharedItems>
    </cacheField>
    <cacheField name="Region" numFmtId="0">
      <sharedItems count="2">
        <s v="North"/>
        <s v="South"/>
      </sharedItems>
    </cacheField>
    <cacheField name="Sales_Rep" numFmtId="0">
      <sharedItems/>
    </cacheField>
    <cacheField name="Product" numFmtId="0">
      <sharedItems count="3">
        <s v="Laptop"/>
        <s v="Tablet"/>
        <s v="Desktop"/>
      </sharedItems>
    </cacheField>
    <cacheField name="Units_Sold" numFmtId="0">
      <sharedItems containsSemiMixedTypes="0" containsString="0" containsNumber="1" containsInteger="1" minValue="45" maxValue="200"/>
    </cacheField>
    <cacheField name="Revenue" numFmtId="6">
      <sharedItems containsSemiMixedTypes="0" containsString="0" containsNumber="1" containsInteger="1" minValue="48000" maxValue="96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s v="CA-2023-152156"/>
    <x v="0"/>
    <x v="0"/>
    <s v="Consumer"/>
    <s v="South"/>
    <s v="Furniture"/>
    <s v="Bookcases"/>
    <n v="261.95999999999998"/>
    <n v="2"/>
    <n v="0"/>
    <n v="41.91"/>
  </r>
  <r>
    <s v="CA-2023-138688"/>
    <x v="1"/>
    <x v="1"/>
    <s v="Corporate"/>
    <s v="West"/>
    <s v="Office Supplies"/>
    <s v="Labels"/>
    <n v="11.48"/>
    <n v="3"/>
    <n v="0"/>
    <n v="5.51"/>
  </r>
  <r>
    <s v="US-2023-108966"/>
    <x v="2"/>
    <x v="2"/>
    <s v="Consumer"/>
    <s v="South"/>
    <s v="Office Supplies"/>
    <s v="Binders"/>
    <n v="90.57"/>
    <n v="5"/>
    <n v="0.2"/>
    <n v="31.01"/>
  </r>
  <r>
    <s v="CA-2023-115812"/>
    <x v="3"/>
    <x v="3"/>
    <s v="Consumer"/>
    <s v="Central"/>
    <s v="Office Supplies"/>
    <s v="Appliances"/>
    <n v="114.9"/>
    <n v="7"/>
    <n v="0.8"/>
    <n v="-183.84"/>
  </r>
  <r>
    <s v="US-2023-150630"/>
    <x v="4"/>
    <x v="4"/>
    <s v="Consumer"/>
    <s v="Central"/>
    <s v="Office Supplies"/>
    <s v="Binders"/>
    <n v="235.78"/>
    <n v="3"/>
    <n v="0.2"/>
    <n v="85.03"/>
  </r>
  <r>
    <s v="CA-2023-161459"/>
    <x v="5"/>
    <x v="5"/>
    <s v="Consumer"/>
    <s v="West"/>
    <s v="Technology"/>
    <s v="Phones"/>
    <n v="905.99"/>
    <n v="4"/>
    <n v="0.2"/>
    <n v="90.6"/>
  </r>
  <r>
    <s v="US-2023-128039"/>
    <x v="6"/>
    <x v="6"/>
    <s v="Home Office"/>
    <s v="West"/>
    <s v="Furniture"/>
    <s v="Chairs"/>
    <n v="731.94"/>
    <n v="2"/>
    <n v="0"/>
    <n v="219.58"/>
  </r>
  <r>
    <s v="CA-2023-105893"/>
    <x v="7"/>
    <x v="7"/>
    <s v="Consumer"/>
    <s v="Central"/>
    <s v="Office Supplies"/>
    <s v="Binders"/>
    <n v="25.55"/>
    <n v="2"/>
    <n v="0.8"/>
    <n v="-40.880000000000003"/>
  </r>
  <r>
    <s v="CA-2023-167164"/>
    <x v="8"/>
    <x v="8"/>
    <s v="Corporate"/>
    <s v="West"/>
    <s v="Technology"/>
    <s v="Phones"/>
    <n v="48.88"/>
    <n v="1"/>
    <n v="0.2"/>
    <n v="5.5"/>
  </r>
  <r>
    <s v="US-2023-158977"/>
    <x v="9"/>
    <x v="9"/>
    <s v="Home Office"/>
    <s v="East"/>
    <s v="Furniture"/>
    <s v="Tables"/>
    <n v="1250.5"/>
    <n v="3"/>
    <n v="0.4"/>
    <n v="-750.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">
  <r>
    <x v="0"/>
    <s v="United States"/>
    <s v="Bikes"/>
    <s v="Mountain Bikes"/>
    <s v="Mountain-200 Black"/>
    <n v="5"/>
    <n v="2295"/>
    <n v="1252"/>
    <n v="6260"/>
    <n v="11475"/>
    <n v="5215"/>
    <n v="0.45446623093681915"/>
  </r>
  <r>
    <x v="1"/>
    <s v="Germany"/>
    <s v="Accessories"/>
    <s v="Helmets"/>
    <s v="Sport-100 Helmet, Red"/>
    <n v="25"/>
    <n v="35"/>
    <n v="13"/>
    <n v="325"/>
    <n v="875"/>
    <n v="550"/>
    <n v="0.62857142857142856"/>
  </r>
  <r>
    <x v="2"/>
    <s v="United Kingdom"/>
    <s v="Bikes"/>
    <s v="Road Bikes"/>
    <s v="Road-150 Red, 62"/>
    <n v="8"/>
    <n v="3578"/>
    <n v="2171"/>
    <n v="17368"/>
    <n v="28624"/>
    <n v="11256"/>
    <n v="0.39323644494130799"/>
  </r>
  <r>
    <x v="3"/>
    <s v="United States"/>
    <s v="Accessories"/>
    <s v="Tires &amp; Tubes"/>
    <s v="Mountain Tire"/>
    <n v="40"/>
    <n v="30"/>
    <n v="11"/>
    <n v="440"/>
    <n v="1200"/>
    <n v="760"/>
    <n v="0.6333333333333333"/>
  </r>
  <r>
    <x v="4"/>
    <s v="Germany"/>
    <s v="Bikes"/>
    <s v="Mountain Bikes"/>
    <s v="Mountain-200 Silver"/>
    <n v="4"/>
    <n v="2320"/>
    <n v="1266"/>
    <n v="5064"/>
    <n v="9280"/>
    <n v="4216"/>
    <n v="0.4543103448275862"/>
  </r>
  <r>
    <x v="5"/>
    <s v="France"/>
    <s v="Accessories"/>
    <s v="Helmets"/>
    <s v="Sport-100 Helmet, Black"/>
    <n v="30"/>
    <n v="35"/>
    <n v="13"/>
    <n v="390"/>
    <n v="1050"/>
    <n v="660"/>
    <n v="0.62857142857142856"/>
  </r>
  <r>
    <x v="6"/>
    <s v="United States"/>
    <s v="Bikes"/>
    <s v="Road Bikes"/>
    <s v="Road-450 Red, 58"/>
    <n v="6"/>
    <n v="1458"/>
    <n v="808"/>
    <n v="4848"/>
    <n v="8748"/>
    <n v="3900"/>
    <n v="0.44581618655692729"/>
  </r>
  <r>
    <x v="7"/>
    <s v="Germany"/>
    <s v="Accessories"/>
    <s v="Tires &amp; Tubes"/>
    <s v="Touring Tire"/>
    <n v="50"/>
    <n v="28"/>
    <n v="10"/>
    <n v="500"/>
    <n v="1400"/>
    <n v="900"/>
    <n v="0.6428571428571429"/>
  </r>
  <r>
    <x v="8"/>
    <s v="United Kingdom"/>
    <s v="Bikes"/>
    <s v="Mountain Bikes"/>
    <s v="Mountain-200 Black"/>
    <n v="3"/>
    <n v="2295"/>
    <n v="1252"/>
    <n v="3756"/>
    <n v="6885"/>
    <n v="3129"/>
    <n v="0.45446623093681915"/>
  </r>
  <r>
    <x v="9"/>
    <s v="France"/>
    <s v="Bikes"/>
    <s v="Road Bikes"/>
    <s v="Road-650 Black, 58"/>
    <n v="10"/>
    <n v="783"/>
    <n v="419"/>
    <n v="4190"/>
    <n v="7830"/>
    <n v="3640"/>
    <n v="0.46487867177522352"/>
  </r>
  <r>
    <x v="10"/>
    <s v="United States"/>
    <s v="Accessories"/>
    <s v="Bike Racks"/>
    <s v="Hitch Sick Rack"/>
    <n v="15"/>
    <n v="120"/>
    <n v="45"/>
    <n v="675"/>
    <n v="1800"/>
    <n v="1125"/>
    <n v="0.625"/>
  </r>
  <r>
    <x v="11"/>
    <s v="Germany"/>
    <s v="Bikes"/>
    <s v="Road Bikes"/>
    <s v="Road-150 Red, 56"/>
    <n v="7"/>
    <n v="3578"/>
    <n v="2171"/>
    <n v="15197"/>
    <n v="25046"/>
    <n v="9849"/>
    <n v="0.39323644494130799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">
  <r>
    <n v="1"/>
    <d v="2023-01-15T00:00:00"/>
    <s v="PC"/>
    <s v="RPG"/>
    <x v="0"/>
    <s v="North America"/>
    <n v="500"/>
    <n v="59.99"/>
    <n v="35.99"/>
    <n v="29995"/>
    <n v="12000"/>
  </r>
  <r>
    <n v="2"/>
    <d v="2023-02-20T00:00:00"/>
    <s v="PlayStation"/>
    <s v="Action"/>
    <x v="1"/>
    <s v="Europe"/>
    <n v="800"/>
    <n v="69.989999999999995"/>
    <n v="41.99"/>
    <n v="55991.999999999993"/>
    <n v="22399.999999999993"/>
  </r>
  <r>
    <n v="3"/>
    <d v="2023-03-05T00:00:00"/>
    <s v="PC"/>
    <s v="Strategy"/>
    <x v="2"/>
    <s v="Asia"/>
    <n v="300"/>
    <n v="39.99"/>
    <n v="23.99"/>
    <n v="11997"/>
    <n v="4800.0000000000009"/>
  </r>
  <r>
    <n v="4"/>
    <d v="2023-03-11T00:00:00"/>
    <s v="Xbox"/>
    <s v="Action"/>
    <x v="3"/>
    <s v="North America"/>
    <n v="750"/>
    <n v="59.99"/>
    <n v="35.99"/>
    <n v="44992.5"/>
    <n v="18000"/>
  </r>
  <r>
    <n v="5"/>
    <d v="2023-04-22T00:00:00"/>
    <s v="PlayStation"/>
    <s v="RPG"/>
    <x v="4"/>
    <s v="Asia"/>
    <n v="600"/>
    <n v="69.989999999999995"/>
    <n v="41.99"/>
    <n v="41994"/>
    <n v="16799.999999999996"/>
  </r>
  <r>
    <n v="6"/>
    <d v="2023-05-10T00:00:00"/>
    <s v="PC"/>
    <s v="Action"/>
    <x v="5"/>
    <s v="Europe"/>
    <n v="1200"/>
    <n v="59.99"/>
    <n v="35.99"/>
    <n v="71988"/>
    <n v="28800"/>
  </r>
  <r>
    <n v="7"/>
    <d v="2023-06-18T00:00:00"/>
    <s v="Xbox"/>
    <s v="Sports"/>
    <x v="6"/>
    <s v="Europe"/>
    <n v="900"/>
    <n v="69.989999999999995"/>
    <n v="41.99"/>
    <n v="62990.999999999993"/>
    <n v="25199.999999999993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">
  <r>
    <x v="0"/>
    <x v="0"/>
    <s v="Sarah"/>
    <x v="0"/>
    <n v="50"/>
    <n v="75000"/>
  </r>
  <r>
    <x v="1"/>
    <x v="1"/>
    <s v="John"/>
    <x v="1"/>
    <n v="120"/>
    <n v="48000"/>
  </r>
  <r>
    <x v="2"/>
    <x v="0"/>
    <s v="David"/>
    <x v="0"/>
    <n v="45"/>
    <n v="67500"/>
  </r>
  <r>
    <x v="3"/>
    <x v="1"/>
    <s v="Sarah"/>
    <x v="2"/>
    <n v="80"/>
    <n v="96000"/>
  </r>
  <r>
    <x v="4"/>
    <x v="0"/>
    <s v="John"/>
    <x v="1"/>
    <n v="150"/>
    <n v="60000"/>
  </r>
  <r>
    <x v="5"/>
    <x v="1"/>
    <s v="David"/>
    <x v="2"/>
    <n v="75"/>
    <n v="90000"/>
  </r>
  <r>
    <x v="6"/>
    <x v="0"/>
    <s v="Sarah"/>
    <x v="1"/>
    <n v="200"/>
    <n v="80000"/>
  </r>
  <r>
    <x v="7"/>
    <x v="1"/>
    <s v="John"/>
    <x v="0"/>
    <n v="60"/>
    <n v="90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425A4CB-7374-4B70-98A0-374C96DD8195}" name="PivotTable1" cacheId="34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8" indent="0" outline="1" outlineData="1" multipleFieldFilters="0">
  <location ref="A3:E9" firstHeaderRow="1" firstDataRow="3" firstDataCol="1" rowPageCount="1" colPageCount="1"/>
  <pivotFields count="6">
    <pivotField axis="axisPage" numFmtId="15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axis="axisCol" showAll="0">
      <items count="3">
        <item x="0"/>
        <item x="1"/>
        <item t="default"/>
      </items>
    </pivotField>
    <pivotField showAll="0"/>
    <pivotField axis="axisRow" showAll="0">
      <items count="4">
        <item x="2"/>
        <item x="0"/>
        <item x="1"/>
        <item t="default"/>
      </items>
    </pivotField>
    <pivotField dataField="1" showAll="0"/>
    <pivotField dataField="1" numFmtId="6" showAll="0"/>
  </pivotFields>
  <rowFields count="1">
    <field x="3"/>
  </rowFields>
  <rowItems count="4">
    <i>
      <x/>
    </i>
    <i>
      <x v="1"/>
    </i>
    <i>
      <x v="2"/>
    </i>
    <i t="grand">
      <x/>
    </i>
  </rowItems>
  <colFields count="2">
    <field x="1"/>
    <field x="-2"/>
  </colFields>
  <colItems count="4">
    <i>
      <x/>
      <x/>
    </i>
    <i r="1" i="1">
      <x v="1"/>
    </i>
    <i>
      <x v="1"/>
      <x/>
    </i>
    <i r="1" i="1">
      <x v="1"/>
    </i>
  </colItems>
  <pageFields count="1">
    <pageField fld="0" hier="-1"/>
  </pageFields>
  <dataFields count="2">
    <dataField name="Sum of Revenue" fld="5" baseField="0" baseItem="0" numFmtId="6"/>
    <dataField name="Sum of Units_Sold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26CE881-F6D4-471D-9B43-0DF987D59B22}" name="PivotTable7" cacheId="28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8" indent="0" outline="1" outlineData="1" multipleFieldFilters="0">
  <location ref="A3:B9" firstHeaderRow="1" firstDataRow="1" firstDataCol="1"/>
  <pivotFields count="11">
    <pivotField showAll="0"/>
    <pivotField numFmtId="15" showAll="0"/>
    <pivotField showAll="0"/>
    <pivotField showAll="0"/>
    <pivotField axis="axisRow" showAll="0" measureFilter="1" sortType="descending">
      <items count="8">
        <item x="5"/>
        <item x="2"/>
        <item x="0"/>
        <item x="6"/>
        <item x="4"/>
        <item x="1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6" showAll="0"/>
    <pivotField numFmtId="164" showAll="0"/>
    <pivotField numFmtId="6" showAll="0"/>
    <pivotField dataField="1" numFmtId="164" showAll="0"/>
    <pivotField numFmtId="6" showAll="0"/>
  </pivotFields>
  <rowFields count="1">
    <field x="4"/>
  </rowFields>
  <rowItems count="6">
    <i>
      <x/>
    </i>
    <i>
      <x v="3"/>
    </i>
    <i>
      <x v="5"/>
    </i>
    <i>
      <x v="6"/>
    </i>
    <i>
      <x v="4"/>
    </i>
    <i t="grand">
      <x/>
    </i>
  </rowItems>
  <colItems count="1">
    <i/>
  </colItems>
  <dataFields count="1">
    <dataField name="Sum of Revenue" fld="9" baseField="0" baseItem="0" numFmtId="164"/>
  </dataFields>
  <pivotTableStyleInfo name="PivotStyleLight16" showRowHeaders="1" showColHeaders="1" showRowStripes="0" showColStripes="0" showLastColumn="1"/>
  <filters count="1">
    <filter fld="4" type="count" evalOrder="-1" id="2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B260806-CF3E-4A1D-A532-41878E93F497}" name="PivotTable3" cacheId="2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4:D9" firstHeaderRow="0" firstDataRow="1" firstDataCol="2"/>
  <pivotFields count="15">
    <pivotField compact="0" numFmtId="15" outline="0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dataField="1" compact="0" outline="0" showAll="0"/>
    <pivotField compact="0" numFmtId="9" outline="0" showAll="0"/>
    <pivotField compact="0" outline="0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Row" compact="0" outline="0" showAll="0">
      <items count="15">
        <item x="0"/>
        <item sd="0" x="1"/>
        <item sd="0" x="2"/>
        <item sd="0"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compact="0" outline="0" showAll="0">
      <items count="7">
        <item x="0"/>
        <item sd="0" x="1"/>
        <item sd="0" x="2"/>
        <item sd="0" x="3"/>
        <item sd="0" x="4"/>
        <item x="5"/>
        <item t="default"/>
      </items>
    </pivotField>
  </pivotFields>
  <rowFields count="2">
    <field x="14"/>
    <field x="13"/>
  </rowFields>
  <rowItems count="5"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otal Rev" fld="9" baseField="0" baseItem="0"/>
    <dataField name="Sum of profit" fld="10" showDataAs="percentOfTotal" baseField="14" baseItem="1" numFmtId="10"/>
  </dataFields>
  <formats count="2">
    <format dxfId="123">
      <pivotArea outline="0" collapsedLevelsAreSubtotals="1" fieldPosition="0"/>
    </format>
    <format dxfId="122">
      <pivotArea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5111971-0150-464E-BFD3-41F46D45A961}" name="PivotTable1" cacheId="20" applyNumberFormats="0" applyBorderFormats="0" applyFontFormats="0" applyPatternFormats="0" applyAlignmentFormats="0" applyWidthHeightFormats="1" dataCaption="Values" updatedVersion="8" minRefreshableVersion="5" useAutoFormatting="1" itemPrintTitles="1" createdVersion="8" indent="0" showHeaders="0" outline="1" outlineData="1" multipleFieldFilters="0" chartFormat="8">
  <location ref="A3:B11" firstHeaderRow="1" firstDataRow="1" firstDataCol="1"/>
  <pivotFields count="15">
    <pivotField showAll="0"/>
    <pivotField numFmtId="15" showAll="0">
      <items count="11">
        <item x="9"/>
        <item x="7"/>
        <item x="8"/>
        <item x="3"/>
        <item x="1"/>
        <item x="6"/>
        <item x="2"/>
        <item x="4"/>
        <item x="5"/>
        <item x="0"/>
        <item t="default"/>
      </items>
    </pivotField>
    <pivotField axis="axisRow" showAll="0" measureFilter="1" sortType="ascending">
      <items count="11">
        <item x="4"/>
        <item x="8"/>
        <item x="3"/>
        <item x="0"/>
        <item x="1"/>
        <item x="6"/>
        <item x="7"/>
        <item x="9"/>
        <item x="2"/>
        <item x="5"/>
        <item t="default"/>
      </items>
    </pivotField>
    <pivotField showAll="0"/>
    <pivotField showAll="0"/>
    <pivotField showAll="0"/>
    <pivotField showAll="0"/>
    <pivotField numFmtId="164" showAll="0"/>
    <pivotField dataField="1" showAll="0"/>
    <pivotField numFmtId="9" showAll="0"/>
    <pivotField numFmtId="164" showAll="0"/>
    <pivotField axis="axisRow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sd="0"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Row" showAll="0">
      <items count="15">
        <item x="0"/>
        <item x="1"/>
        <item x="2"/>
        <item x="3"/>
        <item x="4"/>
        <item x="5"/>
        <item sd="0" x="6"/>
        <item x="7"/>
        <item x="8"/>
        <item x="9"/>
        <item x="10"/>
        <item x="11"/>
        <item x="12"/>
        <item x="13"/>
        <item t="default"/>
      </items>
    </pivotField>
    <pivotField axis="axisRow" showAll="0">
      <items count="7">
        <item x="0"/>
        <item sd="0" x="1"/>
        <item sd="0" x="2"/>
        <item x="3"/>
        <item sd="0" x="4"/>
        <item x="5"/>
        <item t="default"/>
      </items>
    </pivotField>
    <pivotField axis="axisRow" showAll="0" sortType="descending">
      <items count="3">
        <item n="Vip" x="0"/>
        <item n="Not Vip" x="1"/>
        <item t="default"/>
      </items>
    </pivotField>
  </pivotFields>
  <rowFields count="5">
    <field x="14"/>
    <field x="13"/>
    <field x="12"/>
    <field x="11"/>
    <field x="2"/>
  </rowFields>
  <rowItems count="8">
    <i>
      <x/>
    </i>
    <i r="1">
      <x v="2"/>
    </i>
    <i r="1">
      <x v="4"/>
    </i>
    <i>
      <x v="1"/>
    </i>
    <i r="1">
      <x v="1"/>
    </i>
    <i r="1">
      <x v="2"/>
    </i>
    <i r="1">
      <x v="4"/>
    </i>
    <i t="grand">
      <x/>
    </i>
  </rowItems>
  <colItems count="1">
    <i/>
  </colItems>
  <dataFields count="1">
    <dataField name="quantity_by_Customers" fld="8" baseField="0" baseItem="0"/>
  </dataFields>
  <formats count="6">
    <format dxfId="0">
      <pivotArea collapsedLevelsAreSubtotals="1" fieldPosition="0">
        <references count="2">
          <reference field="4294967294" count="1" selected="0">
            <x v="0"/>
          </reference>
          <reference field="2" count="0"/>
        </references>
      </pivotArea>
    </format>
    <format dxfId="1">
      <pivotArea collapsedLevelsAreSubtotals="1" fieldPosition="0">
        <references count="3">
          <reference field="4294967294" count="1" selected="0">
            <x v="0"/>
          </reference>
          <reference field="2" count="3">
            <x v="2"/>
            <x v="8"/>
            <x v="9"/>
          </reference>
          <reference field="14" count="1" selected="0">
            <x v="0"/>
          </reference>
        </references>
      </pivotArea>
    </format>
    <format dxfId="2">
      <pivotArea collapsedLevelsAreSubtotals="1" fieldPosition="0">
        <references count="2">
          <reference field="4294967294" count="1" selected="0">
            <x v="0"/>
          </reference>
          <reference field="14" count="1">
            <x v="1"/>
          </reference>
        </references>
      </pivotArea>
    </format>
    <format dxfId="3">
      <pivotArea collapsedLevelsAreSubtotals="1" fieldPosition="0">
        <references count="3">
          <reference field="4294967294" count="1" selected="0">
            <x v="0"/>
          </reference>
          <reference field="2" count="7">
            <x v="0"/>
            <x v="1"/>
            <x v="3"/>
            <x v="4"/>
            <x v="5"/>
            <x v="6"/>
            <x v="7"/>
          </reference>
          <reference field="14" count="1" selected="0">
            <x v="1"/>
          </reference>
        </references>
      </pivotArea>
    </format>
    <format dxfId="4">
      <pivotArea collapsedLevelsAreSubtotals="1" fieldPosition="0">
        <references count="2">
          <reference field="4294967294" count="1" selected="0">
            <x v="0"/>
          </reference>
          <reference field="14" count="1">
            <x v="0"/>
          </reference>
        </references>
      </pivotArea>
    </format>
    <format dxfId="5">
      <pivotArea outline="0" collapsedLevelsAreSubtotals="1" fieldPosition="0"/>
    </format>
  </formats>
  <conditionalFormats count="2">
    <conditionalFormat priority="3">
      <pivotAreas count="4">
        <pivotArea type="data" collapsedLevelsAreSubtotals="1" fieldPosition="0">
          <references count="2">
            <reference field="4294967294" count="1" selected="0">
              <x v="0"/>
            </reference>
            <reference field="14" count="1">
              <x v="0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3">
              <x v="2"/>
              <x v="8"/>
              <x v="9"/>
            </reference>
            <reference field="14" count="1" selected="0">
              <x v="0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14" count="1">
              <x v="1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7">
              <x v="0"/>
              <x v="1"/>
              <x v="3"/>
              <x v="4"/>
              <x v="5"/>
              <x v="6"/>
              <x v="7"/>
            </reference>
            <reference field="14" count="1" selected="0">
              <x v="1"/>
            </reference>
          </references>
        </pivotArea>
      </pivotAreas>
    </conditionalFormat>
    <conditionalFormat priority="1">
      <pivotAreas count="35">
        <pivotArea type="data" collapsedLevelsAreSubtotals="1" fieldPosition="0">
          <references count="2">
            <reference field="4294967294" count="1" selected="0">
              <x v="0"/>
            </reference>
            <reference field="14" count="1">
              <x v="0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3" count="1">
              <x v="2"/>
            </reference>
            <reference field="14" count="1" selected="0">
              <x v="0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12" count="1">
              <x v="6"/>
            </reference>
            <reference field="13" count="1" selected="0">
              <x v="2"/>
            </reference>
            <reference field="14" count="1" selected="0">
              <x v="0"/>
            </reference>
          </references>
        </pivotArea>
        <pivotArea type="data" collapsedLevelsAreSubtotals="1" fieldPosition="0">
          <references count="5">
            <reference field="4294967294" count="1" selected="0">
              <x v="0"/>
            </reference>
            <reference field="11" count="1">
              <x v="161"/>
            </reference>
            <reference field="12" count="1" selected="0">
              <x v="6"/>
            </reference>
            <reference field="13" count="1" selected="0">
              <x v="2"/>
            </reference>
            <reference field="14" count="1" selected="0">
              <x v="0"/>
            </reference>
          </references>
        </pivotArea>
        <pivotArea type="data" collapsedLevelsAreSubtotals="1" fieldPosition="0">
          <references count="6">
            <reference field="4294967294" count="1" selected="0">
              <x v="0"/>
            </reference>
            <reference field="2" count="1">
              <x v="2"/>
            </reference>
            <reference field="11" count="1" selected="0">
              <x v="161"/>
            </reference>
            <reference field="12" count="1" selected="0">
              <x v="6"/>
            </reference>
            <reference field="13" count="1" selected="0">
              <x v="2"/>
            </reference>
            <reference field="14" count="1" selected="0">
              <x v="0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3" count="1">
              <x v="4"/>
            </reference>
            <reference field="14" count="1" selected="0">
              <x v="0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12" count="1">
              <x v="10"/>
            </reference>
            <reference field="13" count="1" selected="0">
              <x v="4"/>
            </reference>
            <reference field="14" count="1" selected="0">
              <x v="0"/>
            </reference>
          </references>
        </pivotArea>
        <pivotArea type="data" collapsedLevelsAreSubtotals="1" fieldPosition="0">
          <references count="5">
            <reference field="4294967294" count="1" selected="0">
              <x v="0"/>
            </reference>
            <reference field="11" count="1">
              <x v="285"/>
            </reference>
            <reference field="12" count="1" selected="0">
              <x v="10"/>
            </reference>
            <reference field="13" count="1" selected="0">
              <x v="4"/>
            </reference>
            <reference field="14" count="1" selected="0">
              <x v="0"/>
            </reference>
          </references>
        </pivotArea>
        <pivotArea type="data" collapsedLevelsAreSubtotals="1" fieldPosition="0">
          <references count="6">
            <reference field="4294967294" count="1" selected="0">
              <x v="0"/>
            </reference>
            <reference field="2" count="1">
              <x v="8"/>
            </reference>
            <reference field="11" count="1" selected="0">
              <x v="285"/>
            </reference>
            <reference field="12" count="1" selected="0">
              <x v="10"/>
            </reference>
            <reference field="13" count="1" selected="0">
              <x v="4"/>
            </reference>
            <reference field="14" count="1" selected="0">
              <x v="0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12" count="1">
              <x v="11"/>
            </reference>
            <reference field="13" count="1" selected="0">
              <x v="4"/>
            </reference>
            <reference field="14" count="1" selected="0">
              <x v="0"/>
            </reference>
          </references>
        </pivotArea>
        <pivotArea type="data" collapsedLevelsAreSubtotals="1" fieldPosition="0">
          <references count="5">
            <reference field="4294967294" count="1" selected="0">
              <x v="0"/>
            </reference>
            <reference field="11" count="1">
              <x v="310"/>
            </reference>
            <reference field="12" count="1" selected="0">
              <x v="11"/>
            </reference>
            <reference field="13" count="1" selected="0">
              <x v="4"/>
            </reference>
            <reference field="14" count="1" selected="0">
              <x v="0"/>
            </reference>
          </references>
        </pivotArea>
        <pivotArea type="data" collapsedLevelsAreSubtotals="1" fieldPosition="0">
          <references count="6">
            <reference field="4294967294" count="1" selected="0">
              <x v="0"/>
            </reference>
            <reference field="2" count="1">
              <x v="9"/>
            </reference>
            <reference field="11" count="1" selected="0">
              <x v="310"/>
            </reference>
            <reference field="12" count="1" selected="0">
              <x v="11"/>
            </reference>
            <reference field="13" count="1" selected="0">
              <x v="4"/>
            </reference>
            <reference field="14" count="1" selected="0">
              <x v="0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14" count="1">
              <x v="1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3" count="1">
              <x v="1"/>
            </reference>
            <reference field="14" count="1" selected="0">
              <x v="1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12" count="1">
              <x v="1"/>
            </reference>
            <reference field="13" count="1" selected="0">
              <x v="1"/>
            </reference>
            <reference field="14" count="1" selected="0">
              <x v="1"/>
            </reference>
          </references>
        </pivotArea>
        <pivotArea type="data" collapsedLevelsAreSubtotals="1" fieldPosition="0">
          <references count="5">
            <reference field="4294967294" count="1" selected="0">
              <x v="0"/>
            </reference>
            <reference field="11" count="1">
              <x v="28"/>
            </reference>
            <reference field="12" count="1" selected="0">
              <x v="1"/>
            </reference>
            <reference field="13" count="1" selected="0">
              <x v="1"/>
            </reference>
            <reference field="14" count="1" selected="0">
              <x v="1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12" count="1">
              <x v="3"/>
            </reference>
            <reference field="13" count="1" selected="0">
              <x v="1"/>
            </reference>
            <reference field="14" count="1" selected="0">
              <x v="1"/>
            </reference>
          </references>
        </pivotArea>
        <pivotArea type="data" collapsedLevelsAreSubtotals="1" fieldPosition="0">
          <references count="5">
            <reference field="4294967294" count="1" selected="0">
              <x v="0"/>
            </reference>
            <reference field="11" count="1">
              <x v="91"/>
            </reference>
            <reference field="12" count="1" selected="0">
              <x v="3"/>
            </reference>
            <reference field="13" count="1" selected="0">
              <x v="1"/>
            </reference>
            <reference field="14" count="1" selected="0">
              <x v="1"/>
            </reference>
          </references>
        </pivotArea>
        <pivotArea type="data" collapsedLevelsAreSubtotals="1" fieldPosition="0">
          <references count="6">
            <reference field="4294967294" count="1" selected="0">
              <x v="0"/>
            </reference>
            <reference field="2" count="1">
              <x v="6"/>
            </reference>
            <reference field="11" count="1" selected="0">
              <x v="91"/>
            </reference>
            <reference field="12" count="1" selected="0">
              <x v="3"/>
            </reference>
            <reference field="13" count="1" selected="0">
              <x v="1"/>
            </reference>
            <reference field="14" count="1" selected="0">
              <x v="1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3" count="1">
              <x v="2"/>
            </reference>
            <reference field="14" count="1" selected="0">
              <x v="1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12" count="1">
              <x v="5"/>
            </reference>
            <reference field="13" count="1" selected="0">
              <x v="2"/>
            </reference>
            <reference field="14" count="1" selected="0">
              <x v="1"/>
            </reference>
          </references>
        </pivotArea>
        <pivotArea type="data" collapsedLevelsAreSubtotals="1" fieldPosition="0">
          <references count="5">
            <reference field="4294967294" count="1" selected="0">
              <x v="0"/>
            </reference>
            <reference field="11" count="1">
              <x v="131"/>
            </reference>
            <reference field="12" count="1" selected="0">
              <x v="5"/>
            </reference>
            <reference field="13" count="1" selected="0">
              <x v="2"/>
            </reference>
            <reference field="14" count="1" selected="0">
              <x v="1"/>
            </reference>
          </references>
        </pivotArea>
        <pivotArea type="data" collapsedLevelsAreSubtotals="1" fieldPosition="0">
          <references count="6">
            <reference field="4294967294" count="1" selected="0">
              <x v="0"/>
            </reference>
            <reference field="2" count="1">
              <x v="1"/>
            </reference>
            <reference field="11" count="1" selected="0">
              <x v="131"/>
            </reference>
            <reference field="12" count="1" selected="0">
              <x v="5"/>
            </reference>
            <reference field="13" count="1" selected="0">
              <x v="2"/>
            </reference>
            <reference field="14" count="1" selected="0">
              <x v="1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12" count="1">
              <x v="6"/>
            </reference>
            <reference field="13" count="1" selected="0">
              <x v="2"/>
            </reference>
            <reference field="14" count="1" selected="0">
              <x v="1"/>
            </reference>
          </references>
        </pivotArea>
        <pivotArea type="data" collapsedLevelsAreSubtotals="1" fieldPosition="0">
          <references count="5">
            <reference field="4294967294" count="1" selected="0">
              <x v="0"/>
            </reference>
            <reference field="11" count="1">
              <x v="164"/>
            </reference>
            <reference field="12" count="1" selected="0">
              <x v="6"/>
            </reference>
            <reference field="13" count="1" selected="0">
              <x v="2"/>
            </reference>
            <reference field="14" count="1" selected="0">
              <x v="1"/>
            </reference>
          </references>
        </pivotArea>
        <pivotArea type="data" collapsedLevelsAreSubtotals="1" fieldPosition="0">
          <references count="6">
            <reference field="4294967294" count="1" selected="0">
              <x v="0"/>
            </reference>
            <reference field="2" count="1">
              <x v="4"/>
            </reference>
            <reference field="11" count="1" selected="0">
              <x v="164"/>
            </reference>
            <reference field="12" count="1" selected="0">
              <x v="6"/>
            </reference>
            <reference field="13" count="1" selected="0">
              <x v="2"/>
            </reference>
            <reference field="14" count="1" selected="0">
              <x v="1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3" count="1">
              <x v="4"/>
            </reference>
            <reference field="14" count="1" selected="0">
              <x v="1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12" count="1">
              <x v="10"/>
            </reference>
            <reference field="13" count="1" selected="0">
              <x v="4"/>
            </reference>
            <reference field="14" count="1" selected="0">
              <x v="1"/>
            </reference>
          </references>
        </pivotArea>
        <pivotArea type="data" collapsedLevelsAreSubtotals="1" fieldPosition="0">
          <references count="5">
            <reference field="4294967294" count="1" selected="0">
              <x v="0"/>
            </reference>
            <reference field="11" count="1">
              <x v="276"/>
            </reference>
            <reference field="12" count="1" selected="0">
              <x v="10"/>
            </reference>
            <reference field="13" count="1" selected="0">
              <x v="4"/>
            </reference>
            <reference field="14" count="1" selected="0">
              <x v="1"/>
            </reference>
          </references>
        </pivotArea>
        <pivotArea type="data" collapsedLevelsAreSubtotals="1" fieldPosition="0">
          <references count="6">
            <reference field="4294967294" count="1" selected="0">
              <x v="0"/>
            </reference>
            <reference field="2" count="1">
              <x v="5"/>
            </reference>
            <reference field="11" count="1" selected="0">
              <x v="276"/>
            </reference>
            <reference field="12" count="1" selected="0">
              <x v="10"/>
            </reference>
            <reference field="13" count="1" selected="0">
              <x v="4"/>
            </reference>
            <reference field="14" count="1" selected="0">
              <x v="1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12" count="1">
              <x v="11"/>
            </reference>
            <reference field="13" count="1" selected="0">
              <x v="4"/>
            </reference>
            <reference field="14" count="1" selected="0">
              <x v="1"/>
            </reference>
          </references>
        </pivotArea>
        <pivotArea type="data" collapsedLevelsAreSubtotals="1" fieldPosition="0">
          <references count="5">
            <reference field="4294967294" count="1" selected="0">
              <x v="0"/>
            </reference>
            <reference field="11" count="1">
              <x v="307"/>
            </reference>
            <reference field="12" count="1" selected="0">
              <x v="11"/>
            </reference>
            <reference field="13" count="1" selected="0">
              <x v="4"/>
            </reference>
            <reference field="14" count="1" selected="0">
              <x v="1"/>
            </reference>
          </references>
        </pivotArea>
        <pivotArea type="data" collapsedLevelsAreSubtotals="1" fieldPosition="0">
          <references count="6">
            <reference field="4294967294" count="1" selected="0">
              <x v="0"/>
            </reference>
            <reference field="2" count="1">
              <x v="0"/>
            </reference>
            <reference field="11" count="1" selected="0">
              <x v="307"/>
            </reference>
            <reference field="12" count="1" selected="0">
              <x v="11"/>
            </reference>
            <reference field="13" count="1" selected="0">
              <x v="4"/>
            </reference>
            <reference field="14" count="1" selected="0">
              <x v="1"/>
            </reference>
          </references>
        </pivotArea>
        <pivotArea type="data" collapsedLevelsAreSubtotals="1" fieldPosition="0">
          <references count="5">
            <reference field="4294967294" count="1" selected="0">
              <x v="0"/>
            </reference>
            <reference field="11" count="1">
              <x v="313"/>
            </reference>
            <reference field="12" count="1" selected="0">
              <x v="11"/>
            </reference>
            <reference field="13" count="1" selected="0">
              <x v="4"/>
            </reference>
            <reference field="14" count="1" selected="0">
              <x v="1"/>
            </reference>
          </references>
        </pivotArea>
        <pivotArea type="data" collapsedLevelsAreSubtotals="1" fieldPosition="0">
          <references count="6">
            <reference field="4294967294" count="1" selected="0">
              <x v="0"/>
            </reference>
            <reference field="2" count="1">
              <x v="3"/>
            </reference>
            <reference field="11" count="1" selected="0">
              <x v="313"/>
            </reference>
            <reference field="12" count="1" selected="0">
              <x v="11"/>
            </reference>
            <reference field="13" count="1" selected="0">
              <x v="4"/>
            </reference>
            <reference field="14" count="1" selected="0">
              <x v="1"/>
            </reference>
          </references>
        </pivotArea>
      </pivotAreas>
    </conditionalFormat>
  </conditionalFormats>
  <chartFormats count="1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1" showLastColumn="1"/>
  <filters count="1">
    <filter fld="2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8859E9-0BF6-49B0-9538-82C3EC1AE93A}" name="Table1" displayName="Table1" ref="A1:K11" totalsRowShown="0">
  <autoFilter ref="A1:K11" xr:uid="{DA8859E9-0BF6-49B0-9538-82C3EC1AE93A}"/>
  <tableColumns count="11">
    <tableColumn id="1" xr3:uid="{D0F6847E-6D00-4005-B2E0-7D726AA87EF3}" name="Order_ID"/>
    <tableColumn id="2" xr3:uid="{C2B03232-2AC4-4035-8132-76D663D80A7A}" name="Order_Date" dataDxfId="121"/>
    <tableColumn id="3" xr3:uid="{F05C3879-6A57-4BFE-AFF5-CE74EF60955B}" name="Customer_Name"/>
    <tableColumn id="4" xr3:uid="{4AD3B54A-0B41-405B-A961-F1529958117F}" name="Segment"/>
    <tableColumn id="5" xr3:uid="{69D9D606-0201-48E8-BF4E-1AB22454C95D}" name="Region"/>
    <tableColumn id="6" xr3:uid="{7A00E833-E6DC-407D-B995-C02D854CEC84}" name="Category"/>
    <tableColumn id="7" xr3:uid="{F8AC4304-2791-4438-A284-45120EA484D7}" name="Sub-Category"/>
    <tableColumn id="8" xr3:uid="{ED968CE9-7190-4A55-9758-CB5DD0673351}" name="Sales" dataDxfId="120" dataCellStyle="Currency"/>
    <tableColumn id="9" xr3:uid="{59F20833-056A-4306-B003-B0568AA904F5}" name="Quantity"/>
    <tableColumn id="10" xr3:uid="{C47474B6-6A7D-4780-B68F-DD9E071A0C17}" name="Discount" dataDxfId="119" dataCellStyle="Percent"/>
    <tableColumn id="11" xr3:uid="{5F721AD5-7DE6-45DB-929A-07598E2FAC5C}" name="Profit" dataDxfId="118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imelineCaches/timelineCache1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NativeTimeline_Order_Date" xr10:uid="{0FB35CAD-9EE6-41B5-8924-29DC62943A33}" sourceName="Order_Date">
  <pivotTables>
    <pivotTable tabId="21" name="PivotTable1"/>
  </pivotTables>
  <state minimalRefreshVersion="6" lastRefreshVersion="6" pivotCacheId="459356626" filterType="unknown">
    <bounds startDate="2023-01-01T00:00:00" endDate="2024-01-01T00:00:00"/>
  </state>
</timelineCacheDefinition>
</file>

<file path=xl/timelines/timeline1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Order_Date" xr10:uid="{692F9005-4E52-432D-AB62-268CDE55E0C0}" cache="NativeTimeline_Order_Date" caption="Vip_By_Data" showHorizontalScrollbar="0" level="1" selectionLevel="1" scrollPosition="2023-01-01T00:00:00"/>
</timeline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11/relationships/timeline" Target="../timelines/timeline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EAAFC-CCCD-49F1-A288-5A377878A2C3}">
  <dimension ref="A1:E9"/>
  <sheetViews>
    <sheetView workbookViewId="0">
      <selection activeCell="A6" sqref="A6"/>
    </sheetView>
  </sheetViews>
  <sheetFormatPr defaultRowHeight="15" x14ac:dyDescent="0.25"/>
  <cols>
    <col min="1" max="1" width="13.140625" bestFit="1" customWidth="1"/>
    <col min="2" max="2" width="16.28515625" bestFit="1" customWidth="1"/>
    <col min="3" max="3" width="17.42578125" bestFit="1" customWidth="1"/>
    <col min="4" max="4" width="15.5703125" bestFit="1" customWidth="1"/>
    <col min="5" max="5" width="17.42578125" bestFit="1" customWidth="1"/>
    <col min="6" max="6" width="20.5703125" bestFit="1" customWidth="1"/>
    <col min="7" max="7" width="22.42578125" bestFit="1" customWidth="1"/>
  </cols>
  <sheetData>
    <row r="1" spans="1:5" x14ac:dyDescent="0.25">
      <c r="A1" s="1" t="s">
        <v>3</v>
      </c>
      <c r="B1" t="s">
        <v>19</v>
      </c>
    </row>
    <row r="3" spans="1:5" x14ac:dyDescent="0.25">
      <c r="B3" s="1" t="s">
        <v>2</v>
      </c>
    </row>
    <row r="4" spans="1:5" x14ac:dyDescent="0.25">
      <c r="B4" t="s">
        <v>9</v>
      </c>
      <c r="D4" t="s">
        <v>12</v>
      </c>
    </row>
    <row r="5" spans="1:5" x14ac:dyDescent="0.25">
      <c r="A5" s="1" t="s">
        <v>0</v>
      </c>
      <c r="B5" t="s">
        <v>17</v>
      </c>
      <c r="C5" t="s">
        <v>18</v>
      </c>
      <c r="D5" t="s">
        <v>17</v>
      </c>
      <c r="E5" t="s">
        <v>18</v>
      </c>
    </row>
    <row r="6" spans="1:5" x14ac:dyDescent="0.25">
      <c r="A6" s="2" t="s">
        <v>16</v>
      </c>
      <c r="B6" s="4"/>
      <c r="C6" s="18"/>
      <c r="D6" s="4">
        <v>186000</v>
      </c>
      <c r="E6" s="18">
        <v>155</v>
      </c>
    </row>
    <row r="7" spans="1:5" x14ac:dyDescent="0.25">
      <c r="A7" s="2" t="s">
        <v>11</v>
      </c>
      <c r="B7" s="4">
        <v>142500</v>
      </c>
      <c r="C7" s="18">
        <v>95</v>
      </c>
      <c r="D7" s="4">
        <v>90000</v>
      </c>
      <c r="E7" s="18">
        <v>60</v>
      </c>
    </row>
    <row r="8" spans="1:5" x14ac:dyDescent="0.25">
      <c r="A8" s="2" t="s">
        <v>14</v>
      </c>
      <c r="B8" s="4">
        <v>140000</v>
      </c>
      <c r="C8" s="18">
        <v>350</v>
      </c>
      <c r="D8" s="4">
        <v>48000</v>
      </c>
      <c r="E8" s="18">
        <v>120</v>
      </c>
    </row>
    <row r="9" spans="1:5" x14ac:dyDescent="0.25">
      <c r="A9" s="2" t="s">
        <v>1</v>
      </c>
      <c r="B9" s="4">
        <v>282500</v>
      </c>
      <c r="C9" s="18">
        <v>445</v>
      </c>
      <c r="D9" s="4">
        <v>324000</v>
      </c>
      <c r="E9" s="18">
        <v>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1A776-7B52-4246-B798-CC84D0C516A1}">
  <dimension ref="A1:F9"/>
  <sheetViews>
    <sheetView workbookViewId="0">
      <selection sqref="A1:F9"/>
    </sheetView>
  </sheetViews>
  <sheetFormatPr defaultRowHeight="15" x14ac:dyDescent="0.25"/>
  <cols>
    <col min="1" max="1" width="19.42578125" customWidth="1"/>
    <col min="5" max="5" width="10.42578125" bestFit="1" customWidth="1"/>
    <col min="6" max="6" width="8.85546875" bestFit="1" customWidth="1"/>
  </cols>
  <sheetData>
    <row r="1" spans="1:6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25">
      <c r="A2" s="3">
        <v>45306</v>
      </c>
      <c r="B2" t="s">
        <v>9</v>
      </c>
      <c r="C2" t="s">
        <v>10</v>
      </c>
      <c r="D2" t="s">
        <v>11</v>
      </c>
      <c r="E2">
        <v>50</v>
      </c>
      <c r="F2" s="4">
        <v>75000</v>
      </c>
    </row>
    <row r="3" spans="1:6" x14ac:dyDescent="0.25">
      <c r="A3" s="3">
        <v>45311</v>
      </c>
      <c r="B3" t="s">
        <v>12</v>
      </c>
      <c r="C3" t="s">
        <v>13</v>
      </c>
      <c r="D3" t="s">
        <v>14</v>
      </c>
      <c r="E3">
        <v>120</v>
      </c>
      <c r="F3" s="4">
        <v>48000</v>
      </c>
    </row>
    <row r="4" spans="1:6" x14ac:dyDescent="0.25">
      <c r="A4" s="3">
        <v>45327</v>
      </c>
      <c r="B4" t="s">
        <v>9</v>
      </c>
      <c r="C4" t="s">
        <v>15</v>
      </c>
      <c r="D4" t="s">
        <v>11</v>
      </c>
      <c r="E4">
        <v>45</v>
      </c>
      <c r="F4" s="4">
        <v>67500</v>
      </c>
    </row>
    <row r="5" spans="1:6" x14ac:dyDescent="0.25">
      <c r="A5" s="3">
        <v>45333</v>
      </c>
      <c r="B5" t="s">
        <v>12</v>
      </c>
      <c r="C5" t="s">
        <v>10</v>
      </c>
      <c r="D5" t="s">
        <v>16</v>
      </c>
      <c r="E5">
        <v>80</v>
      </c>
      <c r="F5" s="4">
        <v>96000</v>
      </c>
    </row>
    <row r="6" spans="1:6" x14ac:dyDescent="0.25">
      <c r="A6" s="3">
        <v>45340</v>
      </c>
      <c r="B6" t="s">
        <v>9</v>
      </c>
      <c r="C6" t="s">
        <v>13</v>
      </c>
      <c r="D6" t="s">
        <v>14</v>
      </c>
      <c r="E6">
        <v>150</v>
      </c>
      <c r="F6" s="4">
        <v>60000</v>
      </c>
    </row>
    <row r="7" spans="1:6" x14ac:dyDescent="0.25">
      <c r="A7" s="3">
        <v>45353</v>
      </c>
      <c r="B7" t="s">
        <v>12</v>
      </c>
      <c r="C7" t="s">
        <v>15</v>
      </c>
      <c r="D7" t="s">
        <v>16</v>
      </c>
      <c r="E7">
        <v>75</v>
      </c>
      <c r="F7" s="4">
        <v>90000</v>
      </c>
    </row>
    <row r="8" spans="1:6" x14ac:dyDescent="0.25">
      <c r="A8" s="3">
        <v>45361</v>
      </c>
      <c r="B8" t="s">
        <v>9</v>
      </c>
      <c r="C8" t="s">
        <v>10</v>
      </c>
      <c r="D8" t="s">
        <v>14</v>
      </c>
      <c r="E8">
        <v>200</v>
      </c>
      <c r="F8" s="4">
        <v>80000</v>
      </c>
    </row>
    <row r="9" spans="1:6" x14ac:dyDescent="0.25">
      <c r="A9" s="3">
        <v>45376</v>
      </c>
      <c r="B9" t="s">
        <v>12</v>
      </c>
      <c r="C9" t="s">
        <v>13</v>
      </c>
      <c r="D9" t="s">
        <v>11</v>
      </c>
      <c r="E9">
        <v>60</v>
      </c>
      <c r="F9" s="4">
        <v>90000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172AA-6D06-4EF9-8BFE-A4EC95A252E7}">
  <dimension ref="A3:B9"/>
  <sheetViews>
    <sheetView workbookViewId="0">
      <selection activeCell="F11" sqref="F11"/>
    </sheetView>
  </sheetViews>
  <sheetFormatPr defaultRowHeight="15" x14ac:dyDescent="0.25"/>
  <cols>
    <col min="1" max="1" width="16" bestFit="1" customWidth="1"/>
    <col min="2" max="3" width="15.5703125" bestFit="1" customWidth="1"/>
    <col min="4" max="4" width="14" bestFit="1" customWidth="1"/>
    <col min="5" max="5" width="11.28515625" bestFit="1" customWidth="1"/>
    <col min="6" max="6" width="5.7109375" bestFit="1" customWidth="1"/>
    <col min="7" max="7" width="7.28515625" bestFit="1" customWidth="1"/>
    <col min="8" max="8" width="12.140625" bestFit="1" customWidth="1"/>
    <col min="9" max="9" width="15.85546875" bestFit="1" customWidth="1"/>
    <col min="10" max="10" width="5.7109375" bestFit="1" customWidth="1"/>
    <col min="11" max="11" width="19" bestFit="1" customWidth="1"/>
    <col min="12" max="12" width="11.28515625" bestFit="1" customWidth="1"/>
  </cols>
  <sheetData>
    <row r="3" spans="1:2" x14ac:dyDescent="0.25">
      <c r="A3" s="1" t="s">
        <v>0</v>
      </c>
      <c r="B3" t="s">
        <v>17</v>
      </c>
    </row>
    <row r="4" spans="1:2" x14ac:dyDescent="0.25">
      <c r="A4" s="2" t="s">
        <v>41</v>
      </c>
      <c r="B4" s="8">
        <v>71988</v>
      </c>
    </row>
    <row r="5" spans="1:2" x14ac:dyDescent="0.25">
      <c r="A5" s="2" t="s">
        <v>43</v>
      </c>
      <c r="B5" s="8">
        <v>62990.999999999993</v>
      </c>
    </row>
    <row r="6" spans="1:2" x14ac:dyDescent="0.25">
      <c r="A6" s="2" t="s">
        <v>33</v>
      </c>
      <c r="B6" s="8">
        <v>55991.999999999993</v>
      </c>
    </row>
    <row r="7" spans="1:2" x14ac:dyDescent="0.25">
      <c r="A7" s="2" t="s">
        <v>39</v>
      </c>
      <c r="B7" s="8">
        <v>44992.5</v>
      </c>
    </row>
    <row r="8" spans="1:2" x14ac:dyDescent="0.25">
      <c r="A8" s="2" t="s">
        <v>40</v>
      </c>
      <c r="B8" s="8">
        <v>41994</v>
      </c>
    </row>
    <row r="9" spans="1:2" x14ac:dyDescent="0.25">
      <c r="A9" s="2" t="s">
        <v>1</v>
      </c>
      <c r="B9" s="8">
        <v>277957.5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67B4F-4D9F-4C8F-A722-460F9CA5192C}">
  <dimension ref="A1:L8"/>
  <sheetViews>
    <sheetView workbookViewId="0">
      <selection activeCell="H1" sqref="H1"/>
    </sheetView>
  </sheetViews>
  <sheetFormatPr defaultRowHeight="15" x14ac:dyDescent="0.25"/>
  <cols>
    <col min="1" max="1" width="15" bestFit="1" customWidth="1"/>
    <col min="2" max="2" width="11.28515625" bestFit="1" customWidth="1"/>
    <col min="3" max="3" width="16.5703125" bestFit="1" customWidth="1"/>
    <col min="4" max="4" width="17.140625" customWidth="1"/>
    <col min="5" max="5" width="16.5703125" bestFit="1" customWidth="1"/>
    <col min="6" max="6" width="8.7109375" bestFit="1" customWidth="1"/>
    <col min="7" max="7" width="20" customWidth="1"/>
    <col min="8" max="8" width="19.85546875" customWidth="1"/>
    <col min="9" max="9" width="19.5703125" customWidth="1"/>
    <col min="10" max="10" width="22.28515625" customWidth="1"/>
    <col min="11" max="11" width="27.5703125" customWidth="1"/>
    <col min="12" max="12" width="25.5703125" bestFit="1" customWidth="1"/>
  </cols>
  <sheetData>
    <row r="1" spans="1:12" x14ac:dyDescent="0.25">
      <c r="A1" t="s">
        <v>22</v>
      </c>
      <c r="B1" t="s">
        <v>3</v>
      </c>
      <c r="C1" t="s">
        <v>23</v>
      </c>
      <c r="D1" t="s">
        <v>24</v>
      </c>
      <c r="E1" t="s">
        <v>25</v>
      </c>
      <c r="F1" t="s">
        <v>4</v>
      </c>
      <c r="G1" t="s">
        <v>7</v>
      </c>
      <c r="H1" t="s">
        <v>20</v>
      </c>
      <c r="I1" t="s">
        <v>26</v>
      </c>
      <c r="J1" t="s">
        <v>8</v>
      </c>
      <c r="K1" t="s">
        <v>21</v>
      </c>
      <c r="L1" s="7"/>
    </row>
    <row r="2" spans="1:12" x14ac:dyDescent="0.25">
      <c r="A2">
        <v>1</v>
      </c>
      <c r="B2" s="3">
        <v>44941</v>
      </c>
      <c r="C2" t="s">
        <v>27</v>
      </c>
      <c r="D2" t="s">
        <v>28</v>
      </c>
      <c r="E2" t="s">
        <v>29</v>
      </c>
      <c r="F2" t="s">
        <v>30</v>
      </c>
      <c r="G2" s="4">
        <v>500</v>
      </c>
      <c r="H2" s="6">
        <v>59.99</v>
      </c>
      <c r="I2" s="4">
        <v>35.99</v>
      </c>
      <c r="J2" s="6">
        <f>G2*H2</f>
        <v>29995</v>
      </c>
      <c r="K2" s="4">
        <f>G2*(H2-I2)</f>
        <v>12000</v>
      </c>
    </row>
    <row r="3" spans="1:12" x14ac:dyDescent="0.25">
      <c r="A3">
        <v>2</v>
      </c>
      <c r="B3" s="3">
        <v>44977</v>
      </c>
      <c r="C3" t="s">
        <v>31</v>
      </c>
      <c r="D3" t="s">
        <v>32</v>
      </c>
      <c r="E3" t="s">
        <v>33</v>
      </c>
      <c r="F3" t="s">
        <v>34</v>
      </c>
      <c r="G3" s="4">
        <v>800</v>
      </c>
      <c r="H3" s="6">
        <v>69.989999999999995</v>
      </c>
      <c r="I3" s="4">
        <v>41.99</v>
      </c>
      <c r="J3" s="6">
        <f t="shared" ref="J3:J8" si="0">G3*H3</f>
        <v>55991.999999999993</v>
      </c>
      <c r="K3" s="4">
        <f t="shared" ref="K3:K8" si="1">G3*(H3-I3)</f>
        <v>22399.999999999993</v>
      </c>
    </row>
    <row r="4" spans="1:12" x14ac:dyDescent="0.25">
      <c r="A4">
        <v>3</v>
      </c>
      <c r="B4" s="3">
        <v>44990</v>
      </c>
      <c r="C4" t="s">
        <v>27</v>
      </c>
      <c r="D4" t="s">
        <v>35</v>
      </c>
      <c r="E4" s="5" t="s">
        <v>36</v>
      </c>
      <c r="F4" t="s">
        <v>37</v>
      </c>
      <c r="G4" s="4">
        <v>300</v>
      </c>
      <c r="H4" s="6">
        <v>39.99</v>
      </c>
      <c r="I4" s="4">
        <v>23.99</v>
      </c>
      <c r="J4" s="6">
        <f t="shared" si="0"/>
        <v>11997</v>
      </c>
      <c r="K4" s="4">
        <f t="shared" si="1"/>
        <v>4800.0000000000009</v>
      </c>
    </row>
    <row r="5" spans="1:12" x14ac:dyDescent="0.25">
      <c r="A5">
        <v>4</v>
      </c>
      <c r="B5" s="3">
        <v>44996</v>
      </c>
      <c r="C5" t="s">
        <v>38</v>
      </c>
      <c r="D5" t="s">
        <v>32</v>
      </c>
      <c r="E5" t="s">
        <v>39</v>
      </c>
      <c r="F5" t="s">
        <v>30</v>
      </c>
      <c r="G5" s="4">
        <v>750</v>
      </c>
      <c r="H5" s="6">
        <v>59.99</v>
      </c>
      <c r="I5" s="4">
        <v>35.99</v>
      </c>
      <c r="J5" s="6">
        <f t="shared" si="0"/>
        <v>44992.5</v>
      </c>
      <c r="K5" s="4">
        <f t="shared" si="1"/>
        <v>18000</v>
      </c>
    </row>
    <row r="6" spans="1:12" x14ac:dyDescent="0.25">
      <c r="A6">
        <v>5</v>
      </c>
      <c r="B6" s="3">
        <v>45038</v>
      </c>
      <c r="C6" t="s">
        <v>31</v>
      </c>
      <c r="D6" t="s">
        <v>28</v>
      </c>
      <c r="E6" t="s">
        <v>40</v>
      </c>
      <c r="F6" t="s">
        <v>37</v>
      </c>
      <c r="G6" s="4">
        <v>600</v>
      </c>
      <c r="H6" s="6">
        <v>69.989999999999995</v>
      </c>
      <c r="I6" s="4">
        <v>41.99</v>
      </c>
      <c r="J6" s="6">
        <f t="shared" si="0"/>
        <v>41994</v>
      </c>
      <c r="K6" s="4">
        <f t="shared" si="1"/>
        <v>16799.999999999996</v>
      </c>
    </row>
    <row r="7" spans="1:12" x14ac:dyDescent="0.25">
      <c r="A7">
        <v>6</v>
      </c>
      <c r="B7" s="3">
        <v>45056</v>
      </c>
      <c r="C7" t="s">
        <v>27</v>
      </c>
      <c r="D7" t="s">
        <v>32</v>
      </c>
      <c r="E7" t="s">
        <v>41</v>
      </c>
      <c r="F7" t="s">
        <v>34</v>
      </c>
      <c r="G7" s="4">
        <v>1200</v>
      </c>
      <c r="H7" s="6">
        <v>59.99</v>
      </c>
      <c r="I7" s="4">
        <v>35.99</v>
      </c>
      <c r="J7" s="6">
        <f t="shared" si="0"/>
        <v>71988</v>
      </c>
      <c r="K7" s="4">
        <f t="shared" si="1"/>
        <v>28800</v>
      </c>
    </row>
    <row r="8" spans="1:12" x14ac:dyDescent="0.25">
      <c r="A8">
        <v>7</v>
      </c>
      <c r="B8" s="3">
        <v>45095</v>
      </c>
      <c r="C8" t="s">
        <v>38</v>
      </c>
      <c r="D8" t="s">
        <v>42</v>
      </c>
      <c r="E8" t="s">
        <v>43</v>
      </c>
      <c r="F8" t="s">
        <v>34</v>
      </c>
      <c r="G8" s="4">
        <v>900</v>
      </c>
      <c r="H8" s="6">
        <v>69.989999999999995</v>
      </c>
      <c r="I8" s="4">
        <v>41.99</v>
      </c>
      <c r="J8" s="6">
        <f t="shared" si="0"/>
        <v>62990.999999999993</v>
      </c>
      <c r="K8" s="4">
        <f t="shared" si="1"/>
        <v>25199.999999999993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C119C-7331-42B6-87F9-DF1F50CBA08A}">
  <dimension ref="A4:D9"/>
  <sheetViews>
    <sheetView workbookViewId="0">
      <selection activeCell="D5" sqref="D5"/>
    </sheetView>
  </sheetViews>
  <sheetFormatPr defaultRowHeight="15" x14ac:dyDescent="0.25"/>
  <cols>
    <col min="1" max="1" width="23.42578125" bestFit="1" customWidth="1"/>
    <col min="2" max="2" width="22.5703125" bestFit="1" customWidth="1"/>
    <col min="3" max="3" width="15.85546875" bestFit="1" customWidth="1"/>
    <col min="4" max="5" width="12.5703125" bestFit="1" customWidth="1"/>
    <col min="6" max="10" width="15.85546875" bestFit="1" customWidth="1"/>
    <col min="11" max="11" width="20.85546875" bestFit="1" customWidth="1"/>
    <col min="12" max="12" width="17.7109375" bestFit="1" customWidth="1"/>
    <col min="13" max="25" width="20.5703125" bestFit="1" customWidth="1"/>
    <col min="26" max="26" width="25.7109375" bestFit="1" customWidth="1"/>
    <col min="27" max="27" width="21.140625" bestFit="1" customWidth="1"/>
  </cols>
  <sheetData>
    <row r="4" spans="1:4" x14ac:dyDescent="0.25">
      <c r="A4" s="1" t="s">
        <v>54</v>
      </c>
      <c r="B4" s="1" t="s">
        <v>55</v>
      </c>
      <c r="C4" t="s">
        <v>82</v>
      </c>
      <c r="D4" t="s">
        <v>83</v>
      </c>
    </row>
    <row r="5" spans="1:4" x14ac:dyDescent="0.25">
      <c r="A5" t="s">
        <v>50</v>
      </c>
      <c r="C5" s="8">
        <v>40974</v>
      </c>
      <c r="D5" s="9">
        <v>0.37657079646017699</v>
      </c>
    </row>
    <row r="6" spans="1:4" x14ac:dyDescent="0.25">
      <c r="A6" t="s">
        <v>51</v>
      </c>
      <c r="C6" s="8">
        <v>11530</v>
      </c>
      <c r="D6" s="9">
        <v>0.12469026548672567</v>
      </c>
    </row>
    <row r="7" spans="1:4" x14ac:dyDescent="0.25">
      <c r="A7" t="s">
        <v>52</v>
      </c>
      <c r="C7" s="8">
        <v>17033</v>
      </c>
      <c r="D7" s="9">
        <v>0.17542035398230088</v>
      </c>
    </row>
    <row r="8" spans="1:4" x14ac:dyDescent="0.25">
      <c r="A8" t="s">
        <v>53</v>
      </c>
      <c r="C8" s="8">
        <v>34676</v>
      </c>
      <c r="D8" s="9">
        <v>0.32331858407079644</v>
      </c>
    </row>
    <row r="9" spans="1:4" x14ac:dyDescent="0.25">
      <c r="A9" t="s">
        <v>1</v>
      </c>
      <c r="C9" s="8">
        <v>104213</v>
      </c>
      <c r="D9" s="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9E81B-578F-4895-A5E7-2E8F9F0F5E2A}">
  <dimension ref="A1:L14"/>
  <sheetViews>
    <sheetView workbookViewId="0">
      <selection activeCell="G2" sqref="G2"/>
    </sheetView>
  </sheetViews>
  <sheetFormatPr defaultRowHeight="15" x14ac:dyDescent="0.25"/>
  <cols>
    <col min="1" max="4" width="17.140625" customWidth="1"/>
    <col min="5" max="5" width="22.42578125" bestFit="1" customWidth="1"/>
    <col min="6" max="7" width="17.140625" customWidth="1"/>
    <col min="8" max="8" width="20.28515625" customWidth="1"/>
    <col min="9" max="9" width="15.140625" customWidth="1"/>
    <col min="10" max="10" width="15.5703125" bestFit="1" customWidth="1"/>
    <col min="11" max="11" width="15.42578125" customWidth="1"/>
    <col min="12" max="12" width="17.7109375" bestFit="1" customWidth="1"/>
  </cols>
  <sheetData>
    <row r="1" spans="1:12" ht="21" thickTop="1" thickBot="1" x14ac:dyDescent="0.4">
      <c r="A1" s="10" t="s">
        <v>3</v>
      </c>
      <c r="B1" s="10" t="s">
        <v>56</v>
      </c>
      <c r="C1" s="10" t="s">
        <v>44</v>
      </c>
      <c r="D1" s="10" t="s">
        <v>57</v>
      </c>
      <c r="E1" s="10" t="s">
        <v>45</v>
      </c>
      <c r="F1" s="10" t="s">
        <v>58</v>
      </c>
      <c r="G1" s="10" t="s">
        <v>46</v>
      </c>
      <c r="H1" s="10" t="s">
        <v>47</v>
      </c>
      <c r="I1" s="10" t="s">
        <v>49</v>
      </c>
      <c r="J1" s="11" t="s">
        <v>80</v>
      </c>
      <c r="K1" s="10" t="s">
        <v>21</v>
      </c>
      <c r="L1" s="10" t="s">
        <v>81</v>
      </c>
    </row>
    <row r="2" spans="1:12" ht="16.5" thickTop="1" thickBot="1" x14ac:dyDescent="0.3">
      <c r="A2" s="12">
        <v>44941</v>
      </c>
      <c r="B2" s="12" t="s">
        <v>59</v>
      </c>
      <c r="C2" s="13" t="s">
        <v>60</v>
      </c>
      <c r="D2" s="13" t="s">
        <v>61</v>
      </c>
      <c r="E2" s="13" t="s">
        <v>62</v>
      </c>
      <c r="F2" s="13">
        <v>5</v>
      </c>
      <c r="G2" s="14">
        <v>2295</v>
      </c>
      <c r="H2" s="14">
        <v>1252</v>
      </c>
      <c r="I2" s="14">
        <f>F2*H2</f>
        <v>6260</v>
      </c>
      <c r="J2" s="14">
        <f>G2*F2</f>
        <v>11475</v>
      </c>
      <c r="K2" s="14">
        <f>J2-I2</f>
        <v>5215</v>
      </c>
      <c r="L2" s="15">
        <f>K2/J2</f>
        <v>0.45446623093681915</v>
      </c>
    </row>
    <row r="3" spans="1:12" ht="16.5" thickTop="1" thickBot="1" x14ac:dyDescent="0.3">
      <c r="A3" s="12">
        <v>44977</v>
      </c>
      <c r="B3" s="12" t="s">
        <v>63</v>
      </c>
      <c r="C3" s="13" t="s">
        <v>48</v>
      </c>
      <c r="D3" s="13" t="s">
        <v>64</v>
      </c>
      <c r="E3" s="13" t="s">
        <v>65</v>
      </c>
      <c r="F3" s="13">
        <v>25</v>
      </c>
      <c r="G3" s="14">
        <v>35</v>
      </c>
      <c r="H3" s="14">
        <v>13</v>
      </c>
      <c r="I3" s="14">
        <f t="shared" ref="I3:I13" si="0">F3*H3</f>
        <v>325</v>
      </c>
      <c r="J3" s="14">
        <f t="shared" ref="J3:J13" si="1">G3*F3</f>
        <v>875</v>
      </c>
      <c r="K3" s="14">
        <f t="shared" ref="K3:K13" si="2">J3-I3</f>
        <v>550</v>
      </c>
      <c r="L3" s="15">
        <f t="shared" ref="L3:L13" si="3">K3/J3</f>
        <v>0.62857142857142856</v>
      </c>
    </row>
    <row r="4" spans="1:12" ht="16.5" thickTop="1" thickBot="1" x14ac:dyDescent="0.3">
      <c r="A4" s="12">
        <v>44990</v>
      </c>
      <c r="B4" s="12" t="s">
        <v>66</v>
      </c>
      <c r="C4" s="13" t="s">
        <v>60</v>
      </c>
      <c r="D4" s="13" t="s">
        <v>67</v>
      </c>
      <c r="E4" s="13" t="s">
        <v>68</v>
      </c>
      <c r="F4" s="13">
        <v>8</v>
      </c>
      <c r="G4" s="14">
        <v>3578</v>
      </c>
      <c r="H4" s="14">
        <v>2171</v>
      </c>
      <c r="I4" s="14">
        <f t="shared" si="0"/>
        <v>17368</v>
      </c>
      <c r="J4" s="14">
        <f t="shared" si="1"/>
        <v>28624</v>
      </c>
      <c r="K4" s="14">
        <f t="shared" si="2"/>
        <v>11256</v>
      </c>
      <c r="L4" s="15">
        <f t="shared" si="3"/>
        <v>0.39323644494130799</v>
      </c>
    </row>
    <row r="5" spans="1:12" ht="16.5" thickTop="1" thickBot="1" x14ac:dyDescent="0.3">
      <c r="A5" s="12">
        <v>45027</v>
      </c>
      <c r="B5" s="12" t="s">
        <v>59</v>
      </c>
      <c r="C5" s="13" t="s">
        <v>48</v>
      </c>
      <c r="D5" s="13" t="s">
        <v>69</v>
      </c>
      <c r="E5" s="13" t="s">
        <v>70</v>
      </c>
      <c r="F5" s="13">
        <v>40</v>
      </c>
      <c r="G5" s="14">
        <v>30</v>
      </c>
      <c r="H5" s="14">
        <v>11</v>
      </c>
      <c r="I5" s="14">
        <f t="shared" si="0"/>
        <v>440</v>
      </c>
      <c r="J5" s="14">
        <f t="shared" si="1"/>
        <v>1200</v>
      </c>
      <c r="K5" s="14">
        <f t="shared" si="2"/>
        <v>760</v>
      </c>
      <c r="L5" s="15">
        <f t="shared" si="3"/>
        <v>0.6333333333333333</v>
      </c>
    </row>
    <row r="6" spans="1:12" ht="16.5" thickTop="1" thickBot="1" x14ac:dyDescent="0.3">
      <c r="A6" s="12">
        <v>45068</v>
      </c>
      <c r="B6" s="12" t="s">
        <v>63</v>
      </c>
      <c r="C6" s="13" t="s">
        <v>60</v>
      </c>
      <c r="D6" s="13" t="s">
        <v>61</v>
      </c>
      <c r="E6" s="13" t="s">
        <v>71</v>
      </c>
      <c r="F6" s="13">
        <v>4</v>
      </c>
      <c r="G6" s="14">
        <v>2320</v>
      </c>
      <c r="H6" s="14">
        <v>1266</v>
      </c>
      <c r="I6" s="14">
        <f t="shared" si="0"/>
        <v>5064</v>
      </c>
      <c r="J6" s="14">
        <f t="shared" si="1"/>
        <v>9280</v>
      </c>
      <c r="K6" s="14">
        <f t="shared" si="2"/>
        <v>4216</v>
      </c>
      <c r="L6" s="15">
        <f t="shared" si="3"/>
        <v>0.4543103448275862</v>
      </c>
    </row>
    <row r="7" spans="1:12" ht="16.5" thickTop="1" thickBot="1" x14ac:dyDescent="0.3">
      <c r="A7" s="12">
        <v>45087</v>
      </c>
      <c r="B7" s="12" t="s">
        <v>72</v>
      </c>
      <c r="C7" s="13" t="s">
        <v>48</v>
      </c>
      <c r="D7" s="13" t="s">
        <v>64</v>
      </c>
      <c r="E7" s="13" t="s">
        <v>73</v>
      </c>
      <c r="F7" s="13">
        <v>30</v>
      </c>
      <c r="G7" s="14">
        <v>35</v>
      </c>
      <c r="H7" s="14">
        <v>13</v>
      </c>
      <c r="I7" s="14">
        <f t="shared" si="0"/>
        <v>390</v>
      </c>
      <c r="J7" s="14">
        <f t="shared" si="1"/>
        <v>1050</v>
      </c>
      <c r="K7" s="14">
        <f t="shared" si="2"/>
        <v>660</v>
      </c>
      <c r="L7" s="15">
        <f t="shared" si="3"/>
        <v>0.62857142857142856</v>
      </c>
    </row>
    <row r="8" spans="1:12" ht="16.5" thickTop="1" thickBot="1" x14ac:dyDescent="0.3">
      <c r="A8" s="12">
        <v>45125</v>
      </c>
      <c r="B8" s="12" t="s">
        <v>59</v>
      </c>
      <c r="C8" s="13" t="s">
        <v>60</v>
      </c>
      <c r="D8" s="13" t="s">
        <v>67</v>
      </c>
      <c r="E8" s="13" t="s">
        <v>74</v>
      </c>
      <c r="F8" s="13">
        <v>6</v>
      </c>
      <c r="G8" s="14">
        <v>1458</v>
      </c>
      <c r="H8" s="14">
        <v>808</v>
      </c>
      <c r="I8" s="14">
        <f t="shared" si="0"/>
        <v>4848</v>
      </c>
      <c r="J8" s="14">
        <f t="shared" si="1"/>
        <v>8748</v>
      </c>
      <c r="K8" s="14">
        <f t="shared" si="2"/>
        <v>3900</v>
      </c>
      <c r="L8" s="15">
        <f t="shared" si="3"/>
        <v>0.44581618655692729</v>
      </c>
    </row>
    <row r="9" spans="1:12" ht="16.5" thickTop="1" thickBot="1" x14ac:dyDescent="0.3">
      <c r="A9" s="12">
        <v>45163</v>
      </c>
      <c r="B9" s="12" t="s">
        <v>63</v>
      </c>
      <c r="C9" s="13" t="s">
        <v>48</v>
      </c>
      <c r="D9" s="13" t="s">
        <v>69</v>
      </c>
      <c r="E9" s="13" t="s">
        <v>75</v>
      </c>
      <c r="F9" s="13">
        <v>50</v>
      </c>
      <c r="G9" s="14">
        <v>28</v>
      </c>
      <c r="H9" s="14">
        <v>10</v>
      </c>
      <c r="I9" s="14">
        <f t="shared" si="0"/>
        <v>500</v>
      </c>
      <c r="J9" s="14">
        <f t="shared" si="1"/>
        <v>1400</v>
      </c>
      <c r="K9" s="14">
        <f t="shared" si="2"/>
        <v>900</v>
      </c>
      <c r="L9" s="15">
        <f t="shared" si="3"/>
        <v>0.6428571428571429</v>
      </c>
    </row>
    <row r="10" spans="1:12" ht="16.5" thickTop="1" thickBot="1" x14ac:dyDescent="0.3">
      <c r="A10" s="12">
        <v>45170</v>
      </c>
      <c r="B10" s="12" t="s">
        <v>66</v>
      </c>
      <c r="C10" s="13" t="s">
        <v>60</v>
      </c>
      <c r="D10" s="13" t="s">
        <v>61</v>
      </c>
      <c r="E10" s="13" t="s">
        <v>62</v>
      </c>
      <c r="F10" s="13">
        <v>3</v>
      </c>
      <c r="G10" s="14">
        <v>2295</v>
      </c>
      <c r="H10" s="14">
        <v>1252</v>
      </c>
      <c r="I10" s="14">
        <f t="shared" si="0"/>
        <v>3756</v>
      </c>
      <c r="J10" s="14">
        <f t="shared" si="1"/>
        <v>6885</v>
      </c>
      <c r="K10" s="14">
        <f t="shared" si="2"/>
        <v>3129</v>
      </c>
      <c r="L10" s="15">
        <f t="shared" si="3"/>
        <v>0.45446623093681915</v>
      </c>
    </row>
    <row r="11" spans="1:12" ht="16.5" thickTop="1" thickBot="1" x14ac:dyDescent="0.3">
      <c r="A11" s="12">
        <v>45214</v>
      </c>
      <c r="B11" s="12" t="s">
        <v>72</v>
      </c>
      <c r="C11" s="13" t="s">
        <v>60</v>
      </c>
      <c r="D11" s="13" t="s">
        <v>67</v>
      </c>
      <c r="E11" s="13" t="s">
        <v>76</v>
      </c>
      <c r="F11" s="13">
        <v>10</v>
      </c>
      <c r="G11" s="14">
        <v>783</v>
      </c>
      <c r="H11" s="14">
        <v>419</v>
      </c>
      <c r="I11" s="14">
        <f t="shared" si="0"/>
        <v>4190</v>
      </c>
      <c r="J11" s="14">
        <f t="shared" si="1"/>
        <v>7830</v>
      </c>
      <c r="K11" s="14">
        <f t="shared" si="2"/>
        <v>3640</v>
      </c>
      <c r="L11" s="15">
        <f t="shared" si="3"/>
        <v>0.46487867177522352</v>
      </c>
    </row>
    <row r="12" spans="1:12" ht="16.5" thickTop="1" thickBot="1" x14ac:dyDescent="0.3">
      <c r="A12" s="12">
        <v>45242</v>
      </c>
      <c r="B12" s="12" t="s">
        <v>59</v>
      </c>
      <c r="C12" s="13" t="s">
        <v>48</v>
      </c>
      <c r="D12" s="13" t="s">
        <v>77</v>
      </c>
      <c r="E12" s="13" t="s">
        <v>78</v>
      </c>
      <c r="F12" s="13">
        <v>15</v>
      </c>
      <c r="G12" s="14">
        <v>120</v>
      </c>
      <c r="H12" s="14">
        <v>45</v>
      </c>
      <c r="I12" s="14">
        <f t="shared" si="0"/>
        <v>675</v>
      </c>
      <c r="J12" s="14">
        <f t="shared" si="1"/>
        <v>1800</v>
      </c>
      <c r="K12" s="14">
        <f t="shared" si="2"/>
        <v>1125</v>
      </c>
      <c r="L12" s="15">
        <f t="shared" si="3"/>
        <v>0.625</v>
      </c>
    </row>
    <row r="13" spans="1:12" ht="16.5" thickTop="1" thickBot="1" x14ac:dyDescent="0.3">
      <c r="A13" s="12">
        <v>45280</v>
      </c>
      <c r="B13" s="12" t="s">
        <v>63</v>
      </c>
      <c r="C13" s="13" t="s">
        <v>60</v>
      </c>
      <c r="D13" s="13" t="s">
        <v>67</v>
      </c>
      <c r="E13" s="13" t="s">
        <v>79</v>
      </c>
      <c r="F13" s="13">
        <v>7</v>
      </c>
      <c r="G13" s="14">
        <v>3578</v>
      </c>
      <c r="H13" s="14">
        <v>2171</v>
      </c>
      <c r="I13" s="14">
        <f t="shared" si="0"/>
        <v>15197</v>
      </c>
      <c r="J13" s="14">
        <f t="shared" si="1"/>
        <v>25046</v>
      </c>
      <c r="K13" s="14">
        <f t="shared" si="2"/>
        <v>9849</v>
      </c>
      <c r="L13" s="15">
        <f t="shared" si="3"/>
        <v>0.39323644494130799</v>
      </c>
    </row>
    <row r="14" spans="1:12" ht="15.75" thickTop="1" x14ac:dyDescent="0.25">
      <c r="B14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B8790-D3D5-4EC0-A4AE-2D6A5F09B8ED}">
  <dimension ref="A1:B11"/>
  <sheetViews>
    <sheetView showGridLines="0" tabSelected="1" workbookViewId="0">
      <selection activeCell="M25" sqref="M25"/>
    </sheetView>
  </sheetViews>
  <sheetFormatPr defaultRowHeight="15" x14ac:dyDescent="0.25"/>
  <cols>
    <col min="1" max="1" width="11.28515625" bestFit="1" customWidth="1"/>
    <col min="2" max="2" width="57.42578125" customWidth="1"/>
    <col min="3" max="3" width="8.140625" bestFit="1" customWidth="1"/>
    <col min="4" max="4" width="12.140625" bestFit="1" customWidth="1"/>
    <col min="5" max="5" width="15.42578125" bestFit="1" customWidth="1"/>
  </cols>
  <sheetData>
    <row r="1" spans="1:2" ht="15.75" thickBot="1" x14ac:dyDescent="0.3">
      <c r="A1" s="20" t="s">
        <v>130</v>
      </c>
      <c r="B1" s="20"/>
    </row>
    <row r="2" spans="1:2" ht="16.5" thickTop="1" thickBot="1" x14ac:dyDescent="0.3">
      <c r="A2" s="20"/>
      <c r="B2" s="20"/>
    </row>
    <row r="3" spans="1:2" ht="15.75" thickTop="1" x14ac:dyDescent="0.25">
      <c r="B3" t="s">
        <v>129</v>
      </c>
    </row>
    <row r="4" spans="1:2" x14ac:dyDescent="0.25">
      <c r="A4" s="2" t="s">
        <v>127</v>
      </c>
      <c r="B4" s="19">
        <v>16</v>
      </c>
    </row>
    <row r="5" spans="1:2" x14ac:dyDescent="0.25">
      <c r="A5" s="17" t="s">
        <v>51</v>
      </c>
      <c r="B5" s="19">
        <v>7</v>
      </c>
    </row>
    <row r="6" spans="1:2" x14ac:dyDescent="0.25">
      <c r="A6" s="17" t="s">
        <v>53</v>
      </c>
      <c r="B6" s="19">
        <v>9</v>
      </c>
    </row>
    <row r="7" spans="1:2" x14ac:dyDescent="0.25">
      <c r="A7" s="2" t="s">
        <v>128</v>
      </c>
      <c r="B7" s="19">
        <v>16</v>
      </c>
    </row>
    <row r="8" spans="1:2" x14ac:dyDescent="0.25">
      <c r="A8" s="17" t="s">
        <v>50</v>
      </c>
      <c r="B8" s="19">
        <v>5</v>
      </c>
    </row>
    <row r="9" spans="1:2" x14ac:dyDescent="0.25">
      <c r="A9" s="17" t="s">
        <v>51</v>
      </c>
      <c r="B9" s="19">
        <v>4</v>
      </c>
    </row>
    <row r="10" spans="1:2" x14ac:dyDescent="0.25">
      <c r="A10" s="17" t="s">
        <v>53</v>
      </c>
      <c r="B10" s="19">
        <v>7</v>
      </c>
    </row>
    <row r="11" spans="1:2" x14ac:dyDescent="0.25">
      <c r="A11" s="2" t="s">
        <v>1</v>
      </c>
      <c r="B11" s="19">
        <v>32</v>
      </c>
    </row>
  </sheetData>
  <mergeCells count="1">
    <mergeCell ref="A1:B2"/>
  </mergeCells>
  <conditionalFormatting pivot="1" sqref="B4 B7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{E4B08AB3-24B6-4B26-A0EF-60E0042D9A6B}</x14:id>
        </ext>
      </extLst>
    </cfRule>
  </conditionalFormatting>
  <conditionalFormatting pivot="1" sqref="B4 B5 B6 B7 B8 B9 B10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{D8B3666C-48D5-444C-A008-AD641EDAB862}</x14:id>
        </ext>
      </extLst>
    </cfRule>
  </conditionalFormatting>
  <pageMargins left="0.7" right="0.7" top="0.75" bottom="0.75" header="0.3" footer="0.3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 pivot="1">
          <x14:cfRule type="dataBar" id="{E4B08AB3-24B6-4B26-A0EF-60E0042D9A6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B4 B7</xm:sqref>
        </x14:conditionalFormatting>
        <x14:conditionalFormatting xmlns:xm="http://schemas.microsoft.com/office/excel/2006/main" pivot="1">
          <x14:cfRule type="dataBar" id="{D8B3666C-48D5-444C-A008-AD641EDAB86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B4 B5 B6 B7 B8 B9 B10</xm:sqref>
        </x14:conditionalFormatting>
      </x14:conditionalFormattings>
    </ext>
    <ext xmlns:x15="http://schemas.microsoft.com/office/spreadsheetml/2010/11/main" uri="{7E03D99C-DC04-49d9-9315-930204A7B6E9}">
      <x15:timelineRefs>
        <x15:timelineRef r:id="rId3"/>
      </x15:timelineRef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96431-A3D7-4DD9-8874-85596478E0CE}">
  <dimension ref="A1:K11"/>
  <sheetViews>
    <sheetView workbookViewId="0">
      <selection activeCell="B3" sqref="B3"/>
    </sheetView>
  </sheetViews>
  <sheetFormatPr defaultRowHeight="15" x14ac:dyDescent="0.25"/>
  <cols>
    <col min="1" max="7" width="18.7109375" customWidth="1"/>
    <col min="8" max="8" width="12.42578125" customWidth="1"/>
    <col min="9" max="9" width="10.85546875" customWidth="1"/>
    <col min="10" max="12" width="18.7109375" customWidth="1"/>
  </cols>
  <sheetData>
    <row r="1" spans="1:11" x14ac:dyDescent="0.25">
      <c r="A1" t="s">
        <v>84</v>
      </c>
      <c r="B1" t="s">
        <v>3</v>
      </c>
      <c r="C1" t="s">
        <v>85</v>
      </c>
      <c r="D1" t="s">
        <v>86</v>
      </c>
      <c r="E1" t="s">
        <v>4</v>
      </c>
      <c r="F1" t="s">
        <v>44</v>
      </c>
      <c r="G1" t="s">
        <v>87</v>
      </c>
      <c r="H1" t="s">
        <v>88</v>
      </c>
      <c r="I1" t="s">
        <v>58</v>
      </c>
      <c r="J1" t="s">
        <v>89</v>
      </c>
      <c r="K1" t="s">
        <v>90</v>
      </c>
    </row>
    <row r="2" spans="1:11" x14ac:dyDescent="0.25">
      <c r="A2" t="s">
        <v>91</v>
      </c>
      <c r="B2" s="3">
        <v>45238</v>
      </c>
      <c r="C2" t="s">
        <v>92</v>
      </c>
      <c r="D2" t="s">
        <v>93</v>
      </c>
      <c r="E2" t="s">
        <v>12</v>
      </c>
      <c r="F2" t="s">
        <v>94</v>
      </c>
      <c r="G2" t="s">
        <v>95</v>
      </c>
      <c r="H2" s="6">
        <v>261.95999999999998</v>
      </c>
      <c r="I2">
        <v>2</v>
      </c>
      <c r="J2" s="16">
        <v>0</v>
      </c>
      <c r="K2" s="6">
        <v>41.91</v>
      </c>
    </row>
    <row r="3" spans="1:11" x14ac:dyDescent="0.25">
      <c r="A3" t="s">
        <v>96</v>
      </c>
      <c r="B3" s="3">
        <v>45089</v>
      </c>
      <c r="C3" t="s">
        <v>97</v>
      </c>
      <c r="D3" t="s">
        <v>98</v>
      </c>
      <c r="E3" t="s">
        <v>99</v>
      </c>
      <c r="F3" t="s">
        <v>100</v>
      </c>
      <c r="G3" t="s">
        <v>101</v>
      </c>
      <c r="H3" s="6">
        <v>11.48</v>
      </c>
      <c r="I3">
        <v>3</v>
      </c>
      <c r="J3" s="16">
        <v>0</v>
      </c>
      <c r="K3" s="6">
        <v>5.51</v>
      </c>
    </row>
    <row r="4" spans="1:11" x14ac:dyDescent="0.25">
      <c r="A4" t="s">
        <v>102</v>
      </c>
      <c r="B4" s="3">
        <v>45210</v>
      </c>
      <c r="C4" t="s">
        <v>103</v>
      </c>
      <c r="D4" t="s">
        <v>93</v>
      </c>
      <c r="E4" t="s">
        <v>12</v>
      </c>
      <c r="F4" t="s">
        <v>100</v>
      </c>
      <c r="G4" t="s">
        <v>104</v>
      </c>
      <c r="H4" s="6">
        <v>90.57</v>
      </c>
      <c r="I4">
        <v>5</v>
      </c>
      <c r="J4" s="16">
        <v>0.2</v>
      </c>
      <c r="K4" s="6">
        <v>31.01</v>
      </c>
    </row>
    <row r="5" spans="1:11" x14ac:dyDescent="0.25">
      <c r="A5" t="s">
        <v>105</v>
      </c>
      <c r="B5" s="3">
        <v>45086</v>
      </c>
      <c r="C5" t="s">
        <v>106</v>
      </c>
      <c r="D5" t="s">
        <v>93</v>
      </c>
      <c r="E5" t="s">
        <v>107</v>
      </c>
      <c r="F5" t="s">
        <v>100</v>
      </c>
      <c r="G5" t="s">
        <v>108</v>
      </c>
      <c r="H5" s="6">
        <v>114.9</v>
      </c>
      <c r="I5">
        <v>7</v>
      </c>
      <c r="J5" s="16">
        <v>0.8</v>
      </c>
      <c r="K5" s="6">
        <v>-183.84</v>
      </c>
    </row>
    <row r="6" spans="1:11" x14ac:dyDescent="0.25">
      <c r="A6" t="s">
        <v>109</v>
      </c>
      <c r="B6" s="3">
        <v>45232</v>
      </c>
      <c r="C6" t="s">
        <v>110</v>
      </c>
      <c r="D6" t="s">
        <v>93</v>
      </c>
      <c r="E6" t="s">
        <v>107</v>
      </c>
      <c r="F6" t="s">
        <v>100</v>
      </c>
      <c r="G6" t="s">
        <v>104</v>
      </c>
      <c r="H6" s="6">
        <v>235.78</v>
      </c>
      <c r="I6">
        <v>3</v>
      </c>
      <c r="J6" s="16">
        <v>0.2</v>
      </c>
      <c r="K6" s="6">
        <v>85.03</v>
      </c>
    </row>
    <row r="7" spans="1:11" x14ac:dyDescent="0.25">
      <c r="A7" t="s">
        <v>111</v>
      </c>
      <c r="B7" s="3">
        <v>45235</v>
      </c>
      <c r="C7" t="s">
        <v>112</v>
      </c>
      <c r="D7" t="s">
        <v>93</v>
      </c>
      <c r="E7" t="s">
        <v>99</v>
      </c>
      <c r="F7" t="s">
        <v>113</v>
      </c>
      <c r="G7" t="s">
        <v>114</v>
      </c>
      <c r="H7" s="6">
        <v>905.99</v>
      </c>
      <c r="I7">
        <v>4</v>
      </c>
      <c r="J7" s="16">
        <v>0.2</v>
      </c>
      <c r="K7" s="6">
        <v>90.6</v>
      </c>
    </row>
    <row r="8" spans="1:11" x14ac:dyDescent="0.25">
      <c r="A8" t="s">
        <v>115</v>
      </c>
      <c r="B8" s="3">
        <v>45201</v>
      </c>
      <c r="C8" t="s">
        <v>116</v>
      </c>
      <c r="D8" t="s">
        <v>117</v>
      </c>
      <c r="E8" t="s">
        <v>99</v>
      </c>
      <c r="F8" t="s">
        <v>94</v>
      </c>
      <c r="G8" t="s">
        <v>118</v>
      </c>
      <c r="H8" s="6">
        <v>731.94</v>
      </c>
      <c r="I8">
        <v>2</v>
      </c>
      <c r="J8" s="16">
        <v>0</v>
      </c>
      <c r="K8" s="6">
        <v>219.58</v>
      </c>
    </row>
    <row r="9" spans="1:11" x14ac:dyDescent="0.25">
      <c r="A9" t="s">
        <v>119</v>
      </c>
      <c r="B9" s="3">
        <v>45016</v>
      </c>
      <c r="C9" t="s">
        <v>120</v>
      </c>
      <c r="D9" t="s">
        <v>93</v>
      </c>
      <c r="E9" t="s">
        <v>107</v>
      </c>
      <c r="F9" t="s">
        <v>100</v>
      </c>
      <c r="G9" t="s">
        <v>104</v>
      </c>
      <c r="H9" s="6">
        <v>25.55</v>
      </c>
      <c r="I9">
        <v>2</v>
      </c>
      <c r="J9" s="16">
        <v>0.8</v>
      </c>
      <c r="K9" s="6">
        <v>-40.880000000000003</v>
      </c>
    </row>
    <row r="10" spans="1:11" x14ac:dyDescent="0.25">
      <c r="A10" t="s">
        <v>121</v>
      </c>
      <c r="B10" s="3">
        <v>45056</v>
      </c>
      <c r="C10" t="s">
        <v>122</v>
      </c>
      <c r="D10" t="s">
        <v>98</v>
      </c>
      <c r="E10" t="s">
        <v>99</v>
      </c>
      <c r="F10" t="s">
        <v>113</v>
      </c>
      <c r="G10" t="s">
        <v>114</v>
      </c>
      <c r="H10" s="6">
        <v>48.88</v>
      </c>
      <c r="I10">
        <v>1</v>
      </c>
      <c r="J10" s="16">
        <v>0.2</v>
      </c>
      <c r="K10" s="6">
        <v>5.5</v>
      </c>
    </row>
    <row r="11" spans="1:11" x14ac:dyDescent="0.25">
      <c r="A11" t="s">
        <v>123</v>
      </c>
      <c r="B11" s="3">
        <v>44954</v>
      </c>
      <c r="C11" t="s">
        <v>124</v>
      </c>
      <c r="D11" t="s">
        <v>117</v>
      </c>
      <c r="E11" t="s">
        <v>125</v>
      </c>
      <c r="F11" t="s">
        <v>94</v>
      </c>
      <c r="G11" t="s">
        <v>126</v>
      </c>
      <c r="H11" s="6">
        <v>1250.5</v>
      </c>
      <c r="I11">
        <v>3</v>
      </c>
      <c r="J11" s="16">
        <v>0.4</v>
      </c>
      <c r="K11" s="6">
        <v>-750.3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EX1</vt:lpstr>
      <vt:lpstr>EX1_data</vt:lpstr>
      <vt:lpstr>EX2</vt:lpstr>
      <vt:lpstr>EX2_data</vt:lpstr>
      <vt:lpstr>EX3</vt:lpstr>
      <vt:lpstr>EX3_data</vt:lpstr>
      <vt:lpstr>E4</vt:lpstr>
      <vt:lpstr>EX4_data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UsfReda</dc:creator>
  <cp:lastModifiedBy>Youssef Reda</cp:lastModifiedBy>
  <dcterms:created xsi:type="dcterms:W3CDTF">2015-06-05T18:17:20Z</dcterms:created>
  <dcterms:modified xsi:type="dcterms:W3CDTF">2025-08-24T11:13:28Z</dcterms:modified>
</cp:coreProperties>
</file>