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usfre\Desktop\Data analysis\Excel_Data_Analytics_Course\Day 2\"/>
    </mc:Choice>
  </mc:AlternateContent>
  <xr:revisionPtr revIDLastSave="0" documentId="13_ncr:1_{7CADCE32-E148-4D6A-B0C3-920F851BD9F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Basic-array 1" sheetId="1" r:id="rId1"/>
    <sheet name="Basic_array 2" sheetId="2" r:id="rId2"/>
    <sheet name="Xlooku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3" l="1"/>
  <c r="D16" i="3"/>
  <c r="D17" i="3"/>
  <c r="D14" i="3"/>
  <c r="C15" i="3" a="1"/>
  <c r="C15" i="3" s="1"/>
  <c r="C16" i="3" a="1"/>
  <c r="C16" i="3" s="1"/>
  <c r="C17" i="3" a="1"/>
  <c r="C17" i="3" s="1"/>
  <c r="C14" i="3" a="1"/>
  <c r="C14" i="3" s="1"/>
  <c r="B15" i="3"/>
  <c r="B16" i="3"/>
  <c r="B17" i="3"/>
  <c r="B14" i="3"/>
  <c r="A14" i="3" a="1"/>
  <c r="A14" i="3" s="1"/>
  <c r="A20" i="2" l="1" a="1"/>
  <c r="A20" i="2" s="1"/>
  <c r="C20" i="2" s="1"/>
  <c r="E13" i="2" a="1"/>
  <c r="E13" i="2" s="1"/>
  <c r="F13" i="2" s="1"/>
  <c r="A13" i="2" a="1"/>
  <c r="A13" i="2" s="1"/>
  <c r="C13" i="2" s="1"/>
  <c r="J3" i="1" a="1"/>
  <c r="J3" i="1" s="1"/>
  <c r="J4" i="1" a="1"/>
  <c r="J4" i="1" s="1"/>
  <c r="J2" i="1" a="1"/>
  <c r="J2" i="1" s="1"/>
  <c r="I2" i="1" a="1"/>
  <c r="I2" i="1" s="1"/>
  <c r="H3" i="1"/>
  <c r="H4" i="1"/>
  <c r="H2" i="1"/>
  <c r="G2" i="1" a="1"/>
  <c r="G2" i="1" s="1"/>
  <c r="B20" i="2" l="1" a="1"/>
  <c r="B20" i="2" s="1"/>
  <c r="D20" i="2" s="1"/>
  <c r="B24" i="2" a="1"/>
  <c r="B24" i="2" s="1"/>
  <c r="B23" i="2" a="1"/>
  <c r="B23" i="2" s="1"/>
  <c r="B22" i="2" a="1"/>
  <c r="B22" i="2" s="1"/>
  <c r="B21" i="2" a="1"/>
  <c r="B21" i="2" s="1"/>
  <c r="B13" i="2"/>
  <c r="C24" i="2"/>
  <c r="B15" i="2"/>
  <c r="C23" i="2"/>
  <c r="B14" i="2"/>
  <c r="C22" i="2"/>
  <c r="C21" i="2"/>
  <c r="C15" i="2"/>
  <c r="C14" i="2"/>
  <c r="F14" i="2"/>
  <c r="D21" i="2" l="1"/>
  <c r="D22" i="2"/>
  <c r="D23" i="2"/>
  <c r="D2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<sst xmlns="http://schemas.openxmlformats.org/spreadsheetml/2006/main" count="94" uniqueCount="58">
  <si>
    <t>ماوس</t>
  </si>
  <si>
    <t>الرياض</t>
  </si>
  <si>
    <t>الدمام</t>
  </si>
  <si>
    <t>التاريخ</t>
  </si>
  <si>
    <t>مندوب المبيعات</t>
  </si>
  <si>
    <t>المنتج</t>
  </si>
  <si>
    <t>نورة القحطاني</t>
  </si>
  <si>
    <t>لابتوب</t>
  </si>
  <si>
    <t>سعد الأحمدي</t>
  </si>
  <si>
    <t>شاشة</t>
  </si>
  <si>
    <t>عمر السيد</t>
  </si>
  <si>
    <t>الكمية المباعة</t>
  </si>
  <si>
    <t>سعر البيع</t>
  </si>
  <si>
    <t>التكلفة</t>
  </si>
  <si>
    <t>إجمالي الكمية لكل منتج</t>
  </si>
  <si>
    <t>إجمالي الأرباح لكل مندوب مبيعات.</t>
  </si>
  <si>
    <t>ترتيب مناديب</t>
  </si>
  <si>
    <t xml:space="preserve">ترتيب المنتجات </t>
  </si>
  <si>
    <t>معرّف الطلب</t>
  </si>
  <si>
    <t>المدينة</t>
  </si>
  <si>
    <t>فئة المنتج</t>
  </si>
  <si>
    <t>اسم المنتج</t>
  </si>
  <si>
    <t>سعر الوحدة</t>
  </si>
  <si>
    <t>تكلفة الشحن</t>
  </si>
  <si>
    <t>حالة الطلب</t>
  </si>
  <si>
    <t>أثاث</t>
  </si>
  <si>
    <t>كرسي مكتبي</t>
  </si>
  <si>
    <t>Shipped</t>
  </si>
  <si>
    <t>جدة</t>
  </si>
  <si>
    <t>إلكترونيات</t>
  </si>
  <si>
    <t>شاشة عرض</t>
  </si>
  <si>
    <t>مستلزمات</t>
  </si>
  <si>
    <t>مجموعة أقلام</t>
  </si>
  <si>
    <t>طاولة اجتماعات</t>
  </si>
  <si>
    <t>Pending</t>
  </si>
  <si>
    <t>لوحة مفاتيح</t>
  </si>
  <si>
    <t>إجمالي الكمية المباعة</t>
  </si>
  <si>
    <t>إجمالي تكلفة الشحن</t>
  </si>
  <si>
    <t>عدد الطلبات</t>
  </si>
  <si>
    <t>اسم المنتج (مرتب)</t>
  </si>
  <si>
    <t>إجمالي الإيرادات</t>
  </si>
  <si>
    <t xml:space="preserve">إجمالي تكلفة الشحن	</t>
  </si>
  <si>
    <t>الإيرادات الصافية</t>
  </si>
  <si>
    <t>الفاتورة</t>
  </si>
  <si>
    <t>نوع الفاكهة</t>
  </si>
  <si>
    <t>الكمية (كيلو)</t>
  </si>
  <si>
    <t>سعر الكيلو</t>
  </si>
  <si>
    <t>العميل</t>
  </si>
  <si>
    <t>تفاح</t>
  </si>
  <si>
    <t>عميل أ</t>
  </si>
  <si>
    <t>موز</t>
  </si>
  <si>
    <t>عميل ب</t>
  </si>
  <si>
    <t>برتقال</t>
  </si>
  <si>
    <t>عميل ج</t>
  </si>
  <si>
    <t>مانجو</t>
  </si>
  <si>
    <t>عميل د</t>
  </si>
  <si>
    <t>الفاكهة (مرتبة)</t>
  </si>
  <si>
    <t>من هو أول عميل اشترى هذا النوع؟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</si>
</sst>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EGP]\ * #,##0.00_);_([$EGP]\ * \(#,##0.00\);_([$EGP]\ 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A1C1E"/>
      <name val="Arial"/>
      <family val="2"/>
    </font>
    <font>
      <b/>
      <sz val="11"/>
      <color rgb="FF1A1C1E"/>
      <name val="Arial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rgb="FF32302C"/>
      <name val="Courier New"/>
      <family val="3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/>
    <xf numFmtId="0" fontId="1" fillId="4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center"/>
    </xf>
    <xf numFmtId="0" fontId="1" fillId="0" borderId="0" xfId="0" applyFont="1"/>
    <xf numFmtId="9" fontId="4" fillId="0" borderId="0" xfId="0" applyNumberFormat="1" applyFont="1" applyAlignment="1">
      <alignment horizontal="center"/>
    </xf>
    <xf numFmtId="0" fontId="4" fillId="0" borderId="0" xfId="0" applyFont="1"/>
    <xf numFmtId="0" fontId="7" fillId="0" borderId="0" xfId="0" applyFont="1"/>
    <xf numFmtId="0" fontId="7" fillId="5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rightToLeft="1" zoomScale="95" zoomScaleNormal="95" workbookViewId="0">
      <selection activeCell="E10" sqref="E10"/>
    </sheetView>
  </sheetViews>
  <sheetFormatPr defaultRowHeight="15" x14ac:dyDescent="0.25"/>
  <cols>
    <col min="1" max="1" width="10.85546875" bestFit="1" customWidth="1"/>
    <col min="2" max="2" width="21.42578125" customWidth="1"/>
    <col min="3" max="3" width="21.5703125" customWidth="1"/>
    <col min="4" max="4" width="21.7109375" customWidth="1"/>
    <col min="5" max="5" width="25.28515625" customWidth="1"/>
    <col min="6" max="6" width="20.85546875" customWidth="1"/>
    <col min="7" max="7" width="20.140625" customWidth="1"/>
    <col min="8" max="8" width="18.140625" bestFit="1" customWidth="1"/>
    <col min="9" max="10" width="26.42578125" bestFit="1" customWidth="1"/>
  </cols>
  <sheetData>
    <row r="1" spans="1:10" ht="16.5" thickTop="1" thickBot="1" x14ac:dyDescent="0.3">
      <c r="A1" s="3" t="s">
        <v>3</v>
      </c>
      <c r="B1" s="3" t="s">
        <v>4</v>
      </c>
      <c r="C1" s="3" t="s">
        <v>5</v>
      </c>
      <c r="D1" s="3" t="s">
        <v>11</v>
      </c>
      <c r="E1" s="3" t="s">
        <v>12</v>
      </c>
      <c r="F1" s="3" t="s">
        <v>13</v>
      </c>
      <c r="G1" s="3" t="s">
        <v>17</v>
      </c>
      <c r="H1" s="3" t="s">
        <v>14</v>
      </c>
      <c r="I1" s="3" t="s">
        <v>16</v>
      </c>
      <c r="J1" s="3" t="s">
        <v>15</v>
      </c>
    </row>
    <row r="2" spans="1:10" ht="16.5" thickTop="1" thickBot="1" x14ac:dyDescent="0.3">
      <c r="A2" s="4">
        <v>45658</v>
      </c>
      <c r="B2" s="5" t="s">
        <v>6</v>
      </c>
      <c r="C2" s="5" t="s">
        <v>7</v>
      </c>
      <c r="D2" s="5">
        <v>5</v>
      </c>
      <c r="E2" s="5">
        <v>4000</v>
      </c>
      <c r="F2" s="5">
        <v>3200</v>
      </c>
      <c r="G2" s="5" t="str" cm="1">
        <f t="array" ref="G2:G4">_xlfn._xlws.SORT(_xlfn.UNIQUE(C2:C7))</f>
        <v>شاشة</v>
      </c>
      <c r="H2" s="5">
        <f>SUMIF($C$2:$C$7,G2, $D$2:$D$7)</f>
        <v>18</v>
      </c>
      <c r="I2" s="5" t="str" cm="1">
        <f t="array" ref="I2:I4">_xlfn._xlws.SORT(_xlfn.UNIQUE(B2:B7))</f>
        <v>سعد الأحمدي</v>
      </c>
      <c r="J2" s="5" cm="1">
        <f t="array" ref="J2">SUMPRODUCT(--($B$2:$B$7=I2), ($E$2:$E$7-$F$2:$F$7), $D$2:$D$7)</f>
        <v>6200</v>
      </c>
    </row>
    <row r="3" spans="1:10" ht="16.5" thickTop="1" thickBot="1" x14ac:dyDescent="0.3">
      <c r="A3" s="4">
        <v>45659</v>
      </c>
      <c r="B3" s="5" t="s">
        <v>8</v>
      </c>
      <c r="C3" s="5" t="s">
        <v>9</v>
      </c>
      <c r="D3" s="5">
        <v>10</v>
      </c>
      <c r="E3" s="5">
        <v>1200</v>
      </c>
      <c r="F3" s="5">
        <v>900</v>
      </c>
      <c r="G3" s="5" t="str">
        <v>لابتوب</v>
      </c>
      <c r="H3" s="5">
        <f t="shared" ref="H3:H4" si="0">SUMIF($C$2:$C$7,G3, $D$2:$D$7)</f>
        <v>12</v>
      </c>
      <c r="I3" s="5" t="str">
        <v>عمر السيد</v>
      </c>
      <c r="J3" s="5" cm="1">
        <f t="array" ref="J3">SUMPRODUCT(--($B$2:$B$7=I3), ($E$2:$E$7-$F$2:$F$7), $D$2:$D$7)</f>
        <v>1000</v>
      </c>
    </row>
    <row r="4" spans="1:10" ht="16.5" thickTop="1" thickBot="1" x14ac:dyDescent="0.3">
      <c r="A4" s="4">
        <v>45659</v>
      </c>
      <c r="B4" s="5" t="s">
        <v>6</v>
      </c>
      <c r="C4" s="5" t="s">
        <v>7</v>
      </c>
      <c r="D4" s="5">
        <v>3</v>
      </c>
      <c r="E4" s="5">
        <v>4000</v>
      </c>
      <c r="F4" s="5">
        <v>3200</v>
      </c>
      <c r="G4" s="5" t="str">
        <v>ماوس</v>
      </c>
      <c r="H4" s="5">
        <f t="shared" si="0"/>
        <v>20</v>
      </c>
      <c r="I4" s="5" t="str">
        <v>نورة القحطاني</v>
      </c>
      <c r="J4" s="5" cm="1">
        <f t="array" ref="J4">SUMPRODUCT(--($B$2:$B$7=I4), ($E$2:$E$7-$F$2:$F$7), $D$2:$D$7)</f>
        <v>8800</v>
      </c>
    </row>
    <row r="5" spans="1:10" ht="16.5" thickTop="1" thickBot="1" x14ac:dyDescent="0.3">
      <c r="A5" s="4">
        <v>45660</v>
      </c>
      <c r="B5" s="5" t="s">
        <v>10</v>
      </c>
      <c r="C5" s="5" t="s">
        <v>0</v>
      </c>
      <c r="D5" s="5">
        <v>20</v>
      </c>
      <c r="E5" s="5">
        <v>150</v>
      </c>
      <c r="F5" s="5">
        <v>100</v>
      </c>
      <c r="G5" s="5"/>
      <c r="H5" s="5"/>
      <c r="I5" s="5"/>
      <c r="J5" s="5"/>
    </row>
    <row r="6" spans="1:10" ht="16.5" thickTop="1" thickBot="1" x14ac:dyDescent="0.3">
      <c r="A6" s="4">
        <v>45661</v>
      </c>
      <c r="B6" s="5" t="s">
        <v>8</v>
      </c>
      <c r="C6" s="5" t="s">
        <v>7</v>
      </c>
      <c r="D6" s="5">
        <v>4</v>
      </c>
      <c r="E6" s="5">
        <v>4000</v>
      </c>
      <c r="F6" s="5">
        <v>3200</v>
      </c>
      <c r="G6" s="5"/>
      <c r="H6" s="5"/>
      <c r="I6" s="5"/>
      <c r="J6" s="5"/>
    </row>
    <row r="7" spans="1:10" ht="16.5" thickTop="1" thickBot="1" x14ac:dyDescent="0.3">
      <c r="A7" s="4">
        <v>45662</v>
      </c>
      <c r="B7" s="5" t="s">
        <v>6</v>
      </c>
      <c r="C7" s="5" t="s">
        <v>9</v>
      </c>
      <c r="D7" s="5">
        <v>8</v>
      </c>
      <c r="E7" s="5">
        <v>1200</v>
      </c>
      <c r="F7" s="5">
        <v>900</v>
      </c>
      <c r="G7" s="5"/>
      <c r="H7" s="5"/>
      <c r="I7" s="5"/>
      <c r="J7" s="5"/>
    </row>
    <row r="8" spans="1:10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92BD4-FA67-411A-A03D-B8B6B0CBE971}">
  <dimension ref="A1:H25"/>
  <sheetViews>
    <sheetView rightToLeft="1" tabSelected="1" workbookViewId="0">
      <selection activeCell="D21" sqref="D21"/>
    </sheetView>
  </sheetViews>
  <sheetFormatPr defaultRowHeight="15" x14ac:dyDescent="0.25"/>
  <cols>
    <col min="1" max="1" width="26.5703125" customWidth="1"/>
    <col min="2" max="8" width="21" customWidth="1"/>
  </cols>
  <sheetData>
    <row r="1" spans="1:8" ht="16.5" thickTop="1" thickBot="1" x14ac:dyDescent="0.3">
      <c r="A1" s="6" t="s">
        <v>18</v>
      </c>
      <c r="B1" s="6" t="s">
        <v>19</v>
      </c>
      <c r="C1" s="6" t="s">
        <v>20</v>
      </c>
      <c r="D1" s="6" t="s">
        <v>21</v>
      </c>
      <c r="E1" s="6" t="s">
        <v>11</v>
      </c>
      <c r="F1" s="6" t="s">
        <v>22</v>
      </c>
      <c r="G1" s="6" t="s">
        <v>23</v>
      </c>
      <c r="H1" s="6" t="s">
        <v>24</v>
      </c>
    </row>
    <row r="2" spans="1:8" ht="16.5" thickTop="1" thickBot="1" x14ac:dyDescent="0.3">
      <c r="A2" s="5">
        <v>101</v>
      </c>
      <c r="B2" s="5" t="s">
        <v>1</v>
      </c>
      <c r="C2" s="5" t="s">
        <v>25</v>
      </c>
      <c r="D2" s="5" t="s">
        <v>26</v>
      </c>
      <c r="E2" s="5">
        <v>10</v>
      </c>
      <c r="F2" s="5">
        <v>450</v>
      </c>
      <c r="G2" s="5">
        <v>50</v>
      </c>
      <c r="H2" s="5" t="s">
        <v>27</v>
      </c>
    </row>
    <row r="3" spans="1:8" ht="16.5" thickTop="1" thickBot="1" x14ac:dyDescent="0.3">
      <c r="A3" s="5">
        <v>102</v>
      </c>
      <c r="B3" s="5" t="s">
        <v>28</v>
      </c>
      <c r="C3" s="5" t="s">
        <v>29</v>
      </c>
      <c r="D3" s="5" t="s">
        <v>30</v>
      </c>
      <c r="E3" s="5">
        <v>5</v>
      </c>
      <c r="F3" s="5">
        <v>800</v>
      </c>
      <c r="G3" s="5">
        <v>75</v>
      </c>
      <c r="H3" s="5" t="s">
        <v>27</v>
      </c>
    </row>
    <row r="4" spans="1:8" ht="16.5" thickTop="1" thickBot="1" x14ac:dyDescent="0.3">
      <c r="A4" s="5">
        <v>103</v>
      </c>
      <c r="B4" s="5" t="s">
        <v>2</v>
      </c>
      <c r="C4" s="5" t="s">
        <v>31</v>
      </c>
      <c r="D4" s="5" t="s">
        <v>32</v>
      </c>
      <c r="E4" s="5">
        <v>50</v>
      </c>
      <c r="F4" s="5">
        <v>20</v>
      </c>
      <c r="G4" s="5">
        <v>15</v>
      </c>
      <c r="H4" s="5" t="s">
        <v>27</v>
      </c>
    </row>
    <row r="5" spans="1:8" ht="16.5" thickTop="1" thickBot="1" x14ac:dyDescent="0.3">
      <c r="A5" s="5">
        <v>104</v>
      </c>
      <c r="B5" s="5" t="s">
        <v>1</v>
      </c>
      <c r="C5" s="5" t="s">
        <v>25</v>
      </c>
      <c r="D5" s="5" t="s">
        <v>33</v>
      </c>
      <c r="E5" s="5">
        <v>2</v>
      </c>
      <c r="F5" s="5">
        <v>2500</v>
      </c>
      <c r="G5" s="5">
        <v>200</v>
      </c>
      <c r="H5" s="5" t="s">
        <v>34</v>
      </c>
    </row>
    <row r="6" spans="1:8" ht="16.5" thickTop="1" thickBot="1" x14ac:dyDescent="0.3">
      <c r="A6" s="5">
        <v>105</v>
      </c>
      <c r="B6" s="5" t="s">
        <v>28</v>
      </c>
      <c r="C6" s="5" t="s">
        <v>25</v>
      </c>
      <c r="D6" s="5" t="s">
        <v>26</v>
      </c>
      <c r="E6" s="5">
        <v>15</v>
      </c>
      <c r="F6" s="5">
        <v>450</v>
      </c>
      <c r="G6" s="5">
        <v>50</v>
      </c>
      <c r="H6" s="5" t="s">
        <v>27</v>
      </c>
    </row>
    <row r="7" spans="1:8" ht="16.5" thickTop="1" thickBot="1" x14ac:dyDescent="0.3">
      <c r="A7" s="5">
        <v>106</v>
      </c>
      <c r="B7" s="5" t="s">
        <v>1</v>
      </c>
      <c r="C7" s="5" t="s">
        <v>29</v>
      </c>
      <c r="D7" s="5" t="s">
        <v>35</v>
      </c>
      <c r="E7" s="5">
        <v>25</v>
      </c>
      <c r="F7" s="5">
        <v>250</v>
      </c>
      <c r="G7" s="5">
        <v>25</v>
      </c>
      <c r="H7" s="5" t="s">
        <v>27</v>
      </c>
    </row>
    <row r="8" spans="1:8" ht="16.5" thickTop="1" thickBot="1" x14ac:dyDescent="0.3">
      <c r="A8" s="5">
        <v>107</v>
      </c>
      <c r="B8" s="5" t="s">
        <v>28</v>
      </c>
      <c r="C8" s="5" t="s">
        <v>31</v>
      </c>
      <c r="D8" s="5" t="s">
        <v>32</v>
      </c>
      <c r="E8" s="5">
        <v>100</v>
      </c>
      <c r="F8" s="5">
        <v>20</v>
      </c>
      <c r="G8" s="5">
        <v>15</v>
      </c>
      <c r="H8" s="5" t="s">
        <v>34</v>
      </c>
    </row>
    <row r="9" spans="1:8" ht="16.5" thickTop="1" thickBot="1" x14ac:dyDescent="0.3">
      <c r="A9" s="5">
        <v>108</v>
      </c>
      <c r="B9" s="5" t="s">
        <v>2</v>
      </c>
      <c r="C9" s="5" t="s">
        <v>29</v>
      </c>
      <c r="D9" s="5" t="s">
        <v>30</v>
      </c>
      <c r="E9" s="5">
        <v>3</v>
      </c>
      <c r="F9" s="5">
        <v>800</v>
      </c>
      <c r="G9" s="5">
        <v>75</v>
      </c>
      <c r="H9" s="5" t="s">
        <v>27</v>
      </c>
    </row>
    <row r="10" spans="1:8" ht="15.75" thickTop="1" x14ac:dyDescent="0.25"/>
    <row r="11" spans="1:8" ht="15.75" thickBot="1" x14ac:dyDescent="0.3">
      <c r="A11" s="22">
        <v>1</v>
      </c>
      <c r="B11" s="22"/>
      <c r="C11" s="22"/>
      <c r="E11" s="22">
        <v>2</v>
      </c>
      <c r="F11" s="22"/>
    </row>
    <row r="12" spans="1:8" ht="16.5" thickTop="1" thickBot="1" x14ac:dyDescent="0.3">
      <c r="A12" s="7" t="s">
        <v>20</v>
      </c>
      <c r="B12" s="7" t="s">
        <v>36</v>
      </c>
      <c r="C12" s="7" t="s">
        <v>37</v>
      </c>
      <c r="E12" s="7" t="s">
        <v>24</v>
      </c>
      <c r="F12" s="7" t="s">
        <v>38</v>
      </c>
    </row>
    <row r="13" spans="1:8" ht="16.5" thickTop="1" thickBot="1" x14ac:dyDescent="0.3">
      <c r="A13" s="1" t="str" cm="1">
        <f t="array" ref="A13:A15">_xlfn._xlws.SORT(_xlfn.UNIQUE(C2:C9))</f>
        <v>أثاث</v>
      </c>
      <c r="B13" s="1">
        <f>SUMIF($C$2:$C$9,A13,$E$2:$E$9)</f>
        <v>27</v>
      </c>
      <c r="C13" s="1">
        <f>SUMIF($C$2:$C$9,A13,$G$2:$G$9)</f>
        <v>300</v>
      </c>
      <c r="E13" s="5" t="str" cm="1">
        <f t="array" ref="E13:E14">_xlfn._xlws.SORT(_xlfn.UNIQUE(H2:H9))</f>
        <v>Pending</v>
      </c>
      <c r="F13" s="5">
        <f>COUNTIF(H2:$H$9,E13)</f>
        <v>2</v>
      </c>
    </row>
    <row r="14" spans="1:8" ht="16.5" thickTop="1" thickBot="1" x14ac:dyDescent="0.3">
      <c r="A14" s="1" t="str">
        <v>إلكترونيات</v>
      </c>
      <c r="B14" s="1">
        <f t="shared" ref="B14:B15" si="0">SUMIF($C$2:$C$9,A14,$E$2:$E$9)</f>
        <v>33</v>
      </c>
      <c r="C14" s="1">
        <f t="shared" ref="C14:C15" si="1">SUMIF($C$2:$C$9,A14,$G$2:$G$9)</f>
        <v>175</v>
      </c>
      <c r="E14" s="5" t="str">
        <v>Shipped</v>
      </c>
      <c r="F14" s="5">
        <f>COUNTIF($H$2:$H$9,E14)</f>
        <v>6</v>
      </c>
    </row>
    <row r="15" spans="1:8" ht="16.5" thickTop="1" thickBot="1" x14ac:dyDescent="0.3">
      <c r="A15" s="1" t="str">
        <v>مستلزمات</v>
      </c>
      <c r="B15" s="1">
        <f t="shared" si="0"/>
        <v>150</v>
      </c>
      <c r="C15" s="1">
        <f t="shared" si="1"/>
        <v>30</v>
      </c>
    </row>
    <row r="16" spans="1:8" ht="15.75" thickTop="1" x14ac:dyDescent="0.25"/>
    <row r="18" spans="1:4" ht="15.75" thickBot="1" x14ac:dyDescent="0.3">
      <c r="A18" s="22">
        <v>3</v>
      </c>
      <c r="B18" s="22"/>
      <c r="C18" s="22"/>
      <c r="D18" s="22"/>
    </row>
    <row r="19" spans="1:4" ht="16.5" thickTop="1" thickBot="1" x14ac:dyDescent="0.3">
      <c r="A19" s="8" t="s">
        <v>39</v>
      </c>
      <c r="B19" s="8" t="s">
        <v>40</v>
      </c>
      <c r="C19" s="8" t="s">
        <v>41</v>
      </c>
      <c r="D19" s="8" t="s">
        <v>42</v>
      </c>
    </row>
    <row r="20" spans="1:4" ht="16.5" thickTop="1" thickBot="1" x14ac:dyDescent="0.3">
      <c r="A20" s="5" t="str" cm="1">
        <f t="array" ref="A20:A24">_xlfn._xlws.SORT(_xlfn.UNIQUE(D2:D9))</f>
        <v>شاشة عرض</v>
      </c>
      <c r="B20" s="9" cm="1">
        <f t="array" ref="B20">SUMPRODUCT(--($D$2:$D$9=A20), ($E$2:$E$9*$F$2:$F$9) )</f>
        <v>6400</v>
      </c>
      <c r="C20" s="9">
        <f>SUMIF($D$2:$D$9,A20,$G$2:$G$9)</f>
        <v>150</v>
      </c>
      <c r="D20" s="9">
        <f>B20-C20</f>
        <v>6250</v>
      </c>
    </row>
    <row r="21" spans="1:4" ht="16.5" thickTop="1" thickBot="1" x14ac:dyDescent="0.3">
      <c r="A21" s="5" t="str">
        <v>طاولة اجتماعات</v>
      </c>
      <c r="B21" s="9" cm="1">
        <f t="array" ref="B21">SUMPRODUCT(--($D$2:$D$9=A21), ($E$2:$E$9*$F$2:$F$9) )</f>
        <v>5000</v>
      </c>
      <c r="C21" s="9">
        <f t="shared" ref="C21:C24" si="2">SUMIF($D$2:$D$9,A21,$G$2:$G$9)</f>
        <v>200</v>
      </c>
      <c r="D21" s="9">
        <f t="shared" ref="D21:D24" si="3">B21-C21</f>
        <v>4800</v>
      </c>
    </row>
    <row r="22" spans="1:4" ht="16.5" thickTop="1" thickBot="1" x14ac:dyDescent="0.3">
      <c r="A22" s="5" t="str">
        <v>كرسي مكتبي</v>
      </c>
      <c r="B22" s="9" cm="1">
        <f t="array" ref="B22">SUMPRODUCT(--($D$2:$D$9=A22), ($E$2:$E$9*$F$2:$F$9) )</f>
        <v>11250</v>
      </c>
      <c r="C22" s="9">
        <f t="shared" si="2"/>
        <v>100</v>
      </c>
      <c r="D22" s="9">
        <f t="shared" si="3"/>
        <v>11150</v>
      </c>
    </row>
    <row r="23" spans="1:4" ht="16.5" thickTop="1" thickBot="1" x14ac:dyDescent="0.3">
      <c r="A23" s="5" t="str">
        <v>لوحة مفاتيح</v>
      </c>
      <c r="B23" s="9" cm="1">
        <f t="array" ref="B23">SUMPRODUCT(--($D$2:$D$9=A23), ($E$2:$E$9*$F$2:$F$9) )</f>
        <v>6250</v>
      </c>
      <c r="C23" s="9">
        <f t="shared" si="2"/>
        <v>25</v>
      </c>
      <c r="D23" s="9">
        <f t="shared" si="3"/>
        <v>6225</v>
      </c>
    </row>
    <row r="24" spans="1:4" ht="16.5" thickTop="1" thickBot="1" x14ac:dyDescent="0.3">
      <c r="A24" s="5" t="str">
        <v>مجموعة أقلام</v>
      </c>
      <c r="B24" s="9" cm="1">
        <f t="array" ref="B24">SUMPRODUCT(--($D$2:$D$9=A24), ($E$2:$E$9*$F$2:$F$9) )</f>
        <v>3000</v>
      </c>
      <c r="C24" s="9">
        <f t="shared" si="2"/>
        <v>30</v>
      </c>
      <c r="D24" s="9">
        <f t="shared" si="3"/>
        <v>2970</v>
      </c>
    </row>
    <row r="25" spans="1:4" ht="15.75" thickTop="1" x14ac:dyDescent="0.25"/>
  </sheetData>
  <mergeCells count="3">
    <mergeCell ref="A11:C11"/>
    <mergeCell ref="E11:F11"/>
    <mergeCell ref="A18:D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C3088-51E9-4A24-B4DF-E49028443610}">
  <dimension ref="A1:N36"/>
  <sheetViews>
    <sheetView rightToLeft="1" zoomScale="80" zoomScaleNormal="80" workbookViewId="0">
      <selection activeCell="C20" sqref="C20"/>
    </sheetView>
  </sheetViews>
  <sheetFormatPr defaultRowHeight="15" x14ac:dyDescent="0.25"/>
  <cols>
    <col min="1" max="1" width="17" bestFit="1" customWidth="1"/>
    <col min="2" max="2" width="23.5703125" bestFit="1" customWidth="1"/>
    <col min="3" max="3" width="29.5703125" customWidth="1"/>
    <col min="4" max="4" width="38" bestFit="1" customWidth="1"/>
    <col min="5" max="5" width="26.85546875" customWidth="1"/>
    <col min="6" max="6" width="18.5703125" bestFit="1" customWidth="1"/>
    <col min="7" max="7" width="21" bestFit="1" customWidth="1"/>
    <col min="8" max="8" width="16.42578125" customWidth="1"/>
    <col min="9" max="9" width="21" bestFit="1" customWidth="1"/>
    <col min="10" max="10" width="10.85546875" bestFit="1" customWidth="1"/>
    <col min="12" max="12" width="12.5703125" bestFit="1" customWidth="1"/>
    <col min="13" max="13" width="11.7109375" bestFit="1" customWidth="1"/>
  </cols>
  <sheetData>
    <row r="1" spans="1:14" ht="20.25" thickTop="1" thickBot="1" x14ac:dyDescent="0.35">
      <c r="A1" s="19" t="s">
        <v>43</v>
      </c>
      <c r="B1" s="19" t="s">
        <v>44</v>
      </c>
      <c r="C1" s="19" t="s">
        <v>45</v>
      </c>
      <c r="D1" s="19" t="s">
        <v>46</v>
      </c>
      <c r="E1" s="19" t="s">
        <v>47</v>
      </c>
      <c r="L1" s="24"/>
      <c r="M1" s="24"/>
      <c r="N1" s="24"/>
    </row>
    <row r="2" spans="1:14" ht="16.5" thickTop="1" thickBot="1" x14ac:dyDescent="0.3">
      <c r="A2" s="2">
        <v>1</v>
      </c>
      <c r="B2" s="2" t="s">
        <v>48</v>
      </c>
      <c r="C2" s="2">
        <v>5</v>
      </c>
      <c r="D2" s="2">
        <v>10</v>
      </c>
      <c r="E2" s="20" t="s">
        <v>49</v>
      </c>
      <c r="F2" s="10"/>
    </row>
    <row r="3" spans="1:14" ht="16.5" thickTop="1" thickBot="1" x14ac:dyDescent="0.3">
      <c r="A3" s="2">
        <v>2</v>
      </c>
      <c r="B3" s="2" t="s">
        <v>50</v>
      </c>
      <c r="C3" s="2">
        <v>10</v>
      </c>
      <c r="D3" s="2">
        <v>8</v>
      </c>
      <c r="E3" s="2" t="s">
        <v>51</v>
      </c>
    </row>
    <row r="4" spans="1:14" ht="16.5" thickTop="1" thickBot="1" x14ac:dyDescent="0.3">
      <c r="A4" s="2">
        <v>3</v>
      </c>
      <c r="B4" s="2" t="s">
        <v>52</v>
      </c>
      <c r="C4" s="2">
        <v>8</v>
      </c>
      <c r="D4" s="2">
        <v>6</v>
      </c>
      <c r="E4" s="2" t="s">
        <v>53</v>
      </c>
    </row>
    <row r="5" spans="1:14" ht="16.5" thickTop="1" thickBot="1" x14ac:dyDescent="0.3">
      <c r="A5" s="2">
        <v>4</v>
      </c>
      <c r="B5" s="2" t="s">
        <v>48</v>
      </c>
      <c r="C5" s="2">
        <v>3</v>
      </c>
      <c r="D5" s="2">
        <v>10</v>
      </c>
      <c r="E5" s="2" t="s">
        <v>51</v>
      </c>
    </row>
    <row r="6" spans="1:14" ht="16.5" thickTop="1" thickBot="1" x14ac:dyDescent="0.3">
      <c r="A6" s="2">
        <v>5</v>
      </c>
      <c r="B6" s="2" t="s">
        <v>54</v>
      </c>
      <c r="C6" s="2">
        <v>4</v>
      </c>
      <c r="D6" s="2">
        <v>15</v>
      </c>
      <c r="E6" s="2" t="s">
        <v>49</v>
      </c>
    </row>
    <row r="7" spans="1:14" ht="16.5" thickTop="1" thickBot="1" x14ac:dyDescent="0.3">
      <c r="A7" s="2">
        <v>6</v>
      </c>
      <c r="B7" s="21" t="s">
        <v>50</v>
      </c>
      <c r="C7" s="2">
        <v>12</v>
      </c>
      <c r="D7" s="2">
        <v>8</v>
      </c>
      <c r="E7" s="2" t="s">
        <v>55</v>
      </c>
    </row>
    <row r="8" spans="1:14" ht="16.5" thickTop="1" thickBot="1" x14ac:dyDescent="0.3">
      <c r="A8" s="2">
        <v>7</v>
      </c>
      <c r="B8" s="2" t="s">
        <v>48</v>
      </c>
      <c r="C8" s="2">
        <v>7</v>
      </c>
      <c r="D8" s="2">
        <v>10</v>
      </c>
      <c r="E8" s="2" t="s">
        <v>53</v>
      </c>
      <c r="G8" s="11"/>
    </row>
    <row r="9" spans="1:14" ht="15.75" thickTop="1" x14ac:dyDescent="0.25">
      <c r="A9" s="10"/>
      <c r="B9" s="10"/>
      <c r="C9" s="10"/>
      <c r="D9" s="10"/>
      <c r="E9" s="10"/>
      <c r="G9" s="11"/>
    </row>
    <row r="10" spans="1:14" x14ac:dyDescent="0.25">
      <c r="A10" s="10"/>
      <c r="B10" s="10"/>
      <c r="C10" s="10"/>
      <c r="D10" s="10"/>
      <c r="E10" s="10"/>
      <c r="G10" s="11"/>
    </row>
    <row r="11" spans="1:14" x14ac:dyDescent="0.25">
      <c r="A11" s="10"/>
      <c r="B11" s="10"/>
      <c r="C11" s="10"/>
      <c r="D11" s="10"/>
      <c r="E11" s="10"/>
      <c r="G11" s="11"/>
    </row>
    <row r="12" spans="1:14" ht="15.75" thickBot="1" x14ac:dyDescent="0.3">
      <c r="A12" s="10"/>
      <c r="B12" s="10"/>
      <c r="C12" s="10"/>
      <c r="D12" s="10"/>
      <c r="E12" s="10"/>
      <c r="G12" s="11"/>
    </row>
    <row r="13" spans="1:14" ht="22.5" thickTop="1" thickBot="1" x14ac:dyDescent="0.4">
      <c r="A13" s="17" t="s">
        <v>56</v>
      </c>
      <c r="B13" s="17" t="s">
        <v>36</v>
      </c>
      <c r="C13" s="17" t="s">
        <v>40</v>
      </c>
      <c r="D13" s="17" t="s">
        <v>57</v>
      </c>
      <c r="E13" s="16"/>
      <c r="G13" s="11"/>
    </row>
    <row r="14" spans="1:14" ht="16.5" thickTop="1" thickBot="1" x14ac:dyDescent="0.3">
      <c r="A14" s="5" t="str" cm="1">
        <f t="array" ref="A14:A17">_xlfn._xlws.SORT(_xlfn.UNIQUE(B2:B8))</f>
        <v>برتقال</v>
      </c>
      <c r="B14" s="5">
        <f>SUMIF($B$2:$B$8,A14,C2:C8)</f>
        <v>8</v>
      </c>
      <c r="C14" s="5" cm="1">
        <f t="array" ref="C14">SUMPRODUCT(--(B2:B8=A14),($C$2:$C$8),($D$2:$D$8))</f>
        <v>48</v>
      </c>
      <c r="D14" s="5" t="str">
        <f>_xlfn.XLOOKUP(A14, $B$2:$B$8, $E$2:$E$8)</f>
        <v>عميل ج</v>
      </c>
      <c r="E14" s="10"/>
      <c r="G14" s="11"/>
    </row>
    <row r="15" spans="1:14" ht="16.5" thickTop="1" thickBot="1" x14ac:dyDescent="0.3">
      <c r="A15" s="5" t="str">
        <v>تفاح</v>
      </c>
      <c r="B15" s="5">
        <f t="shared" ref="B15:B17" si="0">SUMIF($B$2:$B$8,A15,C3:C9)</f>
        <v>14</v>
      </c>
      <c r="C15" s="5" cm="1">
        <f t="array" ref="C15">SUMPRODUCT(--(B3:B9=A15),($C$2:$C$8),($D$2:$D$8))</f>
        <v>144</v>
      </c>
      <c r="D15" s="5" t="str">
        <f t="shared" ref="D15:D17" si="1">_xlfn.XLOOKUP(A15, $B$2:$B$8, $E$2:$E$8)</f>
        <v>عميل أ</v>
      </c>
      <c r="E15" s="10"/>
      <c r="G15" s="11"/>
      <c r="H15" s="11"/>
      <c r="I15" s="11"/>
    </row>
    <row r="16" spans="1:14" ht="17.25" thickTop="1" thickBot="1" x14ac:dyDescent="0.3">
      <c r="A16" s="18" t="str">
        <v>مانجو</v>
      </c>
      <c r="B16" s="5">
        <f t="shared" si="0"/>
        <v>7</v>
      </c>
      <c r="C16" s="5" cm="1">
        <f t="array" ref="C16">SUMPRODUCT(--(B4:B10=A16),($C$2:$C$8),($D$2:$D$8))</f>
        <v>48</v>
      </c>
      <c r="D16" s="5" t="str">
        <f t="shared" si="1"/>
        <v>عميل أ</v>
      </c>
      <c r="E16" s="12"/>
      <c r="G16" s="15"/>
      <c r="H16" s="15"/>
      <c r="I16" s="15"/>
    </row>
    <row r="17" spans="1:11" ht="17.25" thickTop="1" thickBot="1" x14ac:dyDescent="0.3">
      <c r="A17" s="5" t="str">
        <v>موز</v>
      </c>
      <c r="B17" s="5">
        <f t="shared" si="0"/>
        <v>4</v>
      </c>
      <c r="C17" s="5" cm="1">
        <f t="array" ref="C17">SUMPRODUCT(--(B5:B11=A17),($C$2:$C$8),($D$2:$D$8))</f>
        <v>48</v>
      </c>
      <c r="D17" s="5" t="str">
        <f t="shared" si="1"/>
        <v>عميل ب</v>
      </c>
      <c r="E17" s="10"/>
      <c r="G17" s="12"/>
      <c r="H17" s="12"/>
      <c r="I17" s="12"/>
    </row>
    <row r="18" spans="1:11" ht="15.75" thickTop="1" x14ac:dyDescent="0.25">
      <c r="A18" s="10"/>
      <c r="B18" s="10"/>
      <c r="C18" s="10"/>
      <c r="D18" s="10"/>
      <c r="E18" s="10"/>
      <c r="G18" s="10"/>
      <c r="H18" s="10"/>
      <c r="I18" s="10"/>
    </row>
    <row r="19" spans="1:11" x14ac:dyDescent="0.25">
      <c r="A19" s="10"/>
      <c r="B19" s="10"/>
      <c r="C19" s="10"/>
      <c r="D19" s="10"/>
      <c r="E19" s="10"/>
      <c r="G19" s="10"/>
      <c r="H19" s="10"/>
      <c r="I19" s="10"/>
    </row>
    <row r="20" spans="1:11" x14ac:dyDescent="0.25">
      <c r="G20" s="10"/>
      <c r="H20" s="10"/>
      <c r="I20" s="10"/>
    </row>
    <row r="21" spans="1:11" x14ac:dyDescent="0.25">
      <c r="G21" s="10"/>
      <c r="H21" s="10"/>
      <c r="I21" s="10"/>
    </row>
    <row r="22" spans="1:11" x14ac:dyDescent="0.25">
      <c r="G22" s="10"/>
      <c r="H22" s="10"/>
      <c r="I22" s="10"/>
    </row>
    <row r="25" spans="1:11" x14ac:dyDescent="0.25">
      <c r="C25" s="13"/>
      <c r="D25" s="13"/>
    </row>
    <row r="26" spans="1:11" x14ac:dyDescent="0.25">
      <c r="C26" s="13"/>
      <c r="D26" s="13"/>
    </row>
    <row r="27" spans="1:11" x14ac:dyDescent="0.25">
      <c r="C27" s="13"/>
      <c r="D27" s="13"/>
    </row>
    <row r="30" spans="1:11" ht="15.75" x14ac:dyDescent="0.25">
      <c r="G30" s="23"/>
      <c r="H30" s="23"/>
      <c r="I30" s="23"/>
      <c r="J30" s="23"/>
      <c r="K30" s="23"/>
    </row>
    <row r="31" spans="1:11" ht="15.75" x14ac:dyDescent="0.25">
      <c r="G31" s="14"/>
      <c r="H31" s="12"/>
      <c r="I31" s="12"/>
      <c r="J31" s="12"/>
      <c r="K31" s="12"/>
    </row>
    <row r="32" spans="1:11" x14ac:dyDescent="0.25">
      <c r="G32" s="10"/>
      <c r="H32" s="10"/>
      <c r="I32" s="10"/>
      <c r="J32" s="10"/>
      <c r="K32" s="10"/>
    </row>
    <row r="33" spans="7:11" x14ac:dyDescent="0.25">
      <c r="G33" s="10"/>
      <c r="H33" s="10"/>
      <c r="I33" s="10"/>
      <c r="J33" s="10"/>
      <c r="K33" s="10"/>
    </row>
    <row r="34" spans="7:11" x14ac:dyDescent="0.25">
      <c r="G34" s="10"/>
      <c r="H34" s="10"/>
      <c r="I34" s="10"/>
      <c r="J34" s="10"/>
      <c r="K34" s="10"/>
    </row>
    <row r="35" spans="7:11" x14ac:dyDescent="0.25">
      <c r="G35" s="10"/>
      <c r="H35" s="10"/>
      <c r="I35" s="10"/>
      <c r="J35" s="10"/>
      <c r="K35" s="10"/>
    </row>
    <row r="36" spans="7:11" x14ac:dyDescent="0.25">
      <c r="G36" s="10"/>
      <c r="H36" s="10"/>
      <c r="I36" s="10"/>
      <c r="J36" s="10"/>
      <c r="K36" s="10"/>
    </row>
  </sheetData>
  <mergeCells count="2">
    <mergeCell ref="G30:K30"/>
    <mergeCell ref="L1:N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24B693-9BA2-4466-AF94-741DA91FC3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Basic-array 1</vt:lpstr>
      <vt:lpstr>Basic_array 2</vt:lpstr>
      <vt:lpstr>Xlookup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UsfReda</dc:creator>
  <cp:lastModifiedBy>Youssef Reda</cp:lastModifiedBy>
  <dcterms:created xsi:type="dcterms:W3CDTF">2015-06-05T18:17:20Z</dcterms:created>
  <dcterms:modified xsi:type="dcterms:W3CDTF">2025-08-14T15:38:19Z</dcterms:modified>
</cp:coreProperties>
</file>