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GNESH\SSSIHL\2. Msc Data Science\2nd Semester\MDSC-201(P)\Assignment 1\Rocket Propellant\"/>
    </mc:Choice>
  </mc:AlternateContent>
  <xr:revisionPtr revIDLastSave="0" documentId="13_ncr:1_{57A61EA5-BFD7-40C3-9920-7D413AF1B78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he Rocket propellant Data - 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B30" i="1"/>
  <c r="A30" i="1"/>
  <c r="C27" i="1"/>
  <c r="B27" i="1"/>
  <c r="A2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24" i="1"/>
  <c r="A24" i="1"/>
</calcChain>
</file>

<file path=xl/sharedStrings.xml><?xml version="1.0" encoding="utf-8"?>
<sst xmlns="http://schemas.openxmlformats.org/spreadsheetml/2006/main" count="17" uniqueCount="17">
  <si>
    <t>Observation</t>
  </si>
  <si>
    <t>Age of propellant(X)</t>
  </si>
  <si>
    <t>Shear strength(Y)</t>
  </si>
  <si>
    <t>Xi - X_bar</t>
  </si>
  <si>
    <t>(Xi - X_bar)^2</t>
  </si>
  <si>
    <t>Yi - Y_bar</t>
  </si>
  <si>
    <t>(Yi - Y_bar)^2</t>
  </si>
  <si>
    <t>(Xi - X_bar)(Yi - Y_bar)</t>
  </si>
  <si>
    <t>Y_pred</t>
  </si>
  <si>
    <t>Residual</t>
  </si>
  <si>
    <t>X_bar</t>
  </si>
  <si>
    <t>Y_bar</t>
  </si>
  <si>
    <t>Sxx</t>
  </si>
  <si>
    <t>Syy</t>
  </si>
  <si>
    <t>Sxy</t>
  </si>
  <si>
    <t>Beta-1</t>
  </si>
  <si>
    <t>Beta-0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</si>
</sst>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U"/>
              <a:t>Residual</a:t>
            </a:r>
            <a:r>
              <a:rPr lang="en-US"/>
              <a:t> Plot</a:t>
            </a:r>
            <a:endParaRPr lang="en-M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 Rocket propellant Data - Co'!$J$1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 Rocket propellant Data - Co'!$I$2:$I$21</c:f>
              <c:numCache>
                <c:formatCode>General</c:formatCode>
                <c:ptCount val="20"/>
                <c:pt idx="0">
                  <c:v>2051.8690391670125</c:v>
                </c:pt>
                <c:pt idx="1">
                  <c:v>1745.2065587589909</c:v>
                </c:pt>
                <c:pt idx="2">
                  <c:v>2330.6531122652141</c:v>
                </c:pt>
                <c:pt idx="3">
                  <c:v>1996.1122245473723</c:v>
                </c:pt>
                <c:pt idx="4">
                  <c:v>2423.581136631281</c:v>
                </c:pt>
                <c:pt idx="5">
                  <c:v>1921.7698050545187</c:v>
                </c:pt>
                <c:pt idx="6">
                  <c:v>1735.9137563223844</c:v>
                </c:pt>
                <c:pt idx="7">
                  <c:v>2535.0947658705618</c:v>
                </c:pt>
                <c:pt idx="8">
                  <c:v>2349.2387171384271</c:v>
                </c:pt>
                <c:pt idx="9">
                  <c:v>2219.1394830259333</c:v>
                </c:pt>
                <c:pt idx="10">
                  <c:v>2144.7970635330798</c:v>
                </c:pt>
                <c:pt idx="11">
                  <c:v>2488.6307536875279</c:v>
                </c:pt>
                <c:pt idx="12">
                  <c:v>1698.7425465759575</c:v>
                </c:pt>
                <c:pt idx="13">
                  <c:v>2265.6034952089667</c:v>
                </c:pt>
                <c:pt idx="14">
                  <c:v>1810.2561758152381</c:v>
                </c:pt>
                <c:pt idx="15">
                  <c:v>1958.9410148009456</c:v>
                </c:pt>
                <c:pt idx="16">
                  <c:v>2404.9955317580675</c:v>
                </c:pt>
                <c:pt idx="17">
                  <c:v>2163.3826684062933</c:v>
                </c:pt>
                <c:pt idx="18">
                  <c:v>2553.6803707437748</c:v>
                </c:pt>
                <c:pt idx="19">
                  <c:v>1828.8417806884513</c:v>
                </c:pt>
              </c:numCache>
            </c:numRef>
          </c:xVal>
          <c:yVal>
            <c:numRef>
              <c:f>'The Rocket propellant Data - Co'!$J$2:$J$21</c:f>
              <c:numCache>
                <c:formatCode>General</c:formatCode>
                <c:ptCount val="20"/>
                <c:pt idx="0">
                  <c:v>106.13096083298751</c:v>
                </c:pt>
                <c:pt idx="1">
                  <c:v>-67.056558758990832</c:v>
                </c:pt>
                <c:pt idx="2">
                  <c:v>-14.653112265214077</c:v>
                </c:pt>
                <c:pt idx="3">
                  <c:v>65.187775452627875</c:v>
                </c:pt>
                <c:pt idx="4">
                  <c:v>-216.08113663128097</c:v>
                </c:pt>
                <c:pt idx="5">
                  <c:v>-213.4698050545187</c:v>
                </c:pt>
                <c:pt idx="6">
                  <c:v>48.78624367761563</c:v>
                </c:pt>
                <c:pt idx="7">
                  <c:v>39.905234129438213</c:v>
                </c:pt>
                <c:pt idx="8">
                  <c:v>8.6612828615729995</c:v>
                </c:pt>
                <c:pt idx="9">
                  <c:v>46.560516974066559</c:v>
                </c:pt>
                <c:pt idx="10">
                  <c:v>11.402936466919982</c:v>
                </c:pt>
                <c:pt idx="11">
                  <c:v>-89.080753687527704</c:v>
                </c:pt>
                <c:pt idx="12">
                  <c:v>81.057453424042478</c:v>
                </c:pt>
                <c:pt idx="13">
                  <c:v>71.146504791033294</c:v>
                </c:pt>
                <c:pt idx="14">
                  <c:v>-44.956175815238112</c:v>
                </c:pt>
                <c:pt idx="15">
                  <c:v>94.558985199054405</c:v>
                </c:pt>
                <c:pt idx="16">
                  <c:v>9.4044682419325909</c:v>
                </c:pt>
                <c:pt idx="17">
                  <c:v>37.117331593706695</c:v>
                </c:pt>
                <c:pt idx="18">
                  <c:v>100.51962925622502</c:v>
                </c:pt>
                <c:pt idx="19">
                  <c:v>-75.141780688451263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C8-42D3-9D52-7C2FE62E7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67456"/>
        <c:axId val="1656403759"/>
      </c:scatterChart>
      <c:valAx>
        <c:axId val="71776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Y_pred</a:t>
                </a:r>
                <a:endParaRPr lang="en-M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U"/>
          </a:p>
        </c:txPr>
        <c:crossAx val="1656403759"/>
        <c:crosses val="autoZero"/>
        <c:crossBetween val="midCat"/>
      </c:valAx>
      <c:valAx>
        <c:axId val="165640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U"/>
          </a:p>
        </c:txPr>
        <c:crossAx val="71776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1</xdr:row>
      <xdr:rowOff>59055</xdr:rowOff>
    </xdr:from>
    <xdr:to>
      <xdr:col>17</xdr:col>
      <xdr:colOff>491490</xdr:colOff>
      <xdr:row>16</xdr:row>
      <xdr:rowOff>59055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FFE298-A4AA-1BF5-A855-D4CF133AF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N18" sqref="N18"/>
    </sheetView>
  </sheetViews>
  <sheetFormatPr defaultRowHeight="14.4" x14ac:dyDescent="0.55000000000000004"/>
  <cols>
    <col min="1" max="1" width="11.83984375" customWidth="1"/>
    <col min="2" max="2" width="17.9453125" customWidth="1"/>
    <col min="3" max="3" width="17.05078125" customWidth="1"/>
    <col min="4" max="4" width="12.20703125" customWidth="1"/>
    <col min="5" max="5" width="12.5234375" customWidth="1"/>
    <col min="6" max="6" width="10.89453125" customWidth="1"/>
    <col min="7" max="7" width="11.9453125" customWidth="1"/>
    <col min="8" max="8" width="18.26171875" customWidth="1"/>
    <col min="9" max="9" width="11.578125" customWidth="1"/>
    <col min="10" max="10" width="11.367187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</v>
      </c>
      <c r="B2">
        <v>15.5</v>
      </c>
      <c r="C2">
        <v>2158</v>
      </c>
      <c r="D2">
        <f>B2-A$24</f>
        <v>2.1374999999999993</v>
      </c>
      <c r="E2">
        <f>D2^2</f>
        <v>4.5689062499999968</v>
      </c>
      <c r="F2">
        <f>C2-B$24</f>
        <v>26.677500000000236</v>
      </c>
      <c r="G2">
        <f>F2^2</f>
        <v>711.68900625001265</v>
      </c>
      <c r="H2">
        <f>D2*F2</f>
        <v>57.02315625000049</v>
      </c>
      <c r="I2">
        <f>B$30+A$30*B2</f>
        <v>2051.8690391670125</v>
      </c>
      <c r="J2">
        <f>C2-I2</f>
        <v>106.13096083298751</v>
      </c>
    </row>
    <row r="3" spans="1:10" x14ac:dyDescent="0.55000000000000004">
      <c r="A3">
        <v>2</v>
      </c>
      <c r="B3">
        <v>23.75</v>
      </c>
      <c r="C3">
        <v>1678.15</v>
      </c>
      <c r="D3">
        <f t="shared" ref="D3:D21" si="0">B3-A$24</f>
        <v>10.387499999999999</v>
      </c>
      <c r="E3">
        <f t="shared" ref="E3:E21" si="1">D3^2</f>
        <v>107.90015624999998</v>
      </c>
      <c r="F3">
        <f t="shared" ref="F3:F21" si="2">C3-B$24</f>
        <v>-453.17249999999967</v>
      </c>
      <c r="G3">
        <f t="shared" ref="G3:G21" si="3">F3^2</f>
        <v>205365.31475624969</v>
      </c>
      <c r="H3">
        <f t="shared" ref="H3:H21" si="4">D3*F3</f>
        <v>-4707.329343749996</v>
      </c>
      <c r="I3">
        <f t="shared" ref="I3:I21" si="5">B$30+A$30*B3</f>
        <v>1745.2065587589909</v>
      </c>
      <c r="J3">
        <f t="shared" ref="J3:J21" si="6">C3-I3</f>
        <v>-67.056558758990832</v>
      </c>
    </row>
    <row r="4" spans="1:10" x14ac:dyDescent="0.55000000000000004">
      <c r="A4">
        <v>3</v>
      </c>
      <c r="B4">
        <v>8</v>
      </c>
      <c r="C4">
        <v>2316</v>
      </c>
      <c r="D4">
        <f t="shared" si="0"/>
        <v>-5.3625000000000007</v>
      </c>
      <c r="E4">
        <f t="shared" si="1"/>
        <v>28.756406250000008</v>
      </c>
      <c r="F4">
        <f t="shared" si="2"/>
        <v>184.67750000000024</v>
      </c>
      <c r="G4">
        <f t="shared" si="3"/>
        <v>34105.779006250086</v>
      </c>
      <c r="H4">
        <f t="shared" si="4"/>
        <v>-990.33309375000135</v>
      </c>
      <c r="I4">
        <f t="shared" si="5"/>
        <v>2330.6531122652141</v>
      </c>
      <c r="J4">
        <f t="shared" si="6"/>
        <v>-14.653112265214077</v>
      </c>
    </row>
    <row r="5" spans="1:10" x14ac:dyDescent="0.55000000000000004">
      <c r="A5">
        <v>4</v>
      </c>
      <c r="B5">
        <v>17</v>
      </c>
      <c r="C5">
        <v>2061.3000000000002</v>
      </c>
      <c r="D5">
        <f t="shared" si="0"/>
        <v>3.6374999999999993</v>
      </c>
      <c r="E5">
        <f t="shared" si="1"/>
        <v>13.231406249999996</v>
      </c>
      <c r="F5">
        <f t="shared" si="2"/>
        <v>-70.022499999999582</v>
      </c>
      <c r="G5">
        <f t="shared" si="3"/>
        <v>4903.1505062499418</v>
      </c>
      <c r="H5">
        <f t="shared" si="4"/>
        <v>-254.70684374999843</v>
      </c>
      <c r="I5">
        <f t="shared" si="5"/>
        <v>1996.1122245473723</v>
      </c>
      <c r="J5">
        <f t="shared" si="6"/>
        <v>65.187775452627875</v>
      </c>
    </row>
    <row r="6" spans="1:10" x14ac:dyDescent="0.55000000000000004">
      <c r="A6">
        <v>5</v>
      </c>
      <c r="B6">
        <v>5.5</v>
      </c>
      <c r="C6">
        <v>2207.5</v>
      </c>
      <c r="D6">
        <f t="shared" si="0"/>
        <v>-7.8625000000000007</v>
      </c>
      <c r="E6">
        <f t="shared" si="1"/>
        <v>61.818906250000012</v>
      </c>
      <c r="F6">
        <f t="shared" si="2"/>
        <v>76.177500000000236</v>
      </c>
      <c r="G6">
        <f t="shared" si="3"/>
        <v>5803.0115062500363</v>
      </c>
      <c r="H6">
        <f t="shared" si="4"/>
        <v>-598.94559375000188</v>
      </c>
      <c r="I6">
        <f t="shared" si="5"/>
        <v>2423.581136631281</v>
      </c>
      <c r="J6">
        <f t="shared" si="6"/>
        <v>-216.08113663128097</v>
      </c>
    </row>
    <row r="7" spans="1:10" x14ac:dyDescent="0.55000000000000004">
      <c r="A7">
        <v>6</v>
      </c>
      <c r="B7">
        <v>19</v>
      </c>
      <c r="C7">
        <v>1708.3</v>
      </c>
      <c r="D7">
        <f t="shared" si="0"/>
        <v>5.6374999999999993</v>
      </c>
      <c r="E7">
        <f t="shared" si="1"/>
        <v>31.781406249999993</v>
      </c>
      <c r="F7">
        <f t="shared" si="2"/>
        <v>-423.02249999999981</v>
      </c>
      <c r="G7">
        <f t="shared" si="3"/>
        <v>178948.03550624984</v>
      </c>
      <c r="H7">
        <f t="shared" si="4"/>
        <v>-2384.7893437499988</v>
      </c>
      <c r="I7">
        <f t="shared" si="5"/>
        <v>1921.7698050545187</v>
      </c>
      <c r="J7">
        <f t="shared" si="6"/>
        <v>-213.4698050545187</v>
      </c>
    </row>
    <row r="8" spans="1:10" x14ac:dyDescent="0.55000000000000004">
      <c r="A8">
        <v>7</v>
      </c>
      <c r="B8">
        <v>24</v>
      </c>
      <c r="C8">
        <v>1784.7</v>
      </c>
      <c r="D8">
        <f t="shared" si="0"/>
        <v>10.637499999999999</v>
      </c>
      <c r="E8">
        <f t="shared" si="1"/>
        <v>113.15640624999999</v>
      </c>
      <c r="F8">
        <f t="shared" si="2"/>
        <v>-346.62249999999972</v>
      </c>
      <c r="G8">
        <f t="shared" si="3"/>
        <v>120147.1575062498</v>
      </c>
      <c r="H8">
        <f t="shared" si="4"/>
        <v>-3687.1968437499968</v>
      </c>
      <c r="I8">
        <f t="shared" si="5"/>
        <v>1735.9137563223844</v>
      </c>
      <c r="J8">
        <f t="shared" si="6"/>
        <v>48.78624367761563</v>
      </c>
    </row>
    <row r="9" spans="1:10" x14ac:dyDescent="0.55000000000000004">
      <c r="A9">
        <v>8</v>
      </c>
      <c r="B9">
        <v>2.5</v>
      </c>
      <c r="C9">
        <v>2575</v>
      </c>
      <c r="D9">
        <f t="shared" si="0"/>
        <v>-10.862500000000001</v>
      </c>
      <c r="E9">
        <f t="shared" si="1"/>
        <v>117.99390625000001</v>
      </c>
      <c r="F9">
        <f t="shared" si="2"/>
        <v>443.67750000000024</v>
      </c>
      <c r="G9">
        <f t="shared" si="3"/>
        <v>196849.72400625021</v>
      </c>
      <c r="H9">
        <f t="shared" si="4"/>
        <v>-4819.4468437500027</v>
      </c>
      <c r="I9">
        <f t="shared" si="5"/>
        <v>2535.0947658705618</v>
      </c>
      <c r="J9">
        <f t="shared" si="6"/>
        <v>39.905234129438213</v>
      </c>
    </row>
    <row r="10" spans="1:10" x14ac:dyDescent="0.55000000000000004">
      <c r="A10">
        <v>9</v>
      </c>
      <c r="B10">
        <v>7.5</v>
      </c>
      <c r="C10">
        <v>2357.9</v>
      </c>
      <c r="D10">
        <f t="shared" si="0"/>
        <v>-5.8625000000000007</v>
      </c>
      <c r="E10">
        <f t="shared" si="1"/>
        <v>34.368906250000009</v>
      </c>
      <c r="F10">
        <f t="shared" si="2"/>
        <v>226.57750000000033</v>
      </c>
      <c r="G10">
        <f t="shared" si="3"/>
        <v>51337.363506250149</v>
      </c>
      <c r="H10">
        <f t="shared" si="4"/>
        <v>-1328.310593750002</v>
      </c>
      <c r="I10">
        <f t="shared" si="5"/>
        <v>2349.2387171384271</v>
      </c>
      <c r="J10">
        <f t="shared" si="6"/>
        <v>8.6612828615729995</v>
      </c>
    </row>
    <row r="11" spans="1:10" x14ac:dyDescent="0.55000000000000004">
      <c r="A11">
        <v>10</v>
      </c>
      <c r="B11">
        <v>11</v>
      </c>
      <c r="C11">
        <v>2265.6999999999998</v>
      </c>
      <c r="D11">
        <f t="shared" si="0"/>
        <v>-2.3625000000000007</v>
      </c>
      <c r="E11">
        <f t="shared" si="1"/>
        <v>5.5814062500000032</v>
      </c>
      <c r="F11">
        <f t="shared" si="2"/>
        <v>134.37750000000005</v>
      </c>
      <c r="G11">
        <f t="shared" si="3"/>
        <v>18057.312506250015</v>
      </c>
      <c r="H11">
        <f t="shared" si="4"/>
        <v>-317.46684375000024</v>
      </c>
      <c r="I11">
        <f t="shared" si="5"/>
        <v>2219.1394830259333</v>
      </c>
      <c r="J11">
        <f t="shared" si="6"/>
        <v>46.560516974066559</v>
      </c>
    </row>
    <row r="12" spans="1:10" x14ac:dyDescent="0.55000000000000004">
      <c r="A12">
        <v>11</v>
      </c>
      <c r="B12">
        <v>13</v>
      </c>
      <c r="C12">
        <v>2156.1999999999998</v>
      </c>
      <c r="D12">
        <f t="shared" si="0"/>
        <v>-0.36250000000000071</v>
      </c>
      <c r="E12">
        <f t="shared" si="1"/>
        <v>0.1314062500000005</v>
      </c>
      <c r="F12">
        <f t="shared" si="2"/>
        <v>24.877500000000055</v>
      </c>
      <c r="G12">
        <f t="shared" si="3"/>
        <v>618.89000625000267</v>
      </c>
      <c r="H12">
        <f t="shared" si="4"/>
        <v>-9.0180937500000375</v>
      </c>
      <c r="I12">
        <f t="shared" si="5"/>
        <v>2144.7970635330798</v>
      </c>
      <c r="J12">
        <f t="shared" si="6"/>
        <v>11.402936466919982</v>
      </c>
    </row>
    <row r="13" spans="1:10" x14ac:dyDescent="0.55000000000000004">
      <c r="A13">
        <v>12</v>
      </c>
      <c r="B13">
        <v>3.75</v>
      </c>
      <c r="C13">
        <v>2399.5500000000002</v>
      </c>
      <c r="D13">
        <f t="shared" si="0"/>
        <v>-9.6125000000000007</v>
      </c>
      <c r="E13">
        <f t="shared" si="1"/>
        <v>92.400156250000009</v>
      </c>
      <c r="F13">
        <f t="shared" si="2"/>
        <v>268.22750000000042</v>
      </c>
      <c r="G13">
        <f t="shared" si="3"/>
        <v>71945.991756250223</v>
      </c>
      <c r="H13">
        <f t="shared" si="4"/>
        <v>-2578.3368437500044</v>
      </c>
      <c r="I13">
        <f t="shared" si="5"/>
        <v>2488.6307536875279</v>
      </c>
      <c r="J13">
        <f t="shared" si="6"/>
        <v>-89.080753687527704</v>
      </c>
    </row>
    <row r="14" spans="1:10" x14ac:dyDescent="0.55000000000000004">
      <c r="A14">
        <v>13</v>
      </c>
      <c r="B14">
        <v>25</v>
      </c>
      <c r="C14">
        <v>1779.8</v>
      </c>
      <c r="D14">
        <f t="shared" si="0"/>
        <v>11.637499999999999</v>
      </c>
      <c r="E14">
        <f t="shared" si="1"/>
        <v>135.43140624999998</v>
      </c>
      <c r="F14">
        <f t="shared" si="2"/>
        <v>-351.52249999999981</v>
      </c>
      <c r="G14">
        <f t="shared" si="3"/>
        <v>123568.06800624987</v>
      </c>
      <c r="H14">
        <f t="shared" si="4"/>
        <v>-4090.8430937499975</v>
      </c>
      <c r="I14">
        <f t="shared" si="5"/>
        <v>1698.7425465759575</v>
      </c>
      <c r="J14">
        <f t="shared" si="6"/>
        <v>81.057453424042478</v>
      </c>
    </row>
    <row r="15" spans="1:10" x14ac:dyDescent="0.55000000000000004">
      <c r="A15">
        <v>14</v>
      </c>
      <c r="B15">
        <v>9.75</v>
      </c>
      <c r="C15">
        <v>2336.75</v>
      </c>
      <c r="D15">
        <f t="shared" si="0"/>
        <v>-3.6125000000000007</v>
      </c>
      <c r="E15">
        <f t="shared" si="1"/>
        <v>13.050156250000006</v>
      </c>
      <c r="F15">
        <f t="shared" si="2"/>
        <v>205.42750000000024</v>
      </c>
      <c r="G15">
        <f t="shared" si="3"/>
        <v>42200.4577562501</v>
      </c>
      <c r="H15">
        <f t="shared" si="4"/>
        <v>-742.10684375000096</v>
      </c>
      <c r="I15">
        <f t="shared" si="5"/>
        <v>2265.6034952089667</v>
      </c>
      <c r="J15">
        <f t="shared" si="6"/>
        <v>71.146504791033294</v>
      </c>
    </row>
    <row r="16" spans="1:10" x14ac:dyDescent="0.55000000000000004">
      <c r="A16">
        <v>15</v>
      </c>
      <c r="B16">
        <v>22</v>
      </c>
      <c r="C16">
        <v>1765.3</v>
      </c>
      <c r="D16">
        <f t="shared" si="0"/>
        <v>8.6374999999999993</v>
      </c>
      <c r="E16">
        <f t="shared" si="1"/>
        <v>74.606406249999992</v>
      </c>
      <c r="F16">
        <f t="shared" si="2"/>
        <v>-366.02249999999981</v>
      </c>
      <c r="G16">
        <f t="shared" si="3"/>
        <v>133972.47050624987</v>
      </c>
      <c r="H16">
        <f t="shared" si="4"/>
        <v>-3161.5193437499979</v>
      </c>
      <c r="I16">
        <f t="shared" si="5"/>
        <v>1810.2561758152381</v>
      </c>
      <c r="J16">
        <f t="shared" si="6"/>
        <v>-44.956175815238112</v>
      </c>
    </row>
    <row r="17" spans="1:10" x14ac:dyDescent="0.55000000000000004">
      <c r="A17">
        <v>16</v>
      </c>
      <c r="B17">
        <v>18</v>
      </c>
      <c r="C17">
        <v>2053.5</v>
      </c>
      <c r="D17">
        <f t="shared" si="0"/>
        <v>4.6374999999999993</v>
      </c>
      <c r="E17">
        <f t="shared" si="1"/>
        <v>21.506406249999994</v>
      </c>
      <c r="F17">
        <f t="shared" si="2"/>
        <v>-77.822499999999764</v>
      </c>
      <c r="G17">
        <f t="shared" si="3"/>
        <v>6056.3415062499635</v>
      </c>
      <c r="H17">
        <f t="shared" si="4"/>
        <v>-360.90184374999887</v>
      </c>
      <c r="I17">
        <f t="shared" si="5"/>
        <v>1958.9410148009456</v>
      </c>
      <c r="J17">
        <f t="shared" si="6"/>
        <v>94.558985199054405</v>
      </c>
    </row>
    <row r="18" spans="1:10" x14ac:dyDescent="0.55000000000000004">
      <c r="A18">
        <v>17</v>
      </c>
      <c r="B18">
        <v>6</v>
      </c>
      <c r="C18">
        <v>2414.4</v>
      </c>
      <c r="D18">
        <f t="shared" si="0"/>
        <v>-7.3625000000000007</v>
      </c>
      <c r="E18">
        <f t="shared" si="1"/>
        <v>54.206406250000008</v>
      </c>
      <c r="F18">
        <f t="shared" si="2"/>
        <v>283.07750000000033</v>
      </c>
      <c r="G18">
        <f t="shared" si="3"/>
        <v>80132.871006250192</v>
      </c>
      <c r="H18">
        <f t="shared" si="4"/>
        <v>-2084.1580937500025</v>
      </c>
      <c r="I18">
        <f t="shared" si="5"/>
        <v>2404.9955317580675</v>
      </c>
      <c r="J18">
        <f t="shared" si="6"/>
        <v>9.4044682419325909</v>
      </c>
    </row>
    <row r="19" spans="1:10" x14ac:dyDescent="0.55000000000000004">
      <c r="A19">
        <v>18</v>
      </c>
      <c r="B19">
        <v>12.5</v>
      </c>
      <c r="C19">
        <v>2200.5</v>
      </c>
      <c r="D19">
        <f t="shared" si="0"/>
        <v>-0.86250000000000071</v>
      </c>
      <c r="E19">
        <f t="shared" si="1"/>
        <v>0.74390625000000121</v>
      </c>
      <c r="F19">
        <f t="shared" si="2"/>
        <v>69.177500000000236</v>
      </c>
      <c r="G19">
        <f t="shared" si="3"/>
        <v>4785.526506250033</v>
      </c>
      <c r="H19">
        <f t="shared" si="4"/>
        <v>-59.665593750000255</v>
      </c>
      <c r="I19">
        <f t="shared" si="5"/>
        <v>2163.3826684062933</v>
      </c>
      <c r="J19">
        <f t="shared" si="6"/>
        <v>37.117331593706695</v>
      </c>
    </row>
    <row r="20" spans="1:10" x14ac:dyDescent="0.55000000000000004">
      <c r="A20">
        <v>19</v>
      </c>
      <c r="B20">
        <v>2</v>
      </c>
      <c r="C20">
        <v>2654.2</v>
      </c>
      <c r="D20">
        <f t="shared" si="0"/>
        <v>-11.362500000000001</v>
      </c>
      <c r="E20">
        <f t="shared" si="1"/>
        <v>129.10640625000002</v>
      </c>
      <c r="F20">
        <f t="shared" si="2"/>
        <v>522.87750000000005</v>
      </c>
      <c r="G20">
        <f t="shared" si="3"/>
        <v>273400.88000625005</v>
      </c>
      <c r="H20">
        <f t="shared" si="4"/>
        <v>-5941.1955937500006</v>
      </c>
      <c r="I20">
        <f t="shared" si="5"/>
        <v>2553.6803707437748</v>
      </c>
      <c r="J20">
        <f t="shared" si="6"/>
        <v>100.51962925622502</v>
      </c>
    </row>
    <row r="21" spans="1:10" x14ac:dyDescent="0.55000000000000004">
      <c r="A21">
        <v>20</v>
      </c>
      <c r="B21">
        <v>21.5</v>
      </c>
      <c r="C21">
        <v>1753.7</v>
      </c>
      <c r="D21">
        <f t="shared" si="0"/>
        <v>8.1374999999999993</v>
      </c>
      <c r="E21">
        <f t="shared" si="1"/>
        <v>66.218906249999989</v>
      </c>
      <c r="F21">
        <f t="shared" si="2"/>
        <v>-377.62249999999972</v>
      </c>
      <c r="G21">
        <f t="shared" si="3"/>
        <v>142598.75250624979</v>
      </c>
      <c r="H21">
        <f t="shared" si="4"/>
        <v>-3072.9030937499974</v>
      </c>
      <c r="I21">
        <f t="shared" si="5"/>
        <v>1828.8417806884513</v>
      </c>
      <c r="J21">
        <f t="shared" si="6"/>
        <v>-75.141780688451263</v>
      </c>
    </row>
    <row r="23" spans="1:10" x14ac:dyDescent="0.55000000000000004">
      <c r="A23" s="1" t="s">
        <v>10</v>
      </c>
      <c r="B23" s="1" t="s">
        <v>11</v>
      </c>
    </row>
    <row r="24" spans="1:10" x14ac:dyDescent="0.55000000000000004">
      <c r="A24">
        <f>AVERAGE(B2:B21)</f>
        <v>13.362500000000001</v>
      </c>
      <c r="B24">
        <f>AVERAGE(C2:C21)</f>
        <v>2131.3224999999998</v>
      </c>
    </row>
    <row r="26" spans="1:10" x14ac:dyDescent="0.55000000000000004">
      <c r="A26" s="1" t="s">
        <v>12</v>
      </c>
      <c r="B26" s="1" t="s">
        <v>13</v>
      </c>
      <c r="C26" s="1" t="s">
        <v>14</v>
      </c>
    </row>
    <row r="27" spans="1:10" x14ac:dyDescent="0.55000000000000004">
      <c r="A27">
        <f>SUM(E2:E21)</f>
        <v>1106.5593749999998</v>
      </c>
      <c r="B27">
        <f>SUM(G2:G21)</f>
        <v>1695508.7873749998</v>
      </c>
      <c r="C27">
        <f>SUM(H2:H21)</f>
        <v>-41132.150624999995</v>
      </c>
    </row>
    <row r="29" spans="1:10" x14ac:dyDescent="0.55000000000000004">
      <c r="A29" s="1" t="s">
        <v>15</v>
      </c>
      <c r="B29" s="1" t="s">
        <v>16</v>
      </c>
    </row>
    <row r="30" spans="1:10" x14ac:dyDescent="0.55000000000000004">
      <c r="A30">
        <f>C27/A27</f>
        <v>-37.171209746426847</v>
      </c>
      <c r="B30">
        <f>B24-A30*A24</f>
        <v>2628.0227902366287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Rocket propellant Data -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dmacs-204222</dc:creator>
  <cp:lastModifiedBy>Rajendranath Sham</cp:lastModifiedBy>
  <dcterms:created xsi:type="dcterms:W3CDTF">2024-02-16T09:33:54Z</dcterms:created>
  <dcterms:modified xsi:type="dcterms:W3CDTF">2024-02-17T06:35:55Z</dcterms:modified>
</cp:coreProperties>
</file>