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D\repository\vsCode\KMDV-Dash\dataSources\monthData\"/>
    </mc:Choice>
  </mc:AlternateContent>
  <xr:revisionPtr revIDLastSave="0" documentId="13_ncr:1_{E49561DE-68C4-4EF2-A19B-4C337E3062FC}" xr6:coauthVersionLast="47" xr6:coauthVersionMax="47" xr10:uidLastSave="{00000000-0000-0000-0000-000000000000}"/>
  <bookViews>
    <workbookView xWindow="-108" yWindow="-108" windowWidth="23256" windowHeight="12576" activeTab="8" xr2:uid="{0F5B5854-695B-4A75-A2C0-C1DAEEB6754A}"/>
  </bookViews>
  <sheets>
    <sheet name="Efforts" sheetId="1" r:id="rId1"/>
    <sheet name="Cost" sheetId="4" r:id="rId2"/>
    <sheet name="Resource" sheetId="3" r:id="rId3"/>
    <sheet name="Bug" sheetId="5" r:id="rId4"/>
    <sheet name="Execution" sheetId="6" r:id="rId5"/>
    <sheet name="CostDep" sheetId="9" r:id="rId6"/>
    <sheet name="Department" sheetId="10" r:id="rId7"/>
    <sheet name="Status" sheetId="8" r:id="rId8"/>
    <sheet name="Automation Percentage" sheetId="13" r:id="rId9"/>
  </sheets>
  <definedNames>
    <definedName name="_xlnm._FilterDatabase" localSheetId="1" hidden="1">Cost!$A$1:$AF$22</definedName>
    <definedName name="_xlnm._FilterDatabase" localSheetId="6" hidden="1">Department!$A$1:$B$21</definedName>
    <definedName name="_xlnm._FilterDatabase" localSheetId="0" hidden="1">Efforts!$A$1:$AF$22</definedName>
    <definedName name="_xlnm._FilterDatabase" localSheetId="2" hidden="1">Resource!$A$1:$AF$26</definedName>
    <definedName name="_xlnm._FilterDatabase" localSheetId="7" hidden="1">Status!$A$1:$B$1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4" l="1"/>
  <c r="M2" i="9"/>
  <c r="L2" i="9"/>
  <c r="K2" i="9"/>
  <c r="J2" i="9"/>
  <c r="I2" i="9"/>
  <c r="H2" i="9"/>
  <c r="G2" i="9"/>
  <c r="F2" i="9"/>
  <c r="E2" i="9"/>
  <c r="D2" i="9"/>
  <c r="C2" i="9"/>
  <c r="B2" i="9"/>
  <c r="AC2" i="9"/>
  <c r="Z2" i="9"/>
  <c r="AA2" i="9"/>
  <c r="AB2" i="9"/>
  <c r="AD2" i="9"/>
  <c r="AE2" i="9"/>
  <c r="AF2" i="9"/>
  <c r="Y25" i="3"/>
  <c r="O25" i="3"/>
  <c r="P25" i="3"/>
  <c r="Q25" i="3"/>
  <c r="R25" i="3"/>
  <c r="S25" i="3"/>
  <c r="T25" i="3"/>
  <c r="U25" i="3"/>
  <c r="V25" i="3"/>
  <c r="W25" i="3"/>
  <c r="X25" i="3"/>
  <c r="N25" i="3"/>
  <c r="N28" i="4"/>
  <c r="N29" i="4"/>
  <c r="N30" i="4"/>
  <c r="N31" i="4"/>
  <c r="O31" i="4"/>
  <c r="P31" i="4"/>
  <c r="Q31" i="4"/>
  <c r="R31" i="4"/>
  <c r="S31" i="4"/>
  <c r="T31" i="4"/>
  <c r="O28" i="4"/>
  <c r="P28" i="4"/>
  <c r="Q28" i="4"/>
  <c r="R28" i="4"/>
  <c r="S28" i="4"/>
  <c r="T28" i="4"/>
  <c r="O29" i="4"/>
  <c r="P29" i="4"/>
  <c r="Q29" i="4"/>
  <c r="R29" i="4"/>
  <c r="S29" i="4"/>
  <c r="T29" i="4"/>
  <c r="O30" i="4"/>
  <c r="P30" i="4"/>
  <c r="Q30" i="4"/>
  <c r="R30" i="4"/>
  <c r="S30" i="4"/>
  <c r="T30" i="4"/>
  <c r="O27" i="4"/>
  <c r="P27" i="4"/>
  <c r="Q27" i="4"/>
  <c r="R27" i="4"/>
  <c r="S27" i="4"/>
  <c r="T27" i="4"/>
  <c r="P2" i="9"/>
  <c r="T2" i="9"/>
  <c r="X2" i="9"/>
  <c r="N11" i="9"/>
  <c r="N2" i="9" s="1"/>
  <c r="O27" i="9"/>
  <c r="P27" i="9"/>
  <c r="Q27" i="9"/>
  <c r="R27" i="9"/>
  <c r="S27" i="9"/>
  <c r="T27" i="9"/>
  <c r="U27" i="9"/>
  <c r="V27" i="9"/>
  <c r="W27" i="9"/>
  <c r="X27" i="9"/>
  <c r="Y27" i="9"/>
  <c r="N27" i="9"/>
  <c r="O24" i="9"/>
  <c r="P24" i="9"/>
  <c r="Q24" i="9"/>
  <c r="R24" i="9"/>
  <c r="S24" i="9"/>
  <c r="T24" i="9"/>
  <c r="U24" i="9"/>
  <c r="V24" i="9"/>
  <c r="W24" i="9"/>
  <c r="X24" i="9"/>
  <c r="Y24" i="9"/>
  <c r="N24" i="9"/>
  <c r="O20" i="9"/>
  <c r="P20" i="9"/>
  <c r="Q20" i="9"/>
  <c r="R20" i="9"/>
  <c r="S20" i="9"/>
  <c r="T20" i="9"/>
  <c r="U20" i="9"/>
  <c r="V20" i="9"/>
  <c r="W20" i="9"/>
  <c r="X20" i="9"/>
  <c r="Y20" i="9"/>
  <c r="N20" i="9"/>
  <c r="O13" i="9"/>
  <c r="P13" i="9"/>
  <c r="Q13" i="9"/>
  <c r="R13" i="9"/>
  <c r="R2" i="9" s="1"/>
  <c r="S13" i="9"/>
  <c r="S2" i="9" s="1"/>
  <c r="T13" i="9"/>
  <c r="U13" i="9"/>
  <c r="V13" i="9"/>
  <c r="W13" i="9"/>
  <c r="X13" i="9"/>
  <c r="Y13" i="9"/>
  <c r="N13" i="9"/>
  <c r="O11" i="9"/>
  <c r="O2" i="9" s="1"/>
  <c r="P11" i="9"/>
  <c r="Q11" i="9"/>
  <c r="Q2" i="9" s="1"/>
  <c r="R11" i="9"/>
  <c r="S11" i="9"/>
  <c r="T11" i="9"/>
  <c r="U11" i="9"/>
  <c r="U2" i="9" s="1"/>
  <c r="V11" i="9"/>
  <c r="V2" i="9" s="1"/>
  <c r="W11" i="9"/>
  <c r="W2" i="9" s="1"/>
  <c r="X11" i="9"/>
  <c r="Y11" i="9"/>
  <c r="Y2" i="9" s="1"/>
  <c r="U31" i="4"/>
  <c r="V31" i="4"/>
  <c r="W31" i="4"/>
  <c r="X31" i="4"/>
  <c r="Y31" i="4"/>
  <c r="U28" i="4"/>
  <c r="V28" i="4"/>
  <c r="W28" i="4"/>
  <c r="X28" i="4"/>
  <c r="Y28" i="4"/>
  <c r="U29" i="4"/>
  <c r="V29" i="4"/>
  <c r="W29" i="4"/>
  <c r="X29" i="4"/>
  <c r="Y29" i="4"/>
  <c r="U30" i="4"/>
  <c r="V30" i="4"/>
  <c r="W30" i="4"/>
  <c r="X30" i="4"/>
  <c r="Y30" i="4"/>
  <c r="U27" i="4"/>
  <c r="V27" i="4"/>
  <c r="W27" i="4"/>
  <c r="X27" i="4"/>
  <c r="Y27" i="4"/>
  <c r="O2" i="1"/>
  <c r="P2" i="1"/>
  <c r="Q2" i="1"/>
  <c r="R2" i="1"/>
  <c r="S2" i="1"/>
  <c r="T2" i="1"/>
  <c r="U2" i="1"/>
  <c r="V2" i="1"/>
  <c r="W2" i="1"/>
  <c r="X2" i="1"/>
  <c r="Y2" i="1"/>
  <c r="N2" i="1"/>
</calcChain>
</file>

<file path=xl/sharedStrings.xml><?xml version="1.0" encoding="utf-8"?>
<sst xmlns="http://schemas.openxmlformats.org/spreadsheetml/2006/main" count="492" uniqueCount="101">
  <si>
    <t>Project</t>
  </si>
  <si>
    <t>SICAV</t>
  </si>
  <si>
    <t>ICS</t>
  </si>
  <si>
    <t>PIW</t>
  </si>
  <si>
    <t>HRIS</t>
  </si>
  <si>
    <t>QA Department</t>
  </si>
  <si>
    <t>Non Utilization</t>
  </si>
  <si>
    <t>QA Summary</t>
  </si>
  <si>
    <t>Total T&amp;M</t>
  </si>
  <si>
    <t>Projected Monthly Cost</t>
  </si>
  <si>
    <t>FORM_PF</t>
  </si>
  <si>
    <t>OCP_TECH</t>
  </si>
  <si>
    <t>ONETRACKER</t>
  </si>
  <si>
    <t>TREENA</t>
  </si>
  <si>
    <t>CORPORATE_ACTIONS</t>
  </si>
  <si>
    <t>VEMS</t>
  </si>
  <si>
    <t>WORKDAY</t>
  </si>
  <si>
    <t>FX_CENTRAL</t>
  </si>
  <si>
    <t>QA_SMOKE_TEST</t>
  </si>
  <si>
    <t>PUBLIC_WEBSITE</t>
  </si>
  <si>
    <t>SUMMIT</t>
  </si>
  <si>
    <t>CORNERSTONE</t>
  </si>
  <si>
    <t>QA_MANAGEMENT</t>
  </si>
  <si>
    <t>CLIENT_RELATIONS</t>
  </si>
  <si>
    <t>BEQOM</t>
  </si>
  <si>
    <t>Jan 23</t>
  </si>
  <si>
    <t>Jan 24</t>
  </si>
  <si>
    <t>Feb 23</t>
  </si>
  <si>
    <t>Mar 23</t>
  </si>
  <si>
    <t>Apr 23</t>
  </si>
  <si>
    <t>May 23</t>
  </si>
  <si>
    <t>Jun 23</t>
  </si>
  <si>
    <t>Jul 23</t>
  </si>
  <si>
    <t>Aug 23</t>
  </si>
  <si>
    <t>Sep 23</t>
  </si>
  <si>
    <t>Oct 23</t>
  </si>
  <si>
    <t>Nov 23</t>
  </si>
  <si>
    <t>Dec 23</t>
  </si>
  <si>
    <t>MERCATUS</t>
  </si>
  <si>
    <t>Feb 24</t>
  </si>
  <si>
    <t>Mar 24</t>
  </si>
  <si>
    <t>Apr 24</t>
  </si>
  <si>
    <t>May 24</t>
  </si>
  <si>
    <t>Jun 24</t>
  </si>
  <si>
    <t>Jul 24</t>
  </si>
  <si>
    <t>Status</t>
  </si>
  <si>
    <t>Maintenance</t>
  </si>
  <si>
    <t>Active</t>
  </si>
  <si>
    <t>Closed</t>
  </si>
  <si>
    <t>ACCOUNT_MASTER</t>
  </si>
  <si>
    <t>MDM</t>
  </si>
  <si>
    <t>EVEREST</t>
  </si>
  <si>
    <t>Inactive</t>
  </si>
  <si>
    <t>Department</t>
  </si>
  <si>
    <t>CLIENTS &amp; MARKETING</t>
  </si>
  <si>
    <t>DATA &amp; ARCHITECTURE</t>
  </si>
  <si>
    <t>FINANCE</t>
  </si>
  <si>
    <t>INVESTMENT</t>
  </si>
  <si>
    <t>IT BUSINESS OPERATIONS</t>
  </si>
  <si>
    <t>CLIENTS &amp; MARKETING (Total)</t>
  </si>
  <si>
    <t>DATA &amp; ARCHITECTURE (Total)</t>
  </si>
  <si>
    <t>FINANCE (Total)</t>
  </si>
  <si>
    <t>INVESTMENT (Total)</t>
  </si>
  <si>
    <t>IT BUSINESS OPERATIONS (Total)</t>
  </si>
  <si>
    <t>Jan 22</t>
  </si>
  <si>
    <t>Feb 22</t>
  </si>
  <si>
    <t>Mar 22</t>
  </si>
  <si>
    <t>Apr 22</t>
  </si>
  <si>
    <t>May 22</t>
  </si>
  <si>
    <t>Jun 22</t>
  </si>
  <si>
    <t>Jul 22</t>
  </si>
  <si>
    <t>Aug 22</t>
  </si>
  <si>
    <t>Sep 22</t>
  </si>
  <si>
    <t>Oct 22</t>
  </si>
  <si>
    <t>Nov 22</t>
  </si>
  <si>
    <t>Dec 22</t>
  </si>
  <si>
    <t>CECELIA</t>
  </si>
  <si>
    <t>HIMANSHU</t>
  </si>
  <si>
    <t>SAMIP</t>
  </si>
  <si>
    <t>ASHISH &amp; NASHIRA</t>
  </si>
  <si>
    <t>AFSHIN</t>
  </si>
  <si>
    <t>ALI</t>
  </si>
  <si>
    <t>JAMES</t>
  </si>
  <si>
    <t>CHARLES</t>
  </si>
  <si>
    <t>ANISHA</t>
  </si>
  <si>
    <t>NARGES</t>
  </si>
  <si>
    <t>JULIAN</t>
  </si>
  <si>
    <t>RANGA</t>
  </si>
  <si>
    <t>IT Manager</t>
  </si>
  <si>
    <t>QA SPOC</t>
  </si>
  <si>
    <t>NACHI</t>
  </si>
  <si>
    <t>ESWAR</t>
  </si>
  <si>
    <t>MEENAKSHI</t>
  </si>
  <si>
    <t>VIGNESH</t>
  </si>
  <si>
    <t>SARAVANAN</t>
  </si>
  <si>
    <t>AYESHA</t>
  </si>
  <si>
    <t>PRAMOD</t>
  </si>
  <si>
    <t>START DATE</t>
  </si>
  <si>
    <t>2023</t>
  </si>
  <si>
    <t>2022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</si>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</sst>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DEBF7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17" fontId="1" fillId="2" borderId="1" xfId="0" quotePrefix="1" applyNumberFormat="1" applyFont="1" applyFill="1" applyBorder="1" applyAlignment="1">
      <alignment horizontal="center"/>
    </xf>
    <xf numFmtId="17" fontId="1" fillId="2" borderId="1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4" fontId="0" fillId="0" borderId="0" xfId="0" applyNumberFormat="1"/>
    <xf numFmtId="10" fontId="0" fillId="0" borderId="1" xfId="2" applyNumberFormat="1" applyFont="1" applyBorder="1" applyAlignment="1">
      <alignment horizontal="center" vertical="center"/>
    </xf>
    <xf numFmtId="10" fontId="0" fillId="0" borderId="0" xfId="2" applyNumberFormat="1" applyFont="1"/>
    <xf numFmtId="0" fontId="1" fillId="2" borderId="2" xfId="0" quotePrefix="1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ABB2-263C-4390-AD24-BE522369CE65}">
  <dimension ref="A1:AF22"/>
  <sheetViews>
    <sheetView zoomScale="87" workbookViewId="0">
      <selection activeCell="N2" sqref="N2"/>
    </sheetView>
  </sheetViews>
  <sheetFormatPr defaultRowHeight="14.4" x14ac:dyDescent="0.3"/>
  <cols>
    <col min="1" max="1" width="20" style="20" bestFit="1" customWidth="1"/>
    <col min="2" max="32" width="8.5546875" style="20" bestFit="1" customWidth="1"/>
    <col min="33" max="16384" width="8.88671875" style="20"/>
  </cols>
  <sheetData>
    <row r="1" spans="1:32" x14ac:dyDescent="0.3">
      <c r="A1" s="16" t="s">
        <v>0</v>
      </c>
      <c r="B1" s="19" t="s">
        <v>64</v>
      </c>
      <c r="C1" s="19" t="s">
        <v>65</v>
      </c>
      <c r="D1" s="19" t="s">
        <v>66</v>
      </c>
      <c r="E1" s="19" t="s">
        <v>67</v>
      </c>
      <c r="F1" s="19" t="s">
        <v>68</v>
      </c>
      <c r="G1" s="19" t="s">
        <v>69</v>
      </c>
      <c r="H1" s="19" t="s">
        <v>70</v>
      </c>
      <c r="I1" s="19" t="s">
        <v>71</v>
      </c>
      <c r="J1" s="19" t="s">
        <v>72</v>
      </c>
      <c r="K1" s="19" t="s">
        <v>73</v>
      </c>
      <c r="L1" s="19" t="s">
        <v>74</v>
      </c>
      <c r="M1" s="19" t="s">
        <v>75</v>
      </c>
      <c r="N1" s="19" t="s">
        <v>25</v>
      </c>
      <c r="O1" s="19" t="s">
        <v>27</v>
      </c>
      <c r="P1" s="19" t="s">
        <v>28</v>
      </c>
      <c r="Q1" s="19" t="s">
        <v>29</v>
      </c>
      <c r="R1" s="19" t="s">
        <v>30</v>
      </c>
      <c r="S1" s="19" t="s">
        <v>31</v>
      </c>
      <c r="T1" s="19" t="s">
        <v>32</v>
      </c>
      <c r="U1" s="19" t="s">
        <v>33</v>
      </c>
      <c r="V1" s="19" t="s">
        <v>34</v>
      </c>
      <c r="W1" s="19" t="s">
        <v>35</v>
      </c>
      <c r="X1" s="19" t="s">
        <v>36</v>
      </c>
      <c r="Y1" s="19" t="s">
        <v>37</v>
      </c>
      <c r="Z1" s="19" t="s">
        <v>26</v>
      </c>
      <c r="AA1" s="19" t="s">
        <v>39</v>
      </c>
      <c r="AB1" s="19" t="s">
        <v>40</v>
      </c>
      <c r="AC1" s="19" t="s">
        <v>41</v>
      </c>
      <c r="AD1" s="19" t="s">
        <v>42</v>
      </c>
      <c r="AE1" s="19" t="s">
        <v>43</v>
      </c>
      <c r="AF1" s="19" t="s">
        <v>44</v>
      </c>
    </row>
    <row r="2" spans="1:32" x14ac:dyDescent="0.3">
      <c r="A2" s="12" t="s">
        <v>5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f>SUM(N3:N22)</f>
        <v>1203.5</v>
      </c>
      <c r="O2" s="22">
        <f t="shared" ref="O2:Y2" si="0">SUM(O3:O22)</f>
        <v>1160.5</v>
      </c>
      <c r="P2" s="22">
        <f t="shared" si="0"/>
        <v>1183.25</v>
      </c>
      <c r="Q2" s="22">
        <f t="shared" si="0"/>
        <v>1033</v>
      </c>
      <c r="R2" s="22">
        <f t="shared" si="0"/>
        <v>1240.5</v>
      </c>
      <c r="S2" s="22">
        <f t="shared" si="0"/>
        <v>1813.25</v>
      </c>
      <c r="T2" s="22">
        <f t="shared" si="0"/>
        <v>1823.25</v>
      </c>
      <c r="U2" s="22">
        <f t="shared" si="0"/>
        <v>1953</v>
      </c>
      <c r="V2" s="22">
        <f t="shared" si="0"/>
        <v>1566.75</v>
      </c>
      <c r="W2" s="22">
        <f t="shared" si="0"/>
        <v>1794.5</v>
      </c>
      <c r="X2" s="22">
        <f t="shared" si="0"/>
        <v>1700.3</v>
      </c>
      <c r="Y2" s="22">
        <f t="shared" si="0"/>
        <v>1344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</row>
    <row r="3" spans="1:32" x14ac:dyDescent="0.3">
      <c r="A3" s="12" t="s">
        <v>17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28.5</v>
      </c>
      <c r="O3" s="22">
        <v>32</v>
      </c>
      <c r="P3" s="22">
        <v>47.5</v>
      </c>
      <c r="Q3" s="22">
        <v>32</v>
      </c>
      <c r="R3" s="22">
        <v>40</v>
      </c>
      <c r="S3" s="22">
        <v>32</v>
      </c>
      <c r="T3" s="22">
        <v>32</v>
      </c>
      <c r="U3" s="22">
        <v>40</v>
      </c>
      <c r="V3" s="22">
        <v>32</v>
      </c>
      <c r="W3" s="22">
        <v>32</v>
      </c>
      <c r="X3" s="22">
        <v>32</v>
      </c>
      <c r="Y3" s="22">
        <v>32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</row>
    <row r="4" spans="1:32" x14ac:dyDescent="0.3">
      <c r="A4" s="12" t="s">
        <v>13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104.5</v>
      </c>
      <c r="O4" s="22">
        <v>69.5</v>
      </c>
      <c r="P4" s="22">
        <v>21</v>
      </c>
      <c r="Q4" s="22">
        <v>53</v>
      </c>
      <c r="R4" s="22">
        <v>71</v>
      </c>
      <c r="S4" s="22">
        <v>35.5</v>
      </c>
      <c r="T4" s="22">
        <v>43</v>
      </c>
      <c r="U4" s="22">
        <v>30</v>
      </c>
      <c r="V4" s="22">
        <v>74</v>
      </c>
      <c r="W4" s="22">
        <v>48.5</v>
      </c>
      <c r="X4" s="22">
        <v>19.5</v>
      </c>
      <c r="Y4" s="22">
        <v>28.5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</row>
    <row r="5" spans="1:32" x14ac:dyDescent="0.3">
      <c r="A5" s="12" t="s">
        <v>15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84.5</v>
      </c>
      <c r="O5" s="22">
        <v>102.5</v>
      </c>
      <c r="P5" s="22">
        <v>121</v>
      </c>
      <c r="Q5" s="22">
        <v>99</v>
      </c>
      <c r="R5" s="22">
        <v>121.5</v>
      </c>
      <c r="S5" s="22">
        <v>125.5</v>
      </c>
      <c r="T5" s="22">
        <v>98</v>
      </c>
      <c r="U5" s="22">
        <v>106.5</v>
      </c>
      <c r="V5" s="22">
        <v>68</v>
      </c>
      <c r="W5" s="22">
        <v>110</v>
      </c>
      <c r="X5" s="22">
        <v>159.5</v>
      </c>
      <c r="Y5" s="22">
        <v>136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</row>
    <row r="6" spans="1:32" x14ac:dyDescent="0.3">
      <c r="A6" s="12" t="s">
        <v>1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138</v>
      </c>
      <c r="O6" s="22">
        <v>27.5</v>
      </c>
      <c r="P6" s="22">
        <v>52.75</v>
      </c>
      <c r="Q6" s="22">
        <v>27.25</v>
      </c>
      <c r="R6" s="22">
        <v>12</v>
      </c>
      <c r="S6" s="22">
        <v>15.75</v>
      </c>
      <c r="T6" s="22">
        <v>11</v>
      </c>
      <c r="U6" s="22">
        <v>5.5</v>
      </c>
      <c r="V6" s="22">
        <v>21.5</v>
      </c>
      <c r="W6" s="22">
        <v>17.5</v>
      </c>
      <c r="X6" s="22">
        <v>21</v>
      </c>
      <c r="Y6" s="22">
        <v>3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</row>
    <row r="7" spans="1:32" x14ac:dyDescent="0.3">
      <c r="A7" s="12" t="s">
        <v>16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183</v>
      </c>
      <c r="O7" s="22">
        <v>132.25</v>
      </c>
      <c r="P7" s="22">
        <v>183</v>
      </c>
      <c r="Q7" s="22">
        <v>138</v>
      </c>
      <c r="R7" s="22">
        <v>197.5</v>
      </c>
      <c r="S7" s="22">
        <v>198.25</v>
      </c>
      <c r="T7" s="22">
        <v>146.5</v>
      </c>
      <c r="U7" s="22">
        <v>202.5</v>
      </c>
      <c r="V7" s="22">
        <v>155.5</v>
      </c>
      <c r="W7" s="22">
        <v>175.5</v>
      </c>
      <c r="X7" s="22">
        <v>179.5</v>
      </c>
      <c r="Y7" s="22">
        <v>154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</row>
    <row r="8" spans="1:32" x14ac:dyDescent="0.3">
      <c r="A8" s="12" t="s">
        <v>24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223.5</v>
      </c>
      <c r="O8" s="22">
        <v>193</v>
      </c>
      <c r="P8" s="22">
        <v>157.5</v>
      </c>
      <c r="Q8" s="22">
        <v>159.25</v>
      </c>
      <c r="R8" s="22">
        <v>145.25</v>
      </c>
      <c r="S8" s="22">
        <v>138.25</v>
      </c>
      <c r="T8" s="22">
        <v>160</v>
      </c>
      <c r="U8" s="22">
        <v>102.75</v>
      </c>
      <c r="V8" s="22">
        <v>116.5</v>
      </c>
      <c r="W8" s="22">
        <v>145</v>
      </c>
      <c r="X8" s="22">
        <v>99.5</v>
      </c>
      <c r="Y8" s="22">
        <v>80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</row>
    <row r="9" spans="1:32" x14ac:dyDescent="0.3">
      <c r="A9" s="12" t="s">
        <v>11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95.5</v>
      </c>
      <c r="O9" s="22">
        <v>124</v>
      </c>
      <c r="P9" s="22">
        <v>107.75</v>
      </c>
      <c r="Q9" s="22">
        <v>110.5</v>
      </c>
      <c r="R9" s="22">
        <v>105</v>
      </c>
      <c r="S9" s="22">
        <v>53.75</v>
      </c>
      <c r="T9" s="22">
        <v>67.5</v>
      </c>
      <c r="U9" s="22">
        <v>33.5</v>
      </c>
      <c r="V9" s="22">
        <v>50.5</v>
      </c>
      <c r="W9" s="22">
        <v>17</v>
      </c>
      <c r="X9" s="22">
        <v>15</v>
      </c>
      <c r="Y9" s="22">
        <v>0.5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</row>
    <row r="10" spans="1:32" x14ac:dyDescent="0.3">
      <c r="A10" s="12" t="s">
        <v>14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2</v>
      </c>
      <c r="O10" s="22">
        <v>18</v>
      </c>
      <c r="P10" s="22">
        <v>19</v>
      </c>
      <c r="Q10" s="22">
        <v>10</v>
      </c>
      <c r="R10" s="22">
        <v>5</v>
      </c>
      <c r="S10" s="22">
        <v>3.5</v>
      </c>
      <c r="T10" s="22">
        <v>3</v>
      </c>
      <c r="U10" s="22">
        <v>46.5</v>
      </c>
      <c r="V10" s="22">
        <v>36.799999999999997</v>
      </c>
      <c r="W10" s="22">
        <v>57.75</v>
      </c>
      <c r="X10" s="22">
        <v>29.5</v>
      </c>
      <c r="Y10" s="22">
        <v>55.5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</row>
    <row r="11" spans="1:32" x14ac:dyDescent="0.3">
      <c r="A11" s="12" t="s">
        <v>20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30.5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</row>
    <row r="12" spans="1:32" x14ac:dyDescent="0.3">
      <c r="A12" s="12" t="s">
        <v>18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13.5</v>
      </c>
      <c r="O12" s="22">
        <v>93.25</v>
      </c>
      <c r="P12" s="22">
        <v>86.75</v>
      </c>
      <c r="Q12" s="22">
        <v>36.5</v>
      </c>
      <c r="R12" s="22">
        <v>44</v>
      </c>
      <c r="S12" s="22">
        <v>49.5</v>
      </c>
      <c r="T12" s="22">
        <v>58</v>
      </c>
      <c r="U12" s="22">
        <v>46</v>
      </c>
      <c r="V12" s="22">
        <v>55.5</v>
      </c>
      <c r="W12" s="22">
        <v>38</v>
      </c>
      <c r="X12" s="22">
        <v>45.5</v>
      </c>
      <c r="Y12" s="22">
        <v>116.5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</row>
    <row r="13" spans="1:32" x14ac:dyDescent="0.3">
      <c r="A13" s="12" t="s">
        <v>12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144</v>
      </c>
      <c r="O13" s="22">
        <v>81.5</v>
      </c>
      <c r="P13" s="22">
        <v>53</v>
      </c>
      <c r="Q13" s="22">
        <v>103.75</v>
      </c>
      <c r="R13" s="22">
        <v>135.5</v>
      </c>
      <c r="S13" s="22">
        <v>119.75</v>
      </c>
      <c r="T13" s="22">
        <v>318.5</v>
      </c>
      <c r="U13" s="22">
        <v>385.5</v>
      </c>
      <c r="V13" s="22">
        <v>311</v>
      </c>
      <c r="W13" s="22">
        <v>480</v>
      </c>
      <c r="X13" s="22">
        <v>405.5</v>
      </c>
      <c r="Y13" s="22">
        <v>251.5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</row>
    <row r="14" spans="1:32" x14ac:dyDescent="0.3">
      <c r="A14" s="12" t="s">
        <v>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156</v>
      </c>
      <c r="O14" s="22">
        <v>211.5</v>
      </c>
      <c r="P14" s="22">
        <v>220</v>
      </c>
      <c r="Q14" s="22">
        <v>145.25</v>
      </c>
      <c r="R14" s="22">
        <v>175.25</v>
      </c>
      <c r="S14" s="22">
        <v>117</v>
      </c>
      <c r="T14" s="22">
        <v>256</v>
      </c>
      <c r="U14" s="22">
        <v>199</v>
      </c>
      <c r="V14" s="22">
        <v>140</v>
      </c>
      <c r="W14" s="22">
        <v>235.25</v>
      </c>
      <c r="X14" s="22">
        <v>130.80000000000001</v>
      </c>
      <c r="Y14" s="22">
        <v>103.5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</row>
    <row r="15" spans="1:32" x14ac:dyDescent="0.3">
      <c r="A15" s="12" t="s">
        <v>22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/>
      <c r="O15" s="22">
        <v>75.5</v>
      </c>
      <c r="P15" s="22">
        <v>70</v>
      </c>
      <c r="Q15" s="22">
        <v>52.5</v>
      </c>
      <c r="R15" s="22">
        <v>130.5</v>
      </c>
      <c r="S15" s="22">
        <v>136</v>
      </c>
      <c r="T15" s="22">
        <v>237.75</v>
      </c>
      <c r="U15" s="22">
        <v>217.75</v>
      </c>
      <c r="V15" s="22">
        <v>228.5</v>
      </c>
      <c r="W15" s="22">
        <v>193</v>
      </c>
      <c r="X15" s="22">
        <v>247</v>
      </c>
      <c r="Y15" s="22">
        <v>209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</row>
    <row r="16" spans="1:32" x14ac:dyDescent="0.3">
      <c r="A16" s="12" t="s">
        <v>23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/>
      <c r="O16" s="22"/>
      <c r="P16" s="22">
        <v>44</v>
      </c>
      <c r="Q16" s="22">
        <v>66</v>
      </c>
      <c r="R16" s="22">
        <v>53.5</v>
      </c>
      <c r="S16" s="22">
        <v>59.5</v>
      </c>
      <c r="T16" s="22">
        <v>65</v>
      </c>
      <c r="U16" s="22">
        <v>17.5</v>
      </c>
      <c r="V16" s="22">
        <v>29</v>
      </c>
      <c r="W16" s="22">
        <v>12</v>
      </c>
      <c r="X16" s="22">
        <v>45.5</v>
      </c>
      <c r="Y16" s="22">
        <v>29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</row>
    <row r="17" spans="1:32" x14ac:dyDescent="0.3">
      <c r="A17" s="12" t="s">
        <v>3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/>
      <c r="O17" s="22"/>
      <c r="P17" s="22"/>
      <c r="Q17" s="22"/>
      <c r="R17" s="22">
        <v>4.5</v>
      </c>
      <c r="S17" s="22">
        <v>295</v>
      </c>
      <c r="T17" s="22">
        <v>89</v>
      </c>
      <c r="U17" s="22">
        <v>59</v>
      </c>
      <c r="V17" s="22">
        <v>20</v>
      </c>
      <c r="W17" s="22">
        <v>10</v>
      </c>
      <c r="X17" s="22">
        <v>39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</row>
    <row r="18" spans="1:32" x14ac:dyDescent="0.3">
      <c r="A18" s="12" t="s">
        <v>19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/>
      <c r="O18" s="22"/>
      <c r="P18" s="22"/>
      <c r="Q18" s="22"/>
      <c r="R18" s="22"/>
      <c r="S18" s="22">
        <v>390</v>
      </c>
      <c r="T18" s="22">
        <v>161</v>
      </c>
      <c r="U18" s="22">
        <v>280</v>
      </c>
      <c r="V18" s="22">
        <v>74.5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</row>
    <row r="19" spans="1:32" x14ac:dyDescent="0.3">
      <c r="A19" s="12" t="s">
        <v>4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/>
      <c r="O19" s="22"/>
      <c r="P19" s="22"/>
      <c r="Q19" s="22"/>
      <c r="R19" s="22"/>
      <c r="S19" s="22">
        <v>44</v>
      </c>
      <c r="T19" s="22">
        <v>77</v>
      </c>
      <c r="U19" s="22">
        <v>35</v>
      </c>
      <c r="V19" s="22">
        <v>75.45</v>
      </c>
      <c r="W19" s="22">
        <v>0</v>
      </c>
      <c r="X19" s="22">
        <v>68.5</v>
      </c>
      <c r="Y19" s="22">
        <v>64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</row>
    <row r="20" spans="1:32" x14ac:dyDescent="0.3">
      <c r="A20" s="12" t="s">
        <v>21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/>
      <c r="O20" s="22"/>
      <c r="P20" s="22"/>
      <c r="Q20" s="22"/>
      <c r="R20" s="22"/>
      <c r="S20" s="22"/>
      <c r="T20" s="22"/>
      <c r="U20" s="22">
        <v>146</v>
      </c>
      <c r="V20" s="22">
        <v>30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</row>
    <row r="21" spans="1:32" x14ac:dyDescent="0.3">
      <c r="A21" s="12" t="s">
        <v>10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/>
      <c r="O21" s="22"/>
      <c r="P21" s="22"/>
      <c r="Q21" s="22"/>
      <c r="R21" s="22"/>
      <c r="S21" s="22"/>
      <c r="T21" s="22"/>
      <c r="U21" s="22"/>
      <c r="V21" s="22">
        <v>48</v>
      </c>
      <c r="W21" s="22">
        <v>223</v>
      </c>
      <c r="X21" s="22">
        <v>163</v>
      </c>
      <c r="Y21" s="22">
        <v>61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</row>
    <row r="22" spans="1:32" x14ac:dyDescent="0.3">
      <c r="A22" s="12" t="s">
        <v>38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>
        <v>20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5C2A-DC0F-4E63-B0DF-E0CA59B2C830}">
  <dimension ref="A1:AF34"/>
  <sheetViews>
    <sheetView workbookViewId="0">
      <selection activeCell="C38" sqref="C38"/>
    </sheetView>
  </sheetViews>
  <sheetFormatPr defaultRowHeight="14.4" x14ac:dyDescent="0.3"/>
  <cols>
    <col min="1" max="1" width="22.44140625" style="15" bestFit="1" customWidth="1"/>
    <col min="2" max="32" width="11.33203125" style="15" bestFit="1" customWidth="1"/>
    <col min="33" max="16384" width="8.88671875" style="15"/>
  </cols>
  <sheetData>
    <row r="1" spans="1:32" x14ac:dyDescent="0.3">
      <c r="A1" s="16" t="s">
        <v>0</v>
      </c>
      <c r="B1" s="18" t="s">
        <v>64</v>
      </c>
      <c r="C1" s="18" t="s">
        <v>65</v>
      </c>
      <c r="D1" s="18" t="s">
        <v>66</v>
      </c>
      <c r="E1" s="18" t="s">
        <v>67</v>
      </c>
      <c r="F1" s="18" t="s">
        <v>68</v>
      </c>
      <c r="G1" s="18" t="s">
        <v>69</v>
      </c>
      <c r="H1" s="18" t="s">
        <v>70</v>
      </c>
      <c r="I1" s="18" t="s">
        <v>71</v>
      </c>
      <c r="J1" s="18" t="s">
        <v>72</v>
      </c>
      <c r="K1" s="18" t="s">
        <v>73</v>
      </c>
      <c r="L1" s="18" t="s">
        <v>74</v>
      </c>
      <c r="M1" s="18" t="s">
        <v>75</v>
      </c>
      <c r="N1" s="18" t="s">
        <v>25</v>
      </c>
      <c r="O1" s="18" t="s">
        <v>27</v>
      </c>
      <c r="P1" s="18" t="s">
        <v>28</v>
      </c>
      <c r="Q1" s="18" t="s">
        <v>29</v>
      </c>
      <c r="R1" s="18" t="s">
        <v>30</v>
      </c>
      <c r="S1" s="18" t="s">
        <v>31</v>
      </c>
      <c r="T1" s="18" t="s">
        <v>32</v>
      </c>
      <c r="U1" s="18" t="s">
        <v>33</v>
      </c>
      <c r="V1" s="18" t="s">
        <v>34</v>
      </c>
      <c r="W1" s="18" t="s">
        <v>35</v>
      </c>
      <c r="X1" s="18" t="s">
        <v>36</v>
      </c>
      <c r="Y1" s="18" t="s">
        <v>37</v>
      </c>
      <c r="Z1" s="18" t="s">
        <v>26</v>
      </c>
      <c r="AA1" s="18" t="s">
        <v>39</v>
      </c>
      <c r="AB1" s="18" t="s">
        <v>40</v>
      </c>
      <c r="AC1" s="18" t="s">
        <v>41</v>
      </c>
      <c r="AD1" s="18" t="s">
        <v>42</v>
      </c>
      <c r="AE1" s="18" t="s">
        <v>43</v>
      </c>
      <c r="AF1" s="18" t="s">
        <v>44</v>
      </c>
    </row>
    <row r="2" spans="1:32" x14ac:dyDescent="0.3">
      <c r="A2" s="1" t="s">
        <v>5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38807</v>
      </c>
      <c r="O2" s="4">
        <v>36191.25</v>
      </c>
      <c r="P2" s="4">
        <v>37725</v>
      </c>
      <c r="Q2" s="4">
        <v>32729.25</v>
      </c>
      <c r="R2" s="4">
        <v>33647.25</v>
      </c>
      <c r="S2" s="4">
        <v>57430.5</v>
      </c>
      <c r="T2" s="4">
        <v>57603</v>
      </c>
      <c r="U2" s="4">
        <v>61940.25</v>
      </c>
      <c r="V2" s="4">
        <v>49245.75</v>
      </c>
      <c r="W2" s="4">
        <v>56768.25</v>
      </c>
      <c r="X2" s="4">
        <v>53391</v>
      </c>
      <c r="Y2" s="5">
        <v>41883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2" x14ac:dyDescent="0.3">
      <c r="A3" s="1" t="s">
        <v>17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855</v>
      </c>
      <c r="O3" s="4">
        <v>1056</v>
      </c>
      <c r="P3" s="4">
        <v>1567.5</v>
      </c>
      <c r="Q3" s="4">
        <v>1056</v>
      </c>
      <c r="R3" s="4">
        <v>1320</v>
      </c>
      <c r="S3" s="4">
        <v>1056</v>
      </c>
      <c r="T3" s="4">
        <v>1056</v>
      </c>
      <c r="U3" s="4">
        <v>1320</v>
      </c>
      <c r="V3" s="4">
        <v>1056</v>
      </c>
      <c r="W3" s="4">
        <v>1056</v>
      </c>
      <c r="X3" s="4">
        <v>1056</v>
      </c>
      <c r="Y3" s="4">
        <v>1056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 x14ac:dyDescent="0.3">
      <c r="A4" s="1" t="s">
        <v>13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3370.5</v>
      </c>
      <c r="O4" s="4">
        <v>2103</v>
      </c>
      <c r="P4" s="4">
        <v>693</v>
      </c>
      <c r="Q4" s="4">
        <v>1749</v>
      </c>
      <c r="R4" s="4">
        <v>2136</v>
      </c>
      <c r="S4" s="4">
        <v>1065</v>
      </c>
      <c r="T4" s="4">
        <v>1290</v>
      </c>
      <c r="U4" s="4">
        <v>900</v>
      </c>
      <c r="V4" s="4">
        <v>2292</v>
      </c>
      <c r="W4" s="4">
        <v>1509</v>
      </c>
      <c r="X4" s="4">
        <v>603</v>
      </c>
      <c r="Y4" s="4">
        <v>882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 x14ac:dyDescent="0.3">
      <c r="A5" s="1" t="s">
        <v>15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2745</v>
      </c>
      <c r="O5" s="4">
        <v>3111</v>
      </c>
      <c r="P5" s="4">
        <v>3780</v>
      </c>
      <c r="Q5" s="4">
        <v>3030</v>
      </c>
      <c r="R5" s="4">
        <v>3645</v>
      </c>
      <c r="S5" s="4">
        <v>3765</v>
      </c>
      <c r="T5" s="4">
        <v>2940</v>
      </c>
      <c r="U5" s="4">
        <v>3195</v>
      </c>
      <c r="V5" s="4">
        <v>2040</v>
      </c>
      <c r="W5" s="4">
        <v>3300</v>
      </c>
      <c r="X5" s="4">
        <v>4785</v>
      </c>
      <c r="Y5" s="4">
        <v>4080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 x14ac:dyDescent="0.3">
      <c r="A6" s="1" t="s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4497</v>
      </c>
      <c r="O6" s="4">
        <v>907.5</v>
      </c>
      <c r="P6" s="4">
        <v>1740.75</v>
      </c>
      <c r="Q6" s="4">
        <v>899.25</v>
      </c>
      <c r="R6" s="4">
        <v>360</v>
      </c>
      <c r="S6" s="4">
        <v>519.75</v>
      </c>
      <c r="T6" s="4">
        <v>363</v>
      </c>
      <c r="U6" s="4">
        <v>181.5</v>
      </c>
      <c r="V6" s="4">
        <v>645</v>
      </c>
      <c r="W6" s="4">
        <v>525</v>
      </c>
      <c r="X6" s="4">
        <v>630</v>
      </c>
      <c r="Y6" s="4">
        <v>90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2" x14ac:dyDescent="0.3">
      <c r="A7" s="1" t="s">
        <v>16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5995.5</v>
      </c>
      <c r="O7" s="4">
        <v>3997.5</v>
      </c>
      <c r="P7" s="4">
        <v>5743.5</v>
      </c>
      <c r="Q7" s="4">
        <v>4311</v>
      </c>
      <c r="R7" s="4">
        <v>5925</v>
      </c>
      <c r="S7" s="4">
        <v>6119.25</v>
      </c>
      <c r="T7" s="4">
        <v>4476</v>
      </c>
      <c r="U7" s="4">
        <v>6144</v>
      </c>
      <c r="V7" s="4">
        <v>4665</v>
      </c>
      <c r="W7" s="4">
        <v>5265</v>
      </c>
      <c r="X7" s="4">
        <v>5385</v>
      </c>
      <c r="Y7" s="4">
        <v>4620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 x14ac:dyDescent="0.3">
      <c r="A8" s="1" t="s">
        <v>24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7327.5</v>
      </c>
      <c r="O8" s="4">
        <v>5799</v>
      </c>
      <c r="P8" s="4">
        <v>4986</v>
      </c>
      <c r="Q8" s="4">
        <v>5027.25</v>
      </c>
      <c r="R8" s="4">
        <v>4651.5</v>
      </c>
      <c r="S8" s="4">
        <v>4452</v>
      </c>
      <c r="T8" s="4">
        <v>5241</v>
      </c>
      <c r="U8" s="4">
        <v>3349.5</v>
      </c>
      <c r="V8" s="4">
        <v>3844.5</v>
      </c>
      <c r="W8" s="4">
        <v>4785</v>
      </c>
      <c r="X8" s="4">
        <v>3283.5</v>
      </c>
      <c r="Y8" s="4">
        <v>2640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x14ac:dyDescent="0.3">
      <c r="A9" s="1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2865</v>
      </c>
      <c r="O9" s="4">
        <v>4092</v>
      </c>
      <c r="P9" s="4">
        <v>3426.75</v>
      </c>
      <c r="Q9" s="4">
        <v>3469.5</v>
      </c>
      <c r="R9" s="4">
        <v>3318</v>
      </c>
      <c r="S9" s="4">
        <v>1773.75</v>
      </c>
      <c r="T9" s="4">
        <v>2227.5</v>
      </c>
      <c r="U9" s="4">
        <v>1105.5</v>
      </c>
      <c r="V9" s="4">
        <v>1515</v>
      </c>
      <c r="W9" s="4">
        <v>510</v>
      </c>
      <c r="X9" s="4">
        <v>450</v>
      </c>
      <c r="Y9" s="4">
        <v>15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0" spans="1:32" x14ac:dyDescent="0.3">
      <c r="A10" s="1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66</v>
      </c>
      <c r="O10" s="4">
        <v>576</v>
      </c>
      <c r="P10" s="4">
        <v>570</v>
      </c>
      <c r="Q10" s="4">
        <v>300</v>
      </c>
      <c r="R10" s="4">
        <v>165</v>
      </c>
      <c r="S10" s="4">
        <v>115.5</v>
      </c>
      <c r="T10" s="4">
        <v>99</v>
      </c>
      <c r="U10" s="4">
        <v>1534.5</v>
      </c>
      <c r="V10" s="4">
        <v>1200.9000000000001</v>
      </c>
      <c r="W10" s="4">
        <v>1812.75</v>
      </c>
      <c r="X10" s="4">
        <v>885</v>
      </c>
      <c r="Y10" s="4">
        <v>1665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</row>
    <row r="11" spans="1:32" x14ac:dyDescent="0.3">
      <c r="A11" s="1" t="s">
        <v>20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927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</row>
    <row r="12" spans="1:32" x14ac:dyDescent="0.3">
      <c r="A12" s="1" t="s">
        <v>18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406.5</v>
      </c>
      <c r="O12" s="4">
        <v>2988.75</v>
      </c>
      <c r="P12" s="4">
        <v>2760</v>
      </c>
      <c r="Q12" s="4">
        <v>1153.5</v>
      </c>
      <c r="R12" s="4">
        <v>1392</v>
      </c>
      <c r="S12" s="4">
        <v>1567.5</v>
      </c>
      <c r="T12" s="4">
        <v>1833</v>
      </c>
      <c r="U12" s="4">
        <v>1446</v>
      </c>
      <c r="V12" s="4">
        <v>1728</v>
      </c>
      <c r="W12" s="4">
        <v>1203</v>
      </c>
      <c r="X12" s="4">
        <v>1416</v>
      </c>
      <c r="Y12" s="4">
        <v>3555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</row>
    <row r="13" spans="1:32" x14ac:dyDescent="0.3">
      <c r="A13" s="1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4671</v>
      </c>
      <c r="O13" s="4">
        <v>2689.5</v>
      </c>
      <c r="P13" s="4">
        <v>1749</v>
      </c>
      <c r="Q13" s="4">
        <v>3287.25</v>
      </c>
      <c r="R13" s="4">
        <v>1331</v>
      </c>
      <c r="S13" s="4">
        <v>3951.75</v>
      </c>
      <c r="T13" s="4">
        <v>10510.5</v>
      </c>
      <c r="U13" s="4">
        <v>12721.5</v>
      </c>
      <c r="V13" s="4">
        <v>10197</v>
      </c>
      <c r="W13" s="4">
        <v>15799.5</v>
      </c>
      <c r="X13" s="4">
        <v>13344</v>
      </c>
      <c r="Y13" s="4">
        <v>8274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</row>
    <row r="14" spans="1:32" x14ac:dyDescent="0.3">
      <c r="A14" s="1" t="s">
        <v>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5081</v>
      </c>
      <c r="O14" s="4">
        <v>6499.5</v>
      </c>
      <c r="P14" s="4">
        <v>7156.5</v>
      </c>
      <c r="Q14" s="4">
        <v>4693.5</v>
      </c>
      <c r="R14" s="4">
        <v>5618.25</v>
      </c>
      <c r="S14" s="4">
        <v>3570</v>
      </c>
      <c r="T14" s="4">
        <v>7734</v>
      </c>
      <c r="U14" s="4">
        <v>6027</v>
      </c>
      <c r="V14" s="4">
        <v>4276.5</v>
      </c>
      <c r="W14" s="4">
        <v>7407</v>
      </c>
      <c r="X14" s="4">
        <v>3924.0000000000005</v>
      </c>
      <c r="Y14" s="4">
        <v>3105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</row>
    <row r="15" spans="1:32" x14ac:dyDescent="0.3">
      <c r="A15" s="1" t="s">
        <v>22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/>
      <c r="O15" s="4">
        <v>2371.5</v>
      </c>
      <c r="P15" s="4">
        <v>2100</v>
      </c>
      <c r="Q15" s="4">
        <v>1575</v>
      </c>
      <c r="R15" s="4">
        <v>2102.5</v>
      </c>
      <c r="S15" s="4">
        <v>4080</v>
      </c>
      <c r="T15" s="4">
        <v>7132.5</v>
      </c>
      <c r="U15" s="4">
        <v>6532.5</v>
      </c>
      <c r="V15" s="4">
        <v>6855</v>
      </c>
      <c r="W15" s="4">
        <v>5790</v>
      </c>
      <c r="X15" s="4">
        <v>7410</v>
      </c>
      <c r="Y15" s="4">
        <v>6270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</row>
    <row r="16" spans="1:32" x14ac:dyDescent="0.3">
      <c r="A16" s="1" t="s">
        <v>23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/>
      <c r="O16" s="4"/>
      <c r="P16" s="4">
        <v>1452</v>
      </c>
      <c r="Q16" s="4">
        <v>2178</v>
      </c>
      <c r="R16" s="4">
        <v>1630.5</v>
      </c>
      <c r="S16" s="4">
        <v>1785</v>
      </c>
      <c r="T16" s="4">
        <v>1977</v>
      </c>
      <c r="U16" s="4">
        <v>525</v>
      </c>
      <c r="V16" s="4">
        <v>870</v>
      </c>
      <c r="W16" s="4">
        <v>360</v>
      </c>
      <c r="X16" s="4">
        <v>1365</v>
      </c>
      <c r="Y16" s="4">
        <v>870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</row>
    <row r="17" spans="1:32" x14ac:dyDescent="0.3">
      <c r="A17" s="1" t="s">
        <v>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/>
      <c r="O17" s="4"/>
      <c r="P17" s="4"/>
      <c r="Q17" s="4"/>
      <c r="R17" s="4">
        <v>52.5</v>
      </c>
      <c r="S17" s="4">
        <v>9735</v>
      </c>
      <c r="T17" s="4">
        <v>2937</v>
      </c>
      <c r="U17" s="4">
        <v>1947</v>
      </c>
      <c r="V17" s="4">
        <v>660</v>
      </c>
      <c r="W17" s="4">
        <v>330</v>
      </c>
      <c r="X17" s="4">
        <v>1287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</row>
    <row r="18" spans="1:32" x14ac:dyDescent="0.3">
      <c r="A18" s="1" t="s">
        <v>19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/>
      <c r="O18" s="4"/>
      <c r="P18" s="4"/>
      <c r="Q18" s="4"/>
      <c r="R18" s="4"/>
      <c r="S18" s="4">
        <v>12423</v>
      </c>
      <c r="T18" s="4">
        <v>5245.5</v>
      </c>
      <c r="U18" s="4">
        <v>9108</v>
      </c>
      <c r="V18" s="4">
        <v>2457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</row>
    <row r="19" spans="1:32" x14ac:dyDescent="0.3">
      <c r="A19" s="1" t="s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/>
      <c r="O19" s="4"/>
      <c r="P19" s="4"/>
      <c r="Q19" s="4"/>
      <c r="R19" s="4"/>
      <c r="S19" s="4">
        <v>1452</v>
      </c>
      <c r="T19" s="4">
        <v>2541</v>
      </c>
      <c r="U19" s="4">
        <v>1127.25</v>
      </c>
      <c r="V19" s="4">
        <v>2461.35</v>
      </c>
      <c r="W19" s="4">
        <v>0</v>
      </c>
      <c r="X19" s="4">
        <v>2260.5</v>
      </c>
      <c r="Y19" s="4">
        <v>2112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</row>
    <row r="20" spans="1:32" x14ac:dyDescent="0.3">
      <c r="A20" s="1" t="s">
        <v>21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/>
      <c r="O20" s="4"/>
      <c r="P20" s="4"/>
      <c r="Q20" s="4"/>
      <c r="R20" s="4"/>
      <c r="S20" s="4"/>
      <c r="T20" s="4"/>
      <c r="U20" s="4">
        <v>4776</v>
      </c>
      <c r="V20" s="4">
        <v>916.5</v>
      </c>
      <c r="W20" s="4">
        <v>0</v>
      </c>
      <c r="X20" s="4">
        <v>0</v>
      </c>
      <c r="Y20" s="4"/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</row>
    <row r="21" spans="1:32" x14ac:dyDescent="0.3">
      <c r="A21" s="1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/>
      <c r="O21" s="4"/>
      <c r="P21" s="4"/>
      <c r="Q21" s="4"/>
      <c r="R21" s="4"/>
      <c r="S21" s="4"/>
      <c r="T21" s="4"/>
      <c r="U21" s="4"/>
      <c r="V21" s="4">
        <v>1566</v>
      </c>
      <c r="W21" s="4">
        <v>7116</v>
      </c>
      <c r="X21" s="4">
        <v>5307</v>
      </c>
      <c r="Y21" s="4">
        <v>2007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</row>
    <row r="22" spans="1:32" x14ac:dyDescent="0.3">
      <c r="A22" s="1" t="s">
        <v>38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>
        <v>642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</row>
    <row r="23" spans="1:32" x14ac:dyDescent="0.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spans="1:32" x14ac:dyDescent="0.3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 x14ac:dyDescent="0.3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x14ac:dyDescent="0.3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spans="1:32" x14ac:dyDescent="0.3">
      <c r="A27" s="1" t="s">
        <v>54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f>N9+N13+N6+N4+N21+N17+N18+N16</f>
        <v>15403.5</v>
      </c>
      <c r="O27" s="4">
        <f t="shared" ref="O27:Y27" si="0">O9+O13+O6+O4+O21+O17+O18+O16</f>
        <v>9792</v>
      </c>
      <c r="P27" s="4">
        <f t="shared" si="0"/>
        <v>9061.5</v>
      </c>
      <c r="Q27" s="4">
        <f t="shared" si="0"/>
        <v>11583</v>
      </c>
      <c r="R27" s="4">
        <f t="shared" si="0"/>
        <v>8828</v>
      </c>
      <c r="S27" s="4">
        <f t="shared" si="0"/>
        <v>31253.25</v>
      </c>
      <c r="T27" s="4">
        <f t="shared" si="0"/>
        <v>24550.5</v>
      </c>
      <c r="U27" s="4">
        <f t="shared" si="0"/>
        <v>26488.5</v>
      </c>
      <c r="V27" s="4">
        <f t="shared" si="0"/>
        <v>20202</v>
      </c>
      <c r="W27" s="4">
        <f t="shared" si="0"/>
        <v>26149.5</v>
      </c>
      <c r="X27" s="4">
        <f t="shared" si="0"/>
        <v>22986</v>
      </c>
      <c r="Y27" s="4">
        <f t="shared" si="0"/>
        <v>12138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</row>
    <row r="28" spans="1:32" x14ac:dyDescent="0.3">
      <c r="A28" s="1" t="s">
        <v>55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f>N20</f>
        <v>0</v>
      </c>
      <c r="O28" s="4">
        <f t="shared" ref="O28:Y28" si="1">O20</f>
        <v>0</v>
      </c>
      <c r="P28" s="4">
        <f t="shared" si="1"/>
        <v>0</v>
      </c>
      <c r="Q28" s="4">
        <f t="shared" si="1"/>
        <v>0</v>
      </c>
      <c r="R28" s="4">
        <f t="shared" si="1"/>
        <v>0</v>
      </c>
      <c r="S28" s="4">
        <f t="shared" si="1"/>
        <v>0</v>
      </c>
      <c r="T28" s="4">
        <f t="shared" si="1"/>
        <v>0</v>
      </c>
      <c r="U28" s="4">
        <f t="shared" si="1"/>
        <v>4776</v>
      </c>
      <c r="V28" s="4">
        <f t="shared" si="1"/>
        <v>916.5</v>
      </c>
      <c r="W28" s="4">
        <f t="shared" si="1"/>
        <v>0</v>
      </c>
      <c r="X28" s="4">
        <f t="shared" si="1"/>
        <v>0</v>
      </c>
      <c r="Y28" s="4">
        <f t="shared" si="1"/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</row>
    <row r="29" spans="1:32" x14ac:dyDescent="0.3">
      <c r="A29" s="1" t="s">
        <v>56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f>N8+N19+N14+N5+N7+N10</f>
        <v>21215</v>
      </c>
      <c r="O29" s="4">
        <f t="shared" ref="O29:Y29" si="2">O8+O19+O14+O5+O7+O10</f>
        <v>19983</v>
      </c>
      <c r="P29" s="4">
        <f t="shared" si="2"/>
        <v>22236</v>
      </c>
      <c r="Q29" s="4">
        <f t="shared" si="2"/>
        <v>17361.75</v>
      </c>
      <c r="R29" s="4">
        <f t="shared" si="2"/>
        <v>20004.75</v>
      </c>
      <c r="S29" s="4">
        <f t="shared" si="2"/>
        <v>19473.75</v>
      </c>
      <c r="T29" s="4">
        <f t="shared" si="2"/>
        <v>23031</v>
      </c>
      <c r="U29" s="4">
        <f t="shared" si="2"/>
        <v>21377.25</v>
      </c>
      <c r="V29" s="4">
        <f t="shared" si="2"/>
        <v>18488.25</v>
      </c>
      <c r="W29" s="4">
        <f t="shared" si="2"/>
        <v>22569.75</v>
      </c>
      <c r="X29" s="4">
        <f t="shared" si="2"/>
        <v>20523</v>
      </c>
      <c r="Y29" s="4">
        <f t="shared" si="2"/>
        <v>18222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</row>
    <row r="30" spans="1:32" x14ac:dyDescent="0.3">
      <c r="A30" s="1" t="s">
        <v>57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f t="shared" ref="N30:Y30" si="3">N3+N22+N11</f>
        <v>1782</v>
      </c>
      <c r="O30" s="4">
        <f t="shared" si="3"/>
        <v>1056</v>
      </c>
      <c r="P30" s="4">
        <f t="shared" si="3"/>
        <v>1567.5</v>
      </c>
      <c r="Q30" s="4">
        <f t="shared" si="3"/>
        <v>1056</v>
      </c>
      <c r="R30" s="4">
        <f t="shared" si="3"/>
        <v>1320</v>
      </c>
      <c r="S30" s="4">
        <f t="shared" si="3"/>
        <v>1056</v>
      </c>
      <c r="T30" s="4">
        <f t="shared" si="3"/>
        <v>1056</v>
      </c>
      <c r="U30" s="4">
        <f t="shared" si="3"/>
        <v>1320</v>
      </c>
      <c r="V30" s="4">
        <f t="shared" si="3"/>
        <v>1056</v>
      </c>
      <c r="W30" s="4">
        <f t="shared" si="3"/>
        <v>1056</v>
      </c>
      <c r="X30" s="4">
        <f t="shared" si="3"/>
        <v>1056</v>
      </c>
      <c r="Y30" s="4">
        <f t="shared" si="3"/>
        <v>1698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</row>
    <row r="31" spans="1:32" x14ac:dyDescent="0.3">
      <c r="A31" s="1" t="s">
        <v>58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f t="shared" ref="N31:Y31" si="4">N12+N15</f>
        <v>406.5</v>
      </c>
      <c r="O31" s="4">
        <f t="shared" si="4"/>
        <v>5360.25</v>
      </c>
      <c r="P31" s="4">
        <f t="shared" si="4"/>
        <v>4860</v>
      </c>
      <c r="Q31" s="4">
        <f t="shared" si="4"/>
        <v>2728.5</v>
      </c>
      <c r="R31" s="4">
        <f t="shared" si="4"/>
        <v>3494.5</v>
      </c>
      <c r="S31" s="4">
        <f t="shared" si="4"/>
        <v>5647.5</v>
      </c>
      <c r="T31" s="4">
        <f t="shared" si="4"/>
        <v>8965.5</v>
      </c>
      <c r="U31" s="4">
        <f t="shared" si="4"/>
        <v>7978.5</v>
      </c>
      <c r="V31" s="4">
        <f t="shared" si="4"/>
        <v>8583</v>
      </c>
      <c r="W31" s="4">
        <f t="shared" si="4"/>
        <v>6993</v>
      </c>
      <c r="X31" s="4">
        <f t="shared" si="4"/>
        <v>8826</v>
      </c>
      <c r="Y31" s="4">
        <f t="shared" si="4"/>
        <v>9825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</row>
    <row r="33" spans="1:32" x14ac:dyDescent="0.3">
      <c r="A33" s="3" t="s">
        <v>8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38807</v>
      </c>
      <c r="O33" s="4">
        <v>36191.25</v>
      </c>
      <c r="P33" s="4">
        <v>37725</v>
      </c>
      <c r="Q33" s="4">
        <v>32729.25</v>
      </c>
      <c r="R33" s="4">
        <v>33647.25</v>
      </c>
      <c r="S33" s="4">
        <v>57430.5</v>
      </c>
      <c r="T33" s="4">
        <v>57603</v>
      </c>
      <c r="U33" s="4">
        <v>61940.25</v>
      </c>
      <c r="V33" s="4">
        <v>49245.75</v>
      </c>
      <c r="W33" s="4">
        <v>56768.25</v>
      </c>
      <c r="X33" s="4">
        <v>53391</v>
      </c>
      <c r="Y33" s="5">
        <v>41883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</row>
    <row r="34" spans="1:32" x14ac:dyDescent="0.3">
      <c r="A34" s="3" t="s">
        <v>9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62160</v>
      </c>
      <c r="O34" s="4">
        <v>51659.530011587485</v>
      </c>
      <c r="P34" s="4">
        <v>44160</v>
      </c>
      <c r="Q34" s="4">
        <v>47640</v>
      </c>
      <c r="R34" s="4">
        <v>49175.999999999985</v>
      </c>
      <c r="S34" s="4">
        <v>68206.569506830754</v>
      </c>
      <c r="T34" s="4">
        <v>66654.000000000015</v>
      </c>
      <c r="U34" s="4">
        <v>71148</v>
      </c>
      <c r="V34" s="4">
        <v>66653.999999999985</v>
      </c>
      <c r="W34" s="4">
        <v>63480</v>
      </c>
      <c r="X34" s="4">
        <v>61110</v>
      </c>
      <c r="Y34" s="5">
        <v>54239.999999999993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449-6462-40EC-A3DA-01359172B0CA}">
  <dimension ref="A1:AF26"/>
  <sheetViews>
    <sheetView topLeftCell="F1" workbookViewId="0">
      <selection activeCell="AF16" sqref="AF16"/>
    </sheetView>
  </sheetViews>
  <sheetFormatPr defaultRowHeight="14.4" x14ac:dyDescent="0.3"/>
  <cols>
    <col min="1" max="1" width="19.6640625" style="20" bestFit="1" customWidth="1"/>
    <col min="2" max="2" width="6.44140625" style="20" bestFit="1" customWidth="1"/>
    <col min="3" max="3" width="6.6640625" style="20" bestFit="1" customWidth="1"/>
    <col min="4" max="4" width="7.109375" style="20" bestFit="1" customWidth="1"/>
    <col min="5" max="5" width="6.6640625" style="20" bestFit="1" customWidth="1"/>
    <col min="6" max="6" width="7.44140625" style="20" bestFit="1" customWidth="1"/>
    <col min="7" max="7" width="6.5546875" style="20" bestFit="1" customWidth="1"/>
    <col min="8" max="8" width="5.88671875" style="20" bestFit="1" customWidth="1"/>
    <col min="9" max="9" width="7" style="20" bestFit="1" customWidth="1"/>
    <col min="10" max="10" width="6.77734375" style="20" bestFit="1" customWidth="1"/>
    <col min="11" max="11" width="6.5546875" style="20" bestFit="1" customWidth="1"/>
    <col min="12" max="12" width="7.109375" style="20" bestFit="1" customWidth="1"/>
    <col min="13" max="13" width="6.77734375" style="20" bestFit="1" customWidth="1"/>
    <col min="14" max="14" width="6.44140625" style="20" bestFit="1" customWidth="1"/>
    <col min="15" max="15" width="6.6640625" style="20" bestFit="1" customWidth="1"/>
    <col min="16" max="16" width="7.109375" style="20" bestFit="1" customWidth="1"/>
    <col min="17" max="17" width="6.6640625" style="20" bestFit="1" customWidth="1"/>
    <col min="18" max="18" width="7.44140625" style="20" bestFit="1" customWidth="1"/>
    <col min="19" max="19" width="6.5546875" style="20" bestFit="1" customWidth="1"/>
    <col min="20" max="20" width="5.88671875" style="20" bestFit="1" customWidth="1"/>
    <col min="21" max="21" width="7" style="20" bestFit="1" customWidth="1"/>
    <col min="22" max="22" width="6.77734375" style="20" bestFit="1" customWidth="1"/>
    <col min="23" max="23" width="6.5546875" style="20" bestFit="1" customWidth="1"/>
    <col min="24" max="24" width="7.109375" style="20" bestFit="1" customWidth="1"/>
    <col min="25" max="25" width="6.77734375" style="20" bestFit="1" customWidth="1"/>
    <col min="26" max="26" width="6.44140625" style="20" bestFit="1" customWidth="1"/>
    <col min="27" max="27" width="6.6640625" style="20" bestFit="1" customWidth="1"/>
    <col min="28" max="28" width="7.109375" style="20" bestFit="1" customWidth="1"/>
    <col min="29" max="29" width="6.6640625" style="20" bestFit="1" customWidth="1"/>
    <col min="30" max="30" width="7.44140625" style="20" bestFit="1" customWidth="1"/>
    <col min="31" max="31" width="6.5546875" style="20" bestFit="1" customWidth="1"/>
    <col min="32" max="32" width="5.88671875" style="20" bestFit="1" customWidth="1"/>
    <col min="33" max="16384" width="8.88671875" style="20"/>
  </cols>
  <sheetData>
    <row r="1" spans="1:32" ht="15" thickBot="1" x14ac:dyDescent="0.35">
      <c r="A1" s="2" t="s">
        <v>0</v>
      </c>
      <c r="B1" s="19" t="s">
        <v>64</v>
      </c>
      <c r="C1" s="19" t="s">
        <v>65</v>
      </c>
      <c r="D1" s="19" t="s">
        <v>66</v>
      </c>
      <c r="E1" s="19" t="s">
        <v>67</v>
      </c>
      <c r="F1" s="19" t="s">
        <v>68</v>
      </c>
      <c r="G1" s="19" t="s">
        <v>69</v>
      </c>
      <c r="H1" s="19" t="s">
        <v>70</v>
      </c>
      <c r="I1" s="19" t="s">
        <v>71</v>
      </c>
      <c r="J1" s="19" t="s">
        <v>72</v>
      </c>
      <c r="K1" s="19" t="s">
        <v>73</v>
      </c>
      <c r="L1" s="19" t="s">
        <v>74</v>
      </c>
      <c r="M1" s="19" t="s">
        <v>75</v>
      </c>
      <c r="N1" s="19" t="s">
        <v>25</v>
      </c>
      <c r="O1" s="19" t="s">
        <v>27</v>
      </c>
      <c r="P1" s="19" t="s">
        <v>28</v>
      </c>
      <c r="Q1" s="19" t="s">
        <v>29</v>
      </c>
      <c r="R1" s="19" t="s">
        <v>30</v>
      </c>
      <c r="S1" s="19" t="s">
        <v>31</v>
      </c>
      <c r="T1" s="19" t="s">
        <v>32</v>
      </c>
      <c r="U1" s="19" t="s">
        <v>33</v>
      </c>
      <c r="V1" s="19" t="s">
        <v>34</v>
      </c>
      <c r="W1" s="19" t="s">
        <v>35</v>
      </c>
      <c r="X1" s="19" t="s">
        <v>36</v>
      </c>
      <c r="Y1" s="19" t="s">
        <v>37</v>
      </c>
      <c r="Z1" s="19" t="s">
        <v>26</v>
      </c>
      <c r="AA1" s="19" t="s">
        <v>39</v>
      </c>
      <c r="AB1" s="19" t="s">
        <v>40</v>
      </c>
      <c r="AC1" s="19" t="s">
        <v>41</v>
      </c>
      <c r="AD1" s="19" t="s">
        <v>42</v>
      </c>
      <c r="AE1" s="19" t="s">
        <v>43</v>
      </c>
      <c r="AF1" s="19" t="s">
        <v>44</v>
      </c>
    </row>
    <row r="2" spans="1:32" x14ac:dyDescent="0.3">
      <c r="A2" s="12" t="s">
        <v>5</v>
      </c>
      <c r="B2" s="21">
        <v>0</v>
      </c>
      <c r="C2" s="21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7.3420692231075702</v>
      </c>
      <c r="O2" s="21">
        <v>7.2346349942062576</v>
      </c>
      <c r="P2" s="21">
        <v>6.6402516292541645</v>
      </c>
      <c r="Q2" s="21">
        <v>8.4891868512110733</v>
      </c>
      <c r="R2" s="21">
        <v>7.4000917806972293</v>
      </c>
      <c r="S2" s="21">
        <v>11.56304347826087</v>
      </c>
      <c r="T2" s="21">
        <v>11.041969476744185</v>
      </c>
      <c r="U2" s="21">
        <v>11.605632607150058</v>
      </c>
      <c r="V2" s="21">
        <v>10.643682065217391</v>
      </c>
      <c r="W2" s="21">
        <v>11.855840380549683</v>
      </c>
      <c r="X2" s="21">
        <v>11.006726709822685</v>
      </c>
      <c r="Y2" s="21">
        <v>10.232294617563738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1">
        <v>0</v>
      </c>
    </row>
    <row r="3" spans="1:32" x14ac:dyDescent="0.3">
      <c r="A3" s="12" t="s">
        <v>17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10">
        <v>0.17386703187250996</v>
      </c>
      <c r="O3" s="10">
        <v>0.19949015063731171</v>
      </c>
      <c r="P3" s="10">
        <v>0.26656408399710357</v>
      </c>
      <c r="Q3" s="10">
        <v>0.26297577854671284</v>
      </c>
      <c r="R3" s="10">
        <v>0.23938833095664308</v>
      </c>
      <c r="S3" s="10">
        <v>0.20406308633908607</v>
      </c>
      <c r="T3" s="10">
        <v>0.19379844961240311</v>
      </c>
      <c r="U3" s="10">
        <v>0.23769856850281737</v>
      </c>
      <c r="V3" s="8">
        <v>0.21739130434782608</v>
      </c>
      <c r="W3" s="8">
        <v>0.21141649048625794</v>
      </c>
      <c r="X3" s="8">
        <v>0.20714888826343933</v>
      </c>
      <c r="Y3" s="9">
        <v>0.24362606232294617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</row>
    <row r="4" spans="1:32" x14ac:dyDescent="0.3">
      <c r="A4" s="12" t="s">
        <v>13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10">
        <v>0.63751245019920322</v>
      </c>
      <c r="O4" s="10">
        <v>0.43326767091541135</v>
      </c>
      <c r="P4" s="10">
        <v>0.11784938450398262</v>
      </c>
      <c r="Q4" s="10">
        <v>0.43555363321799312</v>
      </c>
      <c r="R4" s="10">
        <v>0.42491428744804144</v>
      </c>
      <c r="S4" s="10">
        <v>0.22638248640742362</v>
      </c>
      <c r="T4" s="10">
        <v>0.26041666666666663</v>
      </c>
      <c r="U4" s="10">
        <v>0.17827392637711301</v>
      </c>
      <c r="V4" s="10">
        <v>0.50271739130434778</v>
      </c>
      <c r="W4" s="10">
        <v>0.32042811839323465</v>
      </c>
      <c r="X4" s="10">
        <v>0.12623135378553335</v>
      </c>
      <c r="Y4" s="11">
        <v>0.21697946175637392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</row>
    <row r="5" spans="1:32" x14ac:dyDescent="0.3">
      <c r="A5" s="12" t="s">
        <v>15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10">
        <v>0.51550049800796804</v>
      </c>
      <c r="O5" s="10">
        <v>0.63899188876013902</v>
      </c>
      <c r="P5" s="10">
        <v>0.67903692976104268</v>
      </c>
      <c r="Q5" s="10">
        <v>0.81358131487889263</v>
      </c>
      <c r="R5" s="10">
        <v>0.72714205528080333</v>
      </c>
      <c r="S5" s="10">
        <v>0.80030991673610319</v>
      </c>
      <c r="T5" s="10">
        <v>0.59350775193798455</v>
      </c>
      <c r="U5" s="10">
        <v>0.6328724386387512</v>
      </c>
      <c r="V5" s="10">
        <v>0.46195652173913043</v>
      </c>
      <c r="W5" s="10">
        <v>0.72674418604651159</v>
      </c>
      <c r="X5" s="10">
        <v>1.0325077399380804</v>
      </c>
      <c r="Y5" s="11">
        <v>1.0354107648725213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</row>
    <row r="6" spans="1:32" x14ac:dyDescent="0.3">
      <c r="A6" s="12" t="s">
        <v>1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10">
        <v>0.84188247011952189</v>
      </c>
      <c r="O6" s="10">
        <v>0.17143684820393973</v>
      </c>
      <c r="P6" s="10">
        <v>0.2960264301230992</v>
      </c>
      <c r="Q6" s="10">
        <v>0.22394031141868512</v>
      </c>
      <c r="R6" s="10">
        <v>7.1816499286992921E-2</v>
      </c>
      <c r="S6" s="10">
        <v>0.10043730030751893</v>
      </c>
      <c r="T6" s="10">
        <v>6.6618217054263559E-2</v>
      </c>
      <c r="U6" s="10">
        <v>3.2683553169137389E-2</v>
      </c>
      <c r="V6" s="10">
        <v>0.14605978260869565</v>
      </c>
      <c r="W6" s="10">
        <v>0.11561839323467231</v>
      </c>
      <c r="X6" s="10">
        <v>0.13594145792288209</v>
      </c>
      <c r="Y6" s="11">
        <v>2.2839943342776205E-2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</row>
    <row r="7" spans="1:32" x14ac:dyDescent="0.3">
      <c r="A7" s="12" t="s">
        <v>16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10">
        <v>1.1164093625498008</v>
      </c>
      <c r="O7" s="10">
        <v>0.8244553881807648</v>
      </c>
      <c r="P7" s="10">
        <v>1.0269732078204199</v>
      </c>
      <c r="Q7" s="10">
        <v>1.1340830449826989</v>
      </c>
      <c r="R7" s="10">
        <v>1.181979884098425</v>
      </c>
      <c r="S7" s="10">
        <v>1.264234589585119</v>
      </c>
      <c r="T7" s="10">
        <v>0.88723352713178294</v>
      </c>
      <c r="U7" s="10">
        <v>1.2033490030455127</v>
      </c>
      <c r="V7" s="10">
        <v>1.0563858695652173</v>
      </c>
      <c r="W7" s="10">
        <v>1.1594873150105707</v>
      </c>
      <c r="X7" s="10">
        <v>1.1619757951027301</v>
      </c>
      <c r="Y7" s="11">
        <v>1.1724504249291785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</row>
    <row r="8" spans="1:32" x14ac:dyDescent="0.3">
      <c r="A8" s="12" t="s">
        <v>24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10">
        <v>1.3634835657370519</v>
      </c>
      <c r="O8" s="10">
        <v>1.2031749710312862</v>
      </c>
      <c r="P8" s="10">
        <v>0.88387038377986971</v>
      </c>
      <c r="Q8" s="10">
        <v>1.3087153979238753</v>
      </c>
      <c r="R8" s="10">
        <v>0.86927887678631022</v>
      </c>
      <c r="S8" s="10">
        <v>0.88161630269933278</v>
      </c>
      <c r="T8" s="10">
        <v>0.96899224806201545</v>
      </c>
      <c r="U8" s="10">
        <v>0.61058819784161211</v>
      </c>
      <c r="V8" s="10">
        <v>0.79144021739130432</v>
      </c>
      <c r="W8" s="10">
        <v>0.95798097251585612</v>
      </c>
      <c r="X8" s="21">
        <v>0.6441035744441318</v>
      </c>
      <c r="Y8" s="11">
        <v>0.60906515580736542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</row>
    <row r="9" spans="1:32" x14ac:dyDescent="0.3">
      <c r="A9" s="12" t="s">
        <v>11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10">
        <v>0.58260707171314741</v>
      </c>
      <c r="O9" s="10">
        <v>0.7730243337195829</v>
      </c>
      <c r="P9" s="10">
        <v>0.6046795800144823</v>
      </c>
      <c r="Q9" s="10">
        <v>0.90808823529411753</v>
      </c>
      <c r="R9" s="10">
        <v>0.62839436876118815</v>
      </c>
      <c r="S9" s="10">
        <v>0.34276221533518364</v>
      </c>
      <c r="T9" s="10">
        <v>0.40879360465116282</v>
      </c>
      <c r="U9" s="10">
        <v>0.19907255112110953</v>
      </c>
      <c r="V9" s="10">
        <v>0.34307065217391308</v>
      </c>
      <c r="W9" s="10">
        <v>0.11231501057082452</v>
      </c>
      <c r="X9" s="10">
        <v>9.7101041373487199E-2</v>
      </c>
      <c r="Y9" s="11">
        <v>3.806657223796034E-3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</row>
    <row r="10" spans="1:32" x14ac:dyDescent="0.3">
      <c r="A10" s="12" t="s">
        <v>14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10">
        <v>1.2201195219123506E-2</v>
      </c>
      <c r="O10" s="10">
        <v>0.11221320973348783</v>
      </c>
      <c r="P10" s="10">
        <v>0.10662563359884142</v>
      </c>
      <c r="Q10" s="10">
        <v>8.2179930795847761E-2</v>
      </c>
      <c r="R10" s="10">
        <v>2.9923541369580385E-2</v>
      </c>
      <c r="S10" s="10">
        <v>2.231940006833754E-2</v>
      </c>
      <c r="T10" s="10">
        <v>1.8168604651162792E-2</v>
      </c>
      <c r="U10" s="10">
        <v>0.27632458588452519</v>
      </c>
      <c r="V10" s="10">
        <v>0.24999999999999997</v>
      </c>
      <c r="W10" s="10">
        <v>0.38154069767441856</v>
      </c>
      <c r="X10" s="10">
        <v>0.19096538136785818</v>
      </c>
      <c r="Y10" s="11">
        <v>0.42253895184135976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</row>
    <row r="11" spans="1:32" x14ac:dyDescent="0.3">
      <c r="A11" s="12" t="s">
        <v>20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10">
        <v>0.18606822709163348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</row>
    <row r="12" spans="1:32" x14ac:dyDescent="0.3">
      <c r="A12" s="12" t="s">
        <v>18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10">
        <v>8.2358067729083662E-2</v>
      </c>
      <c r="O12" s="10">
        <v>0.58132676709154107</v>
      </c>
      <c r="P12" s="10">
        <v>0.48683019551049966</v>
      </c>
      <c r="Q12" s="10">
        <v>0.29995674740484429</v>
      </c>
      <c r="R12" s="10">
        <v>0.25734245577839132</v>
      </c>
      <c r="S12" s="10">
        <v>0.31566008668077378</v>
      </c>
      <c r="T12" s="10">
        <v>0.35125968992248063</v>
      </c>
      <c r="U12" s="10">
        <v>0.27335335377823994</v>
      </c>
      <c r="V12" s="10">
        <v>0.37703804347826086</v>
      </c>
      <c r="W12" s="10">
        <v>0.25105708245243125</v>
      </c>
      <c r="X12" s="10">
        <v>0.2945398254995778</v>
      </c>
      <c r="Y12" s="11">
        <v>0.88695113314447593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</row>
    <row r="13" spans="1:32" x14ac:dyDescent="0.3">
      <c r="A13" s="12" t="s">
        <v>12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10">
        <v>0.87848605577689254</v>
      </c>
      <c r="O13" s="10">
        <v>0.5080764774044032</v>
      </c>
      <c r="P13" s="10">
        <v>0.29742939898624188</v>
      </c>
      <c r="Q13" s="10">
        <v>0.85261678200692037</v>
      </c>
      <c r="R13" s="10">
        <v>0.81092797111562842</v>
      </c>
      <c r="S13" s="10">
        <v>0.76364233090954869</v>
      </c>
      <c r="T13" s="10">
        <v>1.9289001937984496</v>
      </c>
      <c r="U13" s="10">
        <v>2.2908199539459022</v>
      </c>
      <c r="V13" s="10">
        <v>2.1127717391304346</v>
      </c>
      <c r="W13" s="10">
        <v>3.1712473572938689</v>
      </c>
      <c r="X13" s="10">
        <v>2.6249648184632703</v>
      </c>
      <c r="Y13" s="11">
        <v>1.9147485835694051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</row>
    <row r="14" spans="1:32" x14ac:dyDescent="0.3">
      <c r="A14" s="12" t="s">
        <v>2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10">
        <v>0.95169322709163351</v>
      </c>
      <c r="O14" s="10">
        <v>1.3185052143684821</v>
      </c>
      <c r="P14" s="10">
        <v>1.2346125995655322</v>
      </c>
      <c r="Q14" s="10">
        <v>1.1936634948096885</v>
      </c>
      <c r="R14" s="10">
        <v>1.0488201250037925</v>
      </c>
      <c r="S14" s="10">
        <v>0.74610565942728346</v>
      </c>
      <c r="T14" s="10">
        <v>1.5503875968992249</v>
      </c>
      <c r="U14" s="10">
        <v>1.1825503783015163</v>
      </c>
      <c r="V14" s="10">
        <v>0.95108695652173925</v>
      </c>
      <c r="W14" s="10">
        <v>1.5542415433403807</v>
      </c>
      <c r="X14" s="10">
        <v>0.84672108077680852</v>
      </c>
      <c r="Y14" s="11">
        <v>0.78797804532577909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</row>
    <row r="15" spans="1:32" x14ac:dyDescent="0.3">
      <c r="A15" s="12" t="s">
        <v>22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10"/>
      <c r="O15" s="10">
        <v>0.47067207415990731</v>
      </c>
      <c r="P15" s="10">
        <v>0.39283128167994208</v>
      </c>
      <c r="Q15" s="10">
        <v>0.43144463667820071</v>
      </c>
      <c r="R15" s="10">
        <v>0.76305030492429982</v>
      </c>
      <c r="S15" s="10">
        <v>0.86726811694111583</v>
      </c>
      <c r="T15" s="10">
        <v>1.4398619186046511</v>
      </c>
      <c r="U15" s="10">
        <v>1.293971582287212</v>
      </c>
      <c r="V15" s="10">
        <v>1.5523097826086958</v>
      </c>
      <c r="W15" s="10">
        <v>1.2751057082452433</v>
      </c>
      <c r="X15" s="10">
        <v>1.5989304812834224</v>
      </c>
      <c r="Y15" s="11">
        <v>1.5911827195467423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</row>
    <row r="16" spans="1:32" x14ac:dyDescent="0.3">
      <c r="A16" s="12" t="s">
        <v>23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10"/>
      <c r="O16" s="12"/>
      <c r="P16" s="10">
        <v>0.24692251991310643</v>
      </c>
      <c r="Q16" s="10">
        <v>0.54238754325259519</v>
      </c>
      <c r="R16" s="10">
        <v>0.32018189265451008</v>
      </c>
      <c r="S16" s="10">
        <v>0.37942980116173813</v>
      </c>
      <c r="T16" s="10">
        <v>0.39365310077519378</v>
      </c>
      <c r="U16" s="10">
        <v>0.10399312371998259</v>
      </c>
      <c r="V16" s="10">
        <v>0.19701086956521738</v>
      </c>
      <c r="W16" s="10">
        <v>7.9281183932346719E-2</v>
      </c>
      <c r="X16" s="10">
        <v>0.2945398254995778</v>
      </c>
      <c r="Y16" s="10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</row>
    <row r="17" spans="1:32" x14ac:dyDescent="0.3">
      <c r="A17" s="12" t="s">
        <v>3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10"/>
      <c r="O17" s="12"/>
      <c r="P17" s="10"/>
      <c r="Q17" s="10"/>
      <c r="R17" s="10">
        <v>2.6931187232622347E-2</v>
      </c>
      <c r="S17" s="10">
        <v>1.8812065771884496</v>
      </c>
      <c r="T17" s="10">
        <v>0.53900193798449614</v>
      </c>
      <c r="U17" s="10">
        <v>0.35060538854165563</v>
      </c>
      <c r="V17" s="10">
        <v>0.1358695652173913</v>
      </c>
      <c r="W17" s="10">
        <v>6.6067653276955601E-2</v>
      </c>
      <c r="X17" s="10">
        <v>0.2524627075710667</v>
      </c>
      <c r="Y17" s="10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</row>
    <row r="18" spans="1:32" x14ac:dyDescent="0.3">
      <c r="A18" s="12" t="s">
        <v>19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10"/>
      <c r="O18" s="12"/>
      <c r="P18" s="10"/>
      <c r="Q18" s="10"/>
      <c r="R18" s="10"/>
      <c r="S18" s="10">
        <v>2.4870188647576117</v>
      </c>
      <c r="T18" s="10">
        <v>0.97504844961240311</v>
      </c>
      <c r="U18" s="10">
        <v>1.6638899795197215</v>
      </c>
      <c r="V18" s="10">
        <v>0.50611413043478259</v>
      </c>
      <c r="W18" s="10">
        <v>0</v>
      </c>
      <c r="X18" s="10">
        <v>0</v>
      </c>
      <c r="Y18" s="11">
        <v>0.22078611898016998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</row>
    <row r="19" spans="1:32" x14ac:dyDescent="0.3">
      <c r="A19" s="12" t="s">
        <v>4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10"/>
      <c r="O19" s="12"/>
      <c r="P19" s="10"/>
      <c r="Q19" s="10"/>
      <c r="R19" s="10"/>
      <c r="S19" s="10">
        <v>0.28058674371624337</v>
      </c>
      <c r="T19" s="10">
        <v>0.4663275193798449</v>
      </c>
      <c r="U19" s="10">
        <v>0.20798624743996519</v>
      </c>
      <c r="V19" s="10">
        <v>0.51256793478260876</v>
      </c>
      <c r="W19" s="10">
        <v>0</v>
      </c>
      <c r="X19" s="10">
        <v>0.44342808893892482</v>
      </c>
      <c r="Y19" s="11">
        <v>0.48725212464589235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</row>
    <row r="20" spans="1:32" x14ac:dyDescent="0.3">
      <c r="A20" s="12" t="s">
        <v>21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10"/>
      <c r="O20" s="12"/>
      <c r="P20" s="10"/>
      <c r="Q20" s="10"/>
      <c r="R20" s="10"/>
      <c r="S20" s="10"/>
      <c r="T20" s="10"/>
      <c r="U20" s="10">
        <v>0.8675997750352834</v>
      </c>
      <c r="V20" s="10">
        <v>0.20380434782608695</v>
      </c>
      <c r="W20" s="10">
        <v>0</v>
      </c>
      <c r="X20" s="10">
        <v>0</v>
      </c>
      <c r="Y20" s="10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</row>
    <row r="21" spans="1:32" x14ac:dyDescent="0.3">
      <c r="A21" s="12" t="s">
        <v>10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10"/>
      <c r="O21" s="12"/>
      <c r="P21" s="10"/>
      <c r="Q21" s="10"/>
      <c r="R21" s="10"/>
      <c r="S21" s="10"/>
      <c r="T21" s="10"/>
      <c r="U21" s="10"/>
      <c r="V21" s="10">
        <v>0.32608695652173914</v>
      </c>
      <c r="W21" s="10">
        <v>1.4733086680761101</v>
      </c>
      <c r="X21" s="10">
        <v>1.055164649591894</v>
      </c>
      <c r="Y21" s="11">
        <v>0.46441218130311612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</row>
    <row r="22" spans="1:32" x14ac:dyDescent="0.3">
      <c r="A22" s="12" t="s">
        <v>38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10"/>
      <c r="O22" s="12"/>
      <c r="P22" s="10"/>
      <c r="Q22" s="10"/>
      <c r="R22" s="10"/>
      <c r="S22" s="10"/>
      <c r="T22" s="10"/>
      <c r="U22" s="10"/>
      <c r="V22" s="12"/>
      <c r="W22" s="10"/>
      <c r="X22" s="10"/>
      <c r="Y22" s="11">
        <v>0.15226628895184136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</row>
    <row r="23" spans="1:32" x14ac:dyDescent="0.3">
      <c r="A23" s="3"/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10"/>
      <c r="O23" s="12"/>
      <c r="P23" s="10"/>
      <c r="Q23" s="10"/>
      <c r="R23" s="10"/>
      <c r="S23" s="10"/>
      <c r="T23" s="10"/>
      <c r="U23" s="10"/>
      <c r="V23" s="12"/>
      <c r="W23" s="10"/>
      <c r="X23" s="10"/>
      <c r="Y23" s="11"/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</row>
    <row r="24" spans="1:32" x14ac:dyDescent="0.3">
      <c r="A24" s="3"/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</row>
    <row r="25" spans="1:32" x14ac:dyDescent="0.3">
      <c r="A25" s="6" t="s">
        <v>6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f>N26-N2</f>
        <v>6.1579307768924298</v>
      </c>
      <c r="O25" s="7">
        <f t="shared" ref="O25:Y25" si="0">O26-O2</f>
        <v>5.2653650057937424</v>
      </c>
      <c r="P25" s="7">
        <f t="shared" si="0"/>
        <v>3.8597483707458355</v>
      </c>
      <c r="Q25" s="7">
        <f t="shared" si="0"/>
        <v>1.0108131487889267</v>
      </c>
      <c r="R25" s="7">
        <f t="shared" si="0"/>
        <v>3.5999082193027707</v>
      </c>
      <c r="S25" s="7">
        <f t="shared" si="0"/>
        <v>0.68695652173913047</v>
      </c>
      <c r="T25" s="7">
        <f t="shared" si="0"/>
        <v>1.4580305232558146</v>
      </c>
      <c r="U25" s="7">
        <f t="shared" si="0"/>
        <v>1.1443673928499418</v>
      </c>
      <c r="V25" s="7">
        <f t="shared" si="0"/>
        <v>1.8563179347826093</v>
      </c>
      <c r="W25" s="7">
        <f t="shared" si="0"/>
        <v>0.64415961945031697</v>
      </c>
      <c r="X25" s="7">
        <f t="shared" si="0"/>
        <v>0.49327329017731536</v>
      </c>
      <c r="Y25" s="7">
        <f t="shared" si="0"/>
        <v>0.51770538243626163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</row>
    <row r="26" spans="1:32" x14ac:dyDescent="0.3">
      <c r="A26" s="14" t="s">
        <v>7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13.5</v>
      </c>
      <c r="O26" s="21">
        <v>12.5</v>
      </c>
      <c r="P26" s="21">
        <v>10.5</v>
      </c>
      <c r="Q26" s="21">
        <v>9.5</v>
      </c>
      <c r="R26" s="21">
        <v>11</v>
      </c>
      <c r="S26" s="21">
        <v>12.25</v>
      </c>
      <c r="T26" s="21">
        <v>12.5</v>
      </c>
      <c r="U26" s="21">
        <v>12.75</v>
      </c>
      <c r="V26" s="21">
        <v>12.5</v>
      </c>
      <c r="W26" s="21">
        <v>12.5</v>
      </c>
      <c r="X26" s="21">
        <v>11.5</v>
      </c>
      <c r="Y26" s="21">
        <v>10.75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CFBC-1988-4619-A933-41EFE3EDA9DF}">
  <dimension ref="A1:AF22"/>
  <sheetViews>
    <sheetView topLeftCell="K1" workbookViewId="0">
      <selection activeCell="Z3" sqref="Z3:AC3"/>
    </sheetView>
  </sheetViews>
  <sheetFormatPr defaultRowHeight="14.4" x14ac:dyDescent="0.3"/>
  <cols>
    <col min="1" max="1" width="19.6640625" bestFit="1" customWidth="1"/>
  </cols>
  <sheetData>
    <row r="1" spans="1:32" s="20" customFormat="1" x14ac:dyDescent="0.3">
      <c r="A1" s="16" t="s">
        <v>0</v>
      </c>
      <c r="B1" s="19" t="s">
        <v>64</v>
      </c>
      <c r="C1" s="19" t="s">
        <v>65</v>
      </c>
      <c r="D1" s="19" t="s">
        <v>66</v>
      </c>
      <c r="E1" s="19" t="s">
        <v>67</v>
      </c>
      <c r="F1" s="19" t="s">
        <v>68</v>
      </c>
      <c r="G1" s="19" t="s">
        <v>69</v>
      </c>
      <c r="H1" s="19" t="s">
        <v>70</v>
      </c>
      <c r="I1" s="19" t="s">
        <v>71</v>
      </c>
      <c r="J1" s="19" t="s">
        <v>72</v>
      </c>
      <c r="K1" s="19" t="s">
        <v>73</v>
      </c>
      <c r="L1" s="19" t="s">
        <v>74</v>
      </c>
      <c r="M1" s="19" t="s">
        <v>75</v>
      </c>
      <c r="N1" s="19" t="s">
        <v>25</v>
      </c>
      <c r="O1" s="19" t="s">
        <v>27</v>
      </c>
      <c r="P1" s="19" t="s">
        <v>28</v>
      </c>
      <c r="Q1" s="19" t="s">
        <v>29</v>
      </c>
      <c r="R1" s="19" t="s">
        <v>30</v>
      </c>
      <c r="S1" s="19" t="s">
        <v>31</v>
      </c>
      <c r="T1" s="19" t="s">
        <v>32</v>
      </c>
      <c r="U1" s="19" t="s">
        <v>33</v>
      </c>
      <c r="V1" s="19" t="s">
        <v>34</v>
      </c>
      <c r="W1" s="19" t="s">
        <v>35</v>
      </c>
      <c r="X1" s="19" t="s">
        <v>36</v>
      </c>
      <c r="Y1" s="19" t="s">
        <v>37</v>
      </c>
      <c r="Z1" s="19" t="s">
        <v>26</v>
      </c>
      <c r="AA1" s="19" t="s">
        <v>39</v>
      </c>
      <c r="AB1" s="19" t="s">
        <v>40</v>
      </c>
      <c r="AC1" s="19" t="s">
        <v>41</v>
      </c>
      <c r="AD1" s="19" t="s">
        <v>42</v>
      </c>
      <c r="AE1" s="19" t="s">
        <v>43</v>
      </c>
      <c r="AF1" s="19" t="s">
        <v>44</v>
      </c>
    </row>
    <row r="2" spans="1:32" x14ac:dyDescent="0.3">
      <c r="A2" s="12" t="s">
        <v>5</v>
      </c>
      <c r="B2" s="25">
        <v>0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36</v>
      </c>
      <c r="O2" s="25">
        <v>47</v>
      </c>
      <c r="P2" s="25">
        <v>41</v>
      </c>
      <c r="Q2" s="25">
        <v>52</v>
      </c>
      <c r="R2" s="25">
        <v>41</v>
      </c>
      <c r="S2" s="25">
        <v>65</v>
      </c>
      <c r="T2" s="25">
        <v>112</v>
      </c>
      <c r="U2" s="25">
        <v>197</v>
      </c>
      <c r="V2" s="25">
        <v>56</v>
      </c>
      <c r="W2" s="25">
        <v>35</v>
      </c>
      <c r="X2" s="25">
        <v>25</v>
      </c>
      <c r="Y2" s="25">
        <v>18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0</v>
      </c>
      <c r="AF2" s="25">
        <v>0</v>
      </c>
    </row>
    <row r="3" spans="1:32" x14ac:dyDescent="0.3">
      <c r="A3" s="12" t="s">
        <v>17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2</v>
      </c>
      <c r="O3" s="25">
        <v>1</v>
      </c>
      <c r="P3" s="25">
        <v>3</v>
      </c>
      <c r="Q3" s="25">
        <v>1</v>
      </c>
      <c r="R3" s="25">
        <v>3</v>
      </c>
      <c r="S3" s="25">
        <v>4</v>
      </c>
      <c r="T3" s="25">
        <v>2</v>
      </c>
      <c r="U3" s="25">
        <v>4</v>
      </c>
      <c r="V3" s="25">
        <v>5</v>
      </c>
      <c r="W3" s="25">
        <v>3</v>
      </c>
      <c r="X3" s="25">
        <v>2</v>
      </c>
      <c r="Y3" s="25">
        <v>2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</row>
    <row r="4" spans="1:32" x14ac:dyDescent="0.3">
      <c r="A4" s="12" t="s">
        <v>13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1</v>
      </c>
      <c r="O4" s="25">
        <v>1</v>
      </c>
      <c r="P4" s="25">
        <v>4</v>
      </c>
      <c r="Q4" s="25">
        <v>3</v>
      </c>
      <c r="R4" s="25">
        <v>2</v>
      </c>
      <c r="S4" s="25">
        <v>0</v>
      </c>
      <c r="T4" s="25">
        <v>0</v>
      </c>
      <c r="U4" s="25">
        <v>0</v>
      </c>
      <c r="V4" s="25">
        <v>1</v>
      </c>
      <c r="W4" s="25">
        <v>2</v>
      </c>
      <c r="X4" s="25">
        <v>2</v>
      </c>
      <c r="Y4" s="25">
        <v>2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</row>
    <row r="5" spans="1:32" x14ac:dyDescent="0.3">
      <c r="A5" s="12" t="s">
        <v>15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6</v>
      </c>
      <c r="P5" s="25">
        <v>3</v>
      </c>
      <c r="Q5" s="25">
        <v>7</v>
      </c>
      <c r="R5" s="25">
        <v>7</v>
      </c>
      <c r="S5" s="25">
        <v>10</v>
      </c>
      <c r="T5" s="25">
        <v>8</v>
      </c>
      <c r="U5" s="25">
        <v>0</v>
      </c>
      <c r="V5" s="25">
        <v>0</v>
      </c>
      <c r="W5" s="25">
        <v>0</v>
      </c>
      <c r="X5" s="25">
        <v>0</v>
      </c>
      <c r="Y5" s="25">
        <v>3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</row>
    <row r="6" spans="1:32" x14ac:dyDescent="0.3">
      <c r="A6" s="12" t="s">
        <v>1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4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25">
        <v>1</v>
      </c>
      <c r="U6" s="25">
        <v>1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</row>
    <row r="7" spans="1:32" x14ac:dyDescent="0.3">
      <c r="A7" s="12" t="s">
        <v>16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3</v>
      </c>
      <c r="O7" s="25">
        <v>24</v>
      </c>
      <c r="P7" s="25">
        <v>14</v>
      </c>
      <c r="Q7" s="25">
        <v>10</v>
      </c>
      <c r="R7" s="25">
        <v>9</v>
      </c>
      <c r="S7" s="25">
        <v>4</v>
      </c>
      <c r="T7" s="25">
        <v>5</v>
      </c>
      <c r="U7" s="25">
        <v>13</v>
      </c>
      <c r="V7" s="25">
        <v>12</v>
      </c>
      <c r="W7" s="25">
        <v>8</v>
      </c>
      <c r="X7" s="25">
        <v>6</v>
      </c>
      <c r="Y7" s="25">
        <v>6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</row>
    <row r="8" spans="1:32" x14ac:dyDescent="0.3">
      <c r="A8" s="12" t="s">
        <v>24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10</v>
      </c>
      <c r="O8" s="25">
        <v>3</v>
      </c>
      <c r="P8" s="25">
        <v>12</v>
      </c>
      <c r="Q8" s="25">
        <v>14</v>
      </c>
      <c r="R8" s="25">
        <v>13</v>
      </c>
      <c r="S8" s="25">
        <v>13</v>
      </c>
      <c r="T8" s="25">
        <v>20</v>
      </c>
      <c r="U8" s="25">
        <v>22</v>
      </c>
      <c r="V8" s="25">
        <v>11</v>
      </c>
      <c r="W8" s="25">
        <v>4</v>
      </c>
      <c r="X8" s="25">
        <v>3</v>
      </c>
      <c r="Y8" s="25">
        <v>1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</row>
    <row r="9" spans="1:32" x14ac:dyDescent="0.3">
      <c r="A9" s="12" t="s">
        <v>11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2</v>
      </c>
      <c r="O9" s="25">
        <v>3</v>
      </c>
      <c r="P9" s="25">
        <v>2</v>
      </c>
      <c r="Q9" s="25">
        <v>1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</row>
    <row r="10" spans="1:32" x14ac:dyDescent="0.3">
      <c r="A10" s="12" t="s">
        <v>14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1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</row>
    <row r="11" spans="1:32" x14ac:dyDescent="0.3">
      <c r="A11" s="12" t="s">
        <v>20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</row>
    <row r="12" spans="1:32" x14ac:dyDescent="0.3">
      <c r="A12" s="12" t="s">
        <v>18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2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1</v>
      </c>
      <c r="V12" s="25">
        <v>0</v>
      </c>
      <c r="W12" s="25">
        <v>2</v>
      </c>
      <c r="X12" s="25">
        <v>2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</row>
    <row r="13" spans="1:32" x14ac:dyDescent="0.3">
      <c r="A13" s="12" t="s">
        <v>12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14</v>
      </c>
      <c r="O13" s="25">
        <v>5</v>
      </c>
      <c r="P13" s="25">
        <v>1</v>
      </c>
      <c r="Q13" s="25">
        <v>16</v>
      </c>
      <c r="R13" s="25">
        <v>7</v>
      </c>
      <c r="S13" s="25">
        <v>4</v>
      </c>
      <c r="T13" s="25">
        <v>41</v>
      </c>
      <c r="U13" s="25">
        <v>28</v>
      </c>
      <c r="V13" s="25">
        <v>21</v>
      </c>
      <c r="W13" s="25">
        <v>17</v>
      </c>
      <c r="X13" s="25">
        <v>9</v>
      </c>
      <c r="Y13" s="25">
        <v>2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</row>
    <row r="14" spans="1:32" x14ac:dyDescent="0.3">
      <c r="A14" s="12" t="s">
        <v>2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3</v>
      </c>
      <c r="P14" s="25">
        <v>2</v>
      </c>
      <c r="Q14" s="25">
        <v>0</v>
      </c>
      <c r="R14" s="25">
        <v>0</v>
      </c>
      <c r="S14" s="25">
        <v>2</v>
      </c>
      <c r="T14" s="25">
        <v>24</v>
      </c>
      <c r="U14" s="25">
        <v>16</v>
      </c>
      <c r="V14" s="25">
        <v>3</v>
      </c>
      <c r="W14" s="25">
        <v>1</v>
      </c>
      <c r="X14" s="25">
        <v>2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</row>
    <row r="15" spans="1:32" x14ac:dyDescent="0.3">
      <c r="A15" s="12" t="s">
        <v>22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</row>
    <row r="16" spans="1:32" x14ac:dyDescent="0.3">
      <c r="A16" s="12" t="s">
        <v>23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</row>
    <row r="17" spans="1:32" x14ac:dyDescent="0.3">
      <c r="A17" s="12" t="s">
        <v>3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20</v>
      </c>
      <c r="T17" s="25">
        <v>0</v>
      </c>
      <c r="U17" s="25">
        <v>1</v>
      </c>
      <c r="V17" s="25">
        <v>1</v>
      </c>
      <c r="W17" s="25">
        <v>0</v>
      </c>
      <c r="X17" s="25">
        <v>0</v>
      </c>
      <c r="Y17" s="25">
        <v>2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</row>
    <row r="18" spans="1:32" x14ac:dyDescent="0.3">
      <c r="A18" s="12" t="s">
        <v>19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8</v>
      </c>
      <c r="T18" s="25">
        <v>11</v>
      </c>
      <c r="U18" s="25">
        <v>112</v>
      </c>
      <c r="V18" s="25">
        <v>2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</row>
    <row r="19" spans="1:32" x14ac:dyDescent="0.3">
      <c r="A19" s="12" t="s">
        <v>4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</row>
    <row r="20" spans="1:32" x14ac:dyDescent="0.3">
      <c r="A20" s="12" t="s">
        <v>21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</row>
    <row r="21" spans="1:32" x14ac:dyDescent="0.3">
      <c r="A21" s="12" t="s">
        <v>10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</row>
    <row r="22" spans="1:32" x14ac:dyDescent="0.3">
      <c r="A22" s="12" t="s">
        <v>38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80CB-4062-4776-9DAF-C34966EEDBD2}">
  <dimension ref="A1:AF22"/>
  <sheetViews>
    <sheetView topLeftCell="E1" workbookViewId="0">
      <selection activeCell="P29" sqref="P29"/>
    </sheetView>
  </sheetViews>
  <sheetFormatPr defaultRowHeight="14.4" x14ac:dyDescent="0.3"/>
  <cols>
    <col min="1" max="1" width="19.6640625" bestFit="1" customWidth="1"/>
  </cols>
  <sheetData>
    <row r="1" spans="1:32" ht="15" thickBot="1" x14ac:dyDescent="0.35">
      <c r="A1" s="2" t="s">
        <v>0</v>
      </c>
      <c r="B1" s="19" t="s">
        <v>64</v>
      </c>
      <c r="C1" s="19" t="s">
        <v>65</v>
      </c>
      <c r="D1" s="19" t="s">
        <v>66</v>
      </c>
      <c r="E1" s="19" t="s">
        <v>67</v>
      </c>
      <c r="F1" s="19" t="s">
        <v>68</v>
      </c>
      <c r="G1" s="19" t="s">
        <v>69</v>
      </c>
      <c r="H1" s="19" t="s">
        <v>70</v>
      </c>
      <c r="I1" s="19" t="s">
        <v>71</v>
      </c>
      <c r="J1" s="19" t="s">
        <v>72</v>
      </c>
      <c r="K1" s="19" t="s">
        <v>73</v>
      </c>
      <c r="L1" s="19" t="s">
        <v>74</v>
      </c>
      <c r="M1" s="19" t="s">
        <v>75</v>
      </c>
      <c r="N1" s="19" t="s">
        <v>25</v>
      </c>
      <c r="O1" s="19" t="s">
        <v>27</v>
      </c>
      <c r="P1" s="19" t="s">
        <v>28</v>
      </c>
      <c r="Q1" s="19" t="s">
        <v>29</v>
      </c>
      <c r="R1" s="19" t="s">
        <v>30</v>
      </c>
      <c r="S1" s="19" t="s">
        <v>31</v>
      </c>
      <c r="T1" s="19" t="s">
        <v>32</v>
      </c>
      <c r="U1" s="19" t="s">
        <v>33</v>
      </c>
      <c r="V1" s="19" t="s">
        <v>34</v>
      </c>
      <c r="W1" s="19" t="s">
        <v>35</v>
      </c>
      <c r="X1" s="19" t="s">
        <v>36</v>
      </c>
      <c r="Y1" s="19" t="s">
        <v>37</v>
      </c>
      <c r="Z1" s="19" t="s">
        <v>26</v>
      </c>
      <c r="AA1" s="19" t="s">
        <v>39</v>
      </c>
      <c r="AB1" s="19" t="s">
        <v>40</v>
      </c>
      <c r="AC1" s="19" t="s">
        <v>41</v>
      </c>
      <c r="AD1" s="19" t="s">
        <v>42</v>
      </c>
      <c r="AE1" s="19" t="s">
        <v>43</v>
      </c>
      <c r="AF1" s="19" t="s">
        <v>44</v>
      </c>
    </row>
    <row r="2" spans="1:32" x14ac:dyDescent="0.3">
      <c r="A2" s="12" t="s">
        <v>5</v>
      </c>
      <c r="B2" s="25">
        <v>0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3333</v>
      </c>
      <c r="O2" s="25">
        <v>2917</v>
      </c>
      <c r="P2" s="25">
        <v>2451</v>
      </c>
      <c r="Q2" s="25">
        <v>2731</v>
      </c>
      <c r="R2" s="25">
        <v>3199</v>
      </c>
      <c r="S2" s="25">
        <v>3229</v>
      </c>
      <c r="T2" s="25">
        <v>2866</v>
      </c>
      <c r="U2" s="25">
        <v>3150</v>
      </c>
      <c r="V2" s="25">
        <v>3843</v>
      </c>
      <c r="W2" s="25">
        <v>3624</v>
      </c>
      <c r="X2" s="25">
        <v>3430</v>
      </c>
      <c r="Y2" s="25">
        <v>2693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0</v>
      </c>
      <c r="AF2" s="25">
        <v>0</v>
      </c>
    </row>
    <row r="3" spans="1:32" x14ac:dyDescent="0.3">
      <c r="A3" s="12" t="s">
        <v>17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195</v>
      </c>
      <c r="O3" s="25">
        <v>195</v>
      </c>
      <c r="P3" s="25">
        <v>195</v>
      </c>
      <c r="Q3" s="25">
        <v>195</v>
      </c>
      <c r="R3" s="25">
        <v>325</v>
      </c>
      <c r="S3" s="25">
        <v>260</v>
      </c>
      <c r="T3" s="25">
        <v>260</v>
      </c>
      <c r="U3" s="25">
        <v>325</v>
      </c>
      <c r="V3" s="25">
        <v>325</v>
      </c>
      <c r="W3" s="25">
        <v>325</v>
      </c>
      <c r="X3" s="25">
        <v>260</v>
      </c>
      <c r="Y3" s="25">
        <v>195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</row>
    <row r="4" spans="1:32" x14ac:dyDescent="0.3">
      <c r="A4" s="12" t="s">
        <v>13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290</v>
      </c>
      <c r="O4" s="25">
        <v>260</v>
      </c>
      <c r="P4" s="25">
        <v>200</v>
      </c>
      <c r="Q4" s="25">
        <v>300</v>
      </c>
      <c r="R4" s="25">
        <v>310</v>
      </c>
      <c r="S4" s="25">
        <v>280</v>
      </c>
      <c r="T4" s="25">
        <v>280</v>
      </c>
      <c r="U4" s="25">
        <v>150</v>
      </c>
      <c r="V4" s="25">
        <v>210</v>
      </c>
      <c r="W4" s="25">
        <v>200</v>
      </c>
      <c r="X4" s="25">
        <v>230</v>
      </c>
      <c r="Y4" s="25">
        <v>200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</row>
    <row r="5" spans="1:32" x14ac:dyDescent="0.3">
      <c r="A5" s="12" t="s">
        <v>15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190</v>
      </c>
      <c r="O5" s="25">
        <v>128</v>
      </c>
      <c r="P5" s="25">
        <v>109</v>
      </c>
      <c r="Q5" s="25">
        <v>101</v>
      </c>
      <c r="R5" s="25">
        <v>158</v>
      </c>
      <c r="S5" s="25">
        <v>81</v>
      </c>
      <c r="T5" s="25">
        <v>74</v>
      </c>
      <c r="U5" s="25">
        <v>150</v>
      </c>
      <c r="V5" s="25">
        <v>390</v>
      </c>
      <c r="W5" s="25">
        <v>123</v>
      </c>
      <c r="X5" s="25">
        <v>72</v>
      </c>
      <c r="Y5" s="25">
        <v>110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</row>
    <row r="6" spans="1:32" x14ac:dyDescent="0.3">
      <c r="A6" s="12" t="s">
        <v>1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48</v>
      </c>
      <c r="O6" s="25">
        <v>30</v>
      </c>
      <c r="P6" s="25">
        <v>42</v>
      </c>
      <c r="Q6" s="25">
        <v>50</v>
      </c>
      <c r="R6" s="25">
        <v>48</v>
      </c>
      <c r="S6" s="25">
        <v>48</v>
      </c>
      <c r="T6" s="25">
        <v>48</v>
      </c>
      <c r="U6" s="25">
        <v>48</v>
      </c>
      <c r="V6" s="25">
        <v>48</v>
      </c>
      <c r="W6" s="25">
        <v>48</v>
      </c>
      <c r="X6" s="25">
        <v>60</v>
      </c>
      <c r="Y6" s="25">
        <v>48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</row>
    <row r="7" spans="1:32" x14ac:dyDescent="0.3">
      <c r="A7" s="12" t="s">
        <v>16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190</v>
      </c>
      <c r="O7" s="25">
        <v>128</v>
      </c>
      <c r="P7" s="25">
        <v>109</v>
      </c>
      <c r="Q7" s="25">
        <v>101</v>
      </c>
      <c r="R7" s="25">
        <v>158</v>
      </c>
      <c r="S7" s="25">
        <v>81</v>
      </c>
      <c r="T7" s="25">
        <v>74</v>
      </c>
      <c r="U7" s="25">
        <v>150</v>
      </c>
      <c r="V7" s="25">
        <v>390</v>
      </c>
      <c r="W7" s="25">
        <v>284</v>
      </c>
      <c r="X7" s="25">
        <v>173</v>
      </c>
      <c r="Y7" s="25">
        <v>188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</row>
    <row r="8" spans="1:32" x14ac:dyDescent="0.3">
      <c r="A8" s="12" t="s">
        <v>24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9</v>
      </c>
      <c r="O8" s="25">
        <v>19</v>
      </c>
      <c r="P8" s="25">
        <v>36</v>
      </c>
      <c r="Q8" s="25">
        <v>19</v>
      </c>
      <c r="R8" s="25">
        <v>15</v>
      </c>
      <c r="S8" s="25">
        <v>28</v>
      </c>
      <c r="T8" s="25">
        <v>120</v>
      </c>
      <c r="U8" s="25">
        <v>51</v>
      </c>
      <c r="V8" s="25">
        <v>30</v>
      </c>
      <c r="W8" s="25">
        <v>25</v>
      </c>
      <c r="X8" s="25">
        <v>35</v>
      </c>
      <c r="Y8" s="25">
        <v>16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</row>
    <row r="9" spans="1:32" x14ac:dyDescent="0.3">
      <c r="A9" s="12" t="s">
        <v>11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36</v>
      </c>
      <c r="O9" s="25">
        <v>60</v>
      </c>
      <c r="P9" s="25">
        <v>84</v>
      </c>
      <c r="Q9" s="25">
        <v>96</v>
      </c>
      <c r="R9" s="25">
        <v>108</v>
      </c>
      <c r="S9" s="25">
        <v>138</v>
      </c>
      <c r="T9" s="25">
        <v>150</v>
      </c>
      <c r="U9" s="25">
        <v>162</v>
      </c>
      <c r="V9" s="25">
        <v>210</v>
      </c>
      <c r="W9" s="25">
        <v>188</v>
      </c>
      <c r="X9" s="25">
        <v>24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</row>
    <row r="10" spans="1:32" x14ac:dyDescent="0.3">
      <c r="A10" s="12" t="s">
        <v>14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6</v>
      </c>
      <c r="Q10" s="25">
        <v>4</v>
      </c>
      <c r="R10" s="25">
        <v>4</v>
      </c>
      <c r="S10" s="25">
        <v>0</v>
      </c>
      <c r="T10" s="25">
        <v>0</v>
      </c>
      <c r="U10" s="25">
        <v>21</v>
      </c>
      <c r="V10" s="25">
        <v>10</v>
      </c>
      <c r="W10" s="25">
        <v>9</v>
      </c>
      <c r="X10" s="25">
        <v>21</v>
      </c>
      <c r="Y10" s="25">
        <v>18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</row>
    <row r="11" spans="1:32" x14ac:dyDescent="0.3">
      <c r="A11" s="12" t="s">
        <v>20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</row>
    <row r="12" spans="1:32" x14ac:dyDescent="0.3">
      <c r="A12" s="12" t="s">
        <v>18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2201</v>
      </c>
      <c r="O12" s="25">
        <v>1792</v>
      </c>
      <c r="P12" s="25">
        <v>1457</v>
      </c>
      <c r="Q12" s="25">
        <v>1410</v>
      </c>
      <c r="R12" s="25">
        <v>1457</v>
      </c>
      <c r="S12" s="25">
        <v>1410</v>
      </c>
      <c r="T12" s="25">
        <v>1363</v>
      </c>
      <c r="U12" s="25">
        <v>1240</v>
      </c>
      <c r="V12" s="25">
        <v>1350</v>
      </c>
      <c r="W12" s="25">
        <v>1395</v>
      </c>
      <c r="X12" s="25">
        <v>1395</v>
      </c>
      <c r="Y12" s="25">
        <v>1350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</row>
    <row r="13" spans="1:32" x14ac:dyDescent="0.3">
      <c r="A13" s="12" t="s">
        <v>12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174</v>
      </c>
      <c r="O13" s="25">
        <v>260</v>
      </c>
      <c r="P13" s="25">
        <v>125</v>
      </c>
      <c r="Q13" s="25">
        <v>450</v>
      </c>
      <c r="R13" s="25">
        <v>580</v>
      </c>
      <c r="S13" s="25">
        <v>285</v>
      </c>
      <c r="T13" s="25">
        <v>200</v>
      </c>
      <c r="U13" s="25">
        <v>560</v>
      </c>
      <c r="V13" s="25">
        <v>469</v>
      </c>
      <c r="W13" s="25">
        <v>832</v>
      </c>
      <c r="X13" s="25">
        <v>648</v>
      </c>
      <c r="Y13" s="25">
        <v>490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</row>
    <row r="14" spans="1:32" x14ac:dyDescent="0.3">
      <c r="A14" s="12" t="s">
        <v>2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45</v>
      </c>
      <c r="P14" s="25">
        <v>88</v>
      </c>
      <c r="Q14" s="25">
        <v>5</v>
      </c>
      <c r="R14" s="25">
        <v>36</v>
      </c>
      <c r="S14" s="25">
        <v>49</v>
      </c>
      <c r="T14" s="25">
        <v>52</v>
      </c>
      <c r="U14" s="25">
        <v>31</v>
      </c>
      <c r="V14" s="25">
        <v>69</v>
      </c>
      <c r="W14" s="25">
        <v>93</v>
      </c>
      <c r="X14" s="25">
        <v>80</v>
      </c>
      <c r="Y14" s="25">
        <v>16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</row>
    <row r="15" spans="1:32" x14ac:dyDescent="0.3">
      <c r="A15" s="12" t="s">
        <v>22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</row>
    <row r="16" spans="1:32" x14ac:dyDescent="0.3">
      <c r="A16" s="12" t="s">
        <v>23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13</v>
      </c>
      <c r="T16" s="25">
        <v>18</v>
      </c>
      <c r="U16" s="25">
        <v>20</v>
      </c>
      <c r="V16" s="25">
        <v>13</v>
      </c>
      <c r="W16" s="25">
        <v>13</v>
      </c>
      <c r="X16" s="25">
        <v>13</v>
      </c>
      <c r="Y16" s="25">
        <v>8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</row>
    <row r="17" spans="1:32" x14ac:dyDescent="0.3">
      <c r="A17" s="12" t="s">
        <v>3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48</v>
      </c>
      <c r="T17" s="25">
        <v>0</v>
      </c>
      <c r="U17" s="25">
        <v>25</v>
      </c>
      <c r="V17" s="25">
        <v>25</v>
      </c>
      <c r="W17" s="25">
        <v>3</v>
      </c>
      <c r="X17" s="25">
        <v>143</v>
      </c>
      <c r="Y17" s="25">
        <v>10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</row>
    <row r="18" spans="1:32" x14ac:dyDescent="0.3">
      <c r="A18" s="12" t="s">
        <v>19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508</v>
      </c>
      <c r="T18" s="25">
        <v>227</v>
      </c>
      <c r="U18" s="25">
        <v>217</v>
      </c>
      <c r="V18" s="25">
        <v>298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</row>
    <row r="19" spans="1:32" x14ac:dyDescent="0.3">
      <c r="A19" s="12" t="s">
        <v>4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6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</row>
    <row r="20" spans="1:32" x14ac:dyDescent="0.3">
      <c r="A20" s="12" t="s">
        <v>21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</row>
    <row r="21" spans="1:32" x14ac:dyDescent="0.3">
      <c r="A21" s="12" t="s">
        <v>10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86</v>
      </c>
      <c r="X21" s="25">
        <v>276</v>
      </c>
      <c r="Y21" s="25">
        <v>43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</row>
    <row r="22" spans="1:32" x14ac:dyDescent="0.3">
      <c r="A22" s="12" t="s">
        <v>38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6229-5E79-4F3C-997C-595DE0D0914A}">
  <dimension ref="A1:AF30"/>
  <sheetViews>
    <sheetView workbookViewId="0">
      <selection activeCell="F8" sqref="F8"/>
    </sheetView>
  </sheetViews>
  <sheetFormatPr defaultRowHeight="14.4" x14ac:dyDescent="0.3"/>
  <cols>
    <col min="1" max="1" width="29.21875" bestFit="1" customWidth="1"/>
    <col min="2" max="32" width="11.33203125" bestFit="1" customWidth="1"/>
  </cols>
  <sheetData>
    <row r="1" spans="1:32" x14ac:dyDescent="0.3">
      <c r="A1" s="16" t="s">
        <v>0</v>
      </c>
      <c r="B1" s="18" t="s">
        <v>64</v>
      </c>
      <c r="C1" s="18" t="s">
        <v>65</v>
      </c>
      <c r="D1" s="18" t="s">
        <v>66</v>
      </c>
      <c r="E1" s="18" t="s">
        <v>67</v>
      </c>
      <c r="F1" s="18" t="s">
        <v>68</v>
      </c>
      <c r="G1" s="18" t="s">
        <v>69</v>
      </c>
      <c r="H1" s="18" t="s">
        <v>70</v>
      </c>
      <c r="I1" s="18" t="s">
        <v>71</v>
      </c>
      <c r="J1" s="18" t="s">
        <v>72</v>
      </c>
      <c r="K1" s="18" t="s">
        <v>73</v>
      </c>
      <c r="L1" s="18" t="s">
        <v>74</v>
      </c>
      <c r="M1" s="18" t="s">
        <v>75</v>
      </c>
      <c r="N1" s="18" t="s">
        <v>25</v>
      </c>
      <c r="O1" s="18" t="s">
        <v>27</v>
      </c>
      <c r="P1" s="18" t="s">
        <v>28</v>
      </c>
      <c r="Q1" s="18" t="s">
        <v>29</v>
      </c>
      <c r="R1" s="18" t="s">
        <v>30</v>
      </c>
      <c r="S1" s="18" t="s">
        <v>31</v>
      </c>
      <c r="T1" s="18" t="s">
        <v>32</v>
      </c>
      <c r="U1" s="18" t="s">
        <v>33</v>
      </c>
      <c r="V1" s="18" t="s">
        <v>34</v>
      </c>
      <c r="W1" s="18" t="s">
        <v>35</v>
      </c>
      <c r="X1" s="18" t="s">
        <v>36</v>
      </c>
      <c r="Y1" s="18" t="s">
        <v>37</v>
      </c>
      <c r="Z1" s="18" t="s">
        <v>26</v>
      </c>
      <c r="AA1" s="18" t="s">
        <v>39</v>
      </c>
      <c r="AB1" s="18" t="s">
        <v>40</v>
      </c>
      <c r="AC1" s="18" t="s">
        <v>41</v>
      </c>
      <c r="AD1" s="18" t="s">
        <v>42</v>
      </c>
      <c r="AE1" s="18" t="s">
        <v>43</v>
      </c>
      <c r="AF1" s="18" t="s">
        <v>44</v>
      </c>
    </row>
    <row r="2" spans="1:32" s="15" customFormat="1" x14ac:dyDescent="0.3">
      <c r="A2" s="1" t="s">
        <v>5</v>
      </c>
      <c r="B2" s="4">
        <f t="shared" ref="B2:M2" si="0">B11+B13+B20+B24+B27</f>
        <v>0</v>
      </c>
      <c r="C2" s="4">
        <f t="shared" si="0"/>
        <v>0</v>
      </c>
      <c r="D2" s="4">
        <f t="shared" si="0"/>
        <v>0</v>
      </c>
      <c r="E2" s="4">
        <f t="shared" si="0"/>
        <v>0</v>
      </c>
      <c r="F2" s="4">
        <f t="shared" si="0"/>
        <v>0</v>
      </c>
      <c r="G2" s="4">
        <f t="shared" si="0"/>
        <v>0</v>
      </c>
      <c r="H2" s="4">
        <f t="shared" si="0"/>
        <v>0</v>
      </c>
      <c r="I2" s="4">
        <f t="shared" si="0"/>
        <v>0</v>
      </c>
      <c r="J2" s="4">
        <f t="shared" si="0"/>
        <v>0</v>
      </c>
      <c r="K2" s="4">
        <f t="shared" si="0"/>
        <v>0</v>
      </c>
      <c r="L2" s="4">
        <f t="shared" si="0"/>
        <v>0</v>
      </c>
      <c r="M2" s="4">
        <f t="shared" si="0"/>
        <v>0</v>
      </c>
      <c r="N2" s="4">
        <f>N11+N13+N20+N24+N27</f>
        <v>38807</v>
      </c>
      <c r="O2" s="4">
        <f t="shared" ref="O2:AF2" si="1">O11+O13+O20+O24+O27</f>
        <v>36191.25</v>
      </c>
      <c r="P2" s="4">
        <f t="shared" si="1"/>
        <v>37725</v>
      </c>
      <c r="Q2" s="4">
        <f t="shared" si="1"/>
        <v>32729.25</v>
      </c>
      <c r="R2" s="4">
        <f t="shared" si="1"/>
        <v>33647.25</v>
      </c>
      <c r="S2" s="4">
        <f t="shared" si="1"/>
        <v>57430.5</v>
      </c>
      <c r="T2" s="4">
        <f t="shared" si="1"/>
        <v>57603</v>
      </c>
      <c r="U2" s="4">
        <f t="shared" si="1"/>
        <v>61940.25</v>
      </c>
      <c r="V2" s="4">
        <f t="shared" si="1"/>
        <v>49245.75</v>
      </c>
      <c r="W2" s="4">
        <f t="shared" si="1"/>
        <v>56768.25</v>
      </c>
      <c r="X2" s="4">
        <f t="shared" si="1"/>
        <v>53391</v>
      </c>
      <c r="Y2" s="4">
        <f t="shared" si="1"/>
        <v>41883</v>
      </c>
      <c r="Z2" s="4">
        <f t="shared" si="1"/>
        <v>0</v>
      </c>
      <c r="AA2" s="4">
        <f t="shared" si="1"/>
        <v>0</v>
      </c>
      <c r="AB2" s="4">
        <f t="shared" si="1"/>
        <v>0</v>
      </c>
      <c r="AC2" s="4">
        <f t="shared" si="1"/>
        <v>0</v>
      </c>
      <c r="AD2" s="4">
        <f t="shared" si="1"/>
        <v>0</v>
      </c>
      <c r="AE2" s="4">
        <f t="shared" si="1"/>
        <v>0</v>
      </c>
      <c r="AF2" s="4">
        <f t="shared" si="1"/>
        <v>0</v>
      </c>
    </row>
    <row r="3" spans="1:32" x14ac:dyDescent="0.3">
      <c r="A3" s="1" t="s">
        <v>23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/>
      <c r="O3" s="4"/>
      <c r="P3" s="4">
        <v>1452</v>
      </c>
      <c r="Q3" s="4">
        <v>2178</v>
      </c>
      <c r="R3" s="4">
        <v>1630.5</v>
      </c>
      <c r="S3" s="4">
        <v>1785</v>
      </c>
      <c r="T3" s="4">
        <v>1977</v>
      </c>
      <c r="U3" s="4">
        <v>525</v>
      </c>
      <c r="V3" s="4">
        <v>870</v>
      </c>
      <c r="W3" s="4">
        <v>360</v>
      </c>
      <c r="X3" s="4">
        <v>1365</v>
      </c>
      <c r="Y3" s="4">
        <v>870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 x14ac:dyDescent="0.3">
      <c r="A4" s="1" t="s">
        <v>10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/>
      <c r="O4" s="4"/>
      <c r="P4" s="4"/>
      <c r="Q4" s="4"/>
      <c r="R4" s="4"/>
      <c r="S4" s="4"/>
      <c r="T4" s="4"/>
      <c r="U4" s="4"/>
      <c r="V4" s="4">
        <v>1566</v>
      </c>
      <c r="W4" s="4">
        <v>7116</v>
      </c>
      <c r="X4" s="4">
        <v>5307</v>
      </c>
      <c r="Y4" s="4">
        <v>2007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 x14ac:dyDescent="0.3">
      <c r="A5" s="1" t="s">
        <v>11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2865</v>
      </c>
      <c r="O5" s="4">
        <v>4092</v>
      </c>
      <c r="P5" s="4">
        <v>3426.75</v>
      </c>
      <c r="Q5" s="4">
        <v>3469.5</v>
      </c>
      <c r="R5" s="4">
        <v>3318</v>
      </c>
      <c r="S5" s="4">
        <v>1773.75</v>
      </c>
      <c r="T5" s="4">
        <v>2227.5</v>
      </c>
      <c r="U5" s="4">
        <v>1105.5</v>
      </c>
      <c r="V5" s="4">
        <v>1515</v>
      </c>
      <c r="W5" s="4">
        <v>510</v>
      </c>
      <c r="X5" s="4">
        <v>450</v>
      </c>
      <c r="Y5" s="4">
        <v>15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 x14ac:dyDescent="0.3">
      <c r="A6" s="1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4671</v>
      </c>
      <c r="O6" s="4">
        <v>2689.5</v>
      </c>
      <c r="P6" s="4">
        <v>1749</v>
      </c>
      <c r="Q6" s="4">
        <v>3287.25</v>
      </c>
      <c r="R6" s="4">
        <v>1331</v>
      </c>
      <c r="S6" s="4">
        <v>3951.75</v>
      </c>
      <c r="T6" s="4">
        <v>10510.5</v>
      </c>
      <c r="U6" s="4">
        <v>12721.5</v>
      </c>
      <c r="V6" s="4">
        <v>10197</v>
      </c>
      <c r="W6" s="4">
        <v>15799.5</v>
      </c>
      <c r="X6" s="4">
        <v>13344</v>
      </c>
      <c r="Y6" s="4">
        <v>8274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2" x14ac:dyDescent="0.3">
      <c r="A7" s="1" t="s">
        <v>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/>
      <c r="O7" s="4"/>
      <c r="P7" s="4"/>
      <c r="Q7" s="4"/>
      <c r="R7" s="4">
        <v>52.5</v>
      </c>
      <c r="S7" s="4">
        <v>9735</v>
      </c>
      <c r="T7" s="4">
        <v>2937</v>
      </c>
      <c r="U7" s="4">
        <v>1947</v>
      </c>
      <c r="V7" s="4">
        <v>660</v>
      </c>
      <c r="W7" s="4">
        <v>330</v>
      </c>
      <c r="X7" s="4">
        <v>1287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 x14ac:dyDescent="0.3">
      <c r="A8" s="1" t="s">
        <v>19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/>
      <c r="O8" s="4"/>
      <c r="P8" s="4"/>
      <c r="Q8" s="4"/>
      <c r="R8" s="4"/>
      <c r="S8" s="4">
        <v>12423</v>
      </c>
      <c r="T8" s="4">
        <v>5245.5</v>
      </c>
      <c r="U8" s="4">
        <v>9108</v>
      </c>
      <c r="V8" s="4">
        <v>2457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x14ac:dyDescent="0.3">
      <c r="A9" s="1" t="s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4497</v>
      </c>
      <c r="O9" s="4">
        <v>907.5</v>
      </c>
      <c r="P9" s="4">
        <v>1740.75</v>
      </c>
      <c r="Q9" s="4">
        <v>899.25</v>
      </c>
      <c r="R9" s="4">
        <v>360</v>
      </c>
      <c r="S9" s="4">
        <v>519.75</v>
      </c>
      <c r="T9" s="4">
        <v>363</v>
      </c>
      <c r="U9" s="4">
        <v>181.5</v>
      </c>
      <c r="V9" s="4">
        <v>645</v>
      </c>
      <c r="W9" s="4">
        <v>525</v>
      </c>
      <c r="X9" s="4">
        <v>630</v>
      </c>
      <c r="Y9" s="4">
        <v>90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0" spans="1:32" x14ac:dyDescent="0.3">
      <c r="A10" s="1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3370.5</v>
      </c>
      <c r="O10" s="4">
        <v>2103</v>
      </c>
      <c r="P10" s="4">
        <v>693</v>
      </c>
      <c r="Q10" s="4">
        <v>1749</v>
      </c>
      <c r="R10" s="4">
        <v>2136</v>
      </c>
      <c r="S10" s="4">
        <v>1065</v>
      </c>
      <c r="T10" s="4">
        <v>1290</v>
      </c>
      <c r="U10" s="4">
        <v>900</v>
      </c>
      <c r="V10" s="4">
        <v>2292</v>
      </c>
      <c r="W10" s="4">
        <v>1509</v>
      </c>
      <c r="X10" s="4">
        <v>603</v>
      </c>
      <c r="Y10" s="4">
        <v>882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</row>
    <row r="11" spans="1:32" x14ac:dyDescent="0.3">
      <c r="A11" s="16" t="s">
        <v>59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f>SUM(N3:N10)</f>
        <v>15403.5</v>
      </c>
      <c r="O11" s="4">
        <f t="shared" ref="O11:Y11" si="2">SUM(O3:O10)</f>
        <v>9792</v>
      </c>
      <c r="P11" s="4">
        <f t="shared" si="2"/>
        <v>9061.5</v>
      </c>
      <c r="Q11" s="4">
        <f t="shared" si="2"/>
        <v>11583</v>
      </c>
      <c r="R11" s="4">
        <f t="shared" si="2"/>
        <v>8828</v>
      </c>
      <c r="S11" s="4">
        <f t="shared" si="2"/>
        <v>31253.25</v>
      </c>
      <c r="T11" s="4">
        <f t="shared" si="2"/>
        <v>24550.5</v>
      </c>
      <c r="U11" s="4">
        <f t="shared" si="2"/>
        <v>26488.5</v>
      </c>
      <c r="V11" s="4">
        <f t="shared" si="2"/>
        <v>20202</v>
      </c>
      <c r="W11" s="4">
        <f t="shared" si="2"/>
        <v>26149.5</v>
      </c>
      <c r="X11" s="4">
        <f t="shared" si="2"/>
        <v>22986</v>
      </c>
      <c r="Y11" s="4">
        <f t="shared" si="2"/>
        <v>12138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</row>
    <row r="12" spans="1:32" x14ac:dyDescent="0.3">
      <c r="A12" s="1" t="s">
        <v>21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/>
      <c r="O12" s="4"/>
      <c r="P12" s="4"/>
      <c r="Q12" s="4"/>
      <c r="R12" s="4"/>
      <c r="S12" s="4"/>
      <c r="T12" s="4"/>
      <c r="U12" s="4">
        <v>4776</v>
      </c>
      <c r="V12" s="4">
        <v>916.5</v>
      </c>
      <c r="W12" s="4">
        <v>0</v>
      </c>
      <c r="X12" s="4">
        <v>0</v>
      </c>
      <c r="Y12" s="4"/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</row>
    <row r="13" spans="1:32" x14ac:dyDescent="0.3">
      <c r="A13" s="16" t="s">
        <v>60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f>SUM(N12)</f>
        <v>0</v>
      </c>
      <c r="O13" s="4">
        <f t="shared" ref="O13:Y13" si="3">SUM(O12)</f>
        <v>0</v>
      </c>
      <c r="P13" s="4">
        <f t="shared" si="3"/>
        <v>0</v>
      </c>
      <c r="Q13" s="4">
        <f t="shared" si="3"/>
        <v>0</v>
      </c>
      <c r="R13" s="4">
        <f t="shared" si="3"/>
        <v>0</v>
      </c>
      <c r="S13" s="4">
        <f t="shared" si="3"/>
        <v>0</v>
      </c>
      <c r="T13" s="4">
        <f t="shared" si="3"/>
        <v>0</v>
      </c>
      <c r="U13" s="4">
        <f t="shared" si="3"/>
        <v>4776</v>
      </c>
      <c r="V13" s="4">
        <f t="shared" si="3"/>
        <v>916.5</v>
      </c>
      <c r="W13" s="4">
        <f t="shared" si="3"/>
        <v>0</v>
      </c>
      <c r="X13" s="4">
        <f t="shared" si="3"/>
        <v>0</v>
      </c>
      <c r="Y13" s="4">
        <f t="shared" si="3"/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</row>
    <row r="14" spans="1:32" x14ac:dyDescent="0.3">
      <c r="A14" s="1" t="s">
        <v>24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7327.5</v>
      </c>
      <c r="O14" s="4">
        <v>5799</v>
      </c>
      <c r="P14" s="4">
        <v>4986</v>
      </c>
      <c r="Q14" s="4">
        <v>5027.25</v>
      </c>
      <c r="R14" s="4">
        <v>4651.5</v>
      </c>
      <c r="S14" s="4">
        <v>4452</v>
      </c>
      <c r="T14" s="4">
        <v>5241</v>
      </c>
      <c r="U14" s="4">
        <v>3349.5</v>
      </c>
      <c r="V14" s="4">
        <v>3844.5</v>
      </c>
      <c r="W14" s="4">
        <v>4785</v>
      </c>
      <c r="X14" s="4">
        <v>3283.5</v>
      </c>
      <c r="Y14" s="4">
        <v>2640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</row>
    <row r="15" spans="1:32" x14ac:dyDescent="0.3">
      <c r="A15" s="1" t="s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66</v>
      </c>
      <c r="O15" s="4">
        <v>576</v>
      </c>
      <c r="P15" s="4">
        <v>570</v>
      </c>
      <c r="Q15" s="4">
        <v>300</v>
      </c>
      <c r="R15" s="4">
        <v>165</v>
      </c>
      <c r="S15" s="4">
        <v>115.5</v>
      </c>
      <c r="T15" s="4">
        <v>99</v>
      </c>
      <c r="U15" s="4">
        <v>1534.5</v>
      </c>
      <c r="V15" s="4">
        <v>1200.9000000000001</v>
      </c>
      <c r="W15" s="4">
        <v>1812.75</v>
      </c>
      <c r="X15" s="4">
        <v>885</v>
      </c>
      <c r="Y15" s="4">
        <v>1665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</row>
    <row r="16" spans="1:32" x14ac:dyDescent="0.3">
      <c r="A16" s="1" t="s">
        <v>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/>
      <c r="O16" s="4"/>
      <c r="P16" s="4"/>
      <c r="Q16" s="4"/>
      <c r="R16" s="4"/>
      <c r="S16" s="4">
        <v>1452</v>
      </c>
      <c r="T16" s="4">
        <v>2541</v>
      </c>
      <c r="U16" s="4">
        <v>1127.25</v>
      </c>
      <c r="V16" s="4">
        <v>2461.35</v>
      </c>
      <c r="W16" s="4">
        <v>0</v>
      </c>
      <c r="X16" s="4">
        <v>2260.5</v>
      </c>
      <c r="Y16" s="4">
        <v>2112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</row>
    <row r="17" spans="1:32" x14ac:dyDescent="0.3">
      <c r="A17" s="1" t="s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5081</v>
      </c>
      <c r="O17" s="4">
        <v>6499.5</v>
      </c>
      <c r="P17" s="4">
        <v>7156.5</v>
      </c>
      <c r="Q17" s="4">
        <v>4693.5</v>
      </c>
      <c r="R17" s="4">
        <v>5618.25</v>
      </c>
      <c r="S17" s="4">
        <v>3570</v>
      </c>
      <c r="T17" s="4">
        <v>7734</v>
      </c>
      <c r="U17" s="4">
        <v>6027</v>
      </c>
      <c r="V17" s="4">
        <v>4276.5</v>
      </c>
      <c r="W17" s="4">
        <v>7407</v>
      </c>
      <c r="X17" s="4">
        <v>3924.0000000000005</v>
      </c>
      <c r="Y17" s="4">
        <v>3105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</row>
    <row r="18" spans="1:32" x14ac:dyDescent="0.3">
      <c r="A18" s="1" t="s">
        <v>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2745</v>
      </c>
      <c r="O18" s="4">
        <v>3111</v>
      </c>
      <c r="P18" s="4">
        <v>3780</v>
      </c>
      <c r="Q18" s="4">
        <v>3030</v>
      </c>
      <c r="R18" s="4">
        <v>3645</v>
      </c>
      <c r="S18" s="4">
        <v>3765</v>
      </c>
      <c r="T18" s="4">
        <v>2940</v>
      </c>
      <c r="U18" s="4">
        <v>3195</v>
      </c>
      <c r="V18" s="4">
        <v>2040</v>
      </c>
      <c r="W18" s="4">
        <v>3300</v>
      </c>
      <c r="X18" s="4">
        <v>4785</v>
      </c>
      <c r="Y18" s="4">
        <v>4080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</row>
    <row r="19" spans="1:32" x14ac:dyDescent="0.3">
      <c r="A19" s="1" t="s">
        <v>16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5995.5</v>
      </c>
      <c r="O19" s="4">
        <v>3997.5</v>
      </c>
      <c r="P19" s="4">
        <v>5743.5</v>
      </c>
      <c r="Q19" s="4">
        <v>4311</v>
      </c>
      <c r="R19" s="4">
        <v>5925</v>
      </c>
      <c r="S19" s="4">
        <v>6119.25</v>
      </c>
      <c r="T19" s="4">
        <v>4476</v>
      </c>
      <c r="U19" s="4">
        <v>6144</v>
      </c>
      <c r="V19" s="4">
        <v>4665</v>
      </c>
      <c r="W19" s="4">
        <v>5265</v>
      </c>
      <c r="X19" s="4">
        <v>5385</v>
      </c>
      <c r="Y19" s="4">
        <v>4620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</row>
    <row r="20" spans="1:32" x14ac:dyDescent="0.3">
      <c r="A20" s="16" t="s">
        <v>61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f>SUM(N14:N19)</f>
        <v>21215</v>
      </c>
      <c r="O20" s="4">
        <f t="shared" ref="O20:Y20" si="4">SUM(O14:O19)</f>
        <v>19983</v>
      </c>
      <c r="P20" s="4">
        <f t="shared" si="4"/>
        <v>22236</v>
      </c>
      <c r="Q20" s="4">
        <f t="shared" si="4"/>
        <v>17361.75</v>
      </c>
      <c r="R20" s="4">
        <f t="shared" si="4"/>
        <v>20004.75</v>
      </c>
      <c r="S20" s="4">
        <f t="shared" si="4"/>
        <v>19473.75</v>
      </c>
      <c r="T20" s="4">
        <f t="shared" si="4"/>
        <v>23031</v>
      </c>
      <c r="U20" s="4">
        <f t="shared" si="4"/>
        <v>21377.25</v>
      </c>
      <c r="V20" s="4">
        <f t="shared" si="4"/>
        <v>18488.25</v>
      </c>
      <c r="W20" s="4">
        <f t="shared" si="4"/>
        <v>22569.75</v>
      </c>
      <c r="X20" s="4">
        <f t="shared" si="4"/>
        <v>20523</v>
      </c>
      <c r="Y20" s="4">
        <f t="shared" si="4"/>
        <v>18222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</row>
    <row r="21" spans="1:32" x14ac:dyDescent="0.3">
      <c r="A21" s="1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855</v>
      </c>
      <c r="O21" s="4">
        <v>1056</v>
      </c>
      <c r="P21" s="4">
        <v>1567.5</v>
      </c>
      <c r="Q21" s="4">
        <v>1056</v>
      </c>
      <c r="R21" s="4">
        <v>1320</v>
      </c>
      <c r="S21" s="4">
        <v>1056</v>
      </c>
      <c r="T21" s="4">
        <v>1056</v>
      </c>
      <c r="U21" s="4">
        <v>1320</v>
      </c>
      <c r="V21" s="4">
        <v>1056</v>
      </c>
      <c r="W21" s="4">
        <v>1056</v>
      </c>
      <c r="X21" s="4">
        <v>1056</v>
      </c>
      <c r="Y21" s="4">
        <v>1056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</row>
    <row r="22" spans="1:32" x14ac:dyDescent="0.3">
      <c r="A22" s="1" t="s">
        <v>38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>
        <v>642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</row>
    <row r="23" spans="1:32" x14ac:dyDescent="0.3">
      <c r="A23" s="1" t="s">
        <v>20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927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</row>
    <row r="24" spans="1:32" x14ac:dyDescent="0.3">
      <c r="A24" s="16" t="s">
        <v>62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f>SUM(N21:N23)</f>
        <v>1782</v>
      </c>
      <c r="O24" s="4">
        <f t="shared" ref="O24:Y24" si="5">SUM(O21:O23)</f>
        <v>1056</v>
      </c>
      <c r="P24" s="4">
        <f t="shared" si="5"/>
        <v>1567.5</v>
      </c>
      <c r="Q24" s="4">
        <f t="shared" si="5"/>
        <v>1056</v>
      </c>
      <c r="R24" s="4">
        <f t="shared" si="5"/>
        <v>1320</v>
      </c>
      <c r="S24" s="4">
        <f t="shared" si="5"/>
        <v>1056</v>
      </c>
      <c r="T24" s="4">
        <f t="shared" si="5"/>
        <v>1056</v>
      </c>
      <c r="U24" s="4">
        <f t="shared" si="5"/>
        <v>1320</v>
      </c>
      <c r="V24" s="4">
        <f t="shared" si="5"/>
        <v>1056</v>
      </c>
      <c r="W24" s="4">
        <f t="shared" si="5"/>
        <v>1056</v>
      </c>
      <c r="X24" s="4">
        <f t="shared" si="5"/>
        <v>1056</v>
      </c>
      <c r="Y24" s="4">
        <f t="shared" si="5"/>
        <v>1698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</row>
    <row r="25" spans="1:32" x14ac:dyDescent="0.3">
      <c r="A25" s="1" t="s">
        <v>22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/>
      <c r="O25" s="4">
        <v>2371.5</v>
      </c>
      <c r="P25" s="4">
        <v>2100</v>
      </c>
      <c r="Q25" s="4">
        <v>1575</v>
      </c>
      <c r="R25" s="4">
        <v>2102.5</v>
      </c>
      <c r="S25" s="4">
        <v>4080</v>
      </c>
      <c r="T25" s="4">
        <v>7132.5</v>
      </c>
      <c r="U25" s="4">
        <v>6532.5</v>
      </c>
      <c r="V25" s="4">
        <v>6855</v>
      </c>
      <c r="W25" s="4">
        <v>5790</v>
      </c>
      <c r="X25" s="4">
        <v>7410</v>
      </c>
      <c r="Y25" s="4">
        <v>6270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</row>
    <row r="26" spans="1:32" x14ac:dyDescent="0.3">
      <c r="A26" s="1" t="s">
        <v>18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406.5</v>
      </c>
      <c r="O26" s="4">
        <v>2988.75</v>
      </c>
      <c r="P26" s="4">
        <v>2760</v>
      </c>
      <c r="Q26" s="4">
        <v>1153.5</v>
      </c>
      <c r="R26" s="4">
        <v>1392</v>
      </c>
      <c r="S26" s="4">
        <v>1567.5</v>
      </c>
      <c r="T26" s="4">
        <v>1833</v>
      </c>
      <c r="U26" s="4">
        <v>1446</v>
      </c>
      <c r="V26" s="4">
        <v>1728</v>
      </c>
      <c r="W26" s="4">
        <v>1203</v>
      </c>
      <c r="X26" s="4">
        <v>1416</v>
      </c>
      <c r="Y26" s="4">
        <v>3555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</row>
    <row r="27" spans="1:32" x14ac:dyDescent="0.3">
      <c r="A27" s="16" t="s">
        <v>63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26">
        <f>SUM(N25:N26)</f>
        <v>406.5</v>
      </c>
      <c r="O27" s="26">
        <f t="shared" ref="O27:Y27" si="6">SUM(O25:O26)</f>
        <v>5360.25</v>
      </c>
      <c r="P27" s="26">
        <f t="shared" si="6"/>
        <v>4860</v>
      </c>
      <c r="Q27" s="26">
        <f t="shared" si="6"/>
        <v>2728.5</v>
      </c>
      <c r="R27" s="26">
        <f t="shared" si="6"/>
        <v>3494.5</v>
      </c>
      <c r="S27" s="26">
        <f t="shared" si="6"/>
        <v>5647.5</v>
      </c>
      <c r="T27" s="26">
        <f t="shared" si="6"/>
        <v>8965.5</v>
      </c>
      <c r="U27" s="26">
        <f t="shared" si="6"/>
        <v>7978.5</v>
      </c>
      <c r="V27" s="26">
        <f t="shared" si="6"/>
        <v>8583</v>
      </c>
      <c r="W27" s="26">
        <f t="shared" si="6"/>
        <v>6993</v>
      </c>
      <c r="X27" s="26">
        <f t="shared" si="6"/>
        <v>8826</v>
      </c>
      <c r="Y27" s="26">
        <f t="shared" si="6"/>
        <v>9825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</row>
    <row r="29" spans="1:32" s="15" customFormat="1" x14ac:dyDescent="0.3">
      <c r="A29" s="16" t="s">
        <v>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38807</v>
      </c>
      <c r="O29" s="4">
        <v>36191.25</v>
      </c>
      <c r="P29" s="4">
        <v>37725</v>
      </c>
      <c r="Q29" s="4">
        <v>32729.25</v>
      </c>
      <c r="R29" s="4">
        <v>33647.25</v>
      </c>
      <c r="S29" s="4">
        <v>57430.5</v>
      </c>
      <c r="T29" s="4">
        <v>57603</v>
      </c>
      <c r="U29" s="4">
        <v>61940.25</v>
      </c>
      <c r="V29" s="4">
        <v>49245.75</v>
      </c>
      <c r="W29" s="4">
        <v>56768.25</v>
      </c>
      <c r="X29" s="4">
        <v>53391</v>
      </c>
      <c r="Y29" s="5">
        <v>41883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</row>
    <row r="30" spans="1:32" s="15" customFormat="1" x14ac:dyDescent="0.3">
      <c r="A30" s="16" t="s">
        <v>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62160</v>
      </c>
      <c r="O30" s="4">
        <v>51659.530011587485</v>
      </c>
      <c r="P30" s="4">
        <v>44160</v>
      </c>
      <c r="Q30" s="4">
        <v>47640</v>
      </c>
      <c r="R30" s="4">
        <v>49175.999999999985</v>
      </c>
      <c r="S30" s="4">
        <v>68206.569506830754</v>
      </c>
      <c r="T30" s="4">
        <v>66654.000000000015</v>
      </c>
      <c r="U30" s="4">
        <v>71148</v>
      </c>
      <c r="V30" s="4">
        <v>66653.999999999985</v>
      </c>
      <c r="W30" s="4">
        <v>63480</v>
      </c>
      <c r="X30" s="4">
        <v>61110</v>
      </c>
      <c r="Y30" s="5">
        <v>54239.999999999993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B557-971D-4C9C-8C0C-E39F10DAB084}">
  <dimension ref="A1:E21"/>
  <sheetViews>
    <sheetView workbookViewId="0">
      <selection activeCell="D23" sqref="D23"/>
    </sheetView>
  </sheetViews>
  <sheetFormatPr defaultRowHeight="14.4" x14ac:dyDescent="0.3"/>
  <cols>
    <col min="1" max="1" width="19.6640625" bestFit="1" customWidth="1"/>
    <col min="2" max="5" width="22.44140625" bestFit="1" customWidth="1"/>
  </cols>
  <sheetData>
    <row r="1" spans="1:5" x14ac:dyDescent="0.3">
      <c r="A1" s="16" t="s">
        <v>0</v>
      </c>
      <c r="B1" s="16" t="s">
        <v>53</v>
      </c>
      <c r="C1" s="16" t="s">
        <v>88</v>
      </c>
      <c r="D1" s="16" t="s">
        <v>89</v>
      </c>
      <c r="E1" s="16" t="s">
        <v>97</v>
      </c>
    </row>
    <row r="2" spans="1:5" x14ac:dyDescent="0.3">
      <c r="A2" s="1" t="s">
        <v>23</v>
      </c>
      <c r="B2" s="1" t="s">
        <v>54</v>
      </c>
      <c r="C2" s="1" t="s">
        <v>76</v>
      </c>
      <c r="D2" s="1" t="s">
        <v>91</v>
      </c>
      <c r="E2" s="1"/>
    </row>
    <row r="3" spans="1:5" x14ac:dyDescent="0.3">
      <c r="A3" s="1" t="s">
        <v>10</v>
      </c>
      <c r="B3" s="1" t="s">
        <v>54</v>
      </c>
      <c r="C3" s="1" t="s">
        <v>77</v>
      </c>
      <c r="D3" s="1" t="s">
        <v>92</v>
      </c>
      <c r="E3" s="1"/>
    </row>
    <row r="4" spans="1:5" x14ac:dyDescent="0.3">
      <c r="A4" s="1" t="s">
        <v>11</v>
      </c>
      <c r="B4" s="1" t="s">
        <v>54</v>
      </c>
      <c r="C4" s="1" t="s">
        <v>78</v>
      </c>
      <c r="D4" s="1" t="s">
        <v>93</v>
      </c>
      <c r="E4" s="1"/>
    </row>
    <row r="5" spans="1:5" x14ac:dyDescent="0.3">
      <c r="A5" s="1" t="s">
        <v>12</v>
      </c>
      <c r="B5" s="1" t="s">
        <v>54</v>
      </c>
      <c r="C5" s="1" t="s">
        <v>78</v>
      </c>
      <c r="D5" s="1" t="s">
        <v>92</v>
      </c>
      <c r="E5" s="1"/>
    </row>
    <row r="6" spans="1:5" x14ac:dyDescent="0.3">
      <c r="A6" s="1" t="s">
        <v>3</v>
      </c>
      <c r="B6" s="1" t="s">
        <v>54</v>
      </c>
      <c r="C6" s="1" t="s">
        <v>79</v>
      </c>
      <c r="D6" s="1" t="s">
        <v>91</v>
      </c>
      <c r="E6" s="1"/>
    </row>
    <row r="7" spans="1:5" x14ac:dyDescent="0.3">
      <c r="A7" s="1" t="s">
        <v>19</v>
      </c>
      <c r="B7" s="1" t="s">
        <v>54</v>
      </c>
      <c r="C7" s="1" t="s">
        <v>78</v>
      </c>
      <c r="D7" s="1" t="s">
        <v>92</v>
      </c>
      <c r="E7" s="1"/>
    </row>
    <row r="8" spans="1:5" x14ac:dyDescent="0.3">
      <c r="A8" s="1" t="s">
        <v>1</v>
      </c>
      <c r="B8" s="1" t="s">
        <v>54</v>
      </c>
      <c r="C8" s="1" t="s">
        <v>80</v>
      </c>
      <c r="D8" s="1" t="s">
        <v>93</v>
      </c>
      <c r="E8" s="1"/>
    </row>
    <row r="9" spans="1:5" x14ac:dyDescent="0.3">
      <c r="A9" s="1" t="s">
        <v>13</v>
      </c>
      <c r="B9" s="1" t="s">
        <v>54</v>
      </c>
      <c r="C9" s="1" t="s">
        <v>78</v>
      </c>
      <c r="D9" s="1" t="s">
        <v>94</v>
      </c>
      <c r="E9" s="1"/>
    </row>
    <row r="10" spans="1:5" x14ac:dyDescent="0.3">
      <c r="A10" s="1" t="s">
        <v>21</v>
      </c>
      <c r="B10" s="1" t="s">
        <v>55</v>
      </c>
      <c r="C10" s="1" t="s">
        <v>81</v>
      </c>
      <c r="D10" s="1" t="s">
        <v>90</v>
      </c>
      <c r="E10" s="1"/>
    </row>
    <row r="11" spans="1:5" x14ac:dyDescent="0.3">
      <c r="A11" s="1" t="s">
        <v>24</v>
      </c>
      <c r="B11" s="1" t="s">
        <v>56</v>
      </c>
      <c r="C11" s="1" t="s">
        <v>82</v>
      </c>
      <c r="D11" s="1" t="s">
        <v>95</v>
      </c>
      <c r="E11" s="1"/>
    </row>
    <row r="12" spans="1:5" x14ac:dyDescent="0.3">
      <c r="A12" s="1" t="s">
        <v>14</v>
      </c>
      <c r="B12" s="1" t="s">
        <v>56</v>
      </c>
      <c r="C12" s="1" t="s">
        <v>82</v>
      </c>
      <c r="D12" s="1" t="s">
        <v>95</v>
      </c>
      <c r="E12" s="1"/>
    </row>
    <row r="13" spans="1:5" x14ac:dyDescent="0.3">
      <c r="A13" s="1" t="s">
        <v>4</v>
      </c>
      <c r="B13" s="1" t="s">
        <v>56</v>
      </c>
      <c r="C13" s="1" t="s">
        <v>82</v>
      </c>
      <c r="D13" s="1" t="s">
        <v>95</v>
      </c>
      <c r="E13" s="1"/>
    </row>
    <row r="14" spans="1:5" x14ac:dyDescent="0.3">
      <c r="A14" s="1" t="s">
        <v>2</v>
      </c>
      <c r="B14" s="1" t="s">
        <v>56</v>
      </c>
      <c r="C14" s="1" t="s">
        <v>82</v>
      </c>
      <c r="D14" s="1" t="s">
        <v>95</v>
      </c>
      <c r="E14" s="1"/>
    </row>
    <row r="15" spans="1:5" x14ac:dyDescent="0.3">
      <c r="A15" s="1" t="s">
        <v>15</v>
      </c>
      <c r="B15" s="1" t="s">
        <v>56</v>
      </c>
      <c r="C15" s="1" t="s">
        <v>83</v>
      </c>
      <c r="D15" s="1" t="s">
        <v>96</v>
      </c>
      <c r="E15" s="1"/>
    </row>
    <row r="16" spans="1:5" x14ac:dyDescent="0.3">
      <c r="A16" s="1" t="s">
        <v>16</v>
      </c>
      <c r="B16" s="1" t="s">
        <v>56</v>
      </c>
      <c r="C16" s="1" t="s">
        <v>83</v>
      </c>
      <c r="D16" s="1" t="s">
        <v>96</v>
      </c>
      <c r="E16" s="1"/>
    </row>
    <row r="17" spans="1:5" x14ac:dyDescent="0.3">
      <c r="A17" s="1" t="s">
        <v>17</v>
      </c>
      <c r="B17" s="1" t="s">
        <v>57</v>
      </c>
      <c r="C17" s="1" t="s">
        <v>84</v>
      </c>
      <c r="D17" s="1" t="s">
        <v>91</v>
      </c>
      <c r="E17" s="1"/>
    </row>
    <row r="18" spans="1:5" x14ac:dyDescent="0.3">
      <c r="A18" s="1" t="s">
        <v>38</v>
      </c>
      <c r="B18" s="1" t="s">
        <v>57</v>
      </c>
      <c r="C18" s="1" t="s">
        <v>85</v>
      </c>
      <c r="D18" s="1" t="s">
        <v>92</v>
      </c>
      <c r="E18" s="1"/>
    </row>
    <row r="19" spans="1:5" x14ac:dyDescent="0.3">
      <c r="A19" s="1" t="s">
        <v>20</v>
      </c>
      <c r="B19" s="1" t="s">
        <v>57</v>
      </c>
      <c r="C19" s="1" t="s">
        <v>87</v>
      </c>
      <c r="D19" s="1" t="s">
        <v>91</v>
      </c>
      <c r="E19" s="1"/>
    </row>
    <row r="20" spans="1:5" x14ac:dyDescent="0.3">
      <c r="A20" s="1" t="s">
        <v>22</v>
      </c>
      <c r="B20" s="1" t="s">
        <v>58</v>
      </c>
      <c r="C20" s="1" t="s">
        <v>86</v>
      </c>
      <c r="D20" s="1" t="s">
        <v>90</v>
      </c>
      <c r="E20" s="1"/>
    </row>
    <row r="21" spans="1:5" x14ac:dyDescent="0.3">
      <c r="A21" s="1" t="s">
        <v>18</v>
      </c>
      <c r="B21" s="1" t="s">
        <v>58</v>
      </c>
      <c r="C21" s="1" t="s">
        <v>86</v>
      </c>
      <c r="D21" s="1" t="s">
        <v>90</v>
      </c>
      <c r="E21" s="1"/>
    </row>
  </sheetData>
  <sortState xmlns:xlrd2="http://schemas.microsoft.com/office/spreadsheetml/2017/richdata2" ref="A2:B21">
    <sortCondition ref="A1:A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E153-8D0D-4645-B4CE-B4FD8CEEE478}">
  <dimension ref="A1:B24"/>
  <sheetViews>
    <sheetView workbookViewId="0">
      <selection activeCell="F22" sqref="F22"/>
    </sheetView>
  </sheetViews>
  <sheetFormatPr defaultRowHeight="14.4" x14ac:dyDescent="0.3"/>
  <cols>
    <col min="1" max="2" width="19.6640625" bestFit="1" customWidth="1"/>
  </cols>
  <sheetData>
    <row r="1" spans="1:2" x14ac:dyDescent="0.3">
      <c r="A1" s="24" t="s">
        <v>0</v>
      </c>
      <c r="B1" s="24" t="s">
        <v>45</v>
      </c>
    </row>
    <row r="2" spans="1:2" x14ac:dyDescent="0.3">
      <c r="A2" s="23" t="s">
        <v>50</v>
      </c>
      <c r="B2" s="23" t="s">
        <v>52</v>
      </c>
    </row>
    <row r="3" spans="1:2" x14ac:dyDescent="0.3">
      <c r="A3" s="23" t="s">
        <v>51</v>
      </c>
      <c r="B3" s="23" t="s">
        <v>52</v>
      </c>
    </row>
    <row r="4" spans="1:2" x14ac:dyDescent="0.3">
      <c r="A4" s="23" t="s">
        <v>49</v>
      </c>
      <c r="B4" s="23" t="s">
        <v>47</v>
      </c>
    </row>
    <row r="5" spans="1:2" x14ac:dyDescent="0.3">
      <c r="A5" s="23" t="s">
        <v>24</v>
      </c>
      <c r="B5" s="23" t="s">
        <v>47</v>
      </c>
    </row>
    <row r="6" spans="1:2" x14ac:dyDescent="0.3">
      <c r="A6" s="23" t="s">
        <v>23</v>
      </c>
      <c r="B6" s="23" t="s">
        <v>47</v>
      </c>
    </row>
    <row r="7" spans="1:2" x14ac:dyDescent="0.3">
      <c r="A7" s="23" t="s">
        <v>14</v>
      </c>
      <c r="B7" s="23" t="s">
        <v>47</v>
      </c>
    </row>
    <row r="8" spans="1:2" x14ac:dyDescent="0.3">
      <c r="A8" s="23" t="s">
        <v>4</v>
      </c>
      <c r="B8" s="23" t="s">
        <v>47</v>
      </c>
    </row>
    <row r="9" spans="1:2" x14ac:dyDescent="0.3">
      <c r="A9" s="23" t="s">
        <v>2</v>
      </c>
      <c r="B9" s="23" t="s">
        <v>47</v>
      </c>
    </row>
    <row r="10" spans="1:2" x14ac:dyDescent="0.3">
      <c r="A10" s="23" t="s">
        <v>38</v>
      </c>
      <c r="B10" s="23" t="s">
        <v>47</v>
      </c>
    </row>
    <row r="11" spans="1:2" x14ac:dyDescent="0.3">
      <c r="A11" s="23" t="s">
        <v>12</v>
      </c>
      <c r="B11" s="23" t="s">
        <v>47</v>
      </c>
    </row>
    <row r="12" spans="1:2" x14ac:dyDescent="0.3">
      <c r="A12" s="23" t="s">
        <v>3</v>
      </c>
      <c r="B12" s="23" t="s">
        <v>47</v>
      </c>
    </row>
    <row r="13" spans="1:2" x14ac:dyDescent="0.3">
      <c r="A13" s="23" t="s">
        <v>22</v>
      </c>
      <c r="B13" s="23" t="s">
        <v>47</v>
      </c>
    </row>
    <row r="14" spans="1:2" x14ac:dyDescent="0.3">
      <c r="A14" s="23" t="s">
        <v>15</v>
      </c>
      <c r="B14" s="23" t="s">
        <v>47</v>
      </c>
    </row>
    <row r="15" spans="1:2" x14ac:dyDescent="0.3">
      <c r="A15" s="23" t="s">
        <v>16</v>
      </c>
      <c r="B15" s="23" t="s">
        <v>47</v>
      </c>
    </row>
    <row r="16" spans="1:2" x14ac:dyDescent="0.3">
      <c r="A16" s="23" t="s">
        <v>10</v>
      </c>
      <c r="B16" s="23" t="s">
        <v>46</v>
      </c>
    </row>
    <row r="17" spans="1:2" x14ac:dyDescent="0.3">
      <c r="A17" s="23" t="s">
        <v>17</v>
      </c>
      <c r="B17" s="23" t="s">
        <v>46</v>
      </c>
    </row>
    <row r="18" spans="1:2" x14ac:dyDescent="0.3">
      <c r="A18" s="23" t="s">
        <v>11</v>
      </c>
      <c r="B18" s="23" t="s">
        <v>46</v>
      </c>
    </row>
    <row r="19" spans="1:2" x14ac:dyDescent="0.3">
      <c r="A19" s="23" t="s">
        <v>19</v>
      </c>
      <c r="B19" s="23" t="s">
        <v>46</v>
      </c>
    </row>
    <row r="20" spans="1:2" x14ac:dyDescent="0.3">
      <c r="A20" s="23" t="s">
        <v>18</v>
      </c>
      <c r="B20" s="23" t="s">
        <v>46</v>
      </c>
    </row>
    <row r="21" spans="1:2" x14ac:dyDescent="0.3">
      <c r="A21" s="23" t="s">
        <v>1</v>
      </c>
      <c r="B21" s="23" t="s">
        <v>46</v>
      </c>
    </row>
    <row r="22" spans="1:2" x14ac:dyDescent="0.3">
      <c r="A22" s="23" t="s">
        <v>13</v>
      </c>
      <c r="B22" s="23" t="s">
        <v>46</v>
      </c>
    </row>
    <row r="23" spans="1:2" x14ac:dyDescent="0.3">
      <c r="A23" s="23" t="s">
        <v>21</v>
      </c>
      <c r="B23" s="23" t="s">
        <v>48</v>
      </c>
    </row>
    <row r="24" spans="1:2" x14ac:dyDescent="0.3">
      <c r="A24" s="23" t="s">
        <v>20</v>
      </c>
      <c r="B24" s="23" t="s">
        <v>48</v>
      </c>
    </row>
  </sheetData>
  <autoFilter ref="A1:B1" xr:uid="{2092E153-8D0D-4645-B4CE-B4FD8CEEE478}">
    <sortState xmlns:xlrd2="http://schemas.microsoft.com/office/spreadsheetml/2017/richdata2" ref="A2:B22">
      <sortCondition ref="B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6A30-5BAE-49AD-AC7C-30674735E920}">
  <dimension ref="A1:D22"/>
  <sheetViews>
    <sheetView tabSelected="1" workbookViewId="0">
      <selection activeCell="F22" sqref="F22"/>
    </sheetView>
  </sheetViews>
  <sheetFormatPr defaultRowHeight="14.4" x14ac:dyDescent="0.3"/>
  <cols>
    <col min="1" max="1" width="19.6640625" bestFit="1" customWidth="1"/>
    <col min="2" max="4" width="19.6640625" style="28" bestFit="1" customWidth="1"/>
  </cols>
  <sheetData>
    <row r="1" spans="1:4" ht="15" thickBot="1" x14ac:dyDescent="0.35">
      <c r="A1" s="2" t="s">
        <v>0</v>
      </c>
      <c r="B1" s="29" t="s">
        <v>99</v>
      </c>
      <c r="C1" s="29" t="s">
        <v>98</v>
      </c>
      <c r="D1" s="29" t="s">
        <v>100</v>
      </c>
    </row>
    <row r="2" spans="1:4" x14ac:dyDescent="0.3">
      <c r="A2" s="12" t="s">
        <v>5</v>
      </c>
      <c r="B2" s="27">
        <v>0</v>
      </c>
      <c r="C2" s="27">
        <v>0</v>
      </c>
      <c r="D2" s="27">
        <v>0</v>
      </c>
    </row>
    <row r="3" spans="1:4" x14ac:dyDescent="0.3">
      <c r="A3" s="12" t="s">
        <v>17</v>
      </c>
      <c r="B3" s="27">
        <v>0</v>
      </c>
      <c r="C3" s="27">
        <v>0.95589999999999997</v>
      </c>
      <c r="D3" s="27">
        <v>0</v>
      </c>
    </row>
    <row r="4" spans="1:4" x14ac:dyDescent="0.3">
      <c r="A4" s="12" t="s">
        <v>13</v>
      </c>
      <c r="B4" s="27">
        <v>0</v>
      </c>
      <c r="C4" s="27">
        <v>0.97470000000000001</v>
      </c>
      <c r="D4" s="27">
        <v>0</v>
      </c>
    </row>
    <row r="5" spans="1:4" x14ac:dyDescent="0.3">
      <c r="A5" s="12" t="s">
        <v>15</v>
      </c>
      <c r="B5" s="27">
        <v>0</v>
      </c>
      <c r="C5" s="27">
        <v>1</v>
      </c>
      <c r="D5" s="27">
        <v>0</v>
      </c>
    </row>
    <row r="6" spans="1:4" x14ac:dyDescent="0.3">
      <c r="A6" s="12" t="s">
        <v>1</v>
      </c>
      <c r="B6" s="27">
        <v>0</v>
      </c>
      <c r="C6" s="27">
        <v>1</v>
      </c>
      <c r="D6" s="27">
        <v>0</v>
      </c>
    </row>
    <row r="7" spans="1:4" x14ac:dyDescent="0.3">
      <c r="A7" s="12" t="s">
        <v>16</v>
      </c>
      <c r="B7" s="27">
        <v>0</v>
      </c>
      <c r="C7" s="27">
        <v>0.99650000000000005</v>
      </c>
      <c r="D7" s="27">
        <v>0</v>
      </c>
    </row>
    <row r="8" spans="1:4" x14ac:dyDescent="0.3">
      <c r="A8" s="12" t="s">
        <v>24</v>
      </c>
      <c r="B8" s="27">
        <v>0</v>
      </c>
      <c r="C8" s="27">
        <v>0</v>
      </c>
      <c r="D8" s="27">
        <v>0</v>
      </c>
    </row>
    <row r="9" spans="1:4" x14ac:dyDescent="0.3">
      <c r="A9" s="12" t="s">
        <v>11</v>
      </c>
      <c r="B9" s="27">
        <v>0</v>
      </c>
      <c r="C9" s="27">
        <v>0.96879999999999999</v>
      </c>
      <c r="D9" s="27">
        <v>0</v>
      </c>
    </row>
    <row r="10" spans="1:4" x14ac:dyDescent="0.3">
      <c r="A10" s="12" t="s">
        <v>14</v>
      </c>
      <c r="B10" s="27">
        <v>0</v>
      </c>
      <c r="C10" s="27">
        <v>0</v>
      </c>
      <c r="D10" s="27">
        <v>0</v>
      </c>
    </row>
    <row r="11" spans="1:4" x14ac:dyDescent="0.3">
      <c r="A11" s="12" t="s">
        <v>20</v>
      </c>
      <c r="B11" s="27">
        <v>0</v>
      </c>
      <c r="C11" s="27">
        <v>0</v>
      </c>
      <c r="D11" s="27">
        <v>0</v>
      </c>
    </row>
    <row r="12" spans="1:4" x14ac:dyDescent="0.3">
      <c r="A12" s="12" t="s">
        <v>18</v>
      </c>
      <c r="B12" s="27">
        <v>0</v>
      </c>
      <c r="C12" s="27">
        <v>1</v>
      </c>
      <c r="D12" s="27">
        <v>0</v>
      </c>
    </row>
    <row r="13" spans="1:4" x14ac:dyDescent="0.3">
      <c r="A13" s="12" t="s">
        <v>12</v>
      </c>
      <c r="B13" s="27">
        <v>0</v>
      </c>
      <c r="C13" s="27">
        <v>0</v>
      </c>
      <c r="D13" s="27">
        <v>0</v>
      </c>
    </row>
    <row r="14" spans="1:4" x14ac:dyDescent="0.3">
      <c r="A14" s="12" t="s">
        <v>2</v>
      </c>
      <c r="B14" s="27">
        <v>0</v>
      </c>
      <c r="C14" s="27">
        <v>0</v>
      </c>
      <c r="D14" s="27">
        <v>0</v>
      </c>
    </row>
    <row r="15" spans="1:4" x14ac:dyDescent="0.3">
      <c r="A15" s="12" t="s">
        <v>22</v>
      </c>
      <c r="B15" s="27">
        <v>0</v>
      </c>
      <c r="C15" s="27">
        <v>0</v>
      </c>
      <c r="D15" s="27">
        <v>0</v>
      </c>
    </row>
    <row r="16" spans="1:4" x14ac:dyDescent="0.3">
      <c r="A16" s="12" t="s">
        <v>23</v>
      </c>
      <c r="B16" s="27">
        <v>0</v>
      </c>
      <c r="C16" s="27">
        <v>1</v>
      </c>
      <c r="D16" s="27">
        <v>0</v>
      </c>
    </row>
    <row r="17" spans="1:4" x14ac:dyDescent="0.3">
      <c r="A17" s="12" t="s">
        <v>3</v>
      </c>
      <c r="B17" s="27">
        <v>0</v>
      </c>
      <c r="C17" s="27">
        <v>0</v>
      </c>
      <c r="D17" s="27">
        <v>0</v>
      </c>
    </row>
    <row r="18" spans="1:4" x14ac:dyDescent="0.3">
      <c r="A18" s="12" t="s">
        <v>19</v>
      </c>
      <c r="B18" s="27">
        <v>0</v>
      </c>
      <c r="C18" s="27">
        <v>0</v>
      </c>
      <c r="D18" s="27">
        <v>0</v>
      </c>
    </row>
    <row r="19" spans="1:4" x14ac:dyDescent="0.3">
      <c r="A19" s="12" t="s">
        <v>4</v>
      </c>
      <c r="B19" s="27">
        <v>0</v>
      </c>
      <c r="C19" s="27">
        <v>0</v>
      </c>
      <c r="D19" s="27">
        <v>0</v>
      </c>
    </row>
    <row r="20" spans="1:4" x14ac:dyDescent="0.3">
      <c r="A20" s="12" t="s">
        <v>21</v>
      </c>
      <c r="B20" s="27">
        <v>0</v>
      </c>
      <c r="C20" s="27">
        <v>0</v>
      </c>
      <c r="D20" s="27">
        <v>0</v>
      </c>
    </row>
    <row r="21" spans="1:4" x14ac:dyDescent="0.3">
      <c r="A21" s="12" t="s">
        <v>10</v>
      </c>
      <c r="B21" s="27">
        <v>0</v>
      </c>
      <c r="C21" s="27">
        <v>0.47510000000000002</v>
      </c>
      <c r="D21" s="27">
        <v>0</v>
      </c>
    </row>
    <row r="22" spans="1:4" x14ac:dyDescent="0.3">
      <c r="A22" s="12" t="s">
        <v>38</v>
      </c>
      <c r="B22" s="27">
        <v>0</v>
      </c>
      <c r="C22" s="27">
        <v>0</v>
      </c>
      <c r="D22" s="27">
        <v>0</v>
      </c>
    </row>
  </sheetData>
  <pageMargins left="0.7" right="0.7" top="0.75" bottom="0.75" header="0.3" footer="0.3"/>
  <ignoredErrors>
    <ignoredError sqref="B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Efforts</vt:lpstr>
      <vt:lpstr>Cost</vt:lpstr>
      <vt:lpstr>Resource</vt:lpstr>
      <vt:lpstr>Bug</vt:lpstr>
      <vt:lpstr>Execution</vt:lpstr>
      <vt:lpstr>CostDep</vt:lpstr>
      <vt:lpstr>Department</vt:lpstr>
      <vt:lpstr>Status</vt:lpstr>
      <vt:lpstr>Automation 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D</dc:creator>
  <cp:lastModifiedBy>Vignesh D</cp:lastModifiedBy>
  <dcterms:created xsi:type="dcterms:W3CDTF">2023-12-13T15:14:30Z</dcterms:created>
  <dcterms:modified xsi:type="dcterms:W3CDTF">2024-01-30T19:59:05Z</dcterms:modified>
</cp:coreProperties>
</file>