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gneshD\repository\vsCode\KMDV-Dash\dataSources\monthData\"/>
    </mc:Choice>
  </mc:AlternateContent>
  <xr:revisionPtr revIDLastSave="0" documentId="13_ncr:1_{4FF48D64-C389-479E-B854-0BDFDAC4B198}" xr6:coauthVersionLast="47" xr6:coauthVersionMax="47" xr10:uidLastSave="{00000000-0000-0000-0000-000000000000}"/>
  <bookViews>
    <workbookView xWindow="-108" yWindow="-108" windowWidth="23256" windowHeight="12576" firstSheet="4" activeTab="11" xr2:uid="{0F5B5854-695B-4A75-A2C0-C1DAEEB6754A}"/>
  </bookViews>
  <sheets>
    <sheet name="Efforts" sheetId="1" r:id="rId1"/>
    <sheet name="Cost" sheetId="4" r:id="rId2"/>
    <sheet name="Resource" sheetId="3" r:id="rId3"/>
    <sheet name="Bug" sheetId="5" r:id="rId4"/>
    <sheet name="Execution" sheetId="6" r:id="rId5"/>
    <sheet name="CostDep" sheetId="9" r:id="rId6"/>
    <sheet name="Department" sheetId="10" r:id="rId7"/>
    <sheet name="Status" sheetId="8" r:id="rId8"/>
    <sheet name="Technology" sheetId="16" r:id="rId9"/>
    <sheet name="Metrics" sheetId="17" r:id="rId10"/>
    <sheet name="ActiveHistory" sheetId="14" r:id="rId11"/>
    <sheet name="Automation Percentage" sheetId="13" r:id="rId12"/>
    <sheet name="Calculation" sheetId="15" r:id="rId13"/>
  </sheets>
  <definedNames>
    <definedName name="_xlnm._FilterDatabase" localSheetId="1" hidden="1">Cost!$A$1:$AR$23</definedName>
    <definedName name="_xlnm._FilterDatabase" localSheetId="6" hidden="1">Department!$A$1:$B$22</definedName>
    <definedName name="_xlnm._FilterDatabase" localSheetId="0" hidden="1">Efforts!$A$1:$AR$23</definedName>
    <definedName name="_xlnm._FilterDatabase" localSheetId="2" hidden="1">Resource!$A$1:$AR$29</definedName>
    <definedName name="_xlnm._FilterDatabase" localSheetId="7" hidden="1">Status!$A$1:$E$1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5" l="1"/>
  <c r="AM30" i="4"/>
  <c r="AN30" i="4"/>
  <c r="AO30" i="4"/>
  <c r="AP30" i="4"/>
  <c r="AQ30" i="4"/>
  <c r="AR30" i="4"/>
  <c r="AM31" i="4"/>
  <c r="AN31" i="4"/>
  <c r="AO31" i="4"/>
  <c r="AP31" i="4"/>
  <c r="AQ31" i="4"/>
  <c r="AR31" i="4"/>
  <c r="AM32" i="4"/>
  <c r="AN32" i="4"/>
  <c r="AO32" i="4"/>
  <c r="AP32" i="4"/>
  <c r="AQ32" i="4"/>
  <c r="AR32" i="4"/>
  <c r="AM33" i="4"/>
  <c r="AN33" i="4"/>
  <c r="AO33" i="4"/>
  <c r="AP33" i="4"/>
  <c r="AQ33" i="4"/>
  <c r="AR33" i="4"/>
  <c r="AM34" i="4"/>
  <c r="AN34" i="4"/>
  <c r="AO34" i="4"/>
  <c r="AP34" i="4"/>
  <c r="AQ34" i="4"/>
  <c r="AR34" i="4"/>
  <c r="AM36" i="4"/>
  <c r="AM2" i="6"/>
  <c r="AN2" i="6"/>
  <c r="AO2" i="6"/>
  <c r="AP2" i="6"/>
  <c r="AQ2" i="6"/>
  <c r="AR2" i="6"/>
  <c r="AM2" i="5"/>
  <c r="AN2" i="5"/>
  <c r="AO2" i="5"/>
  <c r="AP2" i="5"/>
  <c r="AQ2" i="5"/>
  <c r="AR2" i="5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C21" i="15"/>
  <c r="B21" i="15"/>
  <c r="B13" i="15"/>
  <c r="AL33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N36" i="4" s="1"/>
  <c r="AO2" i="4"/>
  <c r="AO36" i="4" s="1"/>
  <c r="AP2" i="4"/>
  <c r="AP36" i="4" s="1"/>
  <c r="AQ2" i="4"/>
  <c r="AQ36" i="4" s="1"/>
  <c r="AR2" i="4"/>
  <c r="AR36" i="4" s="1"/>
  <c r="B2" i="4"/>
  <c r="B36" i="4" s="1"/>
  <c r="B33" i="4"/>
  <c r="B31" i="4"/>
  <c r="AL28" i="3"/>
  <c r="C2" i="5" l="1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B2" i="5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M28" i="3" s="1"/>
  <c r="AN2" i="3"/>
  <c r="AN28" i="3" s="1"/>
  <c r="AO2" i="3"/>
  <c r="AO28" i="3" s="1"/>
  <c r="AP2" i="3"/>
  <c r="AP28" i="3" s="1"/>
  <c r="AQ2" i="3"/>
  <c r="AQ28" i="3" s="1"/>
  <c r="AR2" i="3"/>
  <c r="AR28" i="3" s="1"/>
  <c r="B2" i="3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M2" i="1"/>
  <c r="AN2" i="1"/>
  <c r="AO2" i="1"/>
  <c r="AP2" i="1"/>
  <c r="AQ2" i="1"/>
  <c r="AR2" i="1"/>
  <c r="AL2" i="1"/>
  <c r="E23" i="8"/>
  <c r="E24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" i="8"/>
  <c r="B28" i="3" l="1"/>
  <c r="C28" i="3"/>
  <c r="D28" i="3"/>
  <c r="E28" i="3"/>
  <c r="F28" i="3"/>
  <c r="G28" i="3"/>
  <c r="H28" i="3"/>
  <c r="I28" i="3"/>
  <c r="J28" i="3"/>
  <c r="K28" i="3"/>
  <c r="L28" i="3"/>
  <c r="M28" i="3"/>
  <c r="C36" i="4"/>
  <c r="D36" i="4"/>
  <c r="E36" i="4"/>
  <c r="I36" i="4"/>
  <c r="J36" i="4"/>
  <c r="K36" i="4"/>
  <c r="L36" i="4"/>
  <c r="M36" i="4"/>
  <c r="H36" i="4"/>
  <c r="G36" i="4"/>
  <c r="F36" i="4"/>
  <c r="B34" i="4"/>
  <c r="B32" i="4"/>
  <c r="B30" i="4"/>
  <c r="B11" i="9" l="1"/>
  <c r="C11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C2" i="9"/>
  <c r="D2" i="9"/>
  <c r="E2" i="9"/>
  <c r="F2" i="9"/>
  <c r="G2" i="9"/>
  <c r="H2" i="9"/>
  <c r="I2" i="9"/>
  <c r="J2" i="9"/>
  <c r="K2" i="9"/>
  <c r="L2" i="9"/>
  <c r="M2" i="9"/>
  <c r="N2" i="9"/>
  <c r="B2" i="9"/>
  <c r="J28" i="9"/>
  <c r="D28" i="9"/>
  <c r="L28" i="9"/>
  <c r="J25" i="9"/>
  <c r="C25" i="9"/>
  <c r="D25" i="9"/>
  <c r="K25" i="9"/>
  <c r="L25" i="9"/>
  <c r="E25" i="9"/>
  <c r="F25" i="9"/>
  <c r="M25" i="9"/>
  <c r="G21" i="9"/>
  <c r="J21" i="9"/>
  <c r="D21" i="9"/>
  <c r="I21" i="9"/>
  <c r="L21" i="9"/>
  <c r="F21" i="9"/>
  <c r="N21" i="9"/>
  <c r="D13" i="9"/>
  <c r="G13" i="9"/>
  <c r="J13" i="9"/>
  <c r="L13" i="9"/>
  <c r="B13" i="9"/>
  <c r="F11" i="9"/>
  <c r="G11" i="9"/>
  <c r="H11" i="9"/>
  <c r="I11" i="9"/>
  <c r="J11" i="9"/>
  <c r="K11" i="9"/>
  <c r="C28" i="9"/>
  <c r="E28" i="9"/>
  <c r="F28" i="9"/>
  <c r="G28" i="9"/>
  <c r="H28" i="9"/>
  <c r="I28" i="9"/>
  <c r="K28" i="9"/>
  <c r="M28" i="9"/>
  <c r="G25" i="9"/>
  <c r="H25" i="9"/>
  <c r="I25" i="9"/>
  <c r="C21" i="9"/>
  <c r="E21" i="9"/>
  <c r="H21" i="9"/>
  <c r="K21" i="9"/>
  <c r="M21" i="9"/>
  <c r="C13" i="9"/>
  <c r="E13" i="9"/>
  <c r="F13" i="9"/>
  <c r="H13" i="9"/>
  <c r="I13" i="9"/>
  <c r="K13" i="9"/>
  <c r="M13" i="9"/>
  <c r="D11" i="9"/>
  <c r="E11" i="9"/>
  <c r="L11" i="9"/>
  <c r="M11" i="9"/>
  <c r="B28" i="9" l="1"/>
  <c r="B25" i="9"/>
  <c r="B21" i="9"/>
  <c r="N28" i="3" l="1"/>
  <c r="O28" i="3"/>
  <c r="P28" i="3"/>
  <c r="Q28" i="3"/>
  <c r="R28" i="3"/>
  <c r="S28" i="3"/>
  <c r="T28" i="3"/>
  <c r="U28" i="3"/>
  <c r="V28" i="3"/>
  <c r="W28" i="3"/>
  <c r="X28" i="3"/>
  <c r="Y28" i="3"/>
  <c r="O36" i="4"/>
  <c r="P36" i="4"/>
  <c r="Q36" i="4"/>
  <c r="R36" i="4"/>
  <c r="S36" i="4"/>
  <c r="N36" i="4"/>
  <c r="AK28" i="3"/>
  <c r="AA28" i="3"/>
  <c r="AB28" i="3"/>
  <c r="AC28" i="3"/>
  <c r="AD28" i="3"/>
  <c r="AE28" i="3"/>
  <c r="AF28" i="3"/>
  <c r="AG28" i="3"/>
  <c r="AH28" i="3"/>
  <c r="AI28" i="3"/>
  <c r="AJ28" i="3"/>
  <c r="Z28" i="3"/>
  <c r="N11" i="9"/>
  <c r="O28" i="9"/>
  <c r="P28" i="9"/>
  <c r="Q28" i="9"/>
  <c r="R28" i="9"/>
  <c r="S28" i="9"/>
  <c r="T28" i="9"/>
  <c r="U28" i="9"/>
  <c r="V28" i="9"/>
  <c r="W28" i="9"/>
  <c r="X28" i="9"/>
  <c r="Y28" i="9"/>
  <c r="N28" i="9"/>
  <c r="O25" i="9"/>
  <c r="P25" i="9"/>
  <c r="Q25" i="9"/>
  <c r="R25" i="9"/>
  <c r="S25" i="9"/>
  <c r="T25" i="9"/>
  <c r="U25" i="9"/>
  <c r="V25" i="9"/>
  <c r="W25" i="9"/>
  <c r="X25" i="9"/>
  <c r="Y25" i="9"/>
  <c r="N25" i="9"/>
  <c r="O21" i="9"/>
  <c r="P21" i="9"/>
  <c r="Q21" i="9"/>
  <c r="R21" i="9"/>
  <c r="S21" i="9"/>
  <c r="T21" i="9"/>
  <c r="U21" i="9"/>
  <c r="V21" i="9"/>
  <c r="W21" i="9"/>
  <c r="X21" i="9"/>
  <c r="Y21" i="9"/>
  <c r="O13" i="9"/>
  <c r="P13" i="9"/>
  <c r="Q13" i="9"/>
  <c r="R13" i="9"/>
  <c r="S13" i="9"/>
  <c r="T13" i="9"/>
  <c r="U13" i="9"/>
  <c r="V13" i="9"/>
  <c r="W13" i="9"/>
  <c r="X13" i="9"/>
  <c r="Y13" i="9"/>
  <c r="N13" i="9"/>
  <c r="O11" i="9"/>
  <c r="P11" i="9"/>
  <c r="Q11" i="9"/>
  <c r="R11" i="9"/>
  <c r="S11" i="9"/>
  <c r="T11" i="9"/>
  <c r="U11" i="9"/>
  <c r="V11" i="9"/>
  <c r="W11" i="9"/>
  <c r="X11" i="9"/>
  <c r="Y11" i="9"/>
</calcChain>
</file>

<file path=xl/sharedStrings.xml><?xml version="1.0" encoding="utf-8"?>
<sst xmlns="http://schemas.openxmlformats.org/spreadsheetml/2006/main" count="1205" uniqueCount="285">
  <si>
    <t>Project</t>
  </si>
  <si>
    <t>SICAV</t>
  </si>
  <si>
    <t>ICS</t>
  </si>
  <si>
    <t>PIW</t>
  </si>
  <si>
    <t>HRIS</t>
  </si>
  <si>
    <t>QA Department</t>
  </si>
  <si>
    <t>Non Utilization</t>
  </si>
  <si>
    <t>QA Summary</t>
  </si>
  <si>
    <t>Total T&amp;M</t>
  </si>
  <si>
    <t>Projected Monthly Cost</t>
  </si>
  <si>
    <t>FORM_PF</t>
  </si>
  <si>
    <t>OCP_TECH</t>
  </si>
  <si>
    <t>ONETRACKER</t>
  </si>
  <si>
    <t>TREENA</t>
  </si>
  <si>
    <t>CORPORATE_ACTIONS</t>
  </si>
  <si>
    <t>VEMS</t>
  </si>
  <si>
    <t>WORKDAY</t>
  </si>
  <si>
    <t>FX_CENTRAL</t>
  </si>
  <si>
    <t>QA_SMOKE_TEST</t>
  </si>
  <si>
    <t>PUBLIC_WEBSITE</t>
  </si>
  <si>
    <t>SUMMIT</t>
  </si>
  <si>
    <t>CORNERSTONE</t>
  </si>
  <si>
    <t>QA_MANAGEMENT</t>
  </si>
  <si>
    <t>CLIENT_RELATIONS</t>
  </si>
  <si>
    <t>BEQOM</t>
  </si>
  <si>
    <t>Jan 23</t>
  </si>
  <si>
    <t>Jan 24</t>
  </si>
  <si>
    <t>Feb 23</t>
  </si>
  <si>
    <t>Mar 23</t>
  </si>
  <si>
    <t>Apr 23</t>
  </si>
  <si>
    <t>May 23</t>
  </si>
  <si>
    <t>Jun 23</t>
  </si>
  <si>
    <t>Jul 23</t>
  </si>
  <si>
    <t>Aug 23</t>
  </si>
  <si>
    <t>Sep 23</t>
  </si>
  <si>
    <t>Oct 23</t>
  </si>
  <si>
    <t>Nov 23</t>
  </si>
  <si>
    <t>Dec 23</t>
  </si>
  <si>
    <t>MERCATUS</t>
  </si>
  <si>
    <t>Feb 24</t>
  </si>
  <si>
    <t>Mar 24</t>
  </si>
  <si>
    <t>Apr 24</t>
  </si>
  <si>
    <t>May 24</t>
  </si>
  <si>
    <t>Jun 24</t>
  </si>
  <si>
    <t>Jul 24</t>
  </si>
  <si>
    <t>Status</t>
  </si>
  <si>
    <t>Maintenance</t>
  </si>
  <si>
    <t>Active</t>
  </si>
  <si>
    <t>Closed</t>
  </si>
  <si>
    <t>ACCOUNT_MASTER</t>
  </si>
  <si>
    <t>MDM</t>
  </si>
  <si>
    <t>EVEREST</t>
  </si>
  <si>
    <t>Department</t>
  </si>
  <si>
    <t>CLIENTS &amp; MARKETING</t>
  </si>
  <si>
    <t>DATA &amp; ARCHITECTURE</t>
  </si>
  <si>
    <t>FINANCE</t>
  </si>
  <si>
    <t>INVESTMENT</t>
  </si>
  <si>
    <t>IT BUSINESS OPERATIONS</t>
  </si>
  <si>
    <t>CLIENTS &amp; MARKETING (Total)</t>
  </si>
  <si>
    <t>DATA &amp; ARCHITECTURE (Total)</t>
  </si>
  <si>
    <t>FINANCE (Total)</t>
  </si>
  <si>
    <t>INVESTMENT (Total)</t>
  </si>
  <si>
    <t>IT BUSINESS OPERATIONS (Total)</t>
  </si>
  <si>
    <t>Jan 22</t>
  </si>
  <si>
    <t>Feb 22</t>
  </si>
  <si>
    <t>Mar 22</t>
  </si>
  <si>
    <t>Apr 22</t>
  </si>
  <si>
    <t>May 22</t>
  </si>
  <si>
    <t>Jun 22</t>
  </si>
  <si>
    <t>Jul 22</t>
  </si>
  <si>
    <t>Aug 22</t>
  </si>
  <si>
    <t>Sep 22</t>
  </si>
  <si>
    <t>Oct 22</t>
  </si>
  <si>
    <t>Nov 22</t>
  </si>
  <si>
    <t>Dec 22</t>
  </si>
  <si>
    <t>CECELIA</t>
  </si>
  <si>
    <t>HIMANSHU</t>
  </si>
  <si>
    <t>SAMIP</t>
  </si>
  <si>
    <t>ASHISH &amp; NASHIRA</t>
  </si>
  <si>
    <t>AFSHIN</t>
  </si>
  <si>
    <t>ALI</t>
  </si>
  <si>
    <t>JAMES</t>
  </si>
  <si>
    <t>CHARLES</t>
  </si>
  <si>
    <t>ANISHA</t>
  </si>
  <si>
    <t>NARGES</t>
  </si>
  <si>
    <t>JULIAN</t>
  </si>
  <si>
    <t>IT Manager</t>
  </si>
  <si>
    <t>QA SPOC</t>
  </si>
  <si>
    <t>NACHI</t>
  </si>
  <si>
    <t>ESWAR</t>
  </si>
  <si>
    <t>MEENAKSHI</t>
  </si>
  <si>
    <t>VIGNESH</t>
  </si>
  <si>
    <t>SARAVANAN</t>
  </si>
  <si>
    <t>AYESHA</t>
  </si>
  <si>
    <t>PRAMOD</t>
  </si>
  <si>
    <t>START DATE</t>
  </si>
  <si>
    <t>2023</t>
  </si>
  <si>
    <t>2022</t>
  </si>
  <si>
    <t>2024</t>
  </si>
  <si>
    <t>SMA</t>
  </si>
  <si>
    <t>CRISTELA</t>
  </si>
  <si>
    <t>Jan 21</t>
  </si>
  <si>
    <t>Feb 21</t>
  </si>
  <si>
    <t>Mar 21</t>
  </si>
  <si>
    <t>Apr 21</t>
  </si>
  <si>
    <t>May 21</t>
  </si>
  <si>
    <t>Jun 21</t>
  </si>
  <si>
    <t>Jul 21</t>
  </si>
  <si>
    <t>Aug 21</t>
  </si>
  <si>
    <t>Sep 21</t>
  </si>
  <si>
    <t>Oct 21</t>
  </si>
  <si>
    <t>Nov 21</t>
  </si>
  <si>
    <t>Dec 21</t>
  </si>
  <si>
    <t>2021</t>
  </si>
  <si>
    <t>No</t>
  </si>
  <si>
    <t>SANJAY</t>
  </si>
  <si>
    <t>QA Projections 2024</t>
  </si>
  <si>
    <t>Blended Bill Rate ($)</t>
  </si>
  <si>
    <t>$             31.92 </t>
  </si>
  <si>
    <t>$             31.98 </t>
  </si>
  <si>
    <t>$              32.16 </t>
  </si>
  <si>
    <t>$              32.19 </t>
  </si>
  <si>
    <t>$              32.14 </t>
  </si>
  <si>
    <t>$             32.08 </t>
  </si>
  <si>
    <t>$             32.03 </t>
  </si>
  <si>
    <t>$             31.91 </t>
  </si>
  <si>
    <t>$             31.73 </t>
  </si>
  <si>
    <t>$             31.61</t>
  </si>
  <si>
    <t>Projected QA</t>
  </si>
  <si>
    <t>Workdays</t>
  </si>
  <si>
    <t>Projected Cost ($)</t>
  </si>
  <si>
    <t>$    71,147.86 </t>
  </si>
  <si>
    <t>$    68,047.64 </t>
  </si>
  <si>
    <t>$       87,856.93 </t>
  </si>
  <si>
    <t>$       91,460.35 </t>
  </si>
  <si>
    <t>$       96,240.57 </t>
  </si>
  <si>
    <t>$       93,716.40 </t>
  </si>
  <si>
    <t>$    75,302.20 </t>
  </si>
  <si>
    <t>$    82,651.54 </t>
  </si>
  <si>
    <t>$    67,310.49 </t>
  </si>
  <si>
    <t>$    72,430.38 </t>
  </si>
  <si>
    <t>$    56,704.39 </t>
  </si>
  <si>
    <t>$    49,252.02 </t>
  </si>
  <si>
    <t>Blended Rate = [(TS-5.25)*33+5.25*30)]/TS</t>
  </si>
  <si>
    <t>PC = Blended Rate * TS*NoOfDay*8</t>
  </si>
  <si>
    <t>Blended Rate</t>
  </si>
  <si>
    <t>​</t>
  </si>
  <si>
    <t>QA Projects​</t>
  </si>
  <si>
    <t>Functional​ (Sharepoint)​</t>
  </si>
  <si>
    <t>Test Complete​</t>
  </si>
  <si>
    <t>C# - Selenium​</t>
  </si>
  <si>
    <t>Playwright​</t>
  </si>
  <si>
    <t>Jmeter​</t>
  </si>
  <si>
    <t>Beyond Compare​</t>
  </si>
  <si>
    <t>Python selenium​</t>
  </si>
  <si>
    <t>BrowserStack​</t>
  </si>
  <si>
    <t>vEMS​</t>
  </si>
  <si>
    <t>X​</t>
  </si>
  <si>
    <t> X​</t>
  </si>
  <si>
    <t>Workday​</t>
  </si>
  <si>
    <t>SMA​</t>
  </si>
  <si>
    <t>Treena​</t>
  </si>
  <si>
    <t>X ​</t>
  </si>
  <si>
    <t>Beqom​</t>
  </si>
  <si>
    <t>OCP Tech Refresh​</t>
  </si>
  <si>
    <t>     ​</t>
  </si>
  <si>
    <t>FX Central​</t>
  </si>
  <si>
    <t>SICAV​</t>
  </si>
  <si>
    <t>ICS​</t>
  </si>
  <si>
    <t>Corporate Actions​</t>
  </si>
  <si>
    <t>Client Relations-QA​</t>
  </si>
  <si>
    <t>Geneva​</t>
  </si>
  <si>
    <t>Dr. Doc/Cornerstone​</t>
  </si>
  <si>
    <t>WD AR/AP Dashboard ​</t>
  </si>
  <si>
    <t>Oaktree Public Websites​</t>
  </si>
  <si>
    <t>PIW​</t>
  </si>
  <si>
    <t>Form PF​</t>
  </si>
  <si>
    <t>Supported Platforms​</t>
  </si>
  <si>
    <t>Test Complete​.</t>
  </si>
  <si>
    <t>Selenium​.</t>
  </si>
  <si>
    <t>Playwright​.</t>
  </si>
  <si>
    <t>Jmeter​.</t>
  </si>
  <si>
    <t>Beyond Compare​.</t>
  </si>
  <si>
    <t>BrowserStack​.</t>
  </si>
  <si>
    <t>Description​</t>
  </si>
  <si>
    <t>Web Applications​</t>
  </si>
  <si>
    <t>             X (Multiple Operating Systems)​</t>
  </si>
  <si>
    <t>Mobile Devices​</t>
  </si>
  <si>
    <t>             X (Multiple Android, IOS  Devices)​</t>
  </si>
  <si>
    <t>API​</t>
  </si>
  <si>
    <t>Desktop Applications​</t>
  </si>
  <si>
    <t>Utility for comparing Files and Folders​</t>
  </si>
  <si>
    <t>Performance(Load/Stress) Testing​</t>
  </si>
  <si>
    <t>Supported Programming/Scripting Languages​</t>
  </si>
  <si>
    <t>JavaScript​, Python, VBScript </t>
  </si>
  <si>
    <t>C# , Python​</t>
  </si>
  <si>
    <t>Javascript &amp; Typescript​</t>
  </si>
  <si>
    <t>JavaScript​</t>
  </si>
  <si>
    <t>             ​</t>
  </si>
  <si>
    <t>Implemented Programming Language in Project​</t>
  </si>
  <si>
    <t>VBScript​</t>
  </si>
  <si>
    <t>C#, Python​</t>
  </si>
  <si>
    <t>TypeScript​</t>
  </si>
  <si>
    <t>Open Source/Licensed​</t>
  </si>
  <si>
    <t>Licensed​</t>
  </si>
  <si>
    <t>Open Source​</t>
  </si>
  <si>
    <t> Open Source​</t>
  </si>
  <si>
    <t>        Licensed​</t>
  </si>
  <si>
    <t>  Licensed ​</t>
  </si>
  <si>
    <t>Functional automation testing tool for Windows apps. Record, script, or create tests with keyword-driven operations.</t>
  </si>
  <si>
    <t>Open-source framework for validating web apps across browsers and platforms.</t>
  </si>
  <si>
    <t>JavaScript-based automation framework for web apps.</t>
  </si>
  <si>
    <t>Load testing tool for analyzing web app performance.</t>
  </si>
  <si>
    <t>Data comparison utility for files, folders, FTP&amp;SFTP directories.</t>
  </si>
  <si>
    <t>Cloud-based tool for cross-browser testing of web and mobile apps.</t>
  </si>
  <si>
    <t>Project​</t>
  </si>
  <si>
    <t>Total Test Cases​</t>
  </si>
  <si>
    <t>Manual​</t>
  </si>
  <si>
    <t>Automated​</t>
  </si>
  <si>
    <t>Not Ready for Automation Review​</t>
  </si>
  <si>
    <t>Ready for Automation Review​</t>
  </si>
  <si>
    <t>Total Bugs Identified​</t>
  </si>
  <si>
    <t>Comments​</t>
  </si>
  <si>
    <t>FXCentral​</t>
  </si>
  <si>
    <t>68​</t>
  </si>
  <si>
    <t>3​</t>
  </si>
  <si>
    <t>65​</t>
  </si>
  <si>
    <t>0​</t>
  </si>
  <si>
    <t>3*​</t>
  </si>
  <si>
    <t>107​</t>
  </si>
  <si>
    <t>95.5%​</t>
  </si>
  <si>
    <t>*Due to Tool limitations, unable to identify objects (grids, dynamic data)​</t>
  </si>
  <si>
    <t>158​</t>
  </si>
  <si>
    <t>4​</t>
  </si>
  <si>
    <t>154​</t>
  </si>
  <si>
    <t>4*​</t>
  </si>
  <si>
    <t>299​</t>
  </si>
  <si>
    <t>97.4%​</t>
  </si>
  <si>
    <t>*Event Scheduler' Scenario is complicated as we need to deal with outlook calendars validation. Plan to automate in future​</t>
  </si>
  <si>
    <t>6​</t>
  </si>
  <si>
    <t>214​</t>
  </si>
  <si>
    <t>100.00%​</t>
  </si>
  <si>
    <t>Workday ​</t>
  </si>
  <si>
    <t>288​</t>
  </si>
  <si>
    <t>1​</t>
  </si>
  <si>
    <t>287​</t>
  </si>
  <si>
    <t>1*​</t>
  </si>
  <si>
    <t>236​</t>
  </si>
  <si>
    <t>99.65%​</t>
  </si>
  <si>
    <t>*PowerBI extract and validation must be done manually.​</t>
  </si>
  <si>
    <t>123​</t>
  </si>
  <si>
    <t>167​</t>
  </si>
  <si>
    <t>100%​</t>
  </si>
  <si>
    <t>Client Relations​</t>
  </si>
  <si>
    <t>15​</t>
  </si>
  <si>
    <t>32​</t>
  </si>
  <si>
    <t>31​</t>
  </si>
  <si>
    <t>166​</t>
  </si>
  <si>
    <t>96.8%​</t>
  </si>
  <si>
    <t>362​</t>
  </si>
  <si>
    <t>172​</t>
  </si>
  <si>
    <t>190​</t>
  </si>
  <si>
    <t>47.5%​</t>
  </si>
  <si>
    <t>Production Smoke Test​</t>
  </si>
  <si>
    <t>21​</t>
  </si>
  <si>
    <t>7​</t>
  </si>
  <si>
    <t>Smoke Test Scripts​</t>
  </si>
  <si>
    <t>Incentive Compensation System​</t>
  </si>
  <si>
    <t>648​</t>
  </si>
  <si>
    <t>54​</t>
  </si>
  <si>
    <t>-​</t>
  </si>
  <si>
    <t>HRIS​</t>
  </si>
  <si>
    <t>903​</t>
  </si>
  <si>
    <t>24​</t>
  </si>
  <si>
    <t>Corporate Action​</t>
  </si>
  <si>
    <t>95​</t>
  </si>
  <si>
    <t>We need to start analyzing Automation Scope. ​</t>
  </si>
  <si>
    <t>OneTracker​</t>
  </si>
  <si>
    <t>636​</t>
  </si>
  <si>
    <t>197​</t>
  </si>
  <si>
    <t>374​</t>
  </si>
  <si>
    <t>224​</t>
  </si>
  <si>
    <t>Reviewed/​Future Automation​</t>
  </si>
  <si>
    <t>Reviewed/​Can't Automate​</t>
  </si>
  <si>
    <t>% of Automation​ Coverage​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</si>
</sst>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₹&quot;\ * #,##0.00_ ;_ &quot;₹&quot;\ * \-#,##0.00_ ;_ &quot;₹&quot;\ * &quot;-&quot;??_ ;_ @_ "/>
    <numFmt numFmtId="164" formatCode="0.0"/>
    <numFmt numFmtId="165" formatCode="0.0%"/>
    <numFmt numFmtId="166" formatCode="&quot;₹&quot;\ 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7">
    <xf numFmtId="0" fontId="0" fillId="0" borderId="0" xfId="0"/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4" fontId="0" fillId="0" borderId="1" xfId="1" applyFont="1" applyFill="1" applyBorder="1" applyAlignment="1">
      <alignment horizontal="center" vertical="center"/>
    </xf>
    <xf numFmtId="44" fontId="0" fillId="0" borderId="4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2" fontId="0" fillId="3" borderId="6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44" fontId="0" fillId="0" borderId="0" xfId="1" applyFont="1" applyFill="1" applyBorder="1" applyAlignment="1">
      <alignment horizontal="center" vertical="center"/>
    </xf>
    <xf numFmtId="17" fontId="1" fillId="2" borderId="1" xfId="0" quotePrefix="1" applyNumberFormat="1" applyFont="1" applyFill="1" applyBorder="1" applyAlignment="1">
      <alignment horizontal="center"/>
    </xf>
    <xf numFmtId="17" fontId="1" fillId="2" borderId="1" xfId="0" quotePrefix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0" fontId="0" fillId="0" borderId="1" xfId="2" applyNumberFormat="1" applyFont="1" applyBorder="1" applyAlignment="1">
      <alignment horizontal="center" vertical="center"/>
    </xf>
    <xf numFmtId="10" fontId="0" fillId="0" borderId="0" xfId="2" applyNumberFormat="1" applyFont="1"/>
    <xf numFmtId="0" fontId="1" fillId="2" borderId="2" xfId="0" quotePrefix="1" applyFont="1" applyFill="1" applyBorder="1" applyAlignment="1">
      <alignment horizontal="center" vertical="center"/>
    </xf>
    <xf numFmtId="15" fontId="1" fillId="2" borderId="1" xfId="0" applyNumberFormat="1" applyFont="1" applyFill="1" applyBorder="1" applyAlignment="1">
      <alignment horizontal="center" vertical="center"/>
    </xf>
    <xf numFmtId="15" fontId="0" fillId="0" borderId="1" xfId="0" applyNumberFormat="1" applyBorder="1" applyAlignment="1">
      <alignment horizontal="center"/>
    </xf>
    <xf numFmtId="15" fontId="0" fillId="0" borderId="0" xfId="0" applyNumberFormat="1"/>
    <xf numFmtId="1" fontId="0" fillId="0" borderId="0" xfId="1" applyNumberFormat="1" applyFont="1" applyFill="1" applyBorder="1" applyAlignment="1">
      <alignment horizontal="center" vertical="center"/>
    </xf>
    <xf numFmtId="1" fontId="0" fillId="0" borderId="0" xfId="0" applyNumberFormat="1"/>
    <xf numFmtId="44" fontId="1" fillId="2" borderId="1" xfId="1" applyFont="1" applyFill="1" applyBorder="1" applyAlignment="1">
      <alignment horizontal="center" vertical="center"/>
    </xf>
    <xf numFmtId="0" fontId="0" fillId="0" borderId="1" xfId="0" applyBorder="1"/>
    <xf numFmtId="15" fontId="0" fillId="0" borderId="0" xfId="0" applyNumberFormat="1" applyAlignment="1">
      <alignment horizontal="center"/>
    </xf>
    <xf numFmtId="10" fontId="5" fillId="0" borderId="1" xfId="0" applyNumberFormat="1" applyFont="1" applyBorder="1" applyAlignment="1">
      <alignment horizontal="center" vertical="center"/>
    </xf>
    <xf numFmtId="165" fontId="0" fillId="0" borderId="0" xfId="2" applyNumberFormat="1" applyFont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7" fontId="0" fillId="0" borderId="1" xfId="0" applyNumberFormat="1" applyBorder="1" applyAlignment="1">
      <alignment vertical="center"/>
    </xf>
    <xf numFmtId="0" fontId="0" fillId="0" borderId="0" xfId="0" applyAlignment="1">
      <alignment wrapText="1"/>
    </xf>
    <xf numFmtId="2" fontId="0" fillId="0" borderId="0" xfId="0" applyNumberFormat="1"/>
    <xf numFmtId="166" fontId="0" fillId="0" borderId="1" xfId="0" applyNumberFormat="1" applyBorder="1" applyAlignment="1">
      <alignment vertical="center"/>
    </xf>
    <xf numFmtId="0" fontId="1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4ABB2-263C-4390-AD24-BE522369CE65}">
  <dimension ref="A1:AR27"/>
  <sheetViews>
    <sheetView zoomScale="87" workbookViewId="0">
      <pane xSplit="1" ySplit="1" topLeftCell="X2" activePane="bottomRight" state="frozen"/>
      <selection pane="topRight" activeCell="B1" sqref="B1"/>
      <selection pane="bottomLeft" activeCell="A2" sqref="A2"/>
      <selection pane="bottomRight" activeCell="AJ23" sqref="AJ23"/>
    </sheetView>
  </sheetViews>
  <sheetFormatPr defaultRowHeight="14.4" x14ac:dyDescent="0.3"/>
  <cols>
    <col min="1" max="1" width="20" style="16" bestFit="1" customWidth="1"/>
    <col min="2" max="2" width="8.5546875" style="16" customWidth="1"/>
    <col min="3" max="13" width="8.5546875" style="16" bestFit="1" customWidth="1"/>
    <col min="14" max="14" width="8.5546875" style="16" customWidth="1"/>
    <col min="15" max="44" width="8.5546875" style="16" bestFit="1" customWidth="1"/>
    <col min="45" max="16384" width="8.88671875" style="16"/>
  </cols>
  <sheetData>
    <row r="1" spans="1:44" x14ac:dyDescent="0.3">
      <c r="A1" s="12" t="s">
        <v>0</v>
      </c>
      <c r="B1" s="15" t="s">
        <v>101</v>
      </c>
      <c r="C1" s="15" t="s">
        <v>102</v>
      </c>
      <c r="D1" s="15" t="s">
        <v>103</v>
      </c>
      <c r="E1" s="15" t="s">
        <v>104</v>
      </c>
      <c r="F1" s="15" t="s">
        <v>105</v>
      </c>
      <c r="G1" s="15" t="s">
        <v>106</v>
      </c>
      <c r="H1" s="15" t="s">
        <v>107</v>
      </c>
      <c r="I1" s="15" t="s">
        <v>108</v>
      </c>
      <c r="J1" s="15" t="s">
        <v>109</v>
      </c>
      <c r="K1" s="15" t="s">
        <v>110</v>
      </c>
      <c r="L1" s="15" t="s">
        <v>111</v>
      </c>
      <c r="M1" s="15" t="s">
        <v>112</v>
      </c>
      <c r="N1" s="15" t="s">
        <v>63</v>
      </c>
      <c r="O1" s="15" t="s">
        <v>64</v>
      </c>
      <c r="P1" s="15" t="s">
        <v>65</v>
      </c>
      <c r="Q1" s="15" t="s">
        <v>66</v>
      </c>
      <c r="R1" s="15" t="s">
        <v>67</v>
      </c>
      <c r="S1" s="15" t="s">
        <v>68</v>
      </c>
      <c r="T1" s="15" t="s">
        <v>69</v>
      </c>
      <c r="U1" s="15" t="s">
        <v>70</v>
      </c>
      <c r="V1" s="15" t="s">
        <v>71</v>
      </c>
      <c r="W1" s="15" t="s">
        <v>72</v>
      </c>
      <c r="X1" s="15" t="s">
        <v>73</v>
      </c>
      <c r="Y1" s="15" t="s">
        <v>74</v>
      </c>
      <c r="Z1" s="15" t="s">
        <v>25</v>
      </c>
      <c r="AA1" s="15" t="s">
        <v>27</v>
      </c>
      <c r="AB1" s="15" t="s">
        <v>28</v>
      </c>
      <c r="AC1" s="15" t="s">
        <v>29</v>
      </c>
      <c r="AD1" s="15" t="s">
        <v>30</v>
      </c>
      <c r="AE1" s="15" t="s">
        <v>31</v>
      </c>
      <c r="AF1" s="15" t="s">
        <v>32</v>
      </c>
      <c r="AG1" s="15" t="s">
        <v>33</v>
      </c>
      <c r="AH1" s="15" t="s">
        <v>34</v>
      </c>
      <c r="AI1" s="15" t="s">
        <v>35</v>
      </c>
      <c r="AJ1" s="15" t="s">
        <v>36</v>
      </c>
      <c r="AK1" s="15" t="s">
        <v>37</v>
      </c>
      <c r="AL1" s="15" t="s">
        <v>26</v>
      </c>
      <c r="AM1" s="15" t="s">
        <v>39</v>
      </c>
      <c r="AN1" s="15" t="s">
        <v>40</v>
      </c>
      <c r="AO1" s="15" t="s">
        <v>41</v>
      </c>
      <c r="AP1" s="15" t="s">
        <v>42</v>
      </c>
      <c r="AQ1" s="15" t="s">
        <v>43</v>
      </c>
      <c r="AR1" s="15" t="s">
        <v>44</v>
      </c>
    </row>
    <row r="2" spans="1:44" x14ac:dyDescent="0.3">
      <c r="A2" s="9" t="s">
        <v>5</v>
      </c>
      <c r="B2" s="18">
        <f t="shared" ref="B2:AK2" si="0">SUM(B3:B25)</f>
        <v>378</v>
      </c>
      <c r="C2" s="18">
        <f t="shared" si="0"/>
        <v>360</v>
      </c>
      <c r="D2" s="18">
        <f t="shared" si="0"/>
        <v>396</v>
      </c>
      <c r="E2" s="18">
        <f t="shared" si="0"/>
        <v>693.5</v>
      </c>
      <c r="F2" s="18">
        <f t="shared" si="0"/>
        <v>603</v>
      </c>
      <c r="G2" s="18">
        <f t="shared" si="0"/>
        <v>804</v>
      </c>
      <c r="H2" s="18">
        <f t="shared" si="0"/>
        <v>1462.5</v>
      </c>
      <c r="I2" s="18">
        <f t="shared" si="0"/>
        <v>1255</v>
      </c>
      <c r="J2" s="18">
        <f t="shared" si="0"/>
        <v>1090.5</v>
      </c>
      <c r="K2" s="18">
        <f t="shared" si="0"/>
        <v>588</v>
      </c>
      <c r="L2" s="18">
        <f t="shared" si="0"/>
        <v>475</v>
      </c>
      <c r="M2" s="18">
        <f t="shared" si="0"/>
        <v>773.5</v>
      </c>
      <c r="N2" s="18">
        <f t="shared" si="0"/>
        <v>572</v>
      </c>
      <c r="O2" s="18">
        <f t="shared" si="0"/>
        <v>1140.25</v>
      </c>
      <c r="P2" s="18">
        <f t="shared" si="0"/>
        <v>1557.5</v>
      </c>
      <c r="Q2" s="18">
        <f t="shared" si="0"/>
        <v>1589</v>
      </c>
      <c r="R2" s="18">
        <f t="shared" si="0"/>
        <v>1654.5</v>
      </c>
      <c r="S2" s="18">
        <f t="shared" si="0"/>
        <v>1508.5</v>
      </c>
      <c r="T2" s="18">
        <f t="shared" si="0"/>
        <v>1710</v>
      </c>
      <c r="U2" s="18">
        <f t="shared" si="0"/>
        <v>1623.5</v>
      </c>
      <c r="V2" s="18">
        <f t="shared" si="0"/>
        <v>1806.5</v>
      </c>
      <c r="W2" s="18">
        <f t="shared" si="0"/>
        <v>1767</v>
      </c>
      <c r="X2" s="18">
        <f t="shared" si="0"/>
        <v>1956</v>
      </c>
      <c r="Y2" s="18">
        <f t="shared" si="0"/>
        <v>1123</v>
      </c>
      <c r="Z2" s="18">
        <f t="shared" si="0"/>
        <v>1203.5</v>
      </c>
      <c r="AA2" s="18">
        <f t="shared" si="0"/>
        <v>1160.5</v>
      </c>
      <c r="AB2" s="18">
        <f t="shared" si="0"/>
        <v>1183.25</v>
      </c>
      <c r="AC2" s="18">
        <f t="shared" si="0"/>
        <v>1033</v>
      </c>
      <c r="AD2" s="18">
        <f t="shared" si="0"/>
        <v>1240.5</v>
      </c>
      <c r="AE2" s="18">
        <f t="shared" si="0"/>
        <v>1813.25</v>
      </c>
      <c r="AF2" s="18">
        <f t="shared" si="0"/>
        <v>1823.25</v>
      </c>
      <c r="AG2" s="18">
        <f t="shared" si="0"/>
        <v>1953</v>
      </c>
      <c r="AH2" s="18">
        <f t="shared" si="0"/>
        <v>1566.75</v>
      </c>
      <c r="AI2" s="18">
        <f t="shared" si="0"/>
        <v>1794.5</v>
      </c>
      <c r="AJ2" s="18">
        <f t="shared" si="0"/>
        <v>1700.3</v>
      </c>
      <c r="AK2" s="18">
        <f t="shared" si="0"/>
        <v>1344</v>
      </c>
      <c r="AL2" s="18">
        <f>SUM(AL3:AL25)</f>
        <v>1537</v>
      </c>
      <c r="AM2" s="18">
        <f t="shared" ref="AM2:AR2" si="1">SUM(AM3:AM25)</f>
        <v>0</v>
      </c>
      <c r="AN2" s="18">
        <f t="shared" si="1"/>
        <v>0</v>
      </c>
      <c r="AO2" s="18">
        <f t="shared" si="1"/>
        <v>0</v>
      </c>
      <c r="AP2" s="18">
        <f t="shared" si="1"/>
        <v>0</v>
      </c>
      <c r="AQ2" s="18">
        <f t="shared" si="1"/>
        <v>0</v>
      </c>
      <c r="AR2" s="18">
        <f t="shared" si="1"/>
        <v>0</v>
      </c>
    </row>
    <row r="3" spans="1:44" x14ac:dyDescent="0.3">
      <c r="A3" s="9" t="s">
        <v>17</v>
      </c>
      <c r="B3" s="18">
        <v>378</v>
      </c>
      <c r="C3" s="18">
        <v>360</v>
      </c>
      <c r="D3" s="18">
        <v>396</v>
      </c>
      <c r="E3" s="18">
        <v>249</v>
      </c>
      <c r="F3" s="18">
        <v>102</v>
      </c>
      <c r="G3" s="18">
        <v>47</v>
      </c>
      <c r="H3" s="18">
        <v>50.5</v>
      </c>
      <c r="I3" s="18">
        <v>132</v>
      </c>
      <c r="J3" s="18">
        <v>75</v>
      </c>
      <c r="K3" s="18">
        <v>12.5</v>
      </c>
      <c r="L3" s="18">
        <v>31</v>
      </c>
      <c r="M3" s="18">
        <v>56.5</v>
      </c>
      <c r="N3" s="18">
        <v>45</v>
      </c>
      <c r="O3" s="18">
        <v>36</v>
      </c>
      <c r="P3" s="18">
        <v>41</v>
      </c>
      <c r="Q3" s="18">
        <v>38</v>
      </c>
      <c r="R3" s="18">
        <v>34</v>
      </c>
      <c r="S3" s="18">
        <v>37</v>
      </c>
      <c r="T3" s="18">
        <v>37</v>
      </c>
      <c r="U3" s="18">
        <v>56</v>
      </c>
      <c r="V3" s="18">
        <v>32</v>
      </c>
      <c r="W3" s="18">
        <v>24</v>
      </c>
      <c r="X3" s="18">
        <v>40</v>
      </c>
      <c r="Y3" s="18">
        <v>16</v>
      </c>
      <c r="Z3" s="18">
        <v>28.5</v>
      </c>
      <c r="AA3" s="18">
        <v>32</v>
      </c>
      <c r="AB3" s="18">
        <v>47.5</v>
      </c>
      <c r="AC3" s="18">
        <v>32</v>
      </c>
      <c r="AD3" s="18">
        <v>40</v>
      </c>
      <c r="AE3" s="18">
        <v>32</v>
      </c>
      <c r="AF3" s="18">
        <v>32</v>
      </c>
      <c r="AG3" s="18">
        <v>40</v>
      </c>
      <c r="AH3" s="18">
        <v>32</v>
      </c>
      <c r="AI3" s="18">
        <v>32</v>
      </c>
      <c r="AJ3" s="18">
        <v>32</v>
      </c>
      <c r="AK3" s="18">
        <v>32</v>
      </c>
      <c r="AL3" s="18">
        <v>40</v>
      </c>
      <c r="AM3" s="18">
        <v>0</v>
      </c>
      <c r="AN3" s="18">
        <v>0</v>
      </c>
      <c r="AO3" s="18">
        <v>0</v>
      </c>
      <c r="AP3" s="18">
        <v>0</v>
      </c>
      <c r="AQ3" s="18">
        <v>0</v>
      </c>
      <c r="AR3" s="18">
        <v>0</v>
      </c>
    </row>
    <row r="4" spans="1:44" x14ac:dyDescent="0.3">
      <c r="A4" s="9" t="s">
        <v>13</v>
      </c>
      <c r="B4" s="18"/>
      <c r="C4" s="18"/>
      <c r="D4" s="18"/>
      <c r="E4" s="18">
        <v>199.5</v>
      </c>
      <c r="F4" s="18">
        <v>314</v>
      </c>
      <c r="G4" s="18">
        <v>363</v>
      </c>
      <c r="H4" s="18">
        <v>426.5</v>
      </c>
      <c r="I4" s="18">
        <v>359.5</v>
      </c>
      <c r="J4" s="18">
        <v>382</v>
      </c>
      <c r="K4" s="18">
        <v>160.5</v>
      </c>
      <c r="L4" s="18">
        <v>206.5</v>
      </c>
      <c r="M4" s="18">
        <v>297.5</v>
      </c>
      <c r="N4" s="18">
        <v>223</v>
      </c>
      <c r="O4" s="18">
        <v>103.5</v>
      </c>
      <c r="P4" s="18">
        <v>25</v>
      </c>
      <c r="Q4" s="18">
        <v>21</v>
      </c>
      <c r="R4" s="18">
        <v>21.5</v>
      </c>
      <c r="S4" s="18">
        <v>136.5</v>
      </c>
      <c r="T4" s="18">
        <v>171.5</v>
      </c>
      <c r="U4" s="18">
        <v>155.5</v>
      </c>
      <c r="V4" s="18">
        <v>13</v>
      </c>
      <c r="W4" s="18">
        <v>40.5</v>
      </c>
      <c r="X4" s="18">
        <v>116</v>
      </c>
      <c r="Y4" s="18">
        <v>18.5</v>
      </c>
      <c r="Z4" s="18">
        <v>104.5</v>
      </c>
      <c r="AA4" s="18">
        <v>69.5</v>
      </c>
      <c r="AB4" s="18">
        <v>21</v>
      </c>
      <c r="AC4" s="18">
        <v>53</v>
      </c>
      <c r="AD4" s="18">
        <v>71</v>
      </c>
      <c r="AE4" s="18">
        <v>35.5</v>
      </c>
      <c r="AF4" s="18">
        <v>43</v>
      </c>
      <c r="AG4" s="18">
        <v>30</v>
      </c>
      <c r="AH4" s="18">
        <v>74</v>
      </c>
      <c r="AI4" s="18">
        <v>48.5</v>
      </c>
      <c r="AJ4" s="18">
        <v>19.5</v>
      </c>
      <c r="AK4" s="18">
        <v>28.5</v>
      </c>
      <c r="AL4" s="18">
        <v>30</v>
      </c>
      <c r="AM4" s="18">
        <v>0</v>
      </c>
      <c r="AN4" s="18">
        <v>0</v>
      </c>
      <c r="AO4" s="18">
        <v>0</v>
      </c>
      <c r="AP4" s="18">
        <v>0</v>
      </c>
      <c r="AQ4" s="18">
        <v>0</v>
      </c>
      <c r="AR4" s="18">
        <v>0</v>
      </c>
    </row>
    <row r="5" spans="1:44" x14ac:dyDescent="0.3">
      <c r="A5" s="9" t="s">
        <v>15</v>
      </c>
      <c r="B5" s="18"/>
      <c r="C5" s="18"/>
      <c r="D5" s="18"/>
      <c r="E5" s="18">
        <v>157</v>
      </c>
      <c r="F5" s="18">
        <v>187</v>
      </c>
      <c r="G5" s="18">
        <v>363</v>
      </c>
      <c r="H5" s="18">
        <v>568.5</v>
      </c>
      <c r="I5" s="18">
        <v>566</v>
      </c>
      <c r="J5" s="18">
        <v>319.5</v>
      </c>
      <c r="K5" s="18">
        <v>173.5</v>
      </c>
      <c r="L5" s="18">
        <v>36</v>
      </c>
      <c r="M5" s="18">
        <v>17</v>
      </c>
      <c r="N5" s="18">
        <v>167.5</v>
      </c>
      <c r="O5" s="18">
        <v>223.5</v>
      </c>
      <c r="P5" s="18">
        <v>209</v>
      </c>
      <c r="Q5" s="18">
        <v>177.5</v>
      </c>
      <c r="R5" s="18">
        <v>133.5</v>
      </c>
      <c r="S5" s="18">
        <v>141.5</v>
      </c>
      <c r="T5" s="18">
        <v>84</v>
      </c>
      <c r="U5" s="18">
        <v>117.5</v>
      </c>
      <c r="V5" s="18">
        <v>83</v>
      </c>
      <c r="W5" s="18">
        <v>58</v>
      </c>
      <c r="X5" s="18">
        <v>61.5</v>
      </c>
      <c r="Y5" s="18">
        <v>86.5</v>
      </c>
      <c r="Z5" s="18">
        <v>84.5</v>
      </c>
      <c r="AA5" s="18">
        <v>102.5</v>
      </c>
      <c r="AB5" s="18">
        <v>121</v>
      </c>
      <c r="AC5" s="18">
        <v>99</v>
      </c>
      <c r="AD5" s="18">
        <v>121.5</v>
      </c>
      <c r="AE5" s="18">
        <v>125.5</v>
      </c>
      <c r="AF5" s="18">
        <v>98</v>
      </c>
      <c r="AG5" s="18">
        <v>106.5</v>
      </c>
      <c r="AH5" s="18">
        <v>68</v>
      </c>
      <c r="AI5" s="18">
        <v>110</v>
      </c>
      <c r="AJ5" s="18">
        <v>159.5</v>
      </c>
      <c r="AK5" s="18">
        <v>136</v>
      </c>
      <c r="AL5" s="18">
        <v>174.5</v>
      </c>
      <c r="AM5" s="18">
        <v>0</v>
      </c>
      <c r="AN5" s="18">
        <v>0</v>
      </c>
      <c r="AO5" s="18">
        <v>0</v>
      </c>
      <c r="AP5" s="18">
        <v>0</v>
      </c>
      <c r="AQ5" s="18">
        <v>0</v>
      </c>
      <c r="AR5" s="18">
        <v>0</v>
      </c>
    </row>
    <row r="6" spans="1:44" x14ac:dyDescent="0.3">
      <c r="A6" s="9" t="s">
        <v>1</v>
      </c>
      <c r="B6" s="18"/>
      <c r="C6" s="18"/>
      <c r="D6" s="18"/>
      <c r="E6" s="18">
        <v>88</v>
      </c>
      <c r="F6" s="18">
        <v>0</v>
      </c>
      <c r="G6" s="18">
        <v>31</v>
      </c>
      <c r="H6" s="18">
        <v>91</v>
      </c>
      <c r="I6" s="18">
        <v>171.5</v>
      </c>
      <c r="J6" s="18">
        <v>163</v>
      </c>
      <c r="K6" s="18">
        <v>133</v>
      </c>
      <c r="L6" s="18">
        <v>6</v>
      </c>
      <c r="M6" s="18">
        <v>3</v>
      </c>
      <c r="N6" s="18">
        <v>5</v>
      </c>
      <c r="O6" s="18">
        <v>4.5</v>
      </c>
      <c r="P6" s="18">
        <v>6</v>
      </c>
      <c r="Q6" s="18">
        <v>19</v>
      </c>
      <c r="R6" s="18">
        <v>0</v>
      </c>
      <c r="S6" s="18">
        <v>3</v>
      </c>
      <c r="T6" s="18">
        <v>44</v>
      </c>
      <c r="U6" s="18">
        <v>70.5</v>
      </c>
      <c r="V6" s="18">
        <v>10</v>
      </c>
      <c r="W6" s="18">
        <v>13.5</v>
      </c>
      <c r="X6" s="18">
        <v>113</v>
      </c>
      <c r="Y6" s="18">
        <v>110</v>
      </c>
      <c r="Z6" s="18">
        <v>138</v>
      </c>
      <c r="AA6" s="18">
        <v>27.5</v>
      </c>
      <c r="AB6" s="18">
        <v>52.75</v>
      </c>
      <c r="AC6" s="18">
        <v>27.25</v>
      </c>
      <c r="AD6" s="18">
        <v>12</v>
      </c>
      <c r="AE6" s="18">
        <v>15.75</v>
      </c>
      <c r="AF6" s="18">
        <v>11</v>
      </c>
      <c r="AG6" s="18">
        <v>5.5</v>
      </c>
      <c r="AH6" s="18">
        <v>21.5</v>
      </c>
      <c r="AI6" s="18">
        <v>17.5</v>
      </c>
      <c r="AJ6" s="18">
        <v>21</v>
      </c>
      <c r="AK6" s="18">
        <v>3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</row>
    <row r="7" spans="1:44" x14ac:dyDescent="0.3">
      <c r="A7" s="9" t="s">
        <v>16</v>
      </c>
      <c r="B7" s="18"/>
      <c r="C7" s="18"/>
      <c r="D7" s="18"/>
      <c r="E7" s="18"/>
      <c r="F7" s="18"/>
      <c r="G7" s="18"/>
      <c r="H7" s="18">
        <v>326</v>
      </c>
      <c r="I7" s="18">
        <v>4</v>
      </c>
      <c r="J7" s="18">
        <v>0</v>
      </c>
      <c r="K7" s="18">
        <v>0</v>
      </c>
      <c r="L7" s="18">
        <v>0</v>
      </c>
      <c r="M7" s="18">
        <v>0</v>
      </c>
      <c r="N7" s="18">
        <v>77.5</v>
      </c>
      <c r="O7" s="18">
        <v>164.5</v>
      </c>
      <c r="P7" s="18">
        <v>283</v>
      </c>
      <c r="Q7" s="18">
        <v>330.5</v>
      </c>
      <c r="R7" s="18">
        <v>294</v>
      </c>
      <c r="S7" s="18">
        <v>283.5</v>
      </c>
      <c r="T7" s="18">
        <v>292.5</v>
      </c>
      <c r="U7" s="18">
        <v>289.5</v>
      </c>
      <c r="V7" s="18">
        <v>295.5</v>
      </c>
      <c r="W7" s="18">
        <v>203</v>
      </c>
      <c r="X7" s="18">
        <v>204.5</v>
      </c>
      <c r="Y7" s="18">
        <v>248.5</v>
      </c>
      <c r="Z7" s="18">
        <v>183</v>
      </c>
      <c r="AA7" s="18">
        <v>132.25</v>
      </c>
      <c r="AB7" s="18">
        <v>183</v>
      </c>
      <c r="AC7" s="18">
        <v>138</v>
      </c>
      <c r="AD7" s="18">
        <v>197.5</v>
      </c>
      <c r="AE7" s="18">
        <v>198.25</v>
      </c>
      <c r="AF7" s="18">
        <v>146.5</v>
      </c>
      <c r="AG7" s="18">
        <v>202.5</v>
      </c>
      <c r="AH7" s="18">
        <v>155.5</v>
      </c>
      <c r="AI7" s="18">
        <v>175.5</v>
      </c>
      <c r="AJ7" s="18">
        <v>179.5</v>
      </c>
      <c r="AK7" s="18">
        <v>154</v>
      </c>
      <c r="AL7" s="18">
        <v>189</v>
      </c>
      <c r="AM7" s="18">
        <v>0</v>
      </c>
      <c r="AN7" s="18">
        <v>0</v>
      </c>
      <c r="AO7" s="18">
        <v>0</v>
      </c>
      <c r="AP7" s="18">
        <v>0</v>
      </c>
      <c r="AQ7" s="18">
        <v>0</v>
      </c>
      <c r="AR7" s="18">
        <v>0</v>
      </c>
    </row>
    <row r="8" spans="1:44" x14ac:dyDescent="0.3">
      <c r="A8" s="9" t="s">
        <v>99</v>
      </c>
      <c r="B8" s="18"/>
      <c r="C8" s="18"/>
      <c r="D8" s="18"/>
      <c r="E8" s="18"/>
      <c r="F8" s="18"/>
      <c r="G8" s="18"/>
      <c r="H8" s="18"/>
      <c r="I8" s="18">
        <v>22</v>
      </c>
      <c r="J8" s="18">
        <v>151</v>
      </c>
      <c r="K8" s="18">
        <v>65</v>
      </c>
      <c r="L8" s="18">
        <v>5.5</v>
      </c>
      <c r="M8" s="18">
        <v>1</v>
      </c>
      <c r="N8" s="18">
        <v>54</v>
      </c>
      <c r="O8" s="18">
        <v>333</v>
      </c>
      <c r="P8" s="18">
        <v>448.5</v>
      </c>
      <c r="Q8" s="18">
        <v>403</v>
      </c>
      <c r="R8" s="18">
        <v>408</v>
      </c>
      <c r="S8" s="18">
        <v>326</v>
      </c>
      <c r="T8" s="18">
        <v>318</v>
      </c>
      <c r="U8" s="18">
        <v>331</v>
      </c>
      <c r="V8" s="18">
        <v>366</v>
      </c>
      <c r="W8" s="18">
        <v>282</v>
      </c>
      <c r="X8" s="18">
        <v>342</v>
      </c>
      <c r="Y8" s="18">
        <v>89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18">
        <v>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18">
        <v>0</v>
      </c>
      <c r="AR8" s="18">
        <v>0</v>
      </c>
    </row>
    <row r="9" spans="1:44" x14ac:dyDescent="0.3">
      <c r="A9" s="9" t="s">
        <v>24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>
        <v>260</v>
      </c>
      <c r="P9" s="18">
        <v>330.5</v>
      </c>
      <c r="Q9" s="18">
        <v>361</v>
      </c>
      <c r="R9" s="18">
        <v>372</v>
      </c>
      <c r="S9" s="18">
        <v>338.5</v>
      </c>
      <c r="T9" s="18">
        <v>428</v>
      </c>
      <c r="U9" s="18">
        <v>284</v>
      </c>
      <c r="V9" s="18">
        <v>365.5</v>
      </c>
      <c r="W9" s="18">
        <v>308</v>
      </c>
      <c r="X9" s="18">
        <v>372</v>
      </c>
      <c r="Y9" s="18">
        <v>141</v>
      </c>
      <c r="Z9" s="18">
        <v>223.5</v>
      </c>
      <c r="AA9" s="18">
        <v>193</v>
      </c>
      <c r="AB9" s="18">
        <v>157.5</v>
      </c>
      <c r="AC9" s="18">
        <v>159.25</v>
      </c>
      <c r="AD9" s="18">
        <v>145.25</v>
      </c>
      <c r="AE9" s="18">
        <v>138.25</v>
      </c>
      <c r="AF9" s="18">
        <v>160</v>
      </c>
      <c r="AG9" s="18">
        <v>102.75</v>
      </c>
      <c r="AH9" s="18">
        <v>116.5</v>
      </c>
      <c r="AI9" s="18">
        <v>145</v>
      </c>
      <c r="AJ9" s="18">
        <v>99.5</v>
      </c>
      <c r="AK9" s="18">
        <v>80</v>
      </c>
      <c r="AL9" s="18">
        <v>61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</row>
    <row r="10" spans="1:44" x14ac:dyDescent="0.3">
      <c r="A10" s="9" t="s">
        <v>11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>
        <v>15.25</v>
      </c>
      <c r="P10" s="18">
        <v>214.5</v>
      </c>
      <c r="Q10" s="18">
        <v>239</v>
      </c>
      <c r="R10" s="18">
        <v>391.5</v>
      </c>
      <c r="S10" s="18">
        <v>242.5</v>
      </c>
      <c r="T10" s="18">
        <v>335</v>
      </c>
      <c r="U10" s="18">
        <v>285.5</v>
      </c>
      <c r="V10" s="18">
        <v>350</v>
      </c>
      <c r="W10" s="18">
        <v>335.5</v>
      </c>
      <c r="X10" s="18">
        <v>347</v>
      </c>
      <c r="Y10" s="18">
        <v>91.5</v>
      </c>
      <c r="Z10" s="18">
        <v>95.5</v>
      </c>
      <c r="AA10" s="18">
        <v>124</v>
      </c>
      <c r="AB10" s="18">
        <v>107.75</v>
      </c>
      <c r="AC10" s="18">
        <v>110.5</v>
      </c>
      <c r="AD10" s="18">
        <v>105</v>
      </c>
      <c r="AE10" s="18">
        <v>53.75</v>
      </c>
      <c r="AF10" s="18">
        <v>67.5</v>
      </c>
      <c r="AG10" s="18">
        <v>33.5</v>
      </c>
      <c r="AH10" s="18">
        <v>50.5</v>
      </c>
      <c r="AI10" s="18">
        <v>17</v>
      </c>
      <c r="AJ10" s="18">
        <v>15</v>
      </c>
      <c r="AK10" s="18">
        <v>0.5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18">
        <v>0</v>
      </c>
      <c r="AR10" s="18">
        <v>0</v>
      </c>
    </row>
    <row r="11" spans="1:44" x14ac:dyDescent="0.3">
      <c r="A11" s="9" t="s">
        <v>14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>
        <v>34</v>
      </c>
      <c r="V11" s="18">
        <v>221.5</v>
      </c>
      <c r="W11" s="18">
        <v>171.5</v>
      </c>
      <c r="X11" s="18">
        <v>90.5</v>
      </c>
      <c r="Y11" s="18">
        <v>0</v>
      </c>
      <c r="Z11" s="18">
        <v>2</v>
      </c>
      <c r="AA11" s="18">
        <v>18</v>
      </c>
      <c r="AB11" s="18">
        <v>19</v>
      </c>
      <c r="AC11" s="18">
        <v>10</v>
      </c>
      <c r="AD11" s="18">
        <v>5</v>
      </c>
      <c r="AE11" s="18">
        <v>3.5</v>
      </c>
      <c r="AF11" s="18">
        <v>3</v>
      </c>
      <c r="AG11" s="18">
        <v>46.5</v>
      </c>
      <c r="AH11" s="18">
        <v>36.799999999999997</v>
      </c>
      <c r="AI11" s="18">
        <v>57.75</v>
      </c>
      <c r="AJ11" s="18">
        <v>29.5</v>
      </c>
      <c r="AK11" s="18">
        <v>55.5</v>
      </c>
      <c r="AL11" s="18">
        <v>23.5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</row>
    <row r="12" spans="1:44" x14ac:dyDescent="0.3">
      <c r="A12" s="9" t="s">
        <v>20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>
        <v>20</v>
      </c>
      <c r="W12" s="18">
        <v>48</v>
      </c>
      <c r="X12" s="18">
        <v>15</v>
      </c>
      <c r="Y12" s="18">
        <v>8</v>
      </c>
      <c r="Z12" s="18">
        <v>30.5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18">
        <v>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18">
        <v>0</v>
      </c>
      <c r="AR12" s="18">
        <v>0</v>
      </c>
    </row>
    <row r="13" spans="1:44" x14ac:dyDescent="0.3">
      <c r="A13" s="9" t="s">
        <v>18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>
        <v>50</v>
      </c>
      <c r="W13" s="18">
        <v>238</v>
      </c>
      <c r="X13" s="18">
        <v>97.5</v>
      </c>
      <c r="Y13" s="18">
        <v>93</v>
      </c>
      <c r="Z13" s="18">
        <v>13.5</v>
      </c>
      <c r="AA13" s="18">
        <v>93.25</v>
      </c>
      <c r="AB13" s="18">
        <v>86.75</v>
      </c>
      <c r="AC13" s="18">
        <v>36.5</v>
      </c>
      <c r="AD13" s="18">
        <v>44</v>
      </c>
      <c r="AE13" s="18">
        <v>49.5</v>
      </c>
      <c r="AF13" s="18">
        <v>58</v>
      </c>
      <c r="AG13" s="18">
        <v>46</v>
      </c>
      <c r="AH13" s="18">
        <v>55.5</v>
      </c>
      <c r="AI13" s="18">
        <v>38</v>
      </c>
      <c r="AJ13" s="18">
        <v>45.5</v>
      </c>
      <c r="AK13" s="18">
        <v>116.5</v>
      </c>
      <c r="AL13" s="18">
        <v>159.5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</row>
    <row r="14" spans="1:44" x14ac:dyDescent="0.3">
      <c r="A14" s="9" t="s">
        <v>12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>
        <v>45</v>
      </c>
      <c r="X14" s="18">
        <v>157</v>
      </c>
      <c r="Y14" s="18">
        <v>221</v>
      </c>
      <c r="Z14" s="18">
        <v>144</v>
      </c>
      <c r="AA14" s="18">
        <v>81.5</v>
      </c>
      <c r="AB14" s="18">
        <v>53</v>
      </c>
      <c r="AC14" s="18">
        <v>103.75</v>
      </c>
      <c r="AD14" s="18">
        <v>135.5</v>
      </c>
      <c r="AE14" s="18">
        <v>119.75</v>
      </c>
      <c r="AF14" s="18">
        <v>318.5</v>
      </c>
      <c r="AG14" s="18">
        <v>385.5</v>
      </c>
      <c r="AH14" s="18">
        <v>311</v>
      </c>
      <c r="AI14" s="18">
        <v>480</v>
      </c>
      <c r="AJ14" s="18">
        <v>405.5</v>
      </c>
      <c r="AK14" s="18">
        <v>251.5</v>
      </c>
      <c r="AL14" s="18">
        <v>282</v>
      </c>
      <c r="AM14" s="18">
        <v>0</v>
      </c>
      <c r="AN14" s="18">
        <v>0</v>
      </c>
      <c r="AO14" s="18">
        <v>0</v>
      </c>
      <c r="AP14" s="18">
        <v>0</v>
      </c>
      <c r="AQ14" s="18">
        <v>0</v>
      </c>
      <c r="AR14" s="18">
        <v>0</v>
      </c>
    </row>
    <row r="15" spans="1:44" x14ac:dyDescent="0.3">
      <c r="A15" s="9" t="s">
        <v>2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>
        <v>156</v>
      </c>
      <c r="AA15" s="18">
        <v>211.5</v>
      </c>
      <c r="AB15" s="18">
        <v>220</v>
      </c>
      <c r="AC15" s="18">
        <v>145.25</v>
      </c>
      <c r="AD15" s="18">
        <v>175.25</v>
      </c>
      <c r="AE15" s="18">
        <v>117</v>
      </c>
      <c r="AF15" s="18">
        <v>256</v>
      </c>
      <c r="AG15" s="18">
        <v>199</v>
      </c>
      <c r="AH15" s="18">
        <v>140</v>
      </c>
      <c r="AI15" s="18">
        <v>235.25</v>
      </c>
      <c r="AJ15" s="18">
        <v>130.80000000000001</v>
      </c>
      <c r="AK15" s="18">
        <v>103.5</v>
      </c>
      <c r="AL15" s="18">
        <v>128.5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18">
        <v>0</v>
      </c>
    </row>
    <row r="16" spans="1:44" x14ac:dyDescent="0.3">
      <c r="A16" s="9" t="s">
        <v>22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>
        <v>75.5</v>
      </c>
      <c r="AB16" s="18">
        <v>70</v>
      </c>
      <c r="AC16" s="18">
        <v>52.5</v>
      </c>
      <c r="AD16" s="18">
        <v>130.5</v>
      </c>
      <c r="AE16" s="18">
        <v>136</v>
      </c>
      <c r="AF16" s="18">
        <v>237.75</v>
      </c>
      <c r="AG16" s="18">
        <v>217.75</v>
      </c>
      <c r="AH16" s="18">
        <v>228.5</v>
      </c>
      <c r="AI16" s="18">
        <v>193</v>
      </c>
      <c r="AJ16" s="18">
        <v>247</v>
      </c>
      <c r="AK16" s="18">
        <v>209</v>
      </c>
      <c r="AL16" s="18">
        <v>210.5</v>
      </c>
      <c r="AM16" s="18">
        <v>0</v>
      </c>
      <c r="AN16" s="18">
        <v>0</v>
      </c>
      <c r="AO16" s="18">
        <v>0</v>
      </c>
      <c r="AP16" s="18">
        <v>0</v>
      </c>
      <c r="AQ16" s="18">
        <v>0</v>
      </c>
      <c r="AR16" s="18">
        <v>0</v>
      </c>
    </row>
    <row r="17" spans="1:44" x14ac:dyDescent="0.3">
      <c r="A17" s="9" t="s">
        <v>23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>
        <v>44</v>
      </c>
      <c r="AC17" s="18">
        <v>66</v>
      </c>
      <c r="AD17" s="18">
        <v>53.5</v>
      </c>
      <c r="AE17" s="18">
        <v>59.5</v>
      </c>
      <c r="AF17" s="18">
        <v>65</v>
      </c>
      <c r="AG17" s="18">
        <v>17.5</v>
      </c>
      <c r="AH17" s="18">
        <v>29</v>
      </c>
      <c r="AI17" s="18">
        <v>12</v>
      </c>
      <c r="AJ17" s="18">
        <v>45.5</v>
      </c>
      <c r="AK17" s="18">
        <v>29</v>
      </c>
      <c r="AL17" s="18">
        <v>15.5</v>
      </c>
      <c r="AM17" s="18">
        <v>0</v>
      </c>
      <c r="AN17" s="18">
        <v>0</v>
      </c>
      <c r="AO17" s="18">
        <v>0</v>
      </c>
      <c r="AP17" s="18">
        <v>0</v>
      </c>
      <c r="AQ17" s="18">
        <v>0</v>
      </c>
      <c r="AR17" s="18">
        <v>0</v>
      </c>
    </row>
    <row r="18" spans="1:44" x14ac:dyDescent="0.3">
      <c r="A18" s="9" t="s">
        <v>3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>
        <v>4.5</v>
      </c>
      <c r="AE18" s="18">
        <v>295</v>
      </c>
      <c r="AF18" s="18">
        <v>89</v>
      </c>
      <c r="AG18" s="18">
        <v>59</v>
      </c>
      <c r="AH18" s="18">
        <v>20</v>
      </c>
      <c r="AI18" s="18">
        <v>10</v>
      </c>
      <c r="AJ18" s="18">
        <v>39</v>
      </c>
      <c r="AK18" s="18">
        <v>0</v>
      </c>
      <c r="AL18" s="18">
        <v>82</v>
      </c>
      <c r="AM18" s="18">
        <v>0</v>
      </c>
      <c r="AN18" s="18">
        <v>0</v>
      </c>
      <c r="AO18" s="18">
        <v>0</v>
      </c>
      <c r="AP18" s="18">
        <v>0</v>
      </c>
      <c r="AQ18" s="18">
        <v>0</v>
      </c>
      <c r="AR18" s="18">
        <v>0</v>
      </c>
    </row>
    <row r="19" spans="1:44" x14ac:dyDescent="0.3">
      <c r="A19" s="9" t="s">
        <v>19</v>
      </c>
      <c r="B19" s="18"/>
      <c r="C19" s="18"/>
      <c r="D19" s="18"/>
      <c r="E19" s="18"/>
      <c r="F19" s="18"/>
      <c r="G19" s="18"/>
      <c r="H19" s="18"/>
      <c r="I19" s="18"/>
      <c r="J19" s="18"/>
      <c r="K19" s="18">
        <v>43.5</v>
      </c>
      <c r="L19" s="18">
        <v>190</v>
      </c>
      <c r="M19" s="18">
        <v>398.5</v>
      </c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>
        <v>390</v>
      </c>
      <c r="AF19" s="18">
        <v>161</v>
      </c>
      <c r="AG19" s="18">
        <v>280</v>
      </c>
      <c r="AH19" s="18">
        <v>74.5</v>
      </c>
      <c r="AI19" s="18">
        <v>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18">
        <v>0</v>
      </c>
      <c r="AR19" s="18">
        <v>0</v>
      </c>
    </row>
    <row r="20" spans="1:44" x14ac:dyDescent="0.3">
      <c r="A20" s="9" t="s">
        <v>4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>
        <v>44</v>
      </c>
      <c r="AF20" s="18">
        <v>77</v>
      </c>
      <c r="AG20" s="18">
        <v>35</v>
      </c>
      <c r="AH20" s="18">
        <v>75.45</v>
      </c>
      <c r="AI20" s="18">
        <v>0</v>
      </c>
      <c r="AJ20" s="18">
        <v>68.5</v>
      </c>
      <c r="AK20" s="18">
        <v>64</v>
      </c>
      <c r="AL20" s="18">
        <v>81</v>
      </c>
      <c r="AM20" s="18">
        <v>0</v>
      </c>
      <c r="AN20" s="18">
        <v>0</v>
      </c>
      <c r="AO20" s="18">
        <v>0</v>
      </c>
      <c r="AP20" s="18">
        <v>0</v>
      </c>
      <c r="AQ20" s="18">
        <v>0</v>
      </c>
      <c r="AR20" s="18">
        <v>0</v>
      </c>
    </row>
    <row r="21" spans="1:44" x14ac:dyDescent="0.3">
      <c r="A21" s="9" t="s">
        <v>21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>
        <v>146</v>
      </c>
      <c r="AH21" s="18">
        <v>30</v>
      </c>
      <c r="AI21" s="18">
        <v>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18">
        <v>0</v>
      </c>
      <c r="AR21" s="18">
        <v>0</v>
      </c>
    </row>
    <row r="22" spans="1:44" x14ac:dyDescent="0.3">
      <c r="A22" s="9" t="s">
        <v>10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>
        <v>48</v>
      </c>
      <c r="AI22" s="18">
        <v>223</v>
      </c>
      <c r="AJ22" s="18">
        <v>163</v>
      </c>
      <c r="AK22" s="18">
        <v>61</v>
      </c>
      <c r="AL22" s="18">
        <v>3</v>
      </c>
      <c r="AM22" s="18">
        <v>0</v>
      </c>
      <c r="AN22" s="18">
        <v>0</v>
      </c>
      <c r="AO22" s="18">
        <v>0</v>
      </c>
      <c r="AP22" s="18">
        <v>0</v>
      </c>
      <c r="AQ22" s="18">
        <v>0</v>
      </c>
      <c r="AR22" s="18">
        <v>0</v>
      </c>
    </row>
    <row r="23" spans="1:44" x14ac:dyDescent="0.3">
      <c r="A23" s="9" t="s">
        <v>38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>
        <v>20</v>
      </c>
      <c r="AL23" s="18">
        <v>24.5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18">
        <v>0</v>
      </c>
    </row>
    <row r="24" spans="1:44" x14ac:dyDescent="0.3">
      <c r="A24" s="9" t="s">
        <v>51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>
        <v>18.5</v>
      </c>
      <c r="AM24" s="18">
        <v>0</v>
      </c>
      <c r="AN24" s="18">
        <v>0</v>
      </c>
      <c r="AO24" s="18">
        <v>0</v>
      </c>
      <c r="AP24" s="18">
        <v>0</v>
      </c>
      <c r="AQ24" s="18">
        <v>0</v>
      </c>
      <c r="AR24" s="18">
        <v>0</v>
      </c>
    </row>
    <row r="25" spans="1:44" x14ac:dyDescent="0.3">
      <c r="A25" s="9" t="s">
        <v>49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>
        <v>14</v>
      </c>
      <c r="AM25" s="18">
        <v>0</v>
      </c>
      <c r="AN25" s="18">
        <v>0</v>
      </c>
      <c r="AO25" s="18">
        <v>0</v>
      </c>
      <c r="AP25" s="18">
        <v>0</v>
      </c>
      <c r="AQ25" s="18">
        <v>0</v>
      </c>
      <c r="AR25" s="18">
        <v>0</v>
      </c>
    </row>
    <row r="27" spans="1:44" x14ac:dyDescent="0.3">
      <c r="K27" s="34"/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694C9-81F8-477F-B5D3-69480FCAFB23}">
  <dimension ref="A1:K16"/>
  <sheetViews>
    <sheetView workbookViewId="0">
      <selection activeCell="G15" sqref="G15"/>
    </sheetView>
  </sheetViews>
  <sheetFormatPr defaultColWidth="13.33203125" defaultRowHeight="14.4" x14ac:dyDescent="0.3"/>
  <cols>
    <col min="1" max="1" width="21.21875" style="46" customWidth="1"/>
    <col min="2" max="2" width="9.109375" style="44" bestFit="1" customWidth="1"/>
    <col min="3" max="3" width="7.44140625" style="44" bestFit="1" customWidth="1"/>
    <col min="4" max="4" width="10.5546875" style="44" bestFit="1" customWidth="1"/>
    <col min="5" max="5" width="20.77734375" style="44" bestFit="1" customWidth="1"/>
    <col min="6" max="6" width="18.21875" style="44" customWidth="1"/>
    <col min="7" max="7" width="15.5546875" style="44" bestFit="1" customWidth="1"/>
    <col min="8" max="8" width="14.44140625" style="44" bestFit="1" customWidth="1"/>
    <col min="9" max="9" width="13.77734375" style="44" bestFit="1" customWidth="1"/>
    <col min="10" max="10" width="15.44140625" style="44" bestFit="1" customWidth="1"/>
    <col min="11" max="11" width="39.6640625" style="44" bestFit="1" customWidth="1"/>
    <col min="12" max="16384" width="13.33203125" style="44"/>
  </cols>
  <sheetData>
    <row r="1" spans="1:11" ht="28.8" x14ac:dyDescent="0.3">
      <c r="A1" s="41" t="s">
        <v>215</v>
      </c>
      <c r="B1" s="41" t="s">
        <v>216</v>
      </c>
      <c r="C1" s="41" t="s">
        <v>217</v>
      </c>
      <c r="D1" s="41" t="s">
        <v>218</v>
      </c>
      <c r="E1" s="41" t="s">
        <v>219</v>
      </c>
      <c r="F1" s="41" t="s">
        <v>220</v>
      </c>
      <c r="G1" s="41" t="s">
        <v>282</v>
      </c>
      <c r="H1" s="41" t="s">
        <v>283</v>
      </c>
      <c r="I1" s="41" t="s">
        <v>221</v>
      </c>
      <c r="J1" s="41" t="s">
        <v>284</v>
      </c>
      <c r="K1" s="41" t="s">
        <v>222</v>
      </c>
    </row>
    <row r="2" spans="1:11" ht="28.8" x14ac:dyDescent="0.3">
      <c r="A2" s="45" t="s">
        <v>223</v>
      </c>
      <c r="B2" s="42" t="s">
        <v>224</v>
      </c>
      <c r="C2" s="42" t="s">
        <v>225</v>
      </c>
      <c r="D2" s="42" t="s">
        <v>226</v>
      </c>
      <c r="E2" s="42" t="s">
        <v>227</v>
      </c>
      <c r="F2" s="42" t="s">
        <v>227</v>
      </c>
      <c r="G2" s="42" t="s">
        <v>227</v>
      </c>
      <c r="H2" s="42" t="s">
        <v>228</v>
      </c>
      <c r="I2" s="42" t="s">
        <v>229</v>
      </c>
      <c r="J2" s="42" t="s">
        <v>230</v>
      </c>
      <c r="K2" s="42" t="s">
        <v>231</v>
      </c>
    </row>
    <row r="3" spans="1:11" ht="43.2" x14ac:dyDescent="0.3">
      <c r="A3" s="45" t="s">
        <v>161</v>
      </c>
      <c r="B3" s="42" t="s">
        <v>232</v>
      </c>
      <c r="C3" s="42" t="s">
        <v>233</v>
      </c>
      <c r="D3" s="42" t="s">
        <v>234</v>
      </c>
      <c r="E3" s="42" t="s">
        <v>227</v>
      </c>
      <c r="F3" s="42" t="s">
        <v>227</v>
      </c>
      <c r="G3" s="42" t="s">
        <v>227</v>
      </c>
      <c r="H3" s="42" t="s">
        <v>235</v>
      </c>
      <c r="I3" s="42" t="s">
        <v>236</v>
      </c>
      <c r="J3" s="42" t="s">
        <v>237</v>
      </c>
      <c r="K3" s="42" t="s">
        <v>238</v>
      </c>
    </row>
    <row r="4" spans="1:11" x14ac:dyDescent="0.3">
      <c r="A4" s="45" t="s">
        <v>167</v>
      </c>
      <c r="B4" s="42" t="s">
        <v>239</v>
      </c>
      <c r="C4" s="42" t="s">
        <v>227</v>
      </c>
      <c r="D4" s="42" t="s">
        <v>239</v>
      </c>
      <c r="E4" s="42" t="s">
        <v>227</v>
      </c>
      <c r="F4" s="42" t="s">
        <v>227</v>
      </c>
      <c r="G4" s="42" t="s">
        <v>227</v>
      </c>
      <c r="H4" s="42" t="s">
        <v>227</v>
      </c>
      <c r="I4" s="42" t="s">
        <v>240</v>
      </c>
      <c r="J4" s="42" t="s">
        <v>241</v>
      </c>
      <c r="K4" s="42" t="s">
        <v>146</v>
      </c>
    </row>
    <row r="5" spans="1:11" ht="28.8" x14ac:dyDescent="0.3">
      <c r="A5" s="45" t="s">
        <v>242</v>
      </c>
      <c r="B5" s="42" t="s">
        <v>243</v>
      </c>
      <c r="C5" s="42" t="s">
        <v>244</v>
      </c>
      <c r="D5" s="42" t="s">
        <v>245</v>
      </c>
      <c r="E5" s="42" t="s">
        <v>227</v>
      </c>
      <c r="F5" s="42" t="s">
        <v>227</v>
      </c>
      <c r="G5" s="42" t="s">
        <v>227</v>
      </c>
      <c r="H5" s="42" t="s">
        <v>246</v>
      </c>
      <c r="I5" s="42" t="s">
        <v>247</v>
      </c>
      <c r="J5" s="42" t="s">
        <v>248</v>
      </c>
      <c r="K5" s="42" t="s">
        <v>249</v>
      </c>
    </row>
    <row r="6" spans="1:11" x14ac:dyDescent="0.3">
      <c r="A6" s="45" t="s">
        <v>156</v>
      </c>
      <c r="B6" s="42" t="s">
        <v>250</v>
      </c>
      <c r="C6" s="42" t="s">
        <v>227</v>
      </c>
      <c r="D6" s="42" t="s">
        <v>250</v>
      </c>
      <c r="E6" s="42" t="s">
        <v>227</v>
      </c>
      <c r="F6" s="42" t="s">
        <v>227</v>
      </c>
      <c r="G6" s="42" t="s">
        <v>227</v>
      </c>
      <c r="H6" s="42" t="s">
        <v>227</v>
      </c>
      <c r="I6" s="42" t="s">
        <v>251</v>
      </c>
      <c r="J6" s="42" t="s">
        <v>252</v>
      </c>
      <c r="K6" s="42" t="s">
        <v>146</v>
      </c>
    </row>
    <row r="7" spans="1:11" x14ac:dyDescent="0.3">
      <c r="A7" s="45" t="s">
        <v>253</v>
      </c>
      <c r="B7" s="42" t="s">
        <v>254</v>
      </c>
      <c r="C7" s="42" t="s">
        <v>227</v>
      </c>
      <c r="D7" s="42" t="s">
        <v>254</v>
      </c>
      <c r="E7" s="42" t="s">
        <v>227</v>
      </c>
      <c r="F7" s="42" t="s">
        <v>227</v>
      </c>
      <c r="G7" s="42" t="s">
        <v>227</v>
      </c>
      <c r="H7" s="42" t="s">
        <v>227</v>
      </c>
      <c r="I7" s="42" t="s">
        <v>227</v>
      </c>
      <c r="J7" s="42" t="s">
        <v>241</v>
      </c>
      <c r="K7" s="42" t="s">
        <v>146</v>
      </c>
    </row>
    <row r="8" spans="1:11" x14ac:dyDescent="0.3">
      <c r="A8" s="45" t="s">
        <v>164</v>
      </c>
      <c r="B8" s="42" t="s">
        <v>255</v>
      </c>
      <c r="C8" s="42" t="s">
        <v>244</v>
      </c>
      <c r="D8" s="42" t="s">
        <v>256</v>
      </c>
      <c r="E8" s="42" t="s">
        <v>227</v>
      </c>
      <c r="F8" s="42" t="s">
        <v>227</v>
      </c>
      <c r="G8" s="42" t="s">
        <v>227</v>
      </c>
      <c r="H8" s="42" t="s">
        <v>227</v>
      </c>
      <c r="I8" s="42" t="s">
        <v>257</v>
      </c>
      <c r="J8" s="42" t="s">
        <v>258</v>
      </c>
      <c r="K8" s="42" t="s">
        <v>146</v>
      </c>
    </row>
    <row r="9" spans="1:11" x14ac:dyDescent="0.3">
      <c r="A9" s="45" t="s">
        <v>176</v>
      </c>
      <c r="B9" s="42" t="s">
        <v>259</v>
      </c>
      <c r="C9" s="42" t="s">
        <v>259</v>
      </c>
      <c r="D9" s="42" t="s">
        <v>260</v>
      </c>
      <c r="E9" s="42" t="s">
        <v>227</v>
      </c>
      <c r="F9" s="42" t="s">
        <v>261</v>
      </c>
      <c r="G9" s="42" t="s">
        <v>227</v>
      </c>
      <c r="H9" s="42" t="s">
        <v>227</v>
      </c>
      <c r="I9" s="42" t="s">
        <v>227</v>
      </c>
      <c r="J9" s="42" t="s">
        <v>262</v>
      </c>
      <c r="K9" s="42" t="s">
        <v>146</v>
      </c>
    </row>
    <row r="10" spans="1:11" x14ac:dyDescent="0.3">
      <c r="A10" s="45" t="s">
        <v>263</v>
      </c>
      <c r="B10" s="42" t="s">
        <v>264</v>
      </c>
      <c r="C10" s="42" t="s">
        <v>227</v>
      </c>
      <c r="D10" s="42" t="s">
        <v>264</v>
      </c>
      <c r="E10" s="42" t="s">
        <v>227</v>
      </c>
      <c r="F10" s="42" t="s">
        <v>227</v>
      </c>
      <c r="G10" s="42" t="s">
        <v>227</v>
      </c>
      <c r="H10" s="42" t="s">
        <v>227</v>
      </c>
      <c r="I10" s="42" t="s">
        <v>265</v>
      </c>
      <c r="J10" s="42" t="s">
        <v>241</v>
      </c>
      <c r="K10" s="42" t="s">
        <v>266</v>
      </c>
    </row>
    <row r="11" spans="1:11" ht="28.8" x14ac:dyDescent="0.3">
      <c r="A11" s="45" t="s">
        <v>267</v>
      </c>
      <c r="B11" s="42" t="s">
        <v>268</v>
      </c>
      <c r="C11" s="42" t="s">
        <v>268</v>
      </c>
      <c r="D11" s="42" t="s">
        <v>227</v>
      </c>
      <c r="E11" s="42" t="s">
        <v>268</v>
      </c>
      <c r="F11" s="42" t="s">
        <v>227</v>
      </c>
      <c r="G11" s="42" t="s">
        <v>227</v>
      </c>
      <c r="H11" s="42" t="s">
        <v>227</v>
      </c>
      <c r="I11" s="42" t="s">
        <v>269</v>
      </c>
      <c r="J11" s="42" t="s">
        <v>270</v>
      </c>
      <c r="K11" s="42" t="s">
        <v>146</v>
      </c>
    </row>
    <row r="12" spans="1:11" x14ac:dyDescent="0.3">
      <c r="A12" s="45" t="s">
        <v>271</v>
      </c>
      <c r="B12" s="42" t="s">
        <v>239</v>
      </c>
      <c r="C12" s="42" t="s">
        <v>239</v>
      </c>
      <c r="D12" s="42" t="s">
        <v>146</v>
      </c>
      <c r="E12" s="42" t="s">
        <v>239</v>
      </c>
      <c r="F12" s="42" t="s">
        <v>227</v>
      </c>
      <c r="G12" s="42" t="s">
        <v>227</v>
      </c>
      <c r="H12" s="42" t="s">
        <v>227</v>
      </c>
      <c r="I12" s="42" t="s">
        <v>227</v>
      </c>
      <c r="J12" s="42" t="s">
        <v>270</v>
      </c>
      <c r="K12" s="42" t="s">
        <v>146</v>
      </c>
    </row>
    <row r="13" spans="1:11" x14ac:dyDescent="0.3">
      <c r="A13" s="45" t="s">
        <v>175</v>
      </c>
      <c r="B13" s="42" t="s">
        <v>272</v>
      </c>
      <c r="C13" s="42" t="s">
        <v>272</v>
      </c>
      <c r="D13" s="42" t="s">
        <v>227</v>
      </c>
      <c r="E13" s="42" t="s">
        <v>272</v>
      </c>
      <c r="F13" s="42" t="s">
        <v>227</v>
      </c>
      <c r="G13" s="42" t="s">
        <v>227</v>
      </c>
      <c r="H13" s="42" t="s">
        <v>146</v>
      </c>
      <c r="I13" s="42" t="s">
        <v>273</v>
      </c>
      <c r="J13" s="42" t="s">
        <v>270</v>
      </c>
      <c r="K13" s="42" t="s">
        <v>146</v>
      </c>
    </row>
    <row r="14" spans="1:11" x14ac:dyDescent="0.3">
      <c r="A14" s="45" t="s">
        <v>274</v>
      </c>
      <c r="B14" s="42" t="s">
        <v>275</v>
      </c>
      <c r="C14" s="42" t="s">
        <v>275</v>
      </c>
      <c r="D14" s="42" t="s">
        <v>227</v>
      </c>
      <c r="E14" s="42" t="s">
        <v>275</v>
      </c>
      <c r="F14" s="42" t="s">
        <v>227</v>
      </c>
      <c r="G14" s="42" t="s">
        <v>227</v>
      </c>
      <c r="H14" s="42" t="s">
        <v>227</v>
      </c>
      <c r="I14" s="42" t="s">
        <v>244</v>
      </c>
      <c r="J14" s="42" t="s">
        <v>270</v>
      </c>
      <c r="K14" s="42" t="s">
        <v>276</v>
      </c>
    </row>
    <row r="15" spans="1:11" x14ac:dyDescent="0.3">
      <c r="A15" s="45" t="s">
        <v>277</v>
      </c>
      <c r="B15" s="42" t="s">
        <v>278</v>
      </c>
      <c r="C15" s="42" t="s">
        <v>278</v>
      </c>
      <c r="D15" s="42" t="s">
        <v>227</v>
      </c>
      <c r="E15" s="42" t="s">
        <v>278</v>
      </c>
      <c r="F15" s="42" t="s">
        <v>227</v>
      </c>
      <c r="G15" s="42" t="s">
        <v>227</v>
      </c>
      <c r="H15" s="42" t="s">
        <v>227</v>
      </c>
      <c r="I15" s="42" t="s">
        <v>279</v>
      </c>
      <c r="J15" s="42" t="s">
        <v>270</v>
      </c>
      <c r="K15" s="42" t="s">
        <v>146</v>
      </c>
    </row>
    <row r="16" spans="1:11" x14ac:dyDescent="0.3">
      <c r="A16" s="45" t="s">
        <v>163</v>
      </c>
      <c r="B16" s="42" t="s">
        <v>280</v>
      </c>
      <c r="C16" s="42" t="s">
        <v>280</v>
      </c>
      <c r="D16" s="42" t="s">
        <v>227</v>
      </c>
      <c r="E16" s="42" t="s">
        <v>280</v>
      </c>
      <c r="F16" s="42" t="s">
        <v>227</v>
      </c>
      <c r="G16" s="42" t="s">
        <v>227</v>
      </c>
      <c r="H16" s="42" t="s">
        <v>227</v>
      </c>
      <c r="I16" s="42" t="s">
        <v>281</v>
      </c>
      <c r="J16" s="42" t="s">
        <v>270</v>
      </c>
      <c r="K16" s="42" t="s">
        <v>146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F8F7-86B8-4A6B-8B90-EA90990180F3}">
  <dimension ref="A1:E25"/>
  <sheetViews>
    <sheetView workbookViewId="0">
      <selection activeCell="A20" sqref="A20:XFD20"/>
    </sheetView>
  </sheetViews>
  <sheetFormatPr defaultRowHeight="14.4" x14ac:dyDescent="0.3"/>
  <cols>
    <col min="1" max="1" width="19.6640625" style="11" bestFit="1" customWidth="1"/>
    <col min="2" max="16384" width="8.88671875" style="11"/>
  </cols>
  <sheetData>
    <row r="1" spans="1:5" x14ac:dyDescent="0.3">
      <c r="A1" s="20" t="s">
        <v>0</v>
      </c>
      <c r="B1" s="35" t="s">
        <v>113</v>
      </c>
      <c r="C1" s="35" t="s">
        <v>97</v>
      </c>
      <c r="D1" s="35" t="s">
        <v>96</v>
      </c>
      <c r="E1" s="35" t="s">
        <v>98</v>
      </c>
    </row>
    <row r="2" spans="1:5" x14ac:dyDescent="0.3">
      <c r="A2" s="19" t="s">
        <v>17</v>
      </c>
      <c r="B2" s="1" t="s">
        <v>47</v>
      </c>
      <c r="C2" s="1" t="s">
        <v>47</v>
      </c>
      <c r="D2" s="1" t="s">
        <v>47</v>
      </c>
      <c r="E2" s="1" t="s">
        <v>47</v>
      </c>
    </row>
    <row r="3" spans="1:5" x14ac:dyDescent="0.3">
      <c r="A3" s="19" t="s">
        <v>13</v>
      </c>
      <c r="B3" s="1" t="s">
        <v>47</v>
      </c>
      <c r="C3" s="1" t="s">
        <v>47</v>
      </c>
      <c r="D3" s="1" t="s">
        <v>47</v>
      </c>
      <c r="E3" s="1" t="s">
        <v>47</v>
      </c>
    </row>
    <row r="4" spans="1:5" x14ac:dyDescent="0.3">
      <c r="A4" s="19" t="s">
        <v>15</v>
      </c>
      <c r="B4" s="1" t="s">
        <v>47</v>
      </c>
      <c r="C4" s="1" t="s">
        <v>47</v>
      </c>
      <c r="D4" s="1" t="s">
        <v>47</v>
      </c>
      <c r="E4" s="1" t="s">
        <v>47</v>
      </c>
    </row>
    <row r="5" spans="1:5" x14ac:dyDescent="0.3">
      <c r="A5" s="19" t="s">
        <v>1</v>
      </c>
      <c r="B5" s="1" t="s">
        <v>47</v>
      </c>
      <c r="C5" s="1" t="s">
        <v>47</v>
      </c>
      <c r="D5" s="1" t="s">
        <v>47</v>
      </c>
      <c r="E5" s="1" t="s">
        <v>47</v>
      </c>
    </row>
    <row r="6" spans="1:5" x14ac:dyDescent="0.3">
      <c r="A6" s="19" t="s">
        <v>16</v>
      </c>
      <c r="B6" s="1" t="s">
        <v>47</v>
      </c>
      <c r="C6" s="1" t="s">
        <v>47</v>
      </c>
      <c r="D6" s="1" t="s">
        <v>47</v>
      </c>
      <c r="E6" s="1" t="s">
        <v>47</v>
      </c>
    </row>
    <row r="7" spans="1:5" x14ac:dyDescent="0.3">
      <c r="A7" s="19" t="s">
        <v>99</v>
      </c>
      <c r="B7" s="1" t="s">
        <v>47</v>
      </c>
      <c r="C7" s="1" t="s">
        <v>47</v>
      </c>
      <c r="D7" s="1" t="s">
        <v>114</v>
      </c>
      <c r="E7" s="1" t="s">
        <v>114</v>
      </c>
    </row>
    <row r="8" spans="1:5" x14ac:dyDescent="0.3">
      <c r="A8" s="19" t="s">
        <v>24</v>
      </c>
      <c r="B8" s="1" t="s">
        <v>114</v>
      </c>
      <c r="C8" s="1" t="s">
        <v>47</v>
      </c>
      <c r="D8" s="1" t="s">
        <v>47</v>
      </c>
      <c r="E8" s="1" t="s">
        <v>47</v>
      </c>
    </row>
    <row r="9" spans="1:5" x14ac:dyDescent="0.3">
      <c r="A9" s="19" t="s">
        <v>11</v>
      </c>
      <c r="B9" s="1" t="s">
        <v>114</v>
      </c>
      <c r="C9" s="1" t="s">
        <v>47</v>
      </c>
      <c r="D9" s="1" t="s">
        <v>47</v>
      </c>
      <c r="E9" s="1" t="s">
        <v>47</v>
      </c>
    </row>
    <row r="10" spans="1:5" x14ac:dyDescent="0.3">
      <c r="A10" s="19" t="s">
        <v>14</v>
      </c>
      <c r="B10" s="1" t="s">
        <v>114</v>
      </c>
      <c r="C10" s="1" t="s">
        <v>47</v>
      </c>
      <c r="D10" s="1" t="s">
        <v>47</v>
      </c>
      <c r="E10" s="1" t="s">
        <v>47</v>
      </c>
    </row>
    <row r="11" spans="1:5" x14ac:dyDescent="0.3">
      <c r="A11" s="19" t="s">
        <v>20</v>
      </c>
      <c r="B11" s="1" t="s">
        <v>114</v>
      </c>
      <c r="C11" s="1" t="s">
        <v>47</v>
      </c>
      <c r="D11" s="1" t="s">
        <v>47</v>
      </c>
      <c r="E11" s="1" t="s">
        <v>114</v>
      </c>
    </row>
    <row r="12" spans="1:5" x14ac:dyDescent="0.3">
      <c r="A12" s="19" t="s">
        <v>18</v>
      </c>
      <c r="B12" s="1" t="s">
        <v>114</v>
      </c>
      <c r="C12" s="1" t="s">
        <v>47</v>
      </c>
      <c r="D12" s="1" t="s">
        <v>47</v>
      </c>
      <c r="E12" s="1" t="s">
        <v>47</v>
      </c>
    </row>
    <row r="13" spans="1:5" x14ac:dyDescent="0.3">
      <c r="A13" s="19" t="s">
        <v>12</v>
      </c>
      <c r="B13" s="1" t="s">
        <v>114</v>
      </c>
      <c r="C13" s="1" t="s">
        <v>47</v>
      </c>
      <c r="D13" s="1" t="s">
        <v>47</v>
      </c>
      <c r="E13" s="1" t="s">
        <v>47</v>
      </c>
    </row>
    <row r="14" spans="1:5" x14ac:dyDescent="0.3">
      <c r="A14" s="19" t="s">
        <v>2</v>
      </c>
      <c r="B14" s="1" t="s">
        <v>114</v>
      </c>
      <c r="C14" s="1" t="s">
        <v>114</v>
      </c>
      <c r="D14" s="1" t="s">
        <v>47</v>
      </c>
      <c r="E14" s="1" t="s">
        <v>47</v>
      </c>
    </row>
    <row r="15" spans="1:5" x14ac:dyDescent="0.3">
      <c r="A15" s="19" t="s">
        <v>22</v>
      </c>
      <c r="B15" s="1" t="s">
        <v>114</v>
      </c>
      <c r="C15" s="1" t="s">
        <v>114</v>
      </c>
      <c r="D15" s="1" t="s">
        <v>47</v>
      </c>
      <c r="E15" s="1" t="s">
        <v>47</v>
      </c>
    </row>
    <row r="16" spans="1:5" x14ac:dyDescent="0.3">
      <c r="A16" s="19" t="s">
        <v>23</v>
      </c>
      <c r="B16" s="1" t="s">
        <v>114</v>
      </c>
      <c r="C16" s="1" t="s">
        <v>114</v>
      </c>
      <c r="D16" s="1" t="s">
        <v>47</v>
      </c>
      <c r="E16" s="1" t="s">
        <v>47</v>
      </c>
    </row>
    <row r="17" spans="1:5" x14ac:dyDescent="0.3">
      <c r="A17" s="19" t="s">
        <v>3</v>
      </c>
      <c r="B17" s="1" t="s">
        <v>114</v>
      </c>
      <c r="C17" s="1" t="s">
        <v>114</v>
      </c>
      <c r="D17" s="1" t="s">
        <v>47</v>
      </c>
      <c r="E17" s="1" t="s">
        <v>47</v>
      </c>
    </row>
    <row r="18" spans="1:5" x14ac:dyDescent="0.3">
      <c r="A18" s="19" t="s">
        <v>19</v>
      </c>
      <c r="B18" s="1" t="s">
        <v>47</v>
      </c>
      <c r="C18" s="1" t="s">
        <v>114</v>
      </c>
      <c r="D18" s="1" t="s">
        <v>47</v>
      </c>
      <c r="E18" s="1" t="s">
        <v>114</v>
      </c>
    </row>
    <row r="19" spans="1:5" x14ac:dyDescent="0.3">
      <c r="A19" s="19" t="s">
        <v>4</v>
      </c>
      <c r="B19" s="1" t="s">
        <v>114</v>
      </c>
      <c r="C19" s="1" t="s">
        <v>114</v>
      </c>
      <c r="D19" s="1" t="s">
        <v>47</v>
      </c>
      <c r="E19" s="1" t="s">
        <v>47</v>
      </c>
    </row>
    <row r="20" spans="1:5" x14ac:dyDescent="0.3">
      <c r="A20" s="19" t="s">
        <v>21</v>
      </c>
      <c r="B20" s="1" t="s">
        <v>114</v>
      </c>
      <c r="C20" s="1" t="s">
        <v>114</v>
      </c>
      <c r="D20" s="1" t="s">
        <v>47</v>
      </c>
      <c r="E20" s="1" t="s">
        <v>114</v>
      </c>
    </row>
    <row r="21" spans="1:5" x14ac:dyDescent="0.3">
      <c r="A21" s="19" t="s">
        <v>10</v>
      </c>
      <c r="B21" s="1" t="s">
        <v>114</v>
      </c>
      <c r="C21" s="1" t="s">
        <v>114</v>
      </c>
      <c r="D21" s="1" t="s">
        <v>47</v>
      </c>
      <c r="E21" s="1" t="s">
        <v>47</v>
      </c>
    </row>
    <row r="22" spans="1:5" x14ac:dyDescent="0.3">
      <c r="A22" s="19" t="s">
        <v>38</v>
      </c>
      <c r="B22" s="1" t="s">
        <v>114</v>
      </c>
      <c r="C22" s="1" t="s">
        <v>114</v>
      </c>
      <c r="D22" s="1" t="s">
        <v>47</v>
      </c>
      <c r="E22" s="1" t="s">
        <v>47</v>
      </c>
    </row>
    <row r="23" spans="1:5" x14ac:dyDescent="0.3">
      <c r="A23" s="19" t="s">
        <v>50</v>
      </c>
      <c r="B23" s="1" t="s">
        <v>114</v>
      </c>
      <c r="C23" s="1" t="s">
        <v>114</v>
      </c>
      <c r="D23" s="1" t="s">
        <v>114</v>
      </c>
      <c r="E23" s="1" t="s">
        <v>47</v>
      </c>
    </row>
    <row r="24" spans="1:5" x14ac:dyDescent="0.3">
      <c r="A24" s="19" t="s">
        <v>51</v>
      </c>
      <c r="B24" s="1" t="s">
        <v>114</v>
      </c>
      <c r="C24" s="1" t="s">
        <v>114</v>
      </c>
      <c r="D24" s="1" t="s">
        <v>114</v>
      </c>
      <c r="E24" s="1" t="s">
        <v>47</v>
      </c>
    </row>
    <row r="25" spans="1:5" x14ac:dyDescent="0.3">
      <c r="A25" s="19" t="s">
        <v>49</v>
      </c>
      <c r="B25" s="1" t="s">
        <v>114</v>
      </c>
      <c r="C25" s="1" t="s">
        <v>114</v>
      </c>
      <c r="D25" s="1" t="s">
        <v>114</v>
      </c>
      <c r="E25" s="1" t="s">
        <v>47</v>
      </c>
    </row>
  </sheetData>
  <pageMargins left="0.7" right="0.7" top="0.75" bottom="0.75" header="0.3" footer="0.3"/>
  <ignoredErrors>
    <ignoredError sqref="B1:E1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16A30-5BAE-49AD-AC7C-30674735E920}">
  <dimension ref="A1:E25"/>
  <sheetViews>
    <sheetView tabSelected="1" workbookViewId="0">
      <selection activeCell="G14" sqref="G14"/>
    </sheetView>
  </sheetViews>
  <sheetFormatPr defaultRowHeight="14.4" x14ac:dyDescent="0.3"/>
  <cols>
    <col min="1" max="1" width="19.6640625" bestFit="1" customWidth="1"/>
    <col min="2" max="5" width="19.6640625" style="23" bestFit="1" customWidth="1"/>
  </cols>
  <sheetData>
    <row r="1" spans="1:5" ht="15" thickBot="1" x14ac:dyDescent="0.35">
      <c r="A1" s="2" t="s">
        <v>0</v>
      </c>
      <c r="B1" s="24" t="s">
        <v>113</v>
      </c>
      <c r="C1" s="24" t="s">
        <v>97</v>
      </c>
      <c r="D1" s="24" t="s">
        <v>96</v>
      </c>
      <c r="E1" s="24" t="s">
        <v>98</v>
      </c>
    </row>
    <row r="2" spans="1:5" x14ac:dyDescent="0.3">
      <c r="A2" s="9" t="s">
        <v>5</v>
      </c>
      <c r="B2" s="33">
        <v>0</v>
      </c>
      <c r="C2" s="33">
        <v>0</v>
      </c>
      <c r="D2" s="22">
        <v>0</v>
      </c>
      <c r="E2" s="22">
        <v>0</v>
      </c>
    </row>
    <row r="3" spans="1:5" x14ac:dyDescent="0.3">
      <c r="A3" s="9" t="s">
        <v>17</v>
      </c>
      <c r="B3" s="22">
        <v>0.95589999999999997</v>
      </c>
      <c r="C3" s="22">
        <v>0.95589999999999997</v>
      </c>
      <c r="D3" s="22">
        <v>0.95589999999999997</v>
      </c>
      <c r="E3" s="22">
        <v>0.95589999999999997</v>
      </c>
    </row>
    <row r="4" spans="1:5" x14ac:dyDescent="0.3">
      <c r="A4" s="9" t="s">
        <v>13</v>
      </c>
      <c r="B4" s="33">
        <v>1</v>
      </c>
      <c r="C4" s="22">
        <v>1</v>
      </c>
      <c r="D4" s="22">
        <v>0.97470000000000001</v>
      </c>
      <c r="E4" s="22">
        <v>0.97470000000000001</v>
      </c>
    </row>
    <row r="5" spans="1:5" x14ac:dyDescent="0.3">
      <c r="A5" s="9" t="s">
        <v>15</v>
      </c>
      <c r="B5" s="33">
        <v>0</v>
      </c>
      <c r="C5" s="33">
        <v>0.75</v>
      </c>
      <c r="D5" s="22">
        <v>1</v>
      </c>
      <c r="E5" s="22">
        <v>1</v>
      </c>
    </row>
    <row r="6" spans="1:5" x14ac:dyDescent="0.3">
      <c r="A6" s="9" t="s">
        <v>1</v>
      </c>
      <c r="B6" s="22">
        <v>1</v>
      </c>
      <c r="C6" s="22">
        <v>1</v>
      </c>
      <c r="D6" s="22">
        <v>1</v>
      </c>
      <c r="E6" s="22">
        <v>1</v>
      </c>
    </row>
    <row r="7" spans="1:5" x14ac:dyDescent="0.3">
      <c r="A7" s="9" t="s">
        <v>16</v>
      </c>
      <c r="B7" s="33">
        <v>0</v>
      </c>
      <c r="C7" s="33">
        <v>0.8</v>
      </c>
      <c r="D7" s="22">
        <v>0.99650000000000005</v>
      </c>
      <c r="E7" s="22">
        <v>0.99650000000000005</v>
      </c>
    </row>
    <row r="8" spans="1:5" x14ac:dyDescent="0.3">
      <c r="A8" s="9" t="s">
        <v>99</v>
      </c>
      <c r="B8" s="33">
        <v>0</v>
      </c>
      <c r="C8" s="33">
        <v>0</v>
      </c>
      <c r="D8" s="22">
        <v>0</v>
      </c>
      <c r="E8" s="22">
        <v>0</v>
      </c>
    </row>
    <row r="9" spans="1:5" x14ac:dyDescent="0.3">
      <c r="A9" s="9" t="s">
        <v>24</v>
      </c>
      <c r="B9" s="33">
        <v>0</v>
      </c>
      <c r="C9" s="33">
        <v>0</v>
      </c>
      <c r="D9" s="22">
        <v>0</v>
      </c>
      <c r="E9" s="22">
        <v>0</v>
      </c>
    </row>
    <row r="10" spans="1:5" x14ac:dyDescent="0.3">
      <c r="A10" s="9" t="s">
        <v>11</v>
      </c>
      <c r="B10" s="33">
        <v>0</v>
      </c>
      <c r="C10" s="33">
        <v>1</v>
      </c>
      <c r="D10" s="22">
        <v>0.96879999999999999</v>
      </c>
      <c r="E10" s="22">
        <v>0.96879999999999999</v>
      </c>
    </row>
    <row r="11" spans="1:5" x14ac:dyDescent="0.3">
      <c r="A11" s="9" t="s">
        <v>14</v>
      </c>
      <c r="B11" s="33">
        <v>0</v>
      </c>
      <c r="C11" s="33">
        <v>0</v>
      </c>
      <c r="D11" s="22">
        <v>0</v>
      </c>
      <c r="E11" s="22">
        <v>0</v>
      </c>
    </row>
    <row r="12" spans="1:5" x14ac:dyDescent="0.3">
      <c r="A12" s="9" t="s">
        <v>20</v>
      </c>
      <c r="B12" s="33">
        <v>0</v>
      </c>
      <c r="C12" s="33">
        <v>0</v>
      </c>
      <c r="D12" s="22">
        <v>0</v>
      </c>
      <c r="E12" s="22">
        <v>0</v>
      </c>
    </row>
    <row r="13" spans="1:5" x14ac:dyDescent="0.3">
      <c r="A13" s="9" t="s">
        <v>18</v>
      </c>
      <c r="B13" s="33">
        <v>0</v>
      </c>
      <c r="C13" s="22">
        <v>1</v>
      </c>
      <c r="D13" s="22">
        <v>1</v>
      </c>
      <c r="E13" s="22">
        <v>1</v>
      </c>
    </row>
    <row r="14" spans="1:5" x14ac:dyDescent="0.3">
      <c r="A14" s="9" t="s">
        <v>12</v>
      </c>
      <c r="B14" s="33">
        <v>0</v>
      </c>
      <c r="C14" s="33">
        <v>0</v>
      </c>
      <c r="D14" s="22">
        <v>0</v>
      </c>
      <c r="E14" s="22">
        <v>0</v>
      </c>
    </row>
    <row r="15" spans="1:5" x14ac:dyDescent="0.3">
      <c r="A15" s="9" t="s">
        <v>2</v>
      </c>
      <c r="B15" s="33">
        <v>0</v>
      </c>
      <c r="C15" s="33">
        <v>0</v>
      </c>
      <c r="D15" s="22">
        <v>0</v>
      </c>
      <c r="E15" s="22">
        <v>0</v>
      </c>
    </row>
    <row r="16" spans="1:5" x14ac:dyDescent="0.3">
      <c r="A16" s="9" t="s">
        <v>22</v>
      </c>
      <c r="B16" s="33">
        <v>0</v>
      </c>
      <c r="C16" s="33">
        <v>0</v>
      </c>
      <c r="D16" s="22">
        <v>0</v>
      </c>
      <c r="E16" s="22">
        <v>0</v>
      </c>
    </row>
    <row r="17" spans="1:5" x14ac:dyDescent="0.3">
      <c r="A17" s="9" t="s">
        <v>23</v>
      </c>
      <c r="B17" s="33">
        <v>0</v>
      </c>
      <c r="C17" s="33">
        <v>0</v>
      </c>
      <c r="D17" s="22">
        <v>1</v>
      </c>
      <c r="E17" s="22">
        <v>1</v>
      </c>
    </row>
    <row r="18" spans="1:5" x14ac:dyDescent="0.3">
      <c r="A18" s="9" t="s">
        <v>3</v>
      </c>
      <c r="B18" s="33">
        <v>0</v>
      </c>
      <c r="C18" s="33">
        <v>0</v>
      </c>
      <c r="D18" s="22">
        <v>0</v>
      </c>
      <c r="E18" s="22">
        <v>0</v>
      </c>
    </row>
    <row r="19" spans="1:5" x14ac:dyDescent="0.3">
      <c r="A19" s="9" t="s">
        <v>19</v>
      </c>
      <c r="B19" s="33">
        <v>0</v>
      </c>
      <c r="C19" s="33">
        <v>0</v>
      </c>
      <c r="D19" s="22">
        <v>0</v>
      </c>
      <c r="E19" s="22">
        <v>0</v>
      </c>
    </row>
    <row r="20" spans="1:5" x14ac:dyDescent="0.3">
      <c r="A20" s="9" t="s">
        <v>4</v>
      </c>
      <c r="B20" s="33">
        <v>0</v>
      </c>
      <c r="C20" s="33">
        <v>0</v>
      </c>
      <c r="D20" s="22">
        <v>0</v>
      </c>
      <c r="E20" s="22">
        <v>0</v>
      </c>
    </row>
    <row r="21" spans="1:5" x14ac:dyDescent="0.3">
      <c r="A21" s="9" t="s">
        <v>21</v>
      </c>
      <c r="B21" s="33">
        <v>0</v>
      </c>
      <c r="C21" s="33">
        <v>0</v>
      </c>
      <c r="D21" s="22">
        <v>1</v>
      </c>
      <c r="E21" s="22">
        <v>0</v>
      </c>
    </row>
    <row r="22" spans="1:5" x14ac:dyDescent="0.3">
      <c r="A22" s="9" t="s">
        <v>10</v>
      </c>
      <c r="B22" s="33">
        <v>0</v>
      </c>
      <c r="C22" s="33">
        <v>0</v>
      </c>
      <c r="D22" s="22">
        <v>0.47510000000000002</v>
      </c>
      <c r="E22" s="22">
        <v>1</v>
      </c>
    </row>
    <row r="23" spans="1:5" x14ac:dyDescent="0.3">
      <c r="A23" s="9" t="s">
        <v>38</v>
      </c>
      <c r="B23" s="33">
        <v>0</v>
      </c>
      <c r="C23" s="33">
        <v>0</v>
      </c>
      <c r="D23" s="22">
        <v>1</v>
      </c>
      <c r="E23" s="22">
        <v>1</v>
      </c>
    </row>
    <row r="24" spans="1:5" x14ac:dyDescent="0.3">
      <c r="A24" s="9" t="s">
        <v>51</v>
      </c>
      <c r="B24" s="33">
        <v>0</v>
      </c>
      <c r="C24" s="33">
        <v>0</v>
      </c>
      <c r="D24" s="22">
        <v>0</v>
      </c>
      <c r="E24" s="22">
        <v>0</v>
      </c>
    </row>
    <row r="25" spans="1:5" x14ac:dyDescent="0.3">
      <c r="A25" s="9" t="s">
        <v>49</v>
      </c>
      <c r="B25" s="33">
        <v>0</v>
      </c>
      <c r="C25" s="33">
        <v>0</v>
      </c>
      <c r="D25" s="22">
        <v>0</v>
      </c>
      <c r="E25" s="22">
        <v>0</v>
      </c>
    </row>
  </sheetData>
  <pageMargins left="0.7" right="0.7" top="0.75" bottom="0.75" header="0.3" footer="0.3"/>
  <ignoredErrors>
    <ignoredError sqref="B1:E1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E3809-9FE5-461A-9EC6-BF8F1D41B761}">
  <dimension ref="A1:M21"/>
  <sheetViews>
    <sheetView workbookViewId="0">
      <selection activeCell="F19" sqref="F19"/>
    </sheetView>
  </sheetViews>
  <sheetFormatPr defaultRowHeight="14.4" x14ac:dyDescent="0.3"/>
  <cols>
    <col min="1" max="1" width="17.6640625" bestFit="1" customWidth="1"/>
    <col min="2" max="3" width="12.77734375" bestFit="1" customWidth="1"/>
    <col min="4" max="7" width="13.6640625" bestFit="1" customWidth="1"/>
    <col min="8" max="12" width="12.77734375" bestFit="1" customWidth="1"/>
    <col min="13" max="13" width="12.33203125" bestFit="1" customWidth="1"/>
  </cols>
  <sheetData>
    <row r="1" spans="1:13" x14ac:dyDescent="0.3">
      <c r="A1" s="36" t="s">
        <v>116</v>
      </c>
      <c r="B1" s="37">
        <v>45292</v>
      </c>
      <c r="C1" s="37">
        <v>45323</v>
      </c>
      <c r="D1" s="37">
        <v>45352</v>
      </c>
      <c r="E1" s="37">
        <v>45383</v>
      </c>
      <c r="F1" s="37">
        <v>45413</v>
      </c>
      <c r="G1" s="37">
        <v>45444</v>
      </c>
      <c r="H1" s="37">
        <v>45474</v>
      </c>
      <c r="I1" s="37">
        <v>45505</v>
      </c>
      <c r="J1" s="37">
        <v>45536</v>
      </c>
      <c r="K1" s="37">
        <v>45566</v>
      </c>
      <c r="L1" s="37">
        <v>45597</v>
      </c>
      <c r="M1" s="37">
        <v>45627</v>
      </c>
    </row>
    <row r="2" spans="1:13" x14ac:dyDescent="0.3">
      <c r="A2" s="36" t="s">
        <v>117</v>
      </c>
      <c r="B2" s="36" t="s">
        <v>118</v>
      </c>
      <c r="C2" s="36" t="s">
        <v>119</v>
      </c>
      <c r="D2" s="36" t="s">
        <v>120</v>
      </c>
      <c r="E2" s="36" t="s">
        <v>121</v>
      </c>
      <c r="F2" s="36" t="s">
        <v>121</v>
      </c>
      <c r="G2" s="36" t="s">
        <v>122</v>
      </c>
      <c r="H2" s="36" t="s">
        <v>123</v>
      </c>
      <c r="I2" s="36" t="s">
        <v>124</v>
      </c>
      <c r="J2" s="36" t="s">
        <v>118</v>
      </c>
      <c r="K2" s="36" t="s">
        <v>125</v>
      </c>
      <c r="L2" s="36" t="s">
        <v>126</v>
      </c>
      <c r="M2" s="36" t="s">
        <v>127</v>
      </c>
    </row>
    <row r="3" spans="1:13" x14ac:dyDescent="0.3">
      <c r="A3" s="36" t="s">
        <v>128</v>
      </c>
      <c r="B3" s="36">
        <v>14.65</v>
      </c>
      <c r="C3" s="36">
        <v>15.4</v>
      </c>
      <c r="D3" s="36">
        <v>18.8</v>
      </c>
      <c r="E3" s="36">
        <v>19.55</v>
      </c>
      <c r="F3" s="36">
        <v>19.55</v>
      </c>
      <c r="G3" s="36">
        <v>18.3</v>
      </c>
      <c r="H3" s="36">
        <v>17.05</v>
      </c>
      <c r="I3" s="36">
        <v>16.3</v>
      </c>
      <c r="J3" s="36">
        <v>14.65</v>
      </c>
      <c r="K3" s="36">
        <v>14.4</v>
      </c>
      <c r="L3" s="36">
        <v>12.4</v>
      </c>
      <c r="M3" s="36">
        <v>11.35</v>
      </c>
    </row>
    <row r="4" spans="1:13" x14ac:dyDescent="0.3">
      <c r="A4" s="36" t="s">
        <v>129</v>
      </c>
      <c r="B4" s="36">
        <v>22</v>
      </c>
      <c r="C4" s="36">
        <v>20</v>
      </c>
      <c r="D4" s="36">
        <v>21</v>
      </c>
      <c r="E4" s="36">
        <v>21</v>
      </c>
      <c r="F4" s="36">
        <v>22</v>
      </c>
      <c r="G4" s="36">
        <v>23</v>
      </c>
      <c r="H4" s="36">
        <v>20</v>
      </c>
      <c r="I4" s="36">
        <v>23</v>
      </c>
      <c r="J4" s="36">
        <v>21</v>
      </c>
      <c r="K4" s="36">
        <v>23</v>
      </c>
      <c r="L4" s="36">
        <v>21</v>
      </c>
      <c r="M4" s="36">
        <v>20</v>
      </c>
    </row>
    <row r="5" spans="1:13" x14ac:dyDescent="0.3">
      <c r="A5" s="36" t="s">
        <v>130</v>
      </c>
      <c r="B5" s="36" t="s">
        <v>131</v>
      </c>
      <c r="C5" s="36" t="s">
        <v>132</v>
      </c>
      <c r="D5" s="36" t="s">
        <v>133</v>
      </c>
      <c r="E5" s="36" t="s">
        <v>134</v>
      </c>
      <c r="F5" s="36" t="s">
        <v>135</v>
      </c>
      <c r="G5" s="36" t="s">
        <v>136</v>
      </c>
      <c r="H5" s="36" t="s">
        <v>137</v>
      </c>
      <c r="I5" s="36" t="s">
        <v>138</v>
      </c>
      <c r="J5" s="36" t="s">
        <v>139</v>
      </c>
      <c r="K5" s="36" t="s">
        <v>140</v>
      </c>
      <c r="L5" s="36" t="s">
        <v>141</v>
      </c>
      <c r="M5" s="36" t="s">
        <v>142</v>
      </c>
    </row>
    <row r="8" spans="1:13" ht="57.6" x14ac:dyDescent="0.3">
      <c r="A8" s="38" t="s">
        <v>143</v>
      </c>
      <c r="B8" s="38" t="s">
        <v>144</v>
      </c>
    </row>
    <row r="12" spans="1:13" x14ac:dyDescent="0.3">
      <c r="B12">
        <v>12.5</v>
      </c>
    </row>
    <row r="13" spans="1:13" x14ac:dyDescent="0.3">
      <c r="A13" t="s">
        <v>145</v>
      </c>
      <c r="B13" s="39">
        <f>((B12-5.25)*33+(5.25*30))/B12</f>
        <v>31.74</v>
      </c>
      <c r="C13" s="40">
        <f>B13*B12*B4*8</f>
        <v>69828</v>
      </c>
    </row>
    <row r="20" spans="2:3" x14ac:dyDescent="0.3">
      <c r="B20">
        <v>13.5</v>
      </c>
    </row>
    <row r="21" spans="2:3" x14ac:dyDescent="0.3">
      <c r="B21" s="39">
        <f>((B20-5.25)*33+(5.25*30))/B20</f>
        <v>31.833333333333332</v>
      </c>
      <c r="C21" s="40">
        <f>B21*B20*B4*8</f>
        <v>75636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E5C2A-DC0F-4E63-B0DF-E0CA59B2C830}">
  <dimension ref="A1:AR37"/>
  <sheetViews>
    <sheetView workbookViewId="0">
      <pane xSplit="1" ySplit="1" topLeftCell="AF15" activePane="bottomRight" state="frozen"/>
      <selection pane="topRight" activeCell="B1" sqref="B1"/>
      <selection pane="bottomLeft" activeCell="A2" sqref="A2"/>
      <selection pane="bottomRight" activeCell="AM37" sqref="AM37:AR37"/>
    </sheetView>
  </sheetViews>
  <sheetFormatPr defaultRowHeight="14.4" x14ac:dyDescent="0.3"/>
  <cols>
    <col min="1" max="1" width="22.44140625" style="11" bestFit="1" customWidth="1"/>
    <col min="2" max="44" width="11.33203125" style="11" bestFit="1" customWidth="1"/>
    <col min="45" max="16384" width="8.88671875" style="11"/>
  </cols>
  <sheetData>
    <row r="1" spans="1:44" x14ac:dyDescent="0.3">
      <c r="A1" s="12" t="s">
        <v>0</v>
      </c>
      <c r="B1" s="15" t="s">
        <v>101</v>
      </c>
      <c r="C1" s="15" t="s">
        <v>102</v>
      </c>
      <c r="D1" s="15" t="s">
        <v>103</v>
      </c>
      <c r="E1" s="15" t="s">
        <v>104</v>
      </c>
      <c r="F1" s="15" t="s">
        <v>105</v>
      </c>
      <c r="G1" s="15" t="s">
        <v>106</v>
      </c>
      <c r="H1" s="15" t="s">
        <v>107</v>
      </c>
      <c r="I1" s="15" t="s">
        <v>108</v>
      </c>
      <c r="J1" s="15" t="s">
        <v>109</v>
      </c>
      <c r="K1" s="15" t="s">
        <v>110</v>
      </c>
      <c r="L1" s="15" t="s">
        <v>111</v>
      </c>
      <c r="M1" s="15" t="s">
        <v>112</v>
      </c>
      <c r="N1" s="14" t="s">
        <v>63</v>
      </c>
      <c r="O1" s="14" t="s">
        <v>64</v>
      </c>
      <c r="P1" s="14" t="s">
        <v>65</v>
      </c>
      <c r="Q1" s="14" t="s">
        <v>66</v>
      </c>
      <c r="R1" s="14" t="s">
        <v>67</v>
      </c>
      <c r="S1" s="14" t="s">
        <v>68</v>
      </c>
      <c r="T1" s="14" t="s">
        <v>69</v>
      </c>
      <c r="U1" s="14" t="s">
        <v>70</v>
      </c>
      <c r="V1" s="14" t="s">
        <v>71</v>
      </c>
      <c r="W1" s="14" t="s">
        <v>72</v>
      </c>
      <c r="X1" s="14" t="s">
        <v>73</v>
      </c>
      <c r="Y1" s="14" t="s">
        <v>74</v>
      </c>
      <c r="Z1" s="14" t="s">
        <v>25</v>
      </c>
      <c r="AA1" s="14" t="s">
        <v>27</v>
      </c>
      <c r="AB1" s="14" t="s">
        <v>28</v>
      </c>
      <c r="AC1" s="14" t="s">
        <v>29</v>
      </c>
      <c r="AD1" s="14" t="s">
        <v>30</v>
      </c>
      <c r="AE1" s="14" t="s">
        <v>31</v>
      </c>
      <c r="AF1" s="14" t="s">
        <v>32</v>
      </c>
      <c r="AG1" s="14" t="s">
        <v>33</v>
      </c>
      <c r="AH1" s="14" t="s">
        <v>34</v>
      </c>
      <c r="AI1" s="14" t="s">
        <v>35</v>
      </c>
      <c r="AJ1" s="14" t="s">
        <v>36</v>
      </c>
      <c r="AK1" s="14" t="s">
        <v>37</v>
      </c>
      <c r="AL1" s="14" t="s">
        <v>26</v>
      </c>
      <c r="AM1" s="14" t="s">
        <v>39</v>
      </c>
      <c r="AN1" s="14" t="s">
        <v>40</v>
      </c>
      <c r="AO1" s="14" t="s">
        <v>41</v>
      </c>
      <c r="AP1" s="14" t="s">
        <v>42</v>
      </c>
      <c r="AQ1" s="14" t="s">
        <v>43</v>
      </c>
      <c r="AR1" s="14" t="s">
        <v>44</v>
      </c>
    </row>
    <row r="2" spans="1:44" x14ac:dyDescent="0.3">
      <c r="A2" s="1" t="s">
        <v>5</v>
      </c>
      <c r="B2" s="4">
        <f>SUM(B3:B25)</f>
        <v>8333.3333333333339</v>
      </c>
      <c r="C2" s="4">
        <f t="shared" ref="C2:AR2" si="0">SUM(C3:C25)</f>
        <v>8333.3333333333339</v>
      </c>
      <c r="D2" s="4">
        <f t="shared" si="0"/>
        <v>8333.3333333333339</v>
      </c>
      <c r="E2" s="4">
        <f t="shared" si="0"/>
        <v>17337.5</v>
      </c>
      <c r="F2" s="4">
        <f t="shared" si="0"/>
        <v>15075</v>
      </c>
      <c r="G2" s="4">
        <f t="shared" si="0"/>
        <v>20100</v>
      </c>
      <c r="H2" s="4">
        <f t="shared" si="0"/>
        <v>36562.5</v>
      </c>
      <c r="I2" s="4">
        <f t="shared" si="0"/>
        <v>32427</v>
      </c>
      <c r="J2" s="4">
        <f t="shared" si="0"/>
        <v>28606.5</v>
      </c>
      <c r="K2" s="4">
        <f t="shared" si="0"/>
        <v>14764</v>
      </c>
      <c r="L2" s="4">
        <f t="shared" si="0"/>
        <v>11875</v>
      </c>
      <c r="M2" s="4">
        <f t="shared" si="0"/>
        <v>19337.5</v>
      </c>
      <c r="N2" s="4">
        <f t="shared" si="0"/>
        <v>17208</v>
      </c>
      <c r="O2" s="4">
        <f t="shared" si="0"/>
        <v>35176</v>
      </c>
      <c r="P2" s="4">
        <f t="shared" si="0"/>
        <v>48512</v>
      </c>
      <c r="Q2" s="4">
        <f t="shared" si="0"/>
        <v>49818</v>
      </c>
      <c r="R2" s="4">
        <f t="shared" si="0"/>
        <v>51939</v>
      </c>
      <c r="S2" s="4">
        <f t="shared" si="0"/>
        <v>47242.5</v>
      </c>
      <c r="T2" s="4">
        <f t="shared" si="0"/>
        <v>53805</v>
      </c>
      <c r="U2" s="4">
        <f t="shared" si="0"/>
        <v>50953.5</v>
      </c>
      <c r="V2" s="4">
        <f t="shared" si="0"/>
        <v>55426.5</v>
      </c>
      <c r="W2" s="4">
        <f t="shared" si="0"/>
        <v>48595.5</v>
      </c>
      <c r="X2" s="4">
        <f t="shared" si="0"/>
        <v>59096</v>
      </c>
      <c r="Y2" s="4">
        <f t="shared" si="0"/>
        <v>47503.5</v>
      </c>
      <c r="Z2" s="4">
        <f t="shared" si="0"/>
        <v>38807</v>
      </c>
      <c r="AA2" s="4">
        <f t="shared" si="0"/>
        <v>36191.25</v>
      </c>
      <c r="AB2" s="4">
        <f t="shared" si="0"/>
        <v>37725</v>
      </c>
      <c r="AC2" s="4">
        <f t="shared" si="0"/>
        <v>32729.25</v>
      </c>
      <c r="AD2" s="4">
        <f t="shared" si="0"/>
        <v>33647.25</v>
      </c>
      <c r="AE2" s="4">
        <f t="shared" si="0"/>
        <v>57430.5</v>
      </c>
      <c r="AF2" s="4">
        <f t="shared" si="0"/>
        <v>57603</v>
      </c>
      <c r="AG2" s="4">
        <f t="shared" si="0"/>
        <v>61940.25</v>
      </c>
      <c r="AH2" s="4">
        <f t="shared" si="0"/>
        <v>49245.75</v>
      </c>
      <c r="AI2" s="4">
        <f t="shared" si="0"/>
        <v>56768.25</v>
      </c>
      <c r="AJ2" s="4">
        <f t="shared" si="0"/>
        <v>53391</v>
      </c>
      <c r="AK2" s="4">
        <f t="shared" si="0"/>
        <v>41883</v>
      </c>
      <c r="AL2" s="4">
        <f t="shared" si="0"/>
        <v>47949</v>
      </c>
      <c r="AM2" s="4">
        <f t="shared" si="0"/>
        <v>0</v>
      </c>
      <c r="AN2" s="4">
        <f t="shared" si="0"/>
        <v>0</v>
      </c>
      <c r="AO2" s="4">
        <f t="shared" si="0"/>
        <v>0</v>
      </c>
      <c r="AP2" s="4">
        <f t="shared" si="0"/>
        <v>0</v>
      </c>
      <c r="AQ2" s="4">
        <f t="shared" si="0"/>
        <v>0</v>
      </c>
      <c r="AR2" s="4">
        <f t="shared" si="0"/>
        <v>0</v>
      </c>
    </row>
    <row r="3" spans="1:44" x14ac:dyDescent="0.3">
      <c r="A3" s="1" t="s">
        <v>17</v>
      </c>
      <c r="B3" s="4">
        <v>8333.3333333333339</v>
      </c>
      <c r="C3" s="4">
        <v>8333.3333333333339</v>
      </c>
      <c r="D3" s="4">
        <v>8333.3333333333339</v>
      </c>
      <c r="E3" s="4">
        <v>6225</v>
      </c>
      <c r="F3" s="4">
        <v>2550</v>
      </c>
      <c r="G3" s="4">
        <v>1175</v>
      </c>
      <c r="H3" s="4">
        <v>1262.5</v>
      </c>
      <c r="I3" s="4">
        <v>3300</v>
      </c>
      <c r="J3" s="4">
        <v>1875</v>
      </c>
      <c r="K3" s="4">
        <v>312.5</v>
      </c>
      <c r="L3" s="4">
        <v>775</v>
      </c>
      <c r="M3" s="4">
        <v>1412.5</v>
      </c>
      <c r="N3" s="4">
        <v>1350</v>
      </c>
      <c r="O3" s="4">
        <v>1080</v>
      </c>
      <c r="P3" s="4">
        <v>1230</v>
      </c>
      <c r="Q3" s="4">
        <v>1140</v>
      </c>
      <c r="R3" s="4">
        <v>1020</v>
      </c>
      <c r="S3" s="4">
        <v>1110</v>
      </c>
      <c r="T3" s="4">
        <v>1110</v>
      </c>
      <c r="U3" s="4">
        <v>1680</v>
      </c>
      <c r="V3" s="4">
        <v>960</v>
      </c>
      <c r="W3" s="4">
        <v>720</v>
      </c>
      <c r="X3" s="4">
        <v>1200</v>
      </c>
      <c r="Y3" s="4">
        <v>480</v>
      </c>
      <c r="Z3" s="4">
        <v>855</v>
      </c>
      <c r="AA3" s="4">
        <v>1056</v>
      </c>
      <c r="AB3" s="4">
        <v>1567.5</v>
      </c>
      <c r="AC3" s="4">
        <v>1056</v>
      </c>
      <c r="AD3" s="4">
        <v>1320</v>
      </c>
      <c r="AE3" s="4">
        <v>1056</v>
      </c>
      <c r="AF3" s="4">
        <v>1056</v>
      </c>
      <c r="AG3" s="4">
        <v>1320</v>
      </c>
      <c r="AH3" s="4">
        <v>1056</v>
      </c>
      <c r="AI3" s="4">
        <v>1056</v>
      </c>
      <c r="AJ3" s="4">
        <v>1056</v>
      </c>
      <c r="AK3" s="4">
        <v>1056</v>
      </c>
      <c r="AL3" s="4">
        <v>1320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</row>
    <row r="4" spans="1:44" x14ac:dyDescent="0.3">
      <c r="A4" s="1" t="s">
        <v>13</v>
      </c>
      <c r="B4" s="4"/>
      <c r="C4" s="4"/>
      <c r="D4" s="4"/>
      <c r="E4" s="4">
        <v>4987.5</v>
      </c>
      <c r="F4" s="4">
        <v>7850</v>
      </c>
      <c r="G4" s="4">
        <v>9075</v>
      </c>
      <c r="H4" s="4">
        <v>10662.5</v>
      </c>
      <c r="I4" s="4">
        <v>10139.5</v>
      </c>
      <c r="J4" s="4">
        <v>10894</v>
      </c>
      <c r="K4" s="4">
        <v>4076.5</v>
      </c>
      <c r="L4" s="4">
        <v>5162.5</v>
      </c>
      <c r="M4" s="4">
        <v>7437.5</v>
      </c>
      <c r="N4" s="4">
        <v>6690</v>
      </c>
      <c r="O4" s="4">
        <v>3252</v>
      </c>
      <c r="P4" s="4">
        <v>822</v>
      </c>
      <c r="Q4" s="4">
        <v>678</v>
      </c>
      <c r="R4" s="4">
        <v>684</v>
      </c>
      <c r="S4" s="4">
        <v>4426.5</v>
      </c>
      <c r="T4" s="4">
        <v>5605.5</v>
      </c>
      <c r="U4" s="4">
        <v>5110.5</v>
      </c>
      <c r="V4" s="4">
        <v>423</v>
      </c>
      <c r="W4" s="4">
        <v>1318.5</v>
      </c>
      <c r="X4" s="4">
        <v>3795</v>
      </c>
      <c r="Y4" s="4">
        <v>586.5</v>
      </c>
      <c r="Z4" s="4">
        <v>3370.5</v>
      </c>
      <c r="AA4" s="4">
        <v>2103</v>
      </c>
      <c r="AB4" s="4">
        <v>693</v>
      </c>
      <c r="AC4" s="4">
        <v>1749</v>
      </c>
      <c r="AD4" s="4">
        <v>2136</v>
      </c>
      <c r="AE4" s="4">
        <v>1065</v>
      </c>
      <c r="AF4" s="4">
        <v>1290</v>
      </c>
      <c r="AG4" s="4">
        <v>900</v>
      </c>
      <c r="AH4" s="4">
        <v>2292</v>
      </c>
      <c r="AI4" s="4">
        <v>1509</v>
      </c>
      <c r="AJ4" s="4">
        <v>603</v>
      </c>
      <c r="AK4" s="4">
        <v>882</v>
      </c>
      <c r="AL4" s="4">
        <v>918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</row>
    <row r="5" spans="1:44" x14ac:dyDescent="0.3">
      <c r="A5" s="1" t="s">
        <v>15</v>
      </c>
      <c r="B5" s="4"/>
      <c r="C5" s="4"/>
      <c r="D5" s="4"/>
      <c r="E5" s="4">
        <v>3925</v>
      </c>
      <c r="F5" s="4">
        <v>4675</v>
      </c>
      <c r="G5" s="4">
        <v>9075</v>
      </c>
      <c r="H5" s="4">
        <v>14212.5</v>
      </c>
      <c r="I5" s="4">
        <v>14150</v>
      </c>
      <c r="J5" s="4">
        <v>7987.5</v>
      </c>
      <c r="K5" s="4">
        <v>4337.5</v>
      </c>
      <c r="L5" s="4">
        <v>900</v>
      </c>
      <c r="M5" s="4">
        <v>425</v>
      </c>
      <c r="N5" s="4">
        <v>5025</v>
      </c>
      <c r="O5" s="4">
        <v>6705</v>
      </c>
      <c r="P5" s="4">
        <v>6270</v>
      </c>
      <c r="Q5" s="4">
        <v>5325</v>
      </c>
      <c r="R5" s="4">
        <v>4005</v>
      </c>
      <c r="S5" s="4">
        <v>4462.5</v>
      </c>
      <c r="T5" s="4">
        <v>2704.5</v>
      </c>
      <c r="U5" s="4">
        <v>3726</v>
      </c>
      <c r="V5" s="4">
        <v>2676</v>
      </c>
      <c r="W5" s="4">
        <v>1908</v>
      </c>
      <c r="X5" s="4">
        <v>2024</v>
      </c>
      <c r="Y5" s="4">
        <v>2824.5</v>
      </c>
      <c r="Z5" s="4">
        <v>2745</v>
      </c>
      <c r="AA5" s="4">
        <v>3111</v>
      </c>
      <c r="AB5" s="4">
        <v>3780</v>
      </c>
      <c r="AC5" s="4">
        <v>3030</v>
      </c>
      <c r="AD5" s="4">
        <v>3645</v>
      </c>
      <c r="AE5" s="4">
        <v>3765</v>
      </c>
      <c r="AF5" s="4">
        <v>2940</v>
      </c>
      <c r="AG5" s="4">
        <v>3195</v>
      </c>
      <c r="AH5" s="4">
        <v>2040</v>
      </c>
      <c r="AI5" s="4">
        <v>3300</v>
      </c>
      <c r="AJ5" s="4">
        <v>4785</v>
      </c>
      <c r="AK5" s="4">
        <v>4080</v>
      </c>
      <c r="AL5" s="4">
        <v>5235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</row>
    <row r="6" spans="1:44" x14ac:dyDescent="0.3">
      <c r="A6" s="1" t="s">
        <v>1</v>
      </c>
      <c r="B6" s="4"/>
      <c r="C6" s="4"/>
      <c r="D6" s="4"/>
      <c r="E6" s="4">
        <v>2200</v>
      </c>
      <c r="F6" s="4">
        <v>0</v>
      </c>
      <c r="G6" s="4">
        <v>775</v>
      </c>
      <c r="H6" s="4">
        <v>2275</v>
      </c>
      <c r="I6" s="4">
        <v>4287.5</v>
      </c>
      <c r="J6" s="4">
        <v>4075</v>
      </c>
      <c r="K6" s="4">
        <v>3325</v>
      </c>
      <c r="L6" s="4">
        <v>150</v>
      </c>
      <c r="M6" s="4">
        <v>75</v>
      </c>
      <c r="N6" s="4">
        <v>150</v>
      </c>
      <c r="O6" s="4">
        <v>135</v>
      </c>
      <c r="P6" s="4">
        <v>180</v>
      </c>
      <c r="Q6" s="4">
        <v>618</v>
      </c>
      <c r="R6" s="4">
        <v>0</v>
      </c>
      <c r="S6" s="4">
        <v>90</v>
      </c>
      <c r="T6" s="4">
        <v>1452</v>
      </c>
      <c r="U6" s="4">
        <v>2245.5</v>
      </c>
      <c r="V6" s="4">
        <v>324</v>
      </c>
      <c r="W6" s="4">
        <v>433.5</v>
      </c>
      <c r="X6" s="4">
        <v>3711</v>
      </c>
      <c r="Y6" s="4">
        <v>3558</v>
      </c>
      <c r="Z6" s="4">
        <v>4497</v>
      </c>
      <c r="AA6" s="4">
        <v>907.5</v>
      </c>
      <c r="AB6" s="4">
        <v>1740.75</v>
      </c>
      <c r="AC6" s="4">
        <v>899.25</v>
      </c>
      <c r="AD6" s="4">
        <v>360</v>
      </c>
      <c r="AE6" s="4">
        <v>519.75</v>
      </c>
      <c r="AF6" s="4">
        <v>363</v>
      </c>
      <c r="AG6" s="4">
        <v>181.5</v>
      </c>
      <c r="AH6" s="4">
        <v>645</v>
      </c>
      <c r="AI6" s="4">
        <v>525</v>
      </c>
      <c r="AJ6" s="4">
        <v>630</v>
      </c>
      <c r="AK6" s="4">
        <v>90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</row>
    <row r="7" spans="1:44" x14ac:dyDescent="0.3">
      <c r="A7" s="1" t="s">
        <v>16</v>
      </c>
      <c r="B7" s="4"/>
      <c r="C7" s="4"/>
      <c r="D7" s="4"/>
      <c r="E7" s="4"/>
      <c r="F7" s="4"/>
      <c r="G7" s="4"/>
      <c r="H7" s="4">
        <v>8150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2325</v>
      </c>
      <c r="O7" s="4">
        <v>4935</v>
      </c>
      <c r="P7" s="4">
        <v>8742</v>
      </c>
      <c r="Q7" s="4">
        <v>10347</v>
      </c>
      <c r="R7" s="4">
        <v>9189</v>
      </c>
      <c r="S7" s="4">
        <v>9102</v>
      </c>
      <c r="T7" s="4">
        <v>9498</v>
      </c>
      <c r="U7" s="4">
        <v>9325.5</v>
      </c>
      <c r="V7" s="4">
        <v>9643.5</v>
      </c>
      <c r="W7" s="4">
        <v>6696</v>
      </c>
      <c r="X7" s="4">
        <v>6703.5</v>
      </c>
      <c r="Y7" s="4">
        <v>8161.5</v>
      </c>
      <c r="Z7" s="4">
        <v>5995.5</v>
      </c>
      <c r="AA7" s="4">
        <v>3997.5</v>
      </c>
      <c r="AB7" s="4">
        <v>5743.5</v>
      </c>
      <c r="AC7" s="4">
        <v>4311</v>
      </c>
      <c r="AD7" s="4">
        <v>5925</v>
      </c>
      <c r="AE7" s="4">
        <v>6119.25</v>
      </c>
      <c r="AF7" s="4">
        <v>4476</v>
      </c>
      <c r="AG7" s="4">
        <v>6144</v>
      </c>
      <c r="AH7" s="4">
        <v>4665</v>
      </c>
      <c r="AI7" s="4">
        <v>5265</v>
      </c>
      <c r="AJ7" s="4">
        <v>5385</v>
      </c>
      <c r="AK7" s="4">
        <v>4620</v>
      </c>
      <c r="AL7" s="4">
        <v>5670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</row>
    <row r="8" spans="1:44" x14ac:dyDescent="0.3">
      <c r="A8" s="1" t="s">
        <v>99</v>
      </c>
      <c r="B8" s="4"/>
      <c r="C8" s="4"/>
      <c r="D8" s="4"/>
      <c r="E8" s="4"/>
      <c r="F8" s="4"/>
      <c r="G8" s="4"/>
      <c r="H8" s="4"/>
      <c r="I8" s="4">
        <v>550</v>
      </c>
      <c r="J8" s="4">
        <v>3775</v>
      </c>
      <c r="K8" s="4">
        <v>1625</v>
      </c>
      <c r="L8" s="4">
        <v>137.5</v>
      </c>
      <c r="M8" s="4">
        <v>25</v>
      </c>
      <c r="N8" s="4">
        <v>1668</v>
      </c>
      <c r="O8" s="4">
        <v>10518</v>
      </c>
      <c r="P8" s="4">
        <v>13455</v>
      </c>
      <c r="Q8" s="4">
        <v>12138</v>
      </c>
      <c r="R8" s="4">
        <v>12240</v>
      </c>
      <c r="S8" s="4">
        <v>9780</v>
      </c>
      <c r="T8" s="4">
        <v>9540</v>
      </c>
      <c r="U8" s="4">
        <v>9930</v>
      </c>
      <c r="V8" s="4">
        <v>11199</v>
      </c>
      <c r="W8" s="4">
        <v>8817</v>
      </c>
      <c r="X8" s="4">
        <v>10536</v>
      </c>
      <c r="Y8" s="4">
        <v>2733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</row>
    <row r="9" spans="1:44" x14ac:dyDescent="0.3">
      <c r="A9" s="1" t="s">
        <v>24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>
        <v>0</v>
      </c>
      <c r="O9" s="4">
        <v>8070</v>
      </c>
      <c r="P9" s="4">
        <v>10826</v>
      </c>
      <c r="Q9" s="4">
        <v>11766</v>
      </c>
      <c r="R9" s="4">
        <v>12048</v>
      </c>
      <c r="S9" s="4">
        <v>10996.5</v>
      </c>
      <c r="T9" s="4">
        <v>13845</v>
      </c>
      <c r="U9" s="4">
        <v>9315</v>
      </c>
      <c r="V9" s="4">
        <v>11962.5</v>
      </c>
      <c r="W9" s="4">
        <v>10128</v>
      </c>
      <c r="X9" s="4">
        <v>12192</v>
      </c>
      <c r="Y9" s="4">
        <v>4620</v>
      </c>
      <c r="Z9" s="4">
        <v>7327.5</v>
      </c>
      <c r="AA9" s="4">
        <v>5799</v>
      </c>
      <c r="AB9" s="4">
        <v>4986</v>
      </c>
      <c r="AC9" s="4">
        <v>5027.25</v>
      </c>
      <c r="AD9" s="4">
        <v>4651.5</v>
      </c>
      <c r="AE9" s="4">
        <v>4452</v>
      </c>
      <c r="AF9" s="4">
        <v>5241</v>
      </c>
      <c r="AG9" s="4">
        <v>3349.5</v>
      </c>
      <c r="AH9" s="4">
        <v>3844.5</v>
      </c>
      <c r="AI9" s="4">
        <v>4785</v>
      </c>
      <c r="AJ9" s="4">
        <v>3283.5</v>
      </c>
      <c r="AK9" s="4">
        <v>2640</v>
      </c>
      <c r="AL9" s="4">
        <v>2013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</row>
    <row r="10" spans="1:44" x14ac:dyDescent="0.3">
      <c r="A10" s="1" t="s">
        <v>11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>
        <v>0</v>
      </c>
      <c r="O10" s="4">
        <v>481</v>
      </c>
      <c r="P10" s="4">
        <v>6987</v>
      </c>
      <c r="Q10" s="4">
        <v>7806</v>
      </c>
      <c r="R10" s="4">
        <v>12753</v>
      </c>
      <c r="S10" s="4">
        <v>7275</v>
      </c>
      <c r="T10" s="4">
        <v>10050</v>
      </c>
      <c r="U10" s="4">
        <v>8565</v>
      </c>
      <c r="V10" s="4">
        <v>10500</v>
      </c>
      <c r="W10" s="4">
        <v>10065</v>
      </c>
      <c r="X10" s="4">
        <v>10410</v>
      </c>
      <c r="Y10" s="4">
        <v>2745</v>
      </c>
      <c r="Z10" s="4">
        <v>2865</v>
      </c>
      <c r="AA10" s="4">
        <v>4092</v>
      </c>
      <c r="AB10" s="4">
        <v>3426.75</v>
      </c>
      <c r="AC10" s="4">
        <v>3469.5</v>
      </c>
      <c r="AD10" s="4">
        <v>3318</v>
      </c>
      <c r="AE10" s="4">
        <v>1773.75</v>
      </c>
      <c r="AF10" s="4">
        <v>2227.5</v>
      </c>
      <c r="AG10" s="4">
        <v>1105.5</v>
      </c>
      <c r="AH10" s="4">
        <v>1515</v>
      </c>
      <c r="AI10" s="4">
        <v>510</v>
      </c>
      <c r="AJ10" s="4">
        <v>450</v>
      </c>
      <c r="AK10" s="4">
        <v>15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</row>
    <row r="11" spans="1:44" x14ac:dyDescent="0.3">
      <c r="A11" s="1" t="s">
        <v>14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1056</v>
      </c>
      <c r="V11" s="4">
        <v>7111.5</v>
      </c>
      <c r="W11" s="4">
        <v>5572.5</v>
      </c>
      <c r="X11" s="4">
        <v>2986.5</v>
      </c>
      <c r="Y11" s="4">
        <v>0</v>
      </c>
      <c r="Z11" s="4">
        <v>66</v>
      </c>
      <c r="AA11" s="4">
        <v>576</v>
      </c>
      <c r="AB11" s="4">
        <v>570</v>
      </c>
      <c r="AC11" s="4">
        <v>300</v>
      </c>
      <c r="AD11" s="4">
        <v>165</v>
      </c>
      <c r="AE11" s="4">
        <v>115.5</v>
      </c>
      <c r="AF11" s="4">
        <v>99</v>
      </c>
      <c r="AG11" s="4">
        <v>1534.5</v>
      </c>
      <c r="AH11" s="4">
        <v>1200.9000000000001</v>
      </c>
      <c r="AI11" s="4">
        <v>1812.75</v>
      </c>
      <c r="AJ11" s="4">
        <v>885</v>
      </c>
      <c r="AK11" s="4">
        <v>1665</v>
      </c>
      <c r="AL11" s="4">
        <v>705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</row>
    <row r="12" spans="1:44" x14ac:dyDescent="0.3">
      <c r="A12" s="1" t="s">
        <v>20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627</v>
      </c>
      <c r="W12" s="4">
        <v>1485</v>
      </c>
      <c r="X12" s="4">
        <v>459</v>
      </c>
      <c r="Y12" s="4">
        <v>255</v>
      </c>
      <c r="Z12" s="4">
        <v>927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</row>
    <row r="13" spans="1:44" x14ac:dyDescent="0.3">
      <c r="A13" s="1" t="s">
        <v>18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14355</v>
      </c>
      <c r="Z13" s="4">
        <v>406.5</v>
      </c>
      <c r="AA13" s="4">
        <v>2988.75</v>
      </c>
      <c r="AB13" s="4">
        <v>2760</v>
      </c>
      <c r="AC13" s="4">
        <v>1153.5</v>
      </c>
      <c r="AD13" s="4">
        <v>1392</v>
      </c>
      <c r="AE13" s="4">
        <v>1567.5</v>
      </c>
      <c r="AF13" s="4">
        <v>1833</v>
      </c>
      <c r="AG13" s="4">
        <v>1446</v>
      </c>
      <c r="AH13" s="4">
        <v>1728</v>
      </c>
      <c r="AI13" s="4">
        <v>1203</v>
      </c>
      <c r="AJ13" s="4">
        <v>1416</v>
      </c>
      <c r="AK13" s="4">
        <v>3555</v>
      </c>
      <c r="AL13" s="4">
        <v>4845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</row>
    <row r="14" spans="1:44" x14ac:dyDescent="0.3">
      <c r="A14" s="1" t="s">
        <v>12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1452</v>
      </c>
      <c r="X14" s="4">
        <v>5079</v>
      </c>
      <c r="Y14" s="4">
        <v>7185</v>
      </c>
      <c r="Z14" s="4">
        <v>4671</v>
      </c>
      <c r="AA14" s="4">
        <v>2689.5</v>
      </c>
      <c r="AB14" s="4">
        <v>1749</v>
      </c>
      <c r="AC14" s="4">
        <v>3287.25</v>
      </c>
      <c r="AD14" s="4">
        <v>1331</v>
      </c>
      <c r="AE14" s="4">
        <v>3951.75</v>
      </c>
      <c r="AF14" s="4">
        <v>10510.5</v>
      </c>
      <c r="AG14" s="4">
        <v>12721.5</v>
      </c>
      <c r="AH14" s="4">
        <v>10197</v>
      </c>
      <c r="AI14" s="4">
        <v>15799.5</v>
      </c>
      <c r="AJ14" s="4">
        <v>13344</v>
      </c>
      <c r="AK14" s="4">
        <v>8274</v>
      </c>
      <c r="AL14" s="4">
        <v>9276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</row>
    <row r="15" spans="1:44" x14ac:dyDescent="0.3">
      <c r="A15" s="1" t="s">
        <v>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>
        <v>5081</v>
      </c>
      <c r="AA15" s="4">
        <v>6499.5</v>
      </c>
      <c r="AB15" s="4">
        <v>7156.5</v>
      </c>
      <c r="AC15" s="4">
        <v>4693.5</v>
      </c>
      <c r="AD15" s="4">
        <v>5618.25</v>
      </c>
      <c r="AE15" s="4">
        <v>3570</v>
      </c>
      <c r="AF15" s="4">
        <v>7734</v>
      </c>
      <c r="AG15" s="4">
        <v>6027</v>
      </c>
      <c r="AH15" s="4">
        <v>4276.5</v>
      </c>
      <c r="AI15" s="4">
        <v>7407</v>
      </c>
      <c r="AJ15" s="4">
        <v>3924.0000000000005</v>
      </c>
      <c r="AK15" s="4">
        <v>3105</v>
      </c>
      <c r="AL15" s="4">
        <v>3855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</row>
    <row r="16" spans="1:44" x14ac:dyDescent="0.3">
      <c r="A16" s="1" t="s">
        <v>22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>
        <v>2371.5</v>
      </c>
      <c r="AB16" s="4">
        <v>2100</v>
      </c>
      <c r="AC16" s="4">
        <v>1575</v>
      </c>
      <c r="AD16" s="4">
        <v>2102.5</v>
      </c>
      <c r="AE16" s="4">
        <v>4080</v>
      </c>
      <c r="AF16" s="4">
        <v>7132.5</v>
      </c>
      <c r="AG16" s="4">
        <v>6532.5</v>
      </c>
      <c r="AH16" s="4">
        <v>6855</v>
      </c>
      <c r="AI16" s="4">
        <v>5790</v>
      </c>
      <c r="AJ16" s="4">
        <v>7410</v>
      </c>
      <c r="AK16" s="4">
        <v>6270</v>
      </c>
      <c r="AL16" s="4">
        <v>6315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</row>
    <row r="17" spans="1:44" x14ac:dyDescent="0.3">
      <c r="A17" s="1" t="s">
        <v>23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>
        <v>1452</v>
      </c>
      <c r="AC17" s="4">
        <v>2178</v>
      </c>
      <c r="AD17" s="4">
        <v>1630.5</v>
      </c>
      <c r="AE17" s="4">
        <v>1785</v>
      </c>
      <c r="AF17" s="4">
        <v>1977</v>
      </c>
      <c r="AG17" s="4">
        <v>525</v>
      </c>
      <c r="AH17" s="4">
        <v>870</v>
      </c>
      <c r="AI17" s="4">
        <v>360</v>
      </c>
      <c r="AJ17" s="4">
        <v>1365</v>
      </c>
      <c r="AK17" s="4">
        <v>870</v>
      </c>
      <c r="AL17" s="4">
        <v>465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</row>
    <row r="18" spans="1:44" x14ac:dyDescent="0.3">
      <c r="A18" s="1" t="s">
        <v>3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>
        <v>52.5</v>
      </c>
      <c r="AE18" s="4">
        <v>9735</v>
      </c>
      <c r="AF18" s="4">
        <v>2937</v>
      </c>
      <c r="AG18" s="4">
        <v>1947</v>
      </c>
      <c r="AH18" s="4">
        <v>660</v>
      </c>
      <c r="AI18" s="4">
        <v>330</v>
      </c>
      <c r="AJ18" s="4">
        <v>1287</v>
      </c>
      <c r="AK18" s="4">
        <v>0</v>
      </c>
      <c r="AL18" s="4">
        <v>2706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</row>
    <row r="19" spans="1:44" x14ac:dyDescent="0.3">
      <c r="A19" s="1" t="s">
        <v>19</v>
      </c>
      <c r="B19" s="4"/>
      <c r="C19" s="4"/>
      <c r="D19" s="4"/>
      <c r="E19" s="4"/>
      <c r="F19" s="4"/>
      <c r="G19" s="4"/>
      <c r="H19" s="4"/>
      <c r="I19" s="4"/>
      <c r="J19" s="4"/>
      <c r="K19" s="4">
        <v>1087.5</v>
      </c>
      <c r="L19" s="4">
        <v>4750</v>
      </c>
      <c r="M19" s="4">
        <v>9962.5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>
        <v>12423</v>
      </c>
      <c r="AF19" s="4">
        <v>5245.5</v>
      </c>
      <c r="AG19" s="4">
        <v>9108</v>
      </c>
      <c r="AH19" s="4">
        <v>2457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</row>
    <row r="20" spans="1:44" x14ac:dyDescent="0.3">
      <c r="A20" s="1" t="s">
        <v>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>
        <v>1452</v>
      </c>
      <c r="AF20" s="4">
        <v>2541</v>
      </c>
      <c r="AG20" s="4">
        <v>1127.25</v>
      </c>
      <c r="AH20" s="4">
        <v>2461.35</v>
      </c>
      <c r="AI20" s="4">
        <v>0</v>
      </c>
      <c r="AJ20" s="4">
        <v>2260.5</v>
      </c>
      <c r="AK20" s="4">
        <v>2112</v>
      </c>
      <c r="AL20" s="4">
        <v>2673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</row>
    <row r="21" spans="1:44" x14ac:dyDescent="0.3">
      <c r="A21" s="1" t="s">
        <v>21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>
        <v>4776</v>
      </c>
      <c r="AH21" s="4">
        <v>916.5</v>
      </c>
      <c r="AI21" s="4">
        <v>0</v>
      </c>
      <c r="AJ21" s="4">
        <v>0</v>
      </c>
      <c r="AK21" s="4"/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</row>
    <row r="22" spans="1:44" x14ac:dyDescent="0.3">
      <c r="A22" s="1" t="s">
        <v>10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>
        <v>1566</v>
      </c>
      <c r="AI22" s="4">
        <v>7116</v>
      </c>
      <c r="AJ22" s="4">
        <v>5307</v>
      </c>
      <c r="AK22" s="4">
        <v>2007</v>
      </c>
      <c r="AL22" s="4">
        <v>99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</row>
    <row r="23" spans="1:44" x14ac:dyDescent="0.3">
      <c r="A23" s="1" t="s">
        <v>38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>
        <v>642</v>
      </c>
      <c r="AL23" s="4">
        <v>801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</row>
    <row r="24" spans="1:44" x14ac:dyDescent="0.3">
      <c r="A24" s="1" t="s">
        <v>51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>
        <v>462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</row>
    <row r="25" spans="1:44" x14ac:dyDescent="0.3">
      <c r="A25" s="1" t="s">
        <v>49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>
        <v>591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</row>
    <row r="26" spans="1:44" x14ac:dyDescent="0.3"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</row>
    <row r="27" spans="1:44" x14ac:dyDescent="0.3"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</row>
    <row r="28" spans="1:44" x14ac:dyDescent="0.3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</row>
    <row r="29" spans="1:44" x14ac:dyDescent="0.3"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</row>
    <row r="30" spans="1:44" x14ac:dyDescent="0.3">
      <c r="A30" s="1" t="s">
        <v>53</v>
      </c>
      <c r="B30" s="4">
        <f t="shared" ref="B30" si="1">B10+B14+B6+B4+B22+B18+B19+B17</f>
        <v>0</v>
      </c>
      <c r="C30" s="4">
        <f t="shared" ref="C30:AL30" si="2">C10+C14+C6+C4+C22+C18+C19+C17</f>
        <v>0</v>
      </c>
      <c r="D30" s="4">
        <f t="shared" si="2"/>
        <v>0</v>
      </c>
      <c r="E30" s="4">
        <f t="shared" si="2"/>
        <v>7187.5</v>
      </c>
      <c r="F30" s="4">
        <f t="shared" si="2"/>
        <v>7850</v>
      </c>
      <c r="G30" s="4">
        <f t="shared" si="2"/>
        <v>9850</v>
      </c>
      <c r="H30" s="4">
        <f t="shared" si="2"/>
        <v>12937.5</v>
      </c>
      <c r="I30" s="4">
        <f t="shared" si="2"/>
        <v>14427</v>
      </c>
      <c r="J30" s="4">
        <f t="shared" si="2"/>
        <v>14969</v>
      </c>
      <c r="K30" s="4">
        <f t="shared" si="2"/>
        <v>8489</v>
      </c>
      <c r="L30" s="4">
        <f t="shared" si="2"/>
        <v>10062.5</v>
      </c>
      <c r="M30" s="4">
        <f t="shared" si="2"/>
        <v>17475</v>
      </c>
      <c r="N30" s="4">
        <f t="shared" si="2"/>
        <v>6840</v>
      </c>
      <c r="O30" s="4">
        <f t="shared" si="2"/>
        <v>3868</v>
      </c>
      <c r="P30" s="4">
        <f t="shared" si="2"/>
        <v>7989</v>
      </c>
      <c r="Q30" s="4">
        <f t="shared" si="2"/>
        <v>9102</v>
      </c>
      <c r="R30" s="4">
        <f t="shared" si="2"/>
        <v>13437</v>
      </c>
      <c r="S30" s="4">
        <f t="shared" si="2"/>
        <v>11791.5</v>
      </c>
      <c r="T30" s="4">
        <f t="shared" si="2"/>
        <v>17107.5</v>
      </c>
      <c r="U30" s="4">
        <f t="shared" si="2"/>
        <v>15921</v>
      </c>
      <c r="V30" s="4">
        <f t="shared" si="2"/>
        <v>11247</v>
      </c>
      <c r="W30" s="4">
        <f t="shared" si="2"/>
        <v>13269</v>
      </c>
      <c r="X30" s="4">
        <f t="shared" si="2"/>
        <v>22995</v>
      </c>
      <c r="Y30" s="4">
        <f t="shared" si="2"/>
        <v>14074.5</v>
      </c>
      <c r="Z30" s="4">
        <f t="shared" si="2"/>
        <v>15403.5</v>
      </c>
      <c r="AA30" s="4">
        <f t="shared" si="2"/>
        <v>9792</v>
      </c>
      <c r="AB30" s="4">
        <f t="shared" si="2"/>
        <v>9061.5</v>
      </c>
      <c r="AC30" s="4">
        <f t="shared" si="2"/>
        <v>11583</v>
      </c>
      <c r="AD30" s="4">
        <f t="shared" si="2"/>
        <v>8828</v>
      </c>
      <c r="AE30" s="4">
        <f t="shared" si="2"/>
        <v>31253.25</v>
      </c>
      <c r="AF30" s="4">
        <f t="shared" si="2"/>
        <v>24550.5</v>
      </c>
      <c r="AG30" s="4">
        <f t="shared" si="2"/>
        <v>26488.5</v>
      </c>
      <c r="AH30" s="4">
        <f t="shared" si="2"/>
        <v>20202</v>
      </c>
      <c r="AI30" s="4">
        <f t="shared" si="2"/>
        <v>26149.5</v>
      </c>
      <c r="AJ30" s="4">
        <f t="shared" si="2"/>
        <v>22986</v>
      </c>
      <c r="AK30" s="4">
        <f t="shared" si="2"/>
        <v>12138</v>
      </c>
      <c r="AL30" s="4">
        <f t="shared" si="2"/>
        <v>13464</v>
      </c>
      <c r="AM30" s="4">
        <f t="shared" ref="AM30:AR30" si="3">AM10+AM14+AM6+AM4+AM22+AM18+AM19+AM17</f>
        <v>0</v>
      </c>
      <c r="AN30" s="4">
        <f t="shared" si="3"/>
        <v>0</v>
      </c>
      <c r="AO30" s="4">
        <f t="shared" si="3"/>
        <v>0</v>
      </c>
      <c r="AP30" s="4">
        <f t="shared" si="3"/>
        <v>0</v>
      </c>
      <c r="AQ30" s="4">
        <f t="shared" si="3"/>
        <v>0</v>
      </c>
      <c r="AR30" s="4">
        <f t="shared" si="3"/>
        <v>0</v>
      </c>
    </row>
    <row r="31" spans="1:44" x14ac:dyDescent="0.3">
      <c r="A31" s="1" t="s">
        <v>54</v>
      </c>
      <c r="B31" s="4">
        <f>B21+B25</f>
        <v>0</v>
      </c>
      <c r="C31" s="4">
        <f t="shared" ref="C31:AL31" si="4">C21+C25</f>
        <v>0</v>
      </c>
      <c r="D31" s="4">
        <f t="shared" si="4"/>
        <v>0</v>
      </c>
      <c r="E31" s="4">
        <f t="shared" si="4"/>
        <v>0</v>
      </c>
      <c r="F31" s="4">
        <f t="shared" si="4"/>
        <v>0</v>
      </c>
      <c r="G31" s="4">
        <f t="shared" si="4"/>
        <v>0</v>
      </c>
      <c r="H31" s="4">
        <f t="shared" si="4"/>
        <v>0</v>
      </c>
      <c r="I31" s="4">
        <f t="shared" si="4"/>
        <v>0</v>
      </c>
      <c r="J31" s="4">
        <f t="shared" si="4"/>
        <v>0</v>
      </c>
      <c r="K31" s="4">
        <f t="shared" si="4"/>
        <v>0</v>
      </c>
      <c r="L31" s="4">
        <f t="shared" si="4"/>
        <v>0</v>
      </c>
      <c r="M31" s="4">
        <f t="shared" si="4"/>
        <v>0</v>
      </c>
      <c r="N31" s="4">
        <f t="shared" si="4"/>
        <v>0</v>
      </c>
      <c r="O31" s="4">
        <f t="shared" si="4"/>
        <v>0</v>
      </c>
      <c r="P31" s="4">
        <f t="shared" si="4"/>
        <v>0</v>
      </c>
      <c r="Q31" s="4">
        <f t="shared" si="4"/>
        <v>0</v>
      </c>
      <c r="R31" s="4">
        <f t="shared" si="4"/>
        <v>0</v>
      </c>
      <c r="S31" s="4">
        <f t="shared" si="4"/>
        <v>0</v>
      </c>
      <c r="T31" s="4">
        <f t="shared" si="4"/>
        <v>0</v>
      </c>
      <c r="U31" s="4">
        <f t="shared" si="4"/>
        <v>0</v>
      </c>
      <c r="V31" s="4">
        <f t="shared" si="4"/>
        <v>0</v>
      </c>
      <c r="W31" s="4">
        <f t="shared" si="4"/>
        <v>0</v>
      </c>
      <c r="X31" s="4">
        <f t="shared" si="4"/>
        <v>0</v>
      </c>
      <c r="Y31" s="4">
        <f t="shared" si="4"/>
        <v>0</v>
      </c>
      <c r="Z31" s="4">
        <f t="shared" si="4"/>
        <v>0</v>
      </c>
      <c r="AA31" s="4">
        <f t="shared" si="4"/>
        <v>0</v>
      </c>
      <c r="AB31" s="4">
        <f t="shared" si="4"/>
        <v>0</v>
      </c>
      <c r="AC31" s="4">
        <f t="shared" si="4"/>
        <v>0</v>
      </c>
      <c r="AD31" s="4">
        <f t="shared" si="4"/>
        <v>0</v>
      </c>
      <c r="AE31" s="4">
        <f t="shared" si="4"/>
        <v>0</v>
      </c>
      <c r="AF31" s="4">
        <f t="shared" si="4"/>
        <v>0</v>
      </c>
      <c r="AG31" s="4">
        <f t="shared" si="4"/>
        <v>4776</v>
      </c>
      <c r="AH31" s="4">
        <f t="shared" si="4"/>
        <v>916.5</v>
      </c>
      <c r="AI31" s="4">
        <f t="shared" si="4"/>
        <v>0</v>
      </c>
      <c r="AJ31" s="4">
        <f t="shared" si="4"/>
        <v>0</v>
      </c>
      <c r="AK31" s="4">
        <f t="shared" si="4"/>
        <v>0</v>
      </c>
      <c r="AL31" s="4">
        <f t="shared" si="4"/>
        <v>591</v>
      </c>
      <c r="AM31" s="4">
        <f t="shared" ref="AM31:AR31" si="5">AM21+AM25</f>
        <v>0</v>
      </c>
      <c r="AN31" s="4">
        <f t="shared" si="5"/>
        <v>0</v>
      </c>
      <c r="AO31" s="4">
        <f t="shared" si="5"/>
        <v>0</v>
      </c>
      <c r="AP31" s="4">
        <f t="shared" si="5"/>
        <v>0</v>
      </c>
      <c r="AQ31" s="4">
        <f t="shared" si="5"/>
        <v>0</v>
      </c>
      <c r="AR31" s="4">
        <f t="shared" si="5"/>
        <v>0</v>
      </c>
    </row>
    <row r="32" spans="1:44" x14ac:dyDescent="0.3">
      <c r="A32" s="1" t="s">
        <v>55</v>
      </c>
      <c r="B32" s="4">
        <f>B9+B20+B15+B5+B7+B11+B8</f>
        <v>0</v>
      </c>
      <c r="C32" s="4">
        <f t="shared" ref="C32:AL32" si="6">C9+C20+C15+C5+C7+C11+C8</f>
        <v>0</v>
      </c>
      <c r="D32" s="4">
        <f t="shared" si="6"/>
        <v>0</v>
      </c>
      <c r="E32" s="4">
        <f t="shared" si="6"/>
        <v>3925</v>
      </c>
      <c r="F32" s="4">
        <f t="shared" si="6"/>
        <v>4675</v>
      </c>
      <c r="G32" s="4">
        <f t="shared" si="6"/>
        <v>9075</v>
      </c>
      <c r="H32" s="4">
        <f t="shared" si="6"/>
        <v>22362.5</v>
      </c>
      <c r="I32" s="4">
        <f t="shared" si="6"/>
        <v>14700</v>
      </c>
      <c r="J32" s="4">
        <f t="shared" si="6"/>
        <v>11762.5</v>
      </c>
      <c r="K32" s="4">
        <f t="shared" si="6"/>
        <v>5962.5</v>
      </c>
      <c r="L32" s="4">
        <f t="shared" si="6"/>
        <v>1037.5</v>
      </c>
      <c r="M32" s="4">
        <f t="shared" si="6"/>
        <v>450</v>
      </c>
      <c r="N32" s="4">
        <f t="shared" si="6"/>
        <v>9018</v>
      </c>
      <c r="O32" s="4">
        <f t="shared" si="6"/>
        <v>30228</v>
      </c>
      <c r="P32" s="4">
        <f t="shared" si="6"/>
        <v>39293</v>
      </c>
      <c r="Q32" s="4">
        <f t="shared" si="6"/>
        <v>39576</v>
      </c>
      <c r="R32" s="4">
        <f t="shared" si="6"/>
        <v>37482</v>
      </c>
      <c r="S32" s="4">
        <f t="shared" si="6"/>
        <v>34341</v>
      </c>
      <c r="T32" s="4">
        <f t="shared" si="6"/>
        <v>35587.5</v>
      </c>
      <c r="U32" s="4">
        <f t="shared" si="6"/>
        <v>33352.5</v>
      </c>
      <c r="V32" s="4">
        <f t="shared" si="6"/>
        <v>42592.5</v>
      </c>
      <c r="W32" s="4">
        <f t="shared" si="6"/>
        <v>33121.5</v>
      </c>
      <c r="X32" s="4">
        <f t="shared" si="6"/>
        <v>34442</v>
      </c>
      <c r="Y32" s="4">
        <f t="shared" si="6"/>
        <v>18339</v>
      </c>
      <c r="Z32" s="4">
        <f t="shared" si="6"/>
        <v>21215</v>
      </c>
      <c r="AA32" s="4">
        <f t="shared" si="6"/>
        <v>19983</v>
      </c>
      <c r="AB32" s="4">
        <f t="shared" si="6"/>
        <v>22236</v>
      </c>
      <c r="AC32" s="4">
        <f t="shared" si="6"/>
        <v>17361.75</v>
      </c>
      <c r="AD32" s="4">
        <f t="shared" si="6"/>
        <v>20004.75</v>
      </c>
      <c r="AE32" s="4">
        <f t="shared" si="6"/>
        <v>19473.75</v>
      </c>
      <c r="AF32" s="4">
        <f t="shared" si="6"/>
        <v>23031</v>
      </c>
      <c r="AG32" s="4">
        <f t="shared" si="6"/>
        <v>21377.25</v>
      </c>
      <c r="AH32" s="4">
        <f t="shared" si="6"/>
        <v>18488.25</v>
      </c>
      <c r="AI32" s="4">
        <f t="shared" si="6"/>
        <v>22569.75</v>
      </c>
      <c r="AJ32" s="4">
        <f t="shared" si="6"/>
        <v>20523</v>
      </c>
      <c r="AK32" s="4">
        <f t="shared" si="6"/>
        <v>18222</v>
      </c>
      <c r="AL32" s="4">
        <f t="shared" si="6"/>
        <v>20151</v>
      </c>
      <c r="AM32" s="4">
        <f t="shared" ref="AM32:AR32" si="7">AM9+AM20+AM15+AM5+AM7+AM11+AM8</f>
        <v>0</v>
      </c>
      <c r="AN32" s="4">
        <f t="shared" si="7"/>
        <v>0</v>
      </c>
      <c r="AO32" s="4">
        <f t="shared" si="7"/>
        <v>0</v>
      </c>
      <c r="AP32" s="4">
        <f t="shared" si="7"/>
        <v>0</v>
      </c>
      <c r="AQ32" s="4">
        <f t="shared" si="7"/>
        <v>0</v>
      </c>
      <c r="AR32" s="4">
        <f t="shared" si="7"/>
        <v>0</v>
      </c>
    </row>
    <row r="33" spans="1:44" x14ac:dyDescent="0.3">
      <c r="A33" s="1" t="s">
        <v>56</v>
      </c>
      <c r="B33" s="4">
        <f>B3+B23+B12+B24</f>
        <v>8333.3333333333339</v>
      </c>
      <c r="C33" s="4">
        <f t="shared" ref="C33:AK33" si="8">C3+C23+C12+C24</f>
        <v>8333.3333333333339</v>
      </c>
      <c r="D33" s="4">
        <f t="shared" si="8"/>
        <v>8333.3333333333339</v>
      </c>
      <c r="E33" s="4">
        <f t="shared" si="8"/>
        <v>6225</v>
      </c>
      <c r="F33" s="4">
        <f t="shared" si="8"/>
        <v>2550</v>
      </c>
      <c r="G33" s="4">
        <f t="shared" si="8"/>
        <v>1175</v>
      </c>
      <c r="H33" s="4">
        <f t="shared" si="8"/>
        <v>1262.5</v>
      </c>
      <c r="I33" s="4">
        <f t="shared" si="8"/>
        <v>3300</v>
      </c>
      <c r="J33" s="4">
        <f t="shared" si="8"/>
        <v>1875</v>
      </c>
      <c r="K33" s="4">
        <f t="shared" si="8"/>
        <v>312.5</v>
      </c>
      <c r="L33" s="4">
        <f t="shared" si="8"/>
        <v>775</v>
      </c>
      <c r="M33" s="4">
        <f t="shared" si="8"/>
        <v>1412.5</v>
      </c>
      <c r="N33" s="4">
        <f t="shared" si="8"/>
        <v>1350</v>
      </c>
      <c r="O33" s="4">
        <f t="shared" si="8"/>
        <v>1080</v>
      </c>
      <c r="P33" s="4">
        <f t="shared" si="8"/>
        <v>1230</v>
      </c>
      <c r="Q33" s="4">
        <f t="shared" si="8"/>
        <v>1140</v>
      </c>
      <c r="R33" s="4">
        <f t="shared" si="8"/>
        <v>1020</v>
      </c>
      <c r="S33" s="4">
        <f t="shared" si="8"/>
        <v>1110</v>
      </c>
      <c r="T33" s="4">
        <f t="shared" si="8"/>
        <v>1110</v>
      </c>
      <c r="U33" s="4">
        <f t="shared" si="8"/>
        <v>1680</v>
      </c>
      <c r="V33" s="4">
        <f t="shared" si="8"/>
        <v>1587</v>
      </c>
      <c r="W33" s="4">
        <f t="shared" si="8"/>
        <v>2205</v>
      </c>
      <c r="X33" s="4">
        <f t="shared" si="8"/>
        <v>1659</v>
      </c>
      <c r="Y33" s="4">
        <f t="shared" si="8"/>
        <v>735</v>
      </c>
      <c r="Z33" s="4">
        <f t="shared" si="8"/>
        <v>1782</v>
      </c>
      <c r="AA33" s="4">
        <f t="shared" si="8"/>
        <v>1056</v>
      </c>
      <c r="AB33" s="4">
        <f t="shared" si="8"/>
        <v>1567.5</v>
      </c>
      <c r="AC33" s="4">
        <f t="shared" si="8"/>
        <v>1056</v>
      </c>
      <c r="AD33" s="4">
        <f t="shared" si="8"/>
        <v>1320</v>
      </c>
      <c r="AE33" s="4">
        <f t="shared" si="8"/>
        <v>1056</v>
      </c>
      <c r="AF33" s="4">
        <f t="shared" si="8"/>
        <v>1056</v>
      </c>
      <c r="AG33" s="4">
        <f t="shared" si="8"/>
        <v>1320</v>
      </c>
      <c r="AH33" s="4">
        <f t="shared" si="8"/>
        <v>1056</v>
      </c>
      <c r="AI33" s="4">
        <f t="shared" si="8"/>
        <v>1056</v>
      </c>
      <c r="AJ33" s="4">
        <f t="shared" si="8"/>
        <v>1056</v>
      </c>
      <c r="AK33" s="4">
        <f t="shared" si="8"/>
        <v>1698</v>
      </c>
      <c r="AL33" s="4">
        <f>AL3+AL23+AL12+AL24</f>
        <v>2583</v>
      </c>
      <c r="AM33" s="4">
        <f t="shared" ref="AM33:AR33" si="9">AM3+AM23+AM12+AM24</f>
        <v>0</v>
      </c>
      <c r="AN33" s="4">
        <f t="shared" si="9"/>
        <v>0</v>
      </c>
      <c r="AO33" s="4">
        <f t="shared" si="9"/>
        <v>0</v>
      </c>
      <c r="AP33" s="4">
        <f t="shared" si="9"/>
        <v>0</v>
      </c>
      <c r="AQ33" s="4">
        <f t="shared" si="9"/>
        <v>0</v>
      </c>
      <c r="AR33" s="4">
        <f t="shared" si="9"/>
        <v>0</v>
      </c>
    </row>
    <row r="34" spans="1:44" x14ac:dyDescent="0.3">
      <c r="A34" s="1" t="s">
        <v>57</v>
      </c>
      <c r="B34" s="4">
        <f t="shared" ref="B34" si="10">B13+B16</f>
        <v>0</v>
      </c>
      <c r="C34" s="4">
        <f t="shared" ref="C34:AL34" si="11">C13+C16</f>
        <v>0</v>
      </c>
      <c r="D34" s="4">
        <f t="shared" si="11"/>
        <v>0</v>
      </c>
      <c r="E34" s="4">
        <f t="shared" si="11"/>
        <v>0</v>
      </c>
      <c r="F34" s="4">
        <f t="shared" si="11"/>
        <v>0</v>
      </c>
      <c r="G34" s="4">
        <f t="shared" si="11"/>
        <v>0</v>
      </c>
      <c r="H34" s="4">
        <f t="shared" si="11"/>
        <v>0</v>
      </c>
      <c r="I34" s="4">
        <f t="shared" si="11"/>
        <v>0</v>
      </c>
      <c r="J34" s="4">
        <f t="shared" si="11"/>
        <v>0</v>
      </c>
      <c r="K34" s="4">
        <f t="shared" si="11"/>
        <v>0</v>
      </c>
      <c r="L34" s="4">
        <f t="shared" si="11"/>
        <v>0</v>
      </c>
      <c r="M34" s="4">
        <f t="shared" si="11"/>
        <v>0</v>
      </c>
      <c r="N34" s="4">
        <f t="shared" si="11"/>
        <v>0</v>
      </c>
      <c r="O34" s="4">
        <f t="shared" si="11"/>
        <v>0</v>
      </c>
      <c r="P34" s="4">
        <f t="shared" si="11"/>
        <v>0</v>
      </c>
      <c r="Q34" s="4">
        <f t="shared" si="11"/>
        <v>0</v>
      </c>
      <c r="R34" s="4">
        <f t="shared" si="11"/>
        <v>0</v>
      </c>
      <c r="S34" s="4">
        <f t="shared" si="11"/>
        <v>0</v>
      </c>
      <c r="T34" s="4">
        <f t="shared" si="11"/>
        <v>0</v>
      </c>
      <c r="U34" s="4">
        <f t="shared" si="11"/>
        <v>0</v>
      </c>
      <c r="V34" s="4">
        <f t="shared" si="11"/>
        <v>0</v>
      </c>
      <c r="W34" s="4">
        <f t="shared" si="11"/>
        <v>0</v>
      </c>
      <c r="X34" s="4">
        <f t="shared" si="11"/>
        <v>0</v>
      </c>
      <c r="Y34" s="4">
        <f t="shared" si="11"/>
        <v>14355</v>
      </c>
      <c r="Z34" s="4">
        <f t="shared" si="11"/>
        <v>406.5</v>
      </c>
      <c r="AA34" s="4">
        <f t="shared" si="11"/>
        <v>5360.25</v>
      </c>
      <c r="AB34" s="4">
        <f t="shared" si="11"/>
        <v>4860</v>
      </c>
      <c r="AC34" s="4">
        <f t="shared" si="11"/>
        <v>2728.5</v>
      </c>
      <c r="AD34" s="4">
        <f t="shared" si="11"/>
        <v>3494.5</v>
      </c>
      <c r="AE34" s="4">
        <f t="shared" si="11"/>
        <v>5647.5</v>
      </c>
      <c r="AF34" s="4">
        <f t="shared" si="11"/>
        <v>8965.5</v>
      </c>
      <c r="AG34" s="4">
        <f t="shared" si="11"/>
        <v>7978.5</v>
      </c>
      <c r="AH34" s="4">
        <f t="shared" si="11"/>
        <v>8583</v>
      </c>
      <c r="AI34" s="4">
        <f t="shared" si="11"/>
        <v>6993</v>
      </c>
      <c r="AJ34" s="4">
        <f t="shared" si="11"/>
        <v>8826</v>
      </c>
      <c r="AK34" s="4">
        <f t="shared" si="11"/>
        <v>9825</v>
      </c>
      <c r="AL34" s="4">
        <f t="shared" si="11"/>
        <v>11160</v>
      </c>
      <c r="AM34" s="4">
        <f t="shared" ref="AM34:AR34" si="12">AM13+AM16</f>
        <v>0</v>
      </c>
      <c r="AN34" s="4">
        <f t="shared" si="12"/>
        <v>0</v>
      </c>
      <c r="AO34" s="4">
        <f t="shared" si="12"/>
        <v>0</v>
      </c>
      <c r="AP34" s="4">
        <f t="shared" si="12"/>
        <v>0</v>
      </c>
      <c r="AQ34" s="4">
        <f t="shared" si="12"/>
        <v>0</v>
      </c>
      <c r="AR34" s="4">
        <f t="shared" si="12"/>
        <v>0</v>
      </c>
    </row>
    <row r="36" spans="1:44" x14ac:dyDescent="0.3">
      <c r="A36" s="3" t="s">
        <v>8</v>
      </c>
      <c r="B36" s="4">
        <f>B2</f>
        <v>8333.3333333333339</v>
      </c>
      <c r="C36" s="4">
        <f t="shared" ref="C36:M36" si="13">C2</f>
        <v>8333.3333333333339</v>
      </c>
      <c r="D36" s="4">
        <f t="shared" si="13"/>
        <v>8333.3333333333339</v>
      </c>
      <c r="E36" s="4">
        <f t="shared" si="13"/>
        <v>17337.5</v>
      </c>
      <c r="F36" s="4">
        <f t="shared" si="13"/>
        <v>15075</v>
      </c>
      <c r="G36" s="4">
        <f t="shared" si="13"/>
        <v>20100</v>
      </c>
      <c r="H36" s="4">
        <f t="shared" si="13"/>
        <v>36562.5</v>
      </c>
      <c r="I36" s="4">
        <f t="shared" si="13"/>
        <v>32427</v>
      </c>
      <c r="J36" s="4">
        <f t="shared" si="13"/>
        <v>28606.5</v>
      </c>
      <c r="K36" s="4">
        <f t="shared" si="13"/>
        <v>14764</v>
      </c>
      <c r="L36" s="4">
        <f t="shared" si="13"/>
        <v>11875</v>
      </c>
      <c r="M36" s="4">
        <f t="shared" si="13"/>
        <v>19337.5</v>
      </c>
      <c r="N36" s="4">
        <f>N2</f>
        <v>17208</v>
      </c>
      <c r="O36" s="4">
        <f t="shared" ref="O36:AL36" si="14">O2</f>
        <v>35176</v>
      </c>
      <c r="P36" s="4">
        <f t="shared" si="14"/>
        <v>48512</v>
      </c>
      <c r="Q36" s="4">
        <f t="shared" si="14"/>
        <v>49818</v>
      </c>
      <c r="R36" s="4">
        <f t="shared" si="14"/>
        <v>51939</v>
      </c>
      <c r="S36" s="4">
        <f t="shared" si="14"/>
        <v>47242.5</v>
      </c>
      <c r="T36" s="4">
        <f t="shared" si="14"/>
        <v>53805</v>
      </c>
      <c r="U36" s="4">
        <f t="shared" si="14"/>
        <v>50953.5</v>
      </c>
      <c r="V36" s="4">
        <f t="shared" si="14"/>
        <v>55426.5</v>
      </c>
      <c r="W36" s="4">
        <f t="shared" si="14"/>
        <v>48595.5</v>
      </c>
      <c r="X36" s="4">
        <f t="shared" si="14"/>
        <v>59096</v>
      </c>
      <c r="Y36" s="4">
        <f t="shared" si="14"/>
        <v>47503.5</v>
      </c>
      <c r="Z36" s="4">
        <f t="shared" si="14"/>
        <v>38807</v>
      </c>
      <c r="AA36" s="4">
        <f t="shared" si="14"/>
        <v>36191.25</v>
      </c>
      <c r="AB36" s="4">
        <f t="shared" si="14"/>
        <v>37725</v>
      </c>
      <c r="AC36" s="4">
        <f t="shared" si="14"/>
        <v>32729.25</v>
      </c>
      <c r="AD36" s="4">
        <f t="shared" si="14"/>
        <v>33647.25</v>
      </c>
      <c r="AE36" s="4">
        <f t="shared" si="14"/>
        <v>57430.5</v>
      </c>
      <c r="AF36" s="4">
        <f t="shared" si="14"/>
        <v>57603</v>
      </c>
      <c r="AG36" s="4">
        <f t="shared" si="14"/>
        <v>61940.25</v>
      </c>
      <c r="AH36" s="4">
        <f t="shared" si="14"/>
        <v>49245.75</v>
      </c>
      <c r="AI36" s="4">
        <f t="shared" si="14"/>
        <v>56768.25</v>
      </c>
      <c r="AJ36" s="4">
        <f t="shared" si="14"/>
        <v>53391</v>
      </c>
      <c r="AK36" s="4">
        <f t="shared" si="14"/>
        <v>41883</v>
      </c>
      <c r="AL36" s="4">
        <f t="shared" si="14"/>
        <v>47949</v>
      </c>
      <c r="AM36" s="4">
        <f t="shared" ref="AM36:AR36" si="15">AM2</f>
        <v>0</v>
      </c>
      <c r="AN36" s="4">
        <f t="shared" si="15"/>
        <v>0</v>
      </c>
      <c r="AO36" s="4">
        <f t="shared" si="15"/>
        <v>0</v>
      </c>
      <c r="AP36" s="4">
        <f t="shared" si="15"/>
        <v>0</v>
      </c>
      <c r="AQ36" s="4">
        <f t="shared" si="15"/>
        <v>0</v>
      </c>
      <c r="AR36" s="4">
        <f t="shared" si="15"/>
        <v>0</v>
      </c>
    </row>
    <row r="37" spans="1:44" x14ac:dyDescent="0.3">
      <c r="A37" s="3" t="s">
        <v>9</v>
      </c>
      <c r="B37" s="4">
        <v>8333.3333333333339</v>
      </c>
      <c r="C37" s="4">
        <v>8333.3333333333339</v>
      </c>
      <c r="D37" s="4">
        <v>8333.3333333333339</v>
      </c>
      <c r="E37" s="4">
        <v>17850</v>
      </c>
      <c r="F37" s="4">
        <v>25000</v>
      </c>
      <c r="G37" s="4">
        <v>25000</v>
      </c>
      <c r="H37" s="4">
        <v>33000</v>
      </c>
      <c r="I37" s="4">
        <v>37000</v>
      </c>
      <c r="J37" s="4">
        <v>30280</v>
      </c>
      <c r="K37" s="4">
        <v>21000</v>
      </c>
      <c r="L37" s="4">
        <v>18000</v>
      </c>
      <c r="M37" s="4">
        <v>18000</v>
      </c>
      <c r="N37" s="4">
        <v>21519.780000000002</v>
      </c>
      <c r="O37" s="4">
        <v>40145.699999999997</v>
      </c>
      <c r="P37" s="4">
        <v>56269.565217391297</v>
      </c>
      <c r="Q37" s="4">
        <v>59082.857142857152</v>
      </c>
      <c r="R37" s="4">
        <v>54180</v>
      </c>
      <c r="S37" s="4">
        <v>52008.000000000007</v>
      </c>
      <c r="T37" s="4">
        <v>54180</v>
      </c>
      <c r="U37" s="4">
        <v>54180</v>
      </c>
      <c r="V37" s="4">
        <v>61638.720000000001</v>
      </c>
      <c r="W37" s="4">
        <v>64068</v>
      </c>
      <c r="X37" s="4">
        <v>74183.999999999985</v>
      </c>
      <c r="Y37" s="4">
        <v>70811.999999999985</v>
      </c>
      <c r="Z37" s="4">
        <v>62160</v>
      </c>
      <c r="AA37" s="4">
        <v>51659.530011587485</v>
      </c>
      <c r="AB37" s="4">
        <v>44160</v>
      </c>
      <c r="AC37" s="4">
        <v>47640</v>
      </c>
      <c r="AD37" s="4">
        <v>49175.999999999985</v>
      </c>
      <c r="AE37" s="4">
        <v>68206.569506830754</v>
      </c>
      <c r="AF37" s="4">
        <v>66654.000000000015</v>
      </c>
      <c r="AG37" s="4">
        <v>71148</v>
      </c>
      <c r="AH37" s="4">
        <v>66653.999999999985</v>
      </c>
      <c r="AI37" s="4">
        <v>63480</v>
      </c>
      <c r="AJ37" s="4">
        <v>61110</v>
      </c>
      <c r="AK37" s="5">
        <v>54239.999999999993</v>
      </c>
      <c r="AL37" s="4">
        <v>69828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6A449-6462-40EC-A3DA-01359172B0CA}">
  <dimension ref="A1:AR29"/>
  <sheetViews>
    <sheetView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A13" sqref="A13:XFD13"/>
    </sheetView>
  </sheetViews>
  <sheetFormatPr defaultRowHeight="14.4" x14ac:dyDescent="0.3"/>
  <cols>
    <col min="1" max="1" width="19.6640625" style="16" bestFit="1" customWidth="1"/>
    <col min="2" max="2" width="6.44140625" style="16" bestFit="1" customWidth="1"/>
    <col min="3" max="3" width="6.6640625" style="16" bestFit="1" customWidth="1"/>
    <col min="4" max="4" width="7.109375" style="16" bestFit="1" customWidth="1"/>
    <col min="5" max="5" width="6.6640625" style="16" bestFit="1" customWidth="1"/>
    <col min="6" max="6" width="7.44140625" style="16" bestFit="1" customWidth="1"/>
    <col min="7" max="7" width="6.5546875" style="16" bestFit="1" customWidth="1"/>
    <col min="8" max="8" width="5.88671875" style="16" bestFit="1" customWidth="1"/>
    <col min="9" max="9" width="7" style="16" bestFit="1" customWidth="1"/>
    <col min="10" max="10" width="6.77734375" style="16" bestFit="1" customWidth="1"/>
    <col min="11" max="11" width="6.5546875" style="16" bestFit="1" customWidth="1"/>
    <col min="12" max="12" width="7.109375" style="16" bestFit="1" customWidth="1"/>
    <col min="13" max="13" width="6.77734375" style="16" bestFit="1" customWidth="1"/>
    <col min="14" max="14" width="6.44140625" style="16" bestFit="1" customWidth="1"/>
    <col min="15" max="15" width="6.6640625" style="16" bestFit="1" customWidth="1"/>
    <col min="16" max="16" width="7.109375" style="16" bestFit="1" customWidth="1"/>
    <col min="17" max="17" width="6.6640625" style="16" bestFit="1" customWidth="1"/>
    <col min="18" max="18" width="7.44140625" style="16" bestFit="1" customWidth="1"/>
    <col min="19" max="19" width="6.5546875" style="16" bestFit="1" customWidth="1"/>
    <col min="20" max="20" width="5.88671875" style="16" bestFit="1" customWidth="1"/>
    <col min="21" max="21" width="7" style="16" bestFit="1" customWidth="1"/>
    <col min="22" max="22" width="6.77734375" style="16" bestFit="1" customWidth="1"/>
    <col min="23" max="23" width="6.5546875" style="16" bestFit="1" customWidth="1"/>
    <col min="24" max="24" width="7.109375" style="16" bestFit="1" customWidth="1"/>
    <col min="25" max="25" width="6.77734375" style="16" bestFit="1" customWidth="1"/>
    <col min="26" max="26" width="6.44140625" style="16" bestFit="1" customWidth="1"/>
    <col min="27" max="27" width="6.6640625" style="16" bestFit="1" customWidth="1"/>
    <col min="28" max="28" width="7.109375" style="16" bestFit="1" customWidth="1"/>
    <col min="29" max="29" width="6.6640625" style="16" bestFit="1" customWidth="1"/>
    <col min="30" max="30" width="7.44140625" style="16" bestFit="1" customWidth="1"/>
    <col min="31" max="31" width="6.5546875" style="16" bestFit="1" customWidth="1"/>
    <col min="32" max="32" width="5.88671875" style="16" bestFit="1" customWidth="1"/>
    <col min="33" max="33" width="7" style="16" bestFit="1" customWidth="1"/>
    <col min="34" max="34" width="6.77734375" style="16" bestFit="1" customWidth="1"/>
    <col min="35" max="35" width="6.5546875" style="16" bestFit="1" customWidth="1"/>
    <col min="36" max="36" width="7.109375" style="16" bestFit="1" customWidth="1"/>
    <col min="37" max="37" width="6.77734375" style="16" bestFit="1" customWidth="1"/>
    <col min="38" max="38" width="6.44140625" style="16" bestFit="1" customWidth="1"/>
    <col min="39" max="39" width="6.6640625" style="16" bestFit="1" customWidth="1"/>
    <col min="40" max="40" width="7.109375" style="16" bestFit="1" customWidth="1"/>
    <col min="41" max="41" width="6.6640625" style="16" bestFit="1" customWidth="1"/>
    <col min="42" max="42" width="7.44140625" style="16" bestFit="1" customWidth="1"/>
    <col min="43" max="43" width="6.5546875" style="16" bestFit="1" customWidth="1"/>
    <col min="44" max="44" width="5.88671875" style="16" bestFit="1" customWidth="1"/>
    <col min="45" max="16384" width="8.88671875" style="16"/>
  </cols>
  <sheetData>
    <row r="1" spans="1:44" x14ac:dyDescent="0.3">
      <c r="A1" s="12" t="s">
        <v>0</v>
      </c>
      <c r="B1" s="15" t="s">
        <v>101</v>
      </c>
      <c r="C1" s="15" t="s">
        <v>102</v>
      </c>
      <c r="D1" s="15" t="s">
        <v>103</v>
      </c>
      <c r="E1" s="15" t="s">
        <v>104</v>
      </c>
      <c r="F1" s="15" t="s">
        <v>105</v>
      </c>
      <c r="G1" s="15" t="s">
        <v>106</v>
      </c>
      <c r="H1" s="15" t="s">
        <v>107</v>
      </c>
      <c r="I1" s="15" t="s">
        <v>108</v>
      </c>
      <c r="J1" s="15" t="s">
        <v>109</v>
      </c>
      <c r="K1" s="15" t="s">
        <v>110</v>
      </c>
      <c r="L1" s="15" t="s">
        <v>111</v>
      </c>
      <c r="M1" s="15" t="s">
        <v>112</v>
      </c>
      <c r="N1" s="15" t="s">
        <v>63</v>
      </c>
      <c r="O1" s="15" t="s">
        <v>64</v>
      </c>
      <c r="P1" s="15" t="s">
        <v>65</v>
      </c>
      <c r="Q1" s="15" t="s">
        <v>66</v>
      </c>
      <c r="R1" s="15" t="s">
        <v>67</v>
      </c>
      <c r="S1" s="15" t="s">
        <v>68</v>
      </c>
      <c r="T1" s="15" t="s">
        <v>69</v>
      </c>
      <c r="U1" s="15" t="s">
        <v>70</v>
      </c>
      <c r="V1" s="15" t="s">
        <v>71</v>
      </c>
      <c r="W1" s="15" t="s">
        <v>72</v>
      </c>
      <c r="X1" s="15" t="s">
        <v>73</v>
      </c>
      <c r="Y1" s="15" t="s">
        <v>74</v>
      </c>
      <c r="Z1" s="15" t="s">
        <v>25</v>
      </c>
      <c r="AA1" s="15" t="s">
        <v>27</v>
      </c>
      <c r="AB1" s="15" t="s">
        <v>28</v>
      </c>
      <c r="AC1" s="15" t="s">
        <v>29</v>
      </c>
      <c r="AD1" s="15" t="s">
        <v>30</v>
      </c>
      <c r="AE1" s="15" t="s">
        <v>31</v>
      </c>
      <c r="AF1" s="15" t="s">
        <v>32</v>
      </c>
      <c r="AG1" s="15" t="s">
        <v>33</v>
      </c>
      <c r="AH1" s="15" t="s">
        <v>34</v>
      </c>
      <c r="AI1" s="15" t="s">
        <v>35</v>
      </c>
      <c r="AJ1" s="15" t="s">
        <v>36</v>
      </c>
      <c r="AK1" s="15" t="s">
        <v>37</v>
      </c>
      <c r="AL1" s="15" t="s">
        <v>26</v>
      </c>
      <c r="AM1" s="15" t="s">
        <v>39</v>
      </c>
      <c r="AN1" s="15" t="s">
        <v>40</v>
      </c>
      <c r="AO1" s="15" t="s">
        <v>41</v>
      </c>
      <c r="AP1" s="15" t="s">
        <v>42</v>
      </c>
      <c r="AQ1" s="15" t="s">
        <v>43</v>
      </c>
      <c r="AR1" s="15" t="s">
        <v>44</v>
      </c>
    </row>
    <row r="2" spans="1:44" x14ac:dyDescent="0.3">
      <c r="A2" s="9" t="s">
        <v>5</v>
      </c>
      <c r="B2" s="8">
        <f>SUM(B3:B25)</f>
        <v>3</v>
      </c>
      <c r="C2" s="8">
        <f t="shared" ref="C2:AR2" si="0">SUM(C3:C25)</f>
        <v>3</v>
      </c>
      <c r="D2" s="8">
        <f t="shared" si="0"/>
        <v>3</v>
      </c>
      <c r="E2" s="8">
        <f t="shared" si="0"/>
        <v>4.25</v>
      </c>
      <c r="F2" s="8">
        <f t="shared" si="0"/>
        <v>6.25</v>
      </c>
      <c r="G2" s="8">
        <f t="shared" si="0"/>
        <v>6.25</v>
      </c>
      <c r="H2" s="8">
        <f t="shared" si="0"/>
        <v>8.25</v>
      </c>
      <c r="I2" s="8">
        <f t="shared" si="0"/>
        <v>9.25</v>
      </c>
      <c r="J2" s="8">
        <f t="shared" si="0"/>
        <v>7.25</v>
      </c>
      <c r="K2" s="8">
        <f t="shared" si="0"/>
        <v>5.25</v>
      </c>
      <c r="L2" s="8">
        <f t="shared" si="0"/>
        <v>4.5</v>
      </c>
      <c r="M2" s="8">
        <f t="shared" si="0"/>
        <v>4.5</v>
      </c>
      <c r="N2" s="8">
        <f t="shared" si="0"/>
        <v>4.3431578947368426</v>
      </c>
      <c r="O2" s="8">
        <f t="shared" si="0"/>
        <v>7.2884374999999997</v>
      </c>
      <c r="P2" s="8">
        <f t="shared" si="0"/>
        <v>9.0459593572778836</v>
      </c>
      <c r="Q2" s="8">
        <f t="shared" si="0"/>
        <v>10.01530612244898</v>
      </c>
      <c r="R2" s="8">
        <f t="shared" si="0"/>
        <v>10.25</v>
      </c>
      <c r="S2" s="8">
        <f t="shared" si="0"/>
        <v>9.295454545454545</v>
      </c>
      <c r="T2" s="8">
        <f t="shared" si="0"/>
        <v>10.232142857142858</v>
      </c>
      <c r="U2" s="8">
        <f t="shared" si="0"/>
        <v>9.8935047562425673</v>
      </c>
      <c r="V2" s="8">
        <f t="shared" si="0"/>
        <v>10.701968482905984</v>
      </c>
      <c r="W2" s="8">
        <f t="shared" si="0"/>
        <v>12.440356004250797</v>
      </c>
      <c r="X2" s="8">
        <f t="shared" si="0"/>
        <v>11.632405745062835</v>
      </c>
      <c r="Y2" s="8">
        <f t="shared" si="0"/>
        <v>7.3735133795837475</v>
      </c>
      <c r="Z2" s="8">
        <f t="shared" si="0"/>
        <v>7.3420692231075702</v>
      </c>
      <c r="AA2" s="8">
        <f t="shared" si="0"/>
        <v>7.2346349942062576</v>
      </c>
      <c r="AB2" s="8">
        <f t="shared" si="0"/>
        <v>6.6402516292541645</v>
      </c>
      <c r="AC2" s="8">
        <f t="shared" si="0"/>
        <v>8.4891868512110733</v>
      </c>
      <c r="AD2" s="8">
        <f t="shared" si="0"/>
        <v>7.4000917806972293</v>
      </c>
      <c r="AE2" s="8">
        <f t="shared" si="0"/>
        <v>11.56304347826087</v>
      </c>
      <c r="AF2" s="8">
        <f t="shared" si="0"/>
        <v>11.041969476744185</v>
      </c>
      <c r="AG2" s="8">
        <f t="shared" si="0"/>
        <v>11.605632607150058</v>
      </c>
      <c r="AH2" s="8">
        <f t="shared" si="0"/>
        <v>10.643682065217391</v>
      </c>
      <c r="AI2" s="8">
        <f t="shared" si="0"/>
        <v>11.855840380549683</v>
      </c>
      <c r="AJ2" s="8">
        <f t="shared" si="0"/>
        <v>11.006726709822685</v>
      </c>
      <c r="AK2" s="8">
        <f t="shared" si="0"/>
        <v>10.232294617563738</v>
      </c>
      <c r="AL2" s="8">
        <f t="shared" si="0"/>
        <v>11.209159859976664</v>
      </c>
      <c r="AM2" s="8">
        <f t="shared" si="0"/>
        <v>3</v>
      </c>
      <c r="AN2" s="8">
        <f t="shared" si="0"/>
        <v>0</v>
      </c>
      <c r="AO2" s="8">
        <f t="shared" si="0"/>
        <v>0</v>
      </c>
      <c r="AP2" s="8">
        <f t="shared" si="0"/>
        <v>0</v>
      </c>
      <c r="AQ2" s="8">
        <f t="shared" si="0"/>
        <v>0</v>
      </c>
      <c r="AR2" s="8">
        <f t="shared" si="0"/>
        <v>0</v>
      </c>
    </row>
    <row r="3" spans="1:44" x14ac:dyDescent="0.3">
      <c r="A3" s="9" t="s">
        <v>17</v>
      </c>
      <c r="B3" s="8">
        <v>3</v>
      </c>
      <c r="C3" s="8">
        <v>3</v>
      </c>
      <c r="D3" s="8">
        <v>3</v>
      </c>
      <c r="E3" s="8">
        <v>1.25</v>
      </c>
      <c r="F3" s="8">
        <v>2.25</v>
      </c>
      <c r="G3" s="8">
        <v>1.25</v>
      </c>
      <c r="H3" s="8">
        <v>1.25</v>
      </c>
      <c r="I3" s="8">
        <v>1.25</v>
      </c>
      <c r="J3" s="8">
        <v>1.25</v>
      </c>
      <c r="K3" s="8">
        <v>0.25</v>
      </c>
      <c r="L3" s="8">
        <v>0.25</v>
      </c>
      <c r="M3" s="8">
        <v>0.25</v>
      </c>
      <c r="N3" s="8">
        <v>0.38</v>
      </c>
      <c r="O3" s="8">
        <v>0.24000000000000002</v>
      </c>
      <c r="P3" s="8">
        <v>0.22</v>
      </c>
      <c r="Q3" s="8">
        <v>0.25</v>
      </c>
      <c r="R3" s="8">
        <v>0.21000000000000002</v>
      </c>
      <c r="S3" s="8">
        <v>0.21000000000000002</v>
      </c>
      <c r="T3" s="8">
        <v>0.22023809523809523</v>
      </c>
      <c r="U3" s="8">
        <v>0.34126040428061832</v>
      </c>
      <c r="V3" s="8">
        <v>0.18957264957264958</v>
      </c>
      <c r="W3" s="8">
        <v>0.1689691817215728</v>
      </c>
      <c r="X3" s="8">
        <v>0.23788150807899464</v>
      </c>
      <c r="Y3" s="8">
        <v>0.10505450941526263</v>
      </c>
      <c r="Z3" s="8">
        <v>0.17386703187250996</v>
      </c>
      <c r="AA3" s="8">
        <v>0.19949015063731171</v>
      </c>
      <c r="AB3" s="8">
        <v>0.26656408399710357</v>
      </c>
      <c r="AC3" s="8">
        <v>0.26297577854671284</v>
      </c>
      <c r="AD3" s="8">
        <v>0.23938833095664308</v>
      </c>
      <c r="AE3" s="8">
        <v>0.20406308633908607</v>
      </c>
      <c r="AF3" s="8">
        <v>0.19379844961240311</v>
      </c>
      <c r="AG3" s="8">
        <v>0.23769856850281737</v>
      </c>
      <c r="AH3" s="8">
        <v>0.21739130434782608</v>
      </c>
      <c r="AI3" s="8">
        <v>0.21141649048625794</v>
      </c>
      <c r="AJ3" s="8">
        <v>0.20714888826343933</v>
      </c>
      <c r="AK3" s="8">
        <v>0.24362606232294617</v>
      </c>
      <c r="AL3" s="8">
        <v>0.29171528588098017</v>
      </c>
      <c r="AM3" s="8">
        <v>3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</row>
    <row r="4" spans="1:44" x14ac:dyDescent="0.3">
      <c r="A4" s="9" t="s">
        <v>13</v>
      </c>
      <c r="B4" s="8"/>
      <c r="C4" s="8"/>
      <c r="D4" s="8"/>
      <c r="E4" s="8">
        <v>1</v>
      </c>
      <c r="F4" s="8">
        <v>2</v>
      </c>
      <c r="G4" s="8">
        <v>2</v>
      </c>
      <c r="H4" s="8">
        <v>2</v>
      </c>
      <c r="I4" s="8">
        <v>2</v>
      </c>
      <c r="J4" s="8">
        <v>2</v>
      </c>
      <c r="K4" s="8">
        <v>1</v>
      </c>
      <c r="L4" s="8">
        <v>2</v>
      </c>
      <c r="M4" s="8">
        <v>1.25</v>
      </c>
      <c r="N4" s="8">
        <v>2.0821052631578949</v>
      </c>
      <c r="O4" s="8">
        <v>0.76624999999999999</v>
      </c>
      <c r="P4" s="8">
        <v>0.54173913043478261</v>
      </c>
      <c r="Q4" s="8">
        <v>0.18</v>
      </c>
      <c r="R4" s="8">
        <v>0.2</v>
      </c>
      <c r="S4" s="8">
        <v>0.54475920679886691</v>
      </c>
      <c r="T4" s="8">
        <v>1.0885025062656641</v>
      </c>
      <c r="U4" s="8">
        <v>0.94760701545778836</v>
      </c>
      <c r="V4" s="8">
        <v>7.7013888888888882E-2</v>
      </c>
      <c r="W4" s="8">
        <v>0.2851354941551541</v>
      </c>
      <c r="X4" s="8">
        <v>0.68985637342908435</v>
      </c>
      <c r="Y4" s="8">
        <v>0.12146927651139743</v>
      </c>
      <c r="Z4" s="8">
        <v>0.63751245019920322</v>
      </c>
      <c r="AA4" s="8">
        <v>0.43326767091541135</v>
      </c>
      <c r="AB4" s="8">
        <v>0.11784938450398262</v>
      </c>
      <c r="AC4" s="8">
        <v>0.43555363321799312</v>
      </c>
      <c r="AD4" s="8">
        <v>0.42491428744804144</v>
      </c>
      <c r="AE4" s="8">
        <v>0.22638248640742362</v>
      </c>
      <c r="AF4" s="8">
        <v>0.26041666666666663</v>
      </c>
      <c r="AG4" s="8">
        <v>0.17827392637711301</v>
      </c>
      <c r="AH4" s="8">
        <v>0.50271739130434778</v>
      </c>
      <c r="AI4" s="8">
        <v>0.32042811839323465</v>
      </c>
      <c r="AJ4" s="8">
        <v>0.12623135378553335</v>
      </c>
      <c r="AK4" s="8">
        <v>0.21697946175637392</v>
      </c>
      <c r="AL4" s="8">
        <v>0.2187864644107351</v>
      </c>
      <c r="AM4" s="8">
        <v>0</v>
      </c>
      <c r="AN4" s="8">
        <v>0</v>
      </c>
      <c r="AO4" s="8">
        <v>0</v>
      </c>
      <c r="AP4" s="8">
        <v>0</v>
      </c>
      <c r="AQ4" s="8">
        <v>0</v>
      </c>
      <c r="AR4" s="8">
        <v>0</v>
      </c>
    </row>
    <row r="5" spans="1:44" x14ac:dyDescent="0.3">
      <c r="A5" s="9" t="s">
        <v>15</v>
      </c>
      <c r="B5" s="8"/>
      <c r="C5" s="8"/>
      <c r="D5" s="8"/>
      <c r="E5" s="8">
        <v>1</v>
      </c>
      <c r="F5" s="8">
        <v>1</v>
      </c>
      <c r="G5" s="8">
        <v>2</v>
      </c>
      <c r="H5" s="8">
        <v>2</v>
      </c>
      <c r="I5" s="8">
        <v>3</v>
      </c>
      <c r="J5" s="8">
        <v>2</v>
      </c>
      <c r="K5" s="8">
        <v>1.5</v>
      </c>
      <c r="L5" s="8">
        <v>0.25</v>
      </c>
      <c r="M5" s="8">
        <v>0.25</v>
      </c>
      <c r="N5" s="8">
        <v>0.95263157894736827</v>
      </c>
      <c r="O5" s="8">
        <v>1.31</v>
      </c>
      <c r="P5" s="8">
        <v>1.2000000000000002</v>
      </c>
      <c r="Q5" s="8">
        <v>1.04</v>
      </c>
      <c r="R5" s="8">
        <v>0.99</v>
      </c>
      <c r="S5" s="8">
        <v>0.99</v>
      </c>
      <c r="T5" s="8">
        <v>0.47663043478260869</v>
      </c>
      <c r="U5" s="8">
        <v>0.7160374554102259</v>
      </c>
      <c r="V5" s="8">
        <v>0.49170405982905985</v>
      </c>
      <c r="W5" s="8">
        <v>0.40834218916046761</v>
      </c>
      <c r="X5" s="8">
        <v>0.36574281867145425</v>
      </c>
      <c r="Y5" s="8">
        <v>0.56795094152626358</v>
      </c>
      <c r="Z5" s="8">
        <v>0.51550049800796804</v>
      </c>
      <c r="AA5" s="8">
        <v>0.63899188876013902</v>
      </c>
      <c r="AB5" s="8">
        <v>0.67903692976104268</v>
      </c>
      <c r="AC5" s="8">
        <v>0.81358131487889263</v>
      </c>
      <c r="AD5" s="8">
        <v>0.72714205528080333</v>
      </c>
      <c r="AE5" s="8">
        <v>0.80030991673610319</v>
      </c>
      <c r="AF5" s="8">
        <v>0.59350775193798455</v>
      </c>
      <c r="AG5" s="8">
        <v>0.6328724386387512</v>
      </c>
      <c r="AH5" s="8">
        <v>0.46195652173913043</v>
      </c>
      <c r="AI5" s="8">
        <v>0.72674418604651159</v>
      </c>
      <c r="AJ5" s="8">
        <v>1.0325077399380804</v>
      </c>
      <c r="AK5" s="8">
        <v>1.0354107648725213</v>
      </c>
      <c r="AL5" s="8">
        <v>1.2726079346557759</v>
      </c>
      <c r="AM5" s="8">
        <v>0</v>
      </c>
      <c r="AN5" s="8">
        <v>0</v>
      </c>
      <c r="AO5" s="8">
        <v>0</v>
      </c>
      <c r="AP5" s="8">
        <v>0</v>
      </c>
      <c r="AQ5" s="8">
        <v>0</v>
      </c>
      <c r="AR5" s="8">
        <v>0</v>
      </c>
    </row>
    <row r="6" spans="1:44" x14ac:dyDescent="0.3">
      <c r="A6" s="9" t="s">
        <v>1</v>
      </c>
      <c r="B6" s="8"/>
      <c r="C6" s="8"/>
      <c r="D6" s="8"/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1.5</v>
      </c>
      <c r="L6" s="8">
        <v>0.25</v>
      </c>
      <c r="M6" s="8">
        <v>0.25</v>
      </c>
      <c r="N6" s="8">
        <v>0.05</v>
      </c>
      <c r="O6" s="8">
        <v>0.04</v>
      </c>
      <c r="P6" s="8">
        <v>0.04</v>
      </c>
      <c r="Q6" s="8">
        <v>0.35931972789115646</v>
      </c>
      <c r="R6" s="8">
        <v>0</v>
      </c>
      <c r="S6" s="8">
        <v>0</v>
      </c>
      <c r="T6" s="8">
        <v>0.28947368421052633</v>
      </c>
      <c r="U6" s="8">
        <v>0.42962247324613551</v>
      </c>
      <c r="V6" s="8">
        <v>5.9241452991452989E-2</v>
      </c>
      <c r="W6" s="8">
        <v>9.5045164718384686E-2</v>
      </c>
      <c r="X6" s="8">
        <v>0.67201526032315972</v>
      </c>
      <c r="Y6" s="8">
        <v>0.7222497522299306</v>
      </c>
      <c r="Z6" s="8">
        <v>0.84188247011952189</v>
      </c>
      <c r="AA6" s="8">
        <v>0.17143684820393973</v>
      </c>
      <c r="AB6" s="8">
        <v>0.2960264301230992</v>
      </c>
      <c r="AC6" s="8">
        <v>0.22394031141868512</v>
      </c>
      <c r="AD6" s="8">
        <v>7.1816499286992921E-2</v>
      </c>
      <c r="AE6" s="8">
        <v>0.10043730030751893</v>
      </c>
      <c r="AF6" s="8">
        <v>6.6618217054263559E-2</v>
      </c>
      <c r="AG6" s="8">
        <v>3.2683553169137389E-2</v>
      </c>
      <c r="AH6" s="8">
        <v>0.14605978260869565</v>
      </c>
      <c r="AI6" s="8">
        <v>0.11561839323467231</v>
      </c>
      <c r="AJ6" s="8">
        <v>0.13594145792288209</v>
      </c>
      <c r="AK6" s="8">
        <v>2.2839943342776205E-2</v>
      </c>
      <c r="AL6" s="8">
        <v>0</v>
      </c>
      <c r="AM6" s="8">
        <v>0</v>
      </c>
      <c r="AN6" s="8">
        <v>0</v>
      </c>
      <c r="AO6" s="8">
        <v>0</v>
      </c>
      <c r="AP6" s="8">
        <v>0</v>
      </c>
      <c r="AQ6" s="8">
        <v>0</v>
      </c>
      <c r="AR6" s="8">
        <v>0</v>
      </c>
    </row>
    <row r="7" spans="1:44" x14ac:dyDescent="0.3">
      <c r="A7" s="9" t="s">
        <v>16</v>
      </c>
      <c r="B7" s="8"/>
      <c r="C7" s="8"/>
      <c r="D7" s="8"/>
      <c r="E7" s="8"/>
      <c r="F7" s="8"/>
      <c r="G7" s="8"/>
      <c r="H7" s="8">
        <v>2</v>
      </c>
      <c r="I7" s="8">
        <v>1</v>
      </c>
      <c r="J7" s="8"/>
      <c r="K7" s="8"/>
      <c r="L7" s="8"/>
      <c r="M7" s="8"/>
      <c r="N7" s="8">
        <v>0.54842105263157892</v>
      </c>
      <c r="O7" s="8">
        <v>0.89</v>
      </c>
      <c r="P7" s="8">
        <v>1.536068052930057</v>
      </c>
      <c r="Q7" s="8">
        <v>2</v>
      </c>
      <c r="R7" s="8">
        <v>1.94</v>
      </c>
      <c r="S7" s="8">
        <v>1.5952407932011332</v>
      </c>
      <c r="T7" s="8">
        <v>1.8928571428571428</v>
      </c>
      <c r="U7" s="8">
        <v>1.7581004756242569</v>
      </c>
      <c r="V7" s="8">
        <v>1.7505849358974359</v>
      </c>
      <c r="W7" s="8">
        <v>1.9853878852284805</v>
      </c>
      <c r="X7" s="8">
        <v>1.2161692100538599</v>
      </c>
      <c r="Y7" s="8">
        <v>1.6316278493557979</v>
      </c>
      <c r="Z7" s="8">
        <v>1.1164093625498008</v>
      </c>
      <c r="AA7" s="8">
        <v>0.8244553881807648</v>
      </c>
      <c r="AB7" s="8">
        <v>1.0269732078204199</v>
      </c>
      <c r="AC7" s="8">
        <v>1.1340830449826989</v>
      </c>
      <c r="AD7" s="8">
        <v>1.181979884098425</v>
      </c>
      <c r="AE7" s="8">
        <v>1.264234589585119</v>
      </c>
      <c r="AF7" s="8">
        <v>0.88723352713178294</v>
      </c>
      <c r="AG7" s="8">
        <v>1.2033490030455127</v>
      </c>
      <c r="AH7" s="8">
        <v>1.0563858695652173</v>
      </c>
      <c r="AI7" s="8">
        <v>1.1594873150105707</v>
      </c>
      <c r="AJ7" s="8">
        <v>1.1619757951027301</v>
      </c>
      <c r="AK7" s="8">
        <v>1.1724504249291785</v>
      </c>
      <c r="AL7" s="8">
        <v>1.3783547257876312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</row>
    <row r="8" spans="1:44" x14ac:dyDescent="0.3">
      <c r="A8" s="9" t="s">
        <v>99</v>
      </c>
      <c r="B8" s="8"/>
      <c r="C8" s="8"/>
      <c r="D8" s="8"/>
      <c r="E8" s="8"/>
      <c r="F8" s="8"/>
      <c r="G8" s="8"/>
      <c r="H8" s="8"/>
      <c r="I8" s="8">
        <v>1</v>
      </c>
      <c r="J8" s="8">
        <v>1</v>
      </c>
      <c r="K8" s="8">
        <v>0.5</v>
      </c>
      <c r="L8" s="8">
        <v>0.5</v>
      </c>
      <c r="M8" s="8">
        <v>0.25</v>
      </c>
      <c r="N8" s="8">
        <v>0.32999999999999996</v>
      </c>
      <c r="O8" s="8">
        <v>2.15</v>
      </c>
      <c r="P8" s="8">
        <v>2.4699999999999998</v>
      </c>
      <c r="Q8" s="8">
        <v>2.5040816326530608</v>
      </c>
      <c r="R8" s="8">
        <v>2.2599999999999998</v>
      </c>
      <c r="S8" s="8">
        <v>2.1236363636363635</v>
      </c>
      <c r="T8" s="8">
        <v>1.7005175983436851</v>
      </c>
      <c r="U8" s="8">
        <v>2.0170927467300834</v>
      </c>
      <c r="V8" s="8">
        <v>2.1682371794871793</v>
      </c>
      <c r="W8" s="8">
        <v>1.4291976620616367</v>
      </c>
      <c r="X8" s="8">
        <v>2.0338868940754038</v>
      </c>
      <c r="Y8" s="8">
        <v>0.58436570862239845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v>0</v>
      </c>
      <c r="AN8" s="8">
        <v>0</v>
      </c>
      <c r="AO8" s="8">
        <v>0</v>
      </c>
      <c r="AP8" s="8">
        <v>0</v>
      </c>
      <c r="AQ8" s="8">
        <v>0</v>
      </c>
      <c r="AR8" s="8">
        <v>0</v>
      </c>
    </row>
    <row r="9" spans="1:44" x14ac:dyDescent="0.3">
      <c r="A9" s="9" t="s">
        <v>24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>
        <v>1.6625000000000001</v>
      </c>
      <c r="P9" s="8">
        <v>1.9081521739130434</v>
      </c>
      <c r="Q9" s="8">
        <v>2.1647619047619049</v>
      </c>
      <c r="R9" s="8">
        <v>2.4500000000000002</v>
      </c>
      <c r="S9" s="8">
        <v>2.4500000000000002</v>
      </c>
      <c r="T9" s="8">
        <v>2.0282091097308488</v>
      </c>
      <c r="U9" s="8">
        <v>1.7306777645659928</v>
      </c>
      <c r="V9" s="8">
        <v>2.1652751068376066</v>
      </c>
      <c r="W9" s="8">
        <v>2.3620483528161529</v>
      </c>
      <c r="X9" s="8">
        <v>2.21229802513465</v>
      </c>
      <c r="Y9" s="8">
        <v>0.92579286422200191</v>
      </c>
      <c r="Z9" s="8">
        <v>1.3634835657370519</v>
      </c>
      <c r="AA9" s="8">
        <v>1.2031749710312862</v>
      </c>
      <c r="AB9" s="8">
        <v>0.88387038377986971</v>
      </c>
      <c r="AC9" s="8">
        <v>1.3087153979238753</v>
      </c>
      <c r="AD9" s="8">
        <v>0.86927887678631022</v>
      </c>
      <c r="AE9" s="8">
        <v>0.88161630269933278</v>
      </c>
      <c r="AF9" s="8">
        <v>0.96899224806201545</v>
      </c>
      <c r="AG9" s="8">
        <v>0.61058819784161211</v>
      </c>
      <c r="AH9" s="8">
        <v>0.79144021739130432</v>
      </c>
      <c r="AI9" s="8">
        <v>0.95798097251585612</v>
      </c>
      <c r="AJ9" s="8">
        <v>0.6441035744441318</v>
      </c>
      <c r="AK9" s="8">
        <v>0.60906515580736542</v>
      </c>
      <c r="AL9" s="8">
        <v>0.4448658109684947</v>
      </c>
      <c r="AM9" s="8">
        <v>0</v>
      </c>
      <c r="AN9" s="8">
        <v>0</v>
      </c>
      <c r="AO9" s="8">
        <v>0</v>
      </c>
      <c r="AP9" s="8">
        <v>0</v>
      </c>
      <c r="AQ9" s="8">
        <v>0</v>
      </c>
      <c r="AR9" s="8">
        <v>0</v>
      </c>
    </row>
    <row r="10" spans="1:44" x14ac:dyDescent="0.3">
      <c r="A10" s="9" t="s">
        <v>11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>
        <v>0.22968749999999999</v>
      </c>
      <c r="P10" s="8">
        <v>1.1299999999999999</v>
      </c>
      <c r="Q10" s="8">
        <v>1.5171428571428569</v>
      </c>
      <c r="R10" s="8">
        <v>2.2000000000000002</v>
      </c>
      <c r="S10" s="8">
        <v>1.3818181818181818</v>
      </c>
      <c r="T10" s="8">
        <v>2.5357142857142856</v>
      </c>
      <c r="U10" s="8">
        <v>1.7459126040428061</v>
      </c>
      <c r="V10" s="8">
        <v>2.0734508547008548</v>
      </c>
      <c r="W10" s="8">
        <v>2.1684378320935176</v>
      </c>
      <c r="X10" s="8">
        <v>2.0636220825852782</v>
      </c>
      <c r="Y10" s="8">
        <v>0.60078047571853321</v>
      </c>
      <c r="Z10" s="8">
        <v>0.58260707171314741</v>
      </c>
      <c r="AA10" s="8">
        <v>0.7730243337195829</v>
      </c>
      <c r="AB10" s="8">
        <v>0.6046795800144823</v>
      </c>
      <c r="AC10" s="8">
        <v>0.90808823529411753</v>
      </c>
      <c r="AD10" s="8">
        <v>0.62839436876118815</v>
      </c>
      <c r="AE10" s="8">
        <v>0.34276221533518364</v>
      </c>
      <c r="AF10" s="8">
        <v>0.40879360465116282</v>
      </c>
      <c r="AG10" s="8">
        <v>0.19907255112110953</v>
      </c>
      <c r="AH10" s="8">
        <v>0.34307065217391308</v>
      </c>
      <c r="AI10" s="8">
        <v>0.11231501057082452</v>
      </c>
      <c r="AJ10" s="8">
        <v>9.7101041373487199E-2</v>
      </c>
      <c r="AK10" s="8">
        <v>3.806657223796034E-3</v>
      </c>
      <c r="AL10" s="8">
        <v>0</v>
      </c>
      <c r="AM10" s="8">
        <v>0</v>
      </c>
      <c r="AN10" s="8">
        <v>0</v>
      </c>
      <c r="AO10" s="8">
        <v>0</v>
      </c>
      <c r="AP10" s="8">
        <v>0</v>
      </c>
      <c r="AQ10" s="8">
        <v>0</v>
      </c>
      <c r="AR10" s="8">
        <v>0</v>
      </c>
    </row>
    <row r="11" spans="1:44" x14ac:dyDescent="0.3">
      <c r="A11" s="9" t="s">
        <v>14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>
        <v>0.20719381688466113</v>
      </c>
      <c r="V11" s="8">
        <v>1.3121981837606838</v>
      </c>
      <c r="W11" s="8">
        <v>1.2074256110520722</v>
      </c>
      <c r="X11" s="8">
        <v>0.53820691202872539</v>
      </c>
      <c r="Y11" s="8">
        <v>0</v>
      </c>
      <c r="Z11" s="8">
        <v>1.2201195219123506E-2</v>
      </c>
      <c r="AA11" s="8">
        <v>0.11221320973348783</v>
      </c>
      <c r="AB11" s="8">
        <v>0.10662563359884142</v>
      </c>
      <c r="AC11" s="8">
        <v>8.2179930795847761E-2</v>
      </c>
      <c r="AD11" s="8">
        <v>2.9923541369580385E-2</v>
      </c>
      <c r="AE11" s="8">
        <v>2.231940006833754E-2</v>
      </c>
      <c r="AF11" s="8">
        <v>1.8168604651162792E-2</v>
      </c>
      <c r="AG11" s="8">
        <v>0.27632458588452519</v>
      </c>
      <c r="AH11" s="8">
        <v>0.24999999999999997</v>
      </c>
      <c r="AI11" s="8">
        <v>0.38154069767441856</v>
      </c>
      <c r="AJ11" s="8">
        <v>0.19096538136785818</v>
      </c>
      <c r="AK11" s="8">
        <v>0.42253895184135976</v>
      </c>
      <c r="AL11" s="8">
        <v>0.17138273045507585</v>
      </c>
      <c r="AM11" s="8">
        <v>0</v>
      </c>
      <c r="AN11" s="8">
        <v>0</v>
      </c>
      <c r="AO11" s="8">
        <v>0</v>
      </c>
      <c r="AP11" s="8">
        <v>0</v>
      </c>
      <c r="AQ11" s="8">
        <v>0</v>
      </c>
      <c r="AR11" s="8">
        <v>0</v>
      </c>
    </row>
    <row r="12" spans="1:44" x14ac:dyDescent="0.3">
      <c r="A12" s="9" t="s">
        <v>20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>
        <v>0.11848290598290598</v>
      </c>
      <c r="W12" s="8">
        <v>0.3379383634431456</v>
      </c>
      <c r="X12" s="8">
        <v>8.9205565529622971E-2</v>
      </c>
      <c r="Y12" s="8">
        <v>5.2527254707631317E-2</v>
      </c>
      <c r="Z12" s="8">
        <v>0.18606822709163348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 s="8">
        <v>0</v>
      </c>
      <c r="AK12" s="8">
        <v>0</v>
      </c>
      <c r="AL12" s="8">
        <v>0</v>
      </c>
      <c r="AM12" s="8">
        <v>0</v>
      </c>
      <c r="AN12" s="8">
        <v>0</v>
      </c>
      <c r="AO12" s="8">
        <v>0</v>
      </c>
      <c r="AP12" s="8">
        <v>0</v>
      </c>
      <c r="AQ12" s="8">
        <v>0</v>
      </c>
      <c r="AR12" s="8">
        <v>0</v>
      </c>
    </row>
    <row r="13" spans="1:44" x14ac:dyDescent="0.3">
      <c r="A13" s="9" t="s">
        <v>18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>
        <v>0.29620726495726496</v>
      </c>
      <c r="W13" s="8">
        <v>1.6756110520722636</v>
      </c>
      <c r="X13" s="8">
        <v>0.57983617594254944</v>
      </c>
      <c r="Y13" s="8">
        <v>0.61062933597621416</v>
      </c>
      <c r="Z13" s="8">
        <v>8.2358067729083662E-2</v>
      </c>
      <c r="AA13" s="8">
        <v>0.58132676709154107</v>
      </c>
      <c r="AB13" s="8">
        <v>0.48683019551049966</v>
      </c>
      <c r="AC13" s="8">
        <v>0.29995674740484429</v>
      </c>
      <c r="AD13" s="8">
        <v>0.25734245577839132</v>
      </c>
      <c r="AE13" s="8">
        <v>0.31566008668077378</v>
      </c>
      <c r="AF13" s="8">
        <v>0.35125968992248063</v>
      </c>
      <c r="AG13" s="8">
        <v>0.27335335377823994</v>
      </c>
      <c r="AH13" s="8">
        <v>0.37703804347826086</v>
      </c>
      <c r="AI13" s="8">
        <v>0.25105708245243125</v>
      </c>
      <c r="AJ13" s="8">
        <v>0.2945398254995778</v>
      </c>
      <c r="AK13" s="8">
        <v>0.88695113314447593</v>
      </c>
      <c r="AL13" s="8">
        <v>1.1632147024504083</v>
      </c>
      <c r="AM13" s="8">
        <v>0</v>
      </c>
      <c r="AN13" s="8">
        <v>0</v>
      </c>
      <c r="AO13" s="8">
        <v>0</v>
      </c>
      <c r="AP13" s="8">
        <v>0</v>
      </c>
      <c r="AQ13" s="8">
        <v>0</v>
      </c>
      <c r="AR13" s="8">
        <v>0</v>
      </c>
    </row>
    <row r="14" spans="1:44" x14ac:dyDescent="0.3">
      <c r="A14" s="9" t="s">
        <v>12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>
        <v>0.31681721572794896</v>
      </c>
      <c r="X14" s="8">
        <v>0.93368491921005381</v>
      </c>
      <c r="Y14" s="8">
        <v>1.451065411298315</v>
      </c>
      <c r="Z14" s="8">
        <v>0.87848605577689254</v>
      </c>
      <c r="AA14" s="8">
        <v>0.5080764774044032</v>
      </c>
      <c r="AB14" s="8">
        <v>0.29742939898624188</v>
      </c>
      <c r="AC14" s="8">
        <v>0.85261678200692037</v>
      </c>
      <c r="AD14" s="8">
        <v>0.81092797111562842</v>
      </c>
      <c r="AE14" s="8">
        <v>0.76364233090954869</v>
      </c>
      <c r="AF14" s="8">
        <v>1.9289001937984496</v>
      </c>
      <c r="AG14" s="8">
        <v>2.2908199539459022</v>
      </c>
      <c r="AH14" s="8">
        <v>2.1127717391304346</v>
      </c>
      <c r="AI14" s="8">
        <v>3.1712473572938689</v>
      </c>
      <c r="AJ14" s="8">
        <v>2.6249648184632703</v>
      </c>
      <c r="AK14" s="8">
        <v>1.9147485835694051</v>
      </c>
      <c r="AL14" s="8">
        <v>2.05659276546091</v>
      </c>
      <c r="AM14" s="8">
        <v>0</v>
      </c>
      <c r="AN14" s="8">
        <v>0</v>
      </c>
      <c r="AO14" s="8">
        <v>0</v>
      </c>
      <c r="AP14" s="8">
        <v>0</v>
      </c>
      <c r="AQ14" s="8">
        <v>0</v>
      </c>
      <c r="AR14" s="8">
        <v>0</v>
      </c>
    </row>
    <row r="15" spans="1:44" x14ac:dyDescent="0.3">
      <c r="A15" s="9" t="s">
        <v>2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>
        <v>0.95169322709163351</v>
      </c>
      <c r="AA15" s="8">
        <v>1.3185052143684821</v>
      </c>
      <c r="AB15" s="8">
        <v>1.2346125995655322</v>
      </c>
      <c r="AC15" s="8">
        <v>1.1936634948096885</v>
      </c>
      <c r="AD15" s="8">
        <v>1.0488201250037925</v>
      </c>
      <c r="AE15" s="8">
        <v>0.74610565942728346</v>
      </c>
      <c r="AF15" s="8">
        <v>1.5503875968992249</v>
      </c>
      <c r="AG15" s="8">
        <v>1.1825503783015163</v>
      </c>
      <c r="AH15" s="8">
        <v>0.95108695652173925</v>
      </c>
      <c r="AI15" s="8">
        <v>1.5542415433403807</v>
      </c>
      <c r="AJ15" s="8">
        <v>0.84672108077680852</v>
      </c>
      <c r="AK15" s="8">
        <v>0.78797804532577909</v>
      </c>
      <c r="AL15" s="8">
        <v>0.93713535589264874</v>
      </c>
      <c r="AM15" s="8">
        <v>0</v>
      </c>
      <c r="AN15" s="8">
        <v>0</v>
      </c>
      <c r="AO15" s="8">
        <v>0</v>
      </c>
      <c r="AP15" s="8">
        <v>0</v>
      </c>
      <c r="AQ15" s="8">
        <v>0</v>
      </c>
      <c r="AR15" s="8">
        <v>0</v>
      </c>
    </row>
    <row r="16" spans="1:44" x14ac:dyDescent="0.3">
      <c r="A16" s="9" t="s">
        <v>22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>
        <v>0.47067207415990731</v>
      </c>
      <c r="AB16" s="8">
        <v>0.39283128167994208</v>
      </c>
      <c r="AC16" s="8">
        <v>0.43144463667820071</v>
      </c>
      <c r="AD16" s="8">
        <v>0.76305030492429982</v>
      </c>
      <c r="AE16" s="8">
        <v>0.86726811694111583</v>
      </c>
      <c r="AF16" s="8">
        <v>1.4398619186046511</v>
      </c>
      <c r="AG16" s="8">
        <v>1.293971582287212</v>
      </c>
      <c r="AH16" s="8">
        <v>1.5523097826086958</v>
      </c>
      <c r="AI16" s="8">
        <v>1.2751057082452433</v>
      </c>
      <c r="AJ16" s="8">
        <v>1.5989304812834224</v>
      </c>
      <c r="AK16" s="8">
        <v>1.5911827195467423</v>
      </c>
      <c r="AL16" s="8">
        <v>1.5351516919486581</v>
      </c>
      <c r="AM16" s="8">
        <v>0</v>
      </c>
      <c r="AN16" s="8">
        <v>0</v>
      </c>
      <c r="AO16" s="8">
        <v>0</v>
      </c>
      <c r="AP16" s="8">
        <v>0</v>
      </c>
      <c r="AQ16" s="8">
        <v>0</v>
      </c>
      <c r="AR16" s="8">
        <v>0</v>
      </c>
    </row>
    <row r="17" spans="1:44" x14ac:dyDescent="0.3">
      <c r="A17" s="9" t="s">
        <v>23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9"/>
      <c r="AB17" s="8">
        <v>0.24692251991310643</v>
      </c>
      <c r="AC17" s="8">
        <v>0.54238754325259519</v>
      </c>
      <c r="AD17" s="8">
        <v>0.32018189265451008</v>
      </c>
      <c r="AE17" s="8">
        <v>0.37942980116173813</v>
      </c>
      <c r="AF17" s="8">
        <v>0.39365310077519378</v>
      </c>
      <c r="AG17" s="8">
        <v>0.10399312371998259</v>
      </c>
      <c r="AH17" s="8">
        <v>0.19701086956521738</v>
      </c>
      <c r="AI17" s="8">
        <v>7.9281183932346719E-2</v>
      </c>
      <c r="AJ17" s="8">
        <v>0.2945398254995778</v>
      </c>
      <c r="AK17" s="8">
        <v>0</v>
      </c>
      <c r="AL17" s="8">
        <v>0.1130396732788798</v>
      </c>
      <c r="AM17" s="8">
        <v>0</v>
      </c>
      <c r="AN17" s="8">
        <v>0</v>
      </c>
      <c r="AO17" s="8">
        <v>0</v>
      </c>
      <c r="AP17" s="8">
        <v>0</v>
      </c>
      <c r="AQ17" s="8">
        <v>0</v>
      </c>
      <c r="AR17" s="8">
        <v>0</v>
      </c>
    </row>
    <row r="18" spans="1:44" x14ac:dyDescent="0.3">
      <c r="A18" s="9" t="s">
        <v>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9"/>
      <c r="AB18" s="8"/>
      <c r="AC18" s="8"/>
      <c r="AD18" s="8">
        <v>2.6931187232622347E-2</v>
      </c>
      <c r="AE18" s="8">
        <v>1.8812065771884496</v>
      </c>
      <c r="AF18" s="8">
        <v>0.53900193798449614</v>
      </c>
      <c r="AG18" s="8">
        <v>0.35060538854165563</v>
      </c>
      <c r="AH18" s="8">
        <v>0.1358695652173913</v>
      </c>
      <c r="AI18" s="8">
        <v>6.6067653276955601E-2</v>
      </c>
      <c r="AJ18" s="8">
        <v>0.2524627075710667</v>
      </c>
      <c r="AK18" s="8">
        <v>0</v>
      </c>
      <c r="AL18" s="8">
        <v>0.59801633605600935</v>
      </c>
      <c r="AM18" s="8">
        <v>0</v>
      </c>
      <c r="AN18" s="8">
        <v>0</v>
      </c>
      <c r="AO18" s="8">
        <v>0</v>
      </c>
      <c r="AP18" s="8">
        <v>0</v>
      </c>
      <c r="AQ18" s="8">
        <v>0</v>
      </c>
      <c r="AR18" s="8">
        <v>0</v>
      </c>
    </row>
    <row r="19" spans="1:44" x14ac:dyDescent="0.3">
      <c r="A19" s="9" t="s">
        <v>19</v>
      </c>
      <c r="B19" s="8"/>
      <c r="C19" s="8"/>
      <c r="D19" s="8"/>
      <c r="E19" s="8"/>
      <c r="F19" s="8"/>
      <c r="G19" s="8"/>
      <c r="H19" s="8"/>
      <c r="I19" s="8"/>
      <c r="J19" s="8"/>
      <c r="K19" s="8">
        <v>0.5</v>
      </c>
      <c r="L19" s="8">
        <v>1.25</v>
      </c>
      <c r="M19" s="8">
        <v>2.25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9"/>
      <c r="AB19" s="8"/>
      <c r="AC19" s="8"/>
      <c r="AD19" s="8"/>
      <c r="AE19" s="8">
        <v>2.4870188647576117</v>
      </c>
      <c r="AF19" s="8">
        <v>0.97504844961240311</v>
      </c>
      <c r="AG19" s="8">
        <v>1.6638899795197215</v>
      </c>
      <c r="AH19" s="8">
        <v>0.50611413043478259</v>
      </c>
      <c r="AI19" s="8">
        <v>0</v>
      </c>
      <c r="AJ19" s="8">
        <v>0</v>
      </c>
      <c r="AK19" s="8">
        <v>0.22078611898016998</v>
      </c>
      <c r="AL19" s="8">
        <v>0</v>
      </c>
      <c r="AM19" s="8">
        <v>0</v>
      </c>
      <c r="AN19" s="8">
        <v>0</v>
      </c>
      <c r="AO19" s="8">
        <v>0</v>
      </c>
      <c r="AP19" s="8">
        <v>0</v>
      </c>
      <c r="AQ19" s="8">
        <v>0</v>
      </c>
      <c r="AR19" s="8">
        <v>0</v>
      </c>
    </row>
    <row r="20" spans="1:44" x14ac:dyDescent="0.3">
      <c r="A20" s="9" t="s">
        <v>4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9"/>
      <c r="AB20" s="8"/>
      <c r="AC20" s="8"/>
      <c r="AD20" s="8"/>
      <c r="AE20" s="8">
        <v>0.28058674371624337</v>
      </c>
      <c r="AF20" s="8">
        <v>0.4663275193798449</v>
      </c>
      <c r="AG20" s="8">
        <v>0.20798624743996519</v>
      </c>
      <c r="AH20" s="8">
        <v>0.51256793478260876</v>
      </c>
      <c r="AI20" s="8">
        <v>0</v>
      </c>
      <c r="AJ20" s="8">
        <v>0.44342808893892482</v>
      </c>
      <c r="AK20" s="8">
        <v>0.48725212464589235</v>
      </c>
      <c r="AL20" s="8">
        <v>0.59072345390898484</v>
      </c>
      <c r="AM20" s="8">
        <v>0</v>
      </c>
      <c r="AN20" s="8">
        <v>0</v>
      </c>
      <c r="AO20" s="8">
        <v>0</v>
      </c>
      <c r="AP20" s="8">
        <v>0</v>
      </c>
      <c r="AQ20" s="8">
        <v>0</v>
      </c>
      <c r="AR20" s="8">
        <v>0</v>
      </c>
    </row>
    <row r="21" spans="1:44" x14ac:dyDescent="0.3">
      <c r="A21" s="9" t="s">
        <v>21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9"/>
      <c r="AB21" s="8"/>
      <c r="AC21" s="8"/>
      <c r="AD21" s="8"/>
      <c r="AE21" s="8"/>
      <c r="AF21" s="8"/>
      <c r="AG21" s="8">
        <v>0.8675997750352834</v>
      </c>
      <c r="AH21" s="8">
        <v>0.20380434782608695</v>
      </c>
      <c r="AI21" s="8">
        <v>0</v>
      </c>
      <c r="AJ21" s="8">
        <v>0</v>
      </c>
      <c r="AK21" s="8">
        <v>0</v>
      </c>
      <c r="AL21" s="8">
        <v>0</v>
      </c>
      <c r="AM21" s="8">
        <v>0</v>
      </c>
      <c r="AN21" s="8">
        <v>0</v>
      </c>
      <c r="AO21" s="8">
        <v>0</v>
      </c>
      <c r="AP21" s="8">
        <v>0</v>
      </c>
      <c r="AQ21" s="8">
        <v>0</v>
      </c>
      <c r="AR21" s="8">
        <v>0</v>
      </c>
    </row>
    <row r="22" spans="1:44" x14ac:dyDescent="0.3">
      <c r="A22" s="9" t="s">
        <v>10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9"/>
      <c r="AB22" s="8"/>
      <c r="AC22" s="8"/>
      <c r="AD22" s="8"/>
      <c r="AE22" s="8"/>
      <c r="AF22" s="8"/>
      <c r="AG22" s="8"/>
      <c r="AH22" s="8">
        <v>0.32608695652173914</v>
      </c>
      <c r="AI22" s="8">
        <v>1.4733086680761101</v>
      </c>
      <c r="AJ22" s="8">
        <v>1.055164649591894</v>
      </c>
      <c r="AK22" s="8">
        <v>0.46441218130311612</v>
      </c>
      <c r="AL22" s="8">
        <v>2.1878646441073513E-2</v>
      </c>
      <c r="AM22" s="8">
        <v>0</v>
      </c>
      <c r="AN22" s="8">
        <v>0</v>
      </c>
      <c r="AO22" s="8">
        <v>0</v>
      </c>
      <c r="AP22" s="8">
        <v>0</v>
      </c>
      <c r="AQ22" s="8">
        <v>0</v>
      </c>
      <c r="AR22" s="8">
        <v>0</v>
      </c>
    </row>
    <row r="23" spans="1:44" x14ac:dyDescent="0.3">
      <c r="A23" s="9" t="s">
        <v>38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9"/>
      <c r="AB23" s="8"/>
      <c r="AC23" s="8"/>
      <c r="AD23" s="8"/>
      <c r="AE23" s="8"/>
      <c r="AF23" s="8"/>
      <c r="AG23" s="8"/>
      <c r="AH23" s="9"/>
      <c r="AI23" s="8"/>
      <c r="AJ23" s="8"/>
      <c r="AK23" s="8">
        <v>0.15226628895184136</v>
      </c>
      <c r="AL23" s="8">
        <v>0.17867561260210035</v>
      </c>
      <c r="AM23" s="8">
        <v>0</v>
      </c>
      <c r="AN23" s="8">
        <v>0</v>
      </c>
      <c r="AO23" s="8">
        <v>0</v>
      </c>
      <c r="AP23" s="8">
        <v>0</v>
      </c>
      <c r="AQ23" s="8">
        <v>0</v>
      </c>
      <c r="AR23" s="8">
        <v>0</v>
      </c>
    </row>
    <row r="24" spans="1:44" x14ac:dyDescent="0.3">
      <c r="A24" s="9" t="s">
        <v>51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9"/>
      <c r="AB24" s="8"/>
      <c r="AC24" s="8"/>
      <c r="AD24" s="8"/>
      <c r="AE24" s="8"/>
      <c r="AF24" s="8"/>
      <c r="AG24" s="8"/>
      <c r="AH24" s="9"/>
      <c r="AI24" s="8"/>
      <c r="AJ24" s="8"/>
      <c r="AK24" s="8"/>
      <c r="AL24" s="8">
        <v>0.10210035005834306</v>
      </c>
      <c r="AM24" s="8">
        <v>0</v>
      </c>
      <c r="AN24" s="8">
        <v>0</v>
      </c>
      <c r="AO24" s="8">
        <v>0</v>
      </c>
      <c r="AP24" s="8">
        <v>0</v>
      </c>
      <c r="AQ24" s="8">
        <v>0</v>
      </c>
      <c r="AR24" s="8">
        <v>0</v>
      </c>
    </row>
    <row r="25" spans="1:44" x14ac:dyDescent="0.3">
      <c r="A25" s="9" t="s">
        <v>49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9"/>
      <c r="AB25" s="8"/>
      <c r="AC25" s="8"/>
      <c r="AD25" s="8"/>
      <c r="AE25" s="8"/>
      <c r="AF25" s="8"/>
      <c r="AG25" s="8"/>
      <c r="AH25" s="9"/>
      <c r="AI25" s="8"/>
      <c r="AJ25" s="8"/>
      <c r="AK25" s="8"/>
      <c r="AL25" s="8">
        <v>0.13491831971995333</v>
      </c>
      <c r="AM25" s="8">
        <v>0</v>
      </c>
      <c r="AN25" s="8">
        <v>0</v>
      </c>
      <c r="AO25" s="8">
        <v>0</v>
      </c>
      <c r="AP25" s="8">
        <v>0</v>
      </c>
      <c r="AQ25" s="8">
        <v>0</v>
      </c>
      <c r="AR25" s="8">
        <v>0</v>
      </c>
    </row>
    <row r="28" spans="1:44" x14ac:dyDescent="0.3">
      <c r="A28" s="6" t="s">
        <v>6</v>
      </c>
      <c r="B28" s="7">
        <f t="shared" ref="B28:M28" si="1">B29-B2</f>
        <v>0</v>
      </c>
      <c r="C28" s="7">
        <f t="shared" si="1"/>
        <v>0</v>
      </c>
      <c r="D28" s="7">
        <f t="shared" si="1"/>
        <v>0</v>
      </c>
      <c r="E28" s="7">
        <f t="shared" si="1"/>
        <v>0</v>
      </c>
      <c r="F28" s="7">
        <f t="shared" si="1"/>
        <v>0</v>
      </c>
      <c r="G28" s="7">
        <f t="shared" si="1"/>
        <v>0</v>
      </c>
      <c r="H28" s="7">
        <f t="shared" si="1"/>
        <v>0</v>
      </c>
      <c r="I28" s="7">
        <f t="shared" si="1"/>
        <v>0</v>
      </c>
      <c r="J28" s="7">
        <f t="shared" si="1"/>
        <v>0</v>
      </c>
      <c r="K28" s="7">
        <f t="shared" si="1"/>
        <v>0</v>
      </c>
      <c r="L28" s="7">
        <f t="shared" si="1"/>
        <v>0</v>
      </c>
      <c r="M28" s="7">
        <f t="shared" si="1"/>
        <v>0</v>
      </c>
      <c r="N28" s="7">
        <f t="shared" ref="N28:Y28" si="2">N29-N2</f>
        <v>0.42434210526315752</v>
      </c>
      <c r="O28" s="7">
        <f t="shared" si="2"/>
        <v>0.79218749999999982</v>
      </c>
      <c r="P28" s="7">
        <f t="shared" si="2"/>
        <v>0.69836956521739069</v>
      </c>
      <c r="Q28" s="7">
        <f t="shared" si="2"/>
        <v>1.1190476190476204</v>
      </c>
      <c r="R28" s="7">
        <f t="shared" si="2"/>
        <v>0</v>
      </c>
      <c r="S28" s="7">
        <f t="shared" si="2"/>
        <v>0.13636363636363846</v>
      </c>
      <c r="T28" s="7">
        <f t="shared" si="2"/>
        <v>1.785714285714235E-2</v>
      </c>
      <c r="U28" s="7">
        <f t="shared" si="2"/>
        <v>0.35649524375743269</v>
      </c>
      <c r="V28" s="7">
        <f t="shared" si="2"/>
        <v>0.38803151709401718</v>
      </c>
      <c r="W28" s="7">
        <f t="shared" si="2"/>
        <v>0.80964399574920343</v>
      </c>
      <c r="X28" s="7">
        <f t="shared" si="2"/>
        <v>1.6175942549371634</v>
      </c>
      <c r="Y28" s="7">
        <f t="shared" si="2"/>
        <v>5.8764866204162489</v>
      </c>
      <c r="Z28" s="7">
        <f>Z29-Z2</f>
        <v>6.1579307768924298</v>
      </c>
      <c r="AA28" s="7">
        <f t="shared" ref="AA28:AR28" si="3">AA29-AA2</f>
        <v>5.2653650057937424</v>
      </c>
      <c r="AB28" s="7">
        <f t="shared" si="3"/>
        <v>3.8597483707458355</v>
      </c>
      <c r="AC28" s="7">
        <f t="shared" si="3"/>
        <v>1.0108131487889267</v>
      </c>
      <c r="AD28" s="7">
        <f t="shared" si="3"/>
        <v>3.5999082193027707</v>
      </c>
      <c r="AE28" s="7">
        <f t="shared" si="3"/>
        <v>0.68695652173913047</v>
      </c>
      <c r="AF28" s="7">
        <f t="shared" si="3"/>
        <v>1.4580305232558146</v>
      </c>
      <c r="AG28" s="7">
        <f t="shared" si="3"/>
        <v>1.1443673928499418</v>
      </c>
      <c r="AH28" s="7">
        <f t="shared" si="3"/>
        <v>1.8563179347826093</v>
      </c>
      <c r="AI28" s="7">
        <f t="shared" si="3"/>
        <v>0.64415961945031697</v>
      </c>
      <c r="AJ28" s="7">
        <f t="shared" si="3"/>
        <v>0.49327329017731536</v>
      </c>
      <c r="AK28" s="7">
        <f t="shared" si="3"/>
        <v>0.51770538243626163</v>
      </c>
      <c r="AL28" s="7">
        <f t="shared" si="3"/>
        <v>1.2908401400233362</v>
      </c>
      <c r="AM28" s="7">
        <f t="shared" si="3"/>
        <v>0</v>
      </c>
      <c r="AN28" s="7">
        <f t="shared" si="3"/>
        <v>0</v>
      </c>
      <c r="AO28" s="7">
        <f t="shared" si="3"/>
        <v>0</v>
      </c>
      <c r="AP28" s="7">
        <f t="shared" si="3"/>
        <v>0</v>
      </c>
      <c r="AQ28" s="7">
        <f t="shared" si="3"/>
        <v>0</v>
      </c>
      <c r="AR28" s="7">
        <f t="shared" si="3"/>
        <v>0</v>
      </c>
    </row>
    <row r="29" spans="1:44" x14ac:dyDescent="0.3">
      <c r="A29" s="10" t="s">
        <v>7</v>
      </c>
      <c r="B29" s="17">
        <v>3</v>
      </c>
      <c r="C29" s="17">
        <v>3</v>
      </c>
      <c r="D29" s="17">
        <v>3</v>
      </c>
      <c r="E29" s="17">
        <v>4.25</v>
      </c>
      <c r="F29" s="17">
        <v>6.25</v>
      </c>
      <c r="G29" s="17">
        <v>6.25</v>
      </c>
      <c r="H29" s="17">
        <v>8.25</v>
      </c>
      <c r="I29" s="17">
        <v>9.25</v>
      </c>
      <c r="J29" s="17">
        <v>7.25</v>
      </c>
      <c r="K29" s="17">
        <v>5.25</v>
      </c>
      <c r="L29" s="17">
        <v>4.5</v>
      </c>
      <c r="M29" s="17">
        <v>4.5</v>
      </c>
      <c r="N29" s="17">
        <v>4.7675000000000001</v>
      </c>
      <c r="O29" s="17">
        <v>8.0806249999999995</v>
      </c>
      <c r="P29" s="17">
        <v>9.7443289224952743</v>
      </c>
      <c r="Q29" s="17">
        <v>11.1343537414966</v>
      </c>
      <c r="R29" s="17">
        <v>10.25</v>
      </c>
      <c r="S29" s="17">
        <v>9.4318181818181834</v>
      </c>
      <c r="T29" s="17">
        <v>10.25</v>
      </c>
      <c r="U29" s="17">
        <v>10.25</v>
      </c>
      <c r="V29" s="17">
        <v>11.090000000000002</v>
      </c>
      <c r="W29" s="17">
        <v>13.25</v>
      </c>
      <c r="X29" s="17">
        <v>13.249999999999998</v>
      </c>
      <c r="Y29" s="17">
        <v>13.249999999999996</v>
      </c>
      <c r="Z29" s="17">
        <v>13.5</v>
      </c>
      <c r="AA29" s="17">
        <v>12.5</v>
      </c>
      <c r="AB29" s="17">
        <v>10.5</v>
      </c>
      <c r="AC29" s="17">
        <v>9.5</v>
      </c>
      <c r="AD29" s="17">
        <v>11</v>
      </c>
      <c r="AE29" s="17">
        <v>12.25</v>
      </c>
      <c r="AF29" s="17">
        <v>12.5</v>
      </c>
      <c r="AG29" s="17">
        <v>12.75</v>
      </c>
      <c r="AH29" s="17">
        <v>12.5</v>
      </c>
      <c r="AI29" s="17">
        <v>12.5</v>
      </c>
      <c r="AJ29" s="17">
        <v>11.5</v>
      </c>
      <c r="AK29" s="17">
        <v>10.75</v>
      </c>
      <c r="AL29" s="17">
        <v>12.5</v>
      </c>
      <c r="AM29" s="17">
        <v>3</v>
      </c>
      <c r="AN29" s="17">
        <v>0</v>
      </c>
      <c r="AO29" s="17">
        <v>0</v>
      </c>
      <c r="AP29" s="17">
        <v>0</v>
      </c>
      <c r="AQ29" s="17">
        <v>0</v>
      </c>
      <c r="AR29" s="1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3CFBC-1988-4619-A933-41EFE3EDA9DF}">
  <dimension ref="A1:AR25"/>
  <sheetViews>
    <sheetView workbookViewId="0">
      <pane xSplit="1" ySplit="1" topLeftCell="AC2" activePane="bottomRight" state="frozen"/>
      <selection pane="topRight" activeCell="B1" sqref="B1"/>
      <selection pane="bottomLeft" activeCell="A2" sqref="A2"/>
      <selection pane="bottomRight" activeCell="AL9" sqref="AL9"/>
    </sheetView>
  </sheetViews>
  <sheetFormatPr defaultRowHeight="14.4" x14ac:dyDescent="0.3"/>
  <cols>
    <col min="1" max="1" width="19.6640625" bestFit="1" customWidth="1"/>
  </cols>
  <sheetData>
    <row r="1" spans="1:44" s="16" customFormat="1" x14ac:dyDescent="0.3">
      <c r="A1" s="12" t="s">
        <v>0</v>
      </c>
      <c r="B1" s="15" t="s">
        <v>101</v>
      </c>
      <c r="C1" s="15" t="s">
        <v>102</v>
      </c>
      <c r="D1" s="15" t="s">
        <v>103</v>
      </c>
      <c r="E1" s="15" t="s">
        <v>104</v>
      </c>
      <c r="F1" s="15" t="s">
        <v>105</v>
      </c>
      <c r="G1" s="15" t="s">
        <v>106</v>
      </c>
      <c r="H1" s="15" t="s">
        <v>107</v>
      </c>
      <c r="I1" s="15" t="s">
        <v>108</v>
      </c>
      <c r="J1" s="15" t="s">
        <v>109</v>
      </c>
      <c r="K1" s="15" t="s">
        <v>110</v>
      </c>
      <c r="L1" s="15" t="s">
        <v>111</v>
      </c>
      <c r="M1" s="15" t="s">
        <v>112</v>
      </c>
      <c r="N1" s="15" t="s">
        <v>63</v>
      </c>
      <c r="O1" s="15" t="s">
        <v>64</v>
      </c>
      <c r="P1" s="15" t="s">
        <v>65</v>
      </c>
      <c r="Q1" s="15" t="s">
        <v>66</v>
      </c>
      <c r="R1" s="15" t="s">
        <v>67</v>
      </c>
      <c r="S1" s="15" t="s">
        <v>68</v>
      </c>
      <c r="T1" s="15" t="s">
        <v>69</v>
      </c>
      <c r="U1" s="15" t="s">
        <v>70</v>
      </c>
      <c r="V1" s="15" t="s">
        <v>71</v>
      </c>
      <c r="W1" s="15" t="s">
        <v>72</v>
      </c>
      <c r="X1" s="15" t="s">
        <v>73</v>
      </c>
      <c r="Y1" s="15" t="s">
        <v>74</v>
      </c>
      <c r="Z1" s="15" t="s">
        <v>25</v>
      </c>
      <c r="AA1" s="15" t="s">
        <v>27</v>
      </c>
      <c r="AB1" s="15" t="s">
        <v>28</v>
      </c>
      <c r="AC1" s="15" t="s">
        <v>29</v>
      </c>
      <c r="AD1" s="15" t="s">
        <v>30</v>
      </c>
      <c r="AE1" s="15" t="s">
        <v>31</v>
      </c>
      <c r="AF1" s="15" t="s">
        <v>32</v>
      </c>
      <c r="AG1" s="15" t="s">
        <v>33</v>
      </c>
      <c r="AH1" s="15" t="s">
        <v>34</v>
      </c>
      <c r="AI1" s="15" t="s">
        <v>35</v>
      </c>
      <c r="AJ1" s="15" t="s">
        <v>36</v>
      </c>
      <c r="AK1" s="15" t="s">
        <v>37</v>
      </c>
      <c r="AL1" s="15" t="s">
        <v>26</v>
      </c>
      <c r="AM1" s="15" t="s">
        <v>39</v>
      </c>
      <c r="AN1" s="15" t="s">
        <v>40</v>
      </c>
      <c r="AO1" s="15" t="s">
        <v>41</v>
      </c>
      <c r="AP1" s="15" t="s">
        <v>42</v>
      </c>
      <c r="AQ1" s="15" t="s">
        <v>43</v>
      </c>
      <c r="AR1" s="15" t="s">
        <v>44</v>
      </c>
    </row>
    <row r="2" spans="1:44" x14ac:dyDescent="0.3">
      <c r="A2" s="9" t="s">
        <v>5</v>
      </c>
      <c r="B2" s="21">
        <f>SUM(B3:B25)</f>
        <v>16</v>
      </c>
      <c r="C2" s="21">
        <f t="shared" ref="C2:AL2" si="0">SUM(C3:C25)</f>
        <v>10</v>
      </c>
      <c r="D2" s="21">
        <f t="shared" si="0"/>
        <v>6</v>
      </c>
      <c r="E2" s="21">
        <f t="shared" si="0"/>
        <v>21</v>
      </c>
      <c r="F2" s="21">
        <f t="shared" si="0"/>
        <v>29</v>
      </c>
      <c r="G2" s="21">
        <f t="shared" si="0"/>
        <v>66</v>
      </c>
      <c r="H2" s="21">
        <f t="shared" si="0"/>
        <v>35</v>
      </c>
      <c r="I2" s="21">
        <f t="shared" si="0"/>
        <v>19</v>
      </c>
      <c r="J2" s="21">
        <f t="shared" si="0"/>
        <v>11</v>
      </c>
      <c r="K2" s="21">
        <f t="shared" si="0"/>
        <v>20</v>
      </c>
      <c r="L2" s="21">
        <f t="shared" si="0"/>
        <v>223</v>
      </c>
      <c r="M2" s="21">
        <f t="shared" si="0"/>
        <v>255</v>
      </c>
      <c r="N2" s="21">
        <f t="shared" si="0"/>
        <v>9</v>
      </c>
      <c r="O2" s="21">
        <f t="shared" si="0"/>
        <v>22</v>
      </c>
      <c r="P2" s="21">
        <f t="shared" si="0"/>
        <v>8</v>
      </c>
      <c r="Q2" s="21">
        <f t="shared" si="0"/>
        <v>99</v>
      </c>
      <c r="R2" s="21">
        <f t="shared" si="0"/>
        <v>56</v>
      </c>
      <c r="S2" s="21">
        <f t="shared" si="0"/>
        <v>146</v>
      </c>
      <c r="T2" s="21">
        <f t="shared" si="0"/>
        <v>91</v>
      </c>
      <c r="U2" s="21">
        <f t="shared" si="0"/>
        <v>10</v>
      </c>
      <c r="V2" s="21">
        <f t="shared" si="0"/>
        <v>42</v>
      </c>
      <c r="W2" s="21">
        <f t="shared" si="0"/>
        <v>58</v>
      </c>
      <c r="X2" s="21">
        <f t="shared" si="0"/>
        <v>93</v>
      </c>
      <c r="Y2" s="21">
        <f t="shared" si="0"/>
        <v>34</v>
      </c>
      <c r="Z2" s="21">
        <f t="shared" si="0"/>
        <v>36</v>
      </c>
      <c r="AA2" s="21">
        <f t="shared" si="0"/>
        <v>49</v>
      </c>
      <c r="AB2" s="21">
        <f t="shared" si="0"/>
        <v>41</v>
      </c>
      <c r="AC2" s="21">
        <f t="shared" si="0"/>
        <v>52</v>
      </c>
      <c r="AD2" s="21">
        <f t="shared" si="0"/>
        <v>41</v>
      </c>
      <c r="AE2" s="21">
        <f t="shared" si="0"/>
        <v>65</v>
      </c>
      <c r="AF2" s="21">
        <f t="shared" si="0"/>
        <v>112</v>
      </c>
      <c r="AG2" s="21">
        <f t="shared" si="0"/>
        <v>198</v>
      </c>
      <c r="AH2" s="21">
        <f t="shared" si="0"/>
        <v>56</v>
      </c>
      <c r="AI2" s="21">
        <f t="shared" si="0"/>
        <v>37</v>
      </c>
      <c r="AJ2" s="21">
        <f t="shared" si="0"/>
        <v>27</v>
      </c>
      <c r="AK2" s="21">
        <f t="shared" si="0"/>
        <v>19</v>
      </c>
      <c r="AL2" s="21">
        <f t="shared" si="0"/>
        <v>30</v>
      </c>
      <c r="AM2" s="21">
        <f t="shared" ref="AM2" si="1">SUM(AM3:AM25)</f>
        <v>0</v>
      </c>
      <c r="AN2" s="21">
        <f t="shared" ref="AN2" si="2">SUM(AN3:AN25)</f>
        <v>0</v>
      </c>
      <c r="AO2" s="21">
        <f t="shared" ref="AO2" si="3">SUM(AO3:AO25)</f>
        <v>0</v>
      </c>
      <c r="AP2" s="21">
        <f t="shared" ref="AP2" si="4">SUM(AP3:AP25)</f>
        <v>0</v>
      </c>
      <c r="AQ2" s="21">
        <f t="shared" ref="AQ2" si="5">SUM(AQ3:AQ25)</f>
        <v>0</v>
      </c>
      <c r="AR2" s="21">
        <f t="shared" ref="AR2" si="6">SUM(AR3:AR25)</f>
        <v>0</v>
      </c>
    </row>
    <row r="3" spans="1:44" x14ac:dyDescent="0.3">
      <c r="A3" s="9" t="s">
        <v>17</v>
      </c>
      <c r="B3" s="21">
        <v>16</v>
      </c>
      <c r="C3" s="21">
        <v>10</v>
      </c>
      <c r="D3" s="21">
        <v>6</v>
      </c>
      <c r="E3" s="21">
        <v>3</v>
      </c>
      <c r="F3" s="21">
        <v>1</v>
      </c>
      <c r="G3" s="21">
        <v>0</v>
      </c>
      <c r="H3" s="21">
        <v>0</v>
      </c>
      <c r="I3" s="21">
        <v>0</v>
      </c>
      <c r="J3" s="21">
        <v>0</v>
      </c>
      <c r="K3" s="21">
        <v>0</v>
      </c>
      <c r="L3" s="21">
        <v>1</v>
      </c>
      <c r="M3" s="21">
        <v>0</v>
      </c>
      <c r="N3" s="21">
        <v>0</v>
      </c>
      <c r="O3" s="21">
        <v>0</v>
      </c>
      <c r="P3" s="21">
        <v>1</v>
      </c>
      <c r="Q3" s="21">
        <v>1</v>
      </c>
      <c r="R3" s="21">
        <v>2</v>
      </c>
      <c r="S3" s="21">
        <v>0</v>
      </c>
      <c r="T3" s="21">
        <v>1</v>
      </c>
      <c r="U3" s="21">
        <v>2</v>
      </c>
      <c r="V3" s="21">
        <v>1</v>
      </c>
      <c r="W3" s="21">
        <v>2</v>
      </c>
      <c r="X3" s="21">
        <v>1</v>
      </c>
      <c r="Y3" s="21">
        <v>0</v>
      </c>
      <c r="Z3" s="21">
        <v>2</v>
      </c>
      <c r="AA3" s="21">
        <v>1</v>
      </c>
      <c r="AB3" s="21">
        <v>3</v>
      </c>
      <c r="AC3" s="21">
        <v>1</v>
      </c>
      <c r="AD3" s="21">
        <v>3</v>
      </c>
      <c r="AE3" s="21">
        <v>4</v>
      </c>
      <c r="AF3" s="21">
        <v>2</v>
      </c>
      <c r="AG3" s="21">
        <v>4</v>
      </c>
      <c r="AH3" s="21">
        <v>5</v>
      </c>
      <c r="AI3" s="21">
        <v>3</v>
      </c>
      <c r="AJ3" s="21">
        <v>2</v>
      </c>
      <c r="AK3" s="21">
        <v>2</v>
      </c>
      <c r="AL3" s="21">
        <v>3</v>
      </c>
      <c r="AM3" s="21">
        <v>0</v>
      </c>
      <c r="AN3" s="21">
        <v>0</v>
      </c>
      <c r="AO3" s="21">
        <v>0</v>
      </c>
      <c r="AP3" s="21">
        <v>0</v>
      </c>
      <c r="AQ3" s="21">
        <v>0</v>
      </c>
      <c r="AR3" s="21">
        <v>0</v>
      </c>
    </row>
    <row r="4" spans="1:44" x14ac:dyDescent="0.3">
      <c r="A4" s="9" t="s">
        <v>13</v>
      </c>
      <c r="B4" s="21"/>
      <c r="C4" s="21"/>
      <c r="D4" s="21"/>
      <c r="E4" s="21">
        <v>10</v>
      </c>
      <c r="F4" s="21">
        <v>18</v>
      </c>
      <c r="G4" s="21">
        <v>35</v>
      </c>
      <c r="H4" s="21">
        <v>32</v>
      </c>
      <c r="I4" s="21">
        <v>11</v>
      </c>
      <c r="J4" s="21">
        <v>1</v>
      </c>
      <c r="K4" s="21">
        <v>0</v>
      </c>
      <c r="L4" s="21">
        <v>0</v>
      </c>
      <c r="M4" s="21">
        <v>150</v>
      </c>
      <c r="N4" s="21">
        <v>0</v>
      </c>
      <c r="O4" s="21">
        <v>0</v>
      </c>
      <c r="P4" s="21">
        <v>0</v>
      </c>
      <c r="Q4" s="21">
        <v>2</v>
      </c>
      <c r="R4" s="21">
        <v>3</v>
      </c>
      <c r="S4" s="21">
        <v>5</v>
      </c>
      <c r="T4" s="21">
        <v>0</v>
      </c>
      <c r="U4" s="21">
        <v>1</v>
      </c>
      <c r="V4" s="21">
        <v>0</v>
      </c>
      <c r="W4" s="21">
        <v>0</v>
      </c>
      <c r="X4" s="21">
        <v>10</v>
      </c>
      <c r="Y4" s="21">
        <v>2</v>
      </c>
      <c r="Z4" s="21">
        <v>1</v>
      </c>
      <c r="AA4" s="21">
        <v>1</v>
      </c>
      <c r="AB4" s="21">
        <v>4</v>
      </c>
      <c r="AC4" s="21">
        <v>3</v>
      </c>
      <c r="AD4" s="21">
        <v>2</v>
      </c>
      <c r="AE4" s="21">
        <v>0</v>
      </c>
      <c r="AF4" s="21">
        <v>0</v>
      </c>
      <c r="AG4" s="21">
        <v>0</v>
      </c>
      <c r="AH4" s="21">
        <v>1</v>
      </c>
      <c r="AI4" s="21">
        <v>2</v>
      </c>
      <c r="AJ4" s="21">
        <v>2</v>
      </c>
      <c r="AK4" s="21">
        <v>2</v>
      </c>
      <c r="AL4" s="21">
        <v>1</v>
      </c>
      <c r="AM4" s="21">
        <v>0</v>
      </c>
      <c r="AN4" s="21">
        <v>0</v>
      </c>
      <c r="AO4" s="21">
        <v>0</v>
      </c>
      <c r="AP4" s="21">
        <v>0</v>
      </c>
      <c r="AQ4" s="21">
        <v>0</v>
      </c>
      <c r="AR4" s="21">
        <v>0</v>
      </c>
    </row>
    <row r="5" spans="1:44" x14ac:dyDescent="0.3">
      <c r="A5" s="9" t="s">
        <v>15</v>
      </c>
      <c r="B5" s="21"/>
      <c r="C5" s="21"/>
      <c r="D5" s="21"/>
      <c r="E5" s="21">
        <v>8</v>
      </c>
      <c r="F5" s="21">
        <v>10</v>
      </c>
      <c r="G5" s="21">
        <v>31</v>
      </c>
      <c r="H5" s="21">
        <v>3</v>
      </c>
      <c r="I5" s="21">
        <v>8</v>
      </c>
      <c r="J5" s="21">
        <v>10</v>
      </c>
      <c r="K5" s="21">
        <v>10</v>
      </c>
      <c r="L5" s="21">
        <v>1</v>
      </c>
      <c r="M5" s="21">
        <v>3</v>
      </c>
      <c r="N5" s="21">
        <v>6</v>
      </c>
      <c r="O5" s="21">
        <v>14</v>
      </c>
      <c r="P5" s="21">
        <v>2</v>
      </c>
      <c r="Q5" s="21">
        <v>3</v>
      </c>
      <c r="R5" s="21">
        <v>0</v>
      </c>
      <c r="S5" s="21">
        <v>1</v>
      </c>
      <c r="T5" s="21">
        <v>2</v>
      </c>
      <c r="U5" s="21">
        <v>2</v>
      </c>
      <c r="V5" s="21">
        <v>0</v>
      </c>
      <c r="W5" s="21">
        <v>0</v>
      </c>
      <c r="X5" s="21">
        <v>1</v>
      </c>
      <c r="Y5" s="21">
        <v>2</v>
      </c>
      <c r="Z5" s="21">
        <v>0</v>
      </c>
      <c r="AA5" s="21">
        <v>6</v>
      </c>
      <c r="AB5" s="21">
        <v>3</v>
      </c>
      <c r="AC5" s="21">
        <v>7</v>
      </c>
      <c r="AD5" s="21">
        <v>7</v>
      </c>
      <c r="AE5" s="21">
        <v>10</v>
      </c>
      <c r="AF5" s="21">
        <v>8</v>
      </c>
      <c r="AG5" s="21">
        <v>0</v>
      </c>
      <c r="AH5" s="21">
        <v>0</v>
      </c>
      <c r="AI5" s="21">
        <v>0</v>
      </c>
      <c r="AJ5" s="21">
        <v>0</v>
      </c>
      <c r="AK5" s="21">
        <v>3</v>
      </c>
      <c r="AL5" s="21">
        <v>6</v>
      </c>
      <c r="AM5" s="21">
        <v>0</v>
      </c>
      <c r="AN5" s="21">
        <v>0</v>
      </c>
      <c r="AO5" s="21">
        <v>0</v>
      </c>
      <c r="AP5" s="21">
        <v>0</v>
      </c>
      <c r="AQ5" s="21">
        <v>0</v>
      </c>
      <c r="AR5" s="21">
        <v>0</v>
      </c>
    </row>
    <row r="6" spans="1:44" x14ac:dyDescent="0.3">
      <c r="A6" s="9" t="s">
        <v>1</v>
      </c>
      <c r="B6" s="21"/>
      <c r="C6" s="21"/>
      <c r="D6" s="21"/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207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4</v>
      </c>
      <c r="AA6" s="21">
        <v>1</v>
      </c>
      <c r="AB6" s="21">
        <v>0</v>
      </c>
      <c r="AC6" s="21">
        <v>0</v>
      </c>
      <c r="AD6" s="21">
        <v>0</v>
      </c>
      <c r="AE6" s="21">
        <v>0</v>
      </c>
      <c r="AF6" s="21">
        <v>1</v>
      </c>
      <c r="AG6" s="21">
        <v>1</v>
      </c>
      <c r="AH6" s="21"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21">
        <v>0</v>
      </c>
      <c r="AO6" s="21">
        <v>0</v>
      </c>
      <c r="AP6" s="21">
        <v>0</v>
      </c>
      <c r="AQ6" s="21">
        <v>0</v>
      </c>
      <c r="AR6" s="21">
        <v>0</v>
      </c>
    </row>
    <row r="7" spans="1:44" x14ac:dyDescent="0.3">
      <c r="A7" s="9" t="s">
        <v>16</v>
      </c>
      <c r="B7" s="21"/>
      <c r="C7" s="21"/>
      <c r="D7" s="21"/>
      <c r="E7" s="21"/>
      <c r="F7" s="21"/>
      <c r="G7" s="21"/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3</v>
      </c>
      <c r="O7" s="21">
        <v>8</v>
      </c>
      <c r="P7" s="21">
        <v>5</v>
      </c>
      <c r="Q7" s="21">
        <v>15</v>
      </c>
      <c r="R7" s="21">
        <v>8</v>
      </c>
      <c r="S7" s="21">
        <v>15</v>
      </c>
      <c r="T7" s="21">
        <v>8</v>
      </c>
      <c r="U7" s="21">
        <v>2</v>
      </c>
      <c r="V7" s="21">
        <v>17</v>
      </c>
      <c r="W7" s="21">
        <v>9</v>
      </c>
      <c r="X7" s="21">
        <v>7</v>
      </c>
      <c r="Y7" s="21">
        <v>10</v>
      </c>
      <c r="Z7" s="21">
        <v>3</v>
      </c>
      <c r="AA7" s="21">
        <v>24</v>
      </c>
      <c r="AB7" s="21">
        <v>14</v>
      </c>
      <c r="AC7" s="21">
        <v>10</v>
      </c>
      <c r="AD7" s="21">
        <v>9</v>
      </c>
      <c r="AE7" s="21">
        <v>4</v>
      </c>
      <c r="AF7" s="21">
        <v>5</v>
      </c>
      <c r="AG7" s="21">
        <v>13</v>
      </c>
      <c r="AH7" s="21">
        <v>12</v>
      </c>
      <c r="AI7" s="21">
        <v>8</v>
      </c>
      <c r="AJ7" s="21">
        <v>6</v>
      </c>
      <c r="AK7" s="21">
        <v>7</v>
      </c>
      <c r="AL7" s="21">
        <v>14</v>
      </c>
      <c r="AM7" s="21">
        <v>0</v>
      </c>
      <c r="AN7" s="21">
        <v>0</v>
      </c>
      <c r="AO7" s="21">
        <v>0</v>
      </c>
      <c r="AP7" s="21">
        <v>0</v>
      </c>
      <c r="AQ7" s="21">
        <v>0</v>
      </c>
      <c r="AR7" s="21">
        <v>0</v>
      </c>
    </row>
    <row r="8" spans="1:44" x14ac:dyDescent="0.3">
      <c r="A8" s="9" t="s">
        <v>99</v>
      </c>
      <c r="B8" s="21"/>
      <c r="C8" s="21"/>
      <c r="D8" s="21"/>
      <c r="E8" s="21"/>
      <c r="F8" s="21"/>
      <c r="G8" s="21"/>
      <c r="H8" s="21"/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1">
        <v>56</v>
      </c>
      <c r="R8" s="21">
        <v>11</v>
      </c>
      <c r="S8" s="21">
        <v>79</v>
      </c>
      <c r="T8" s="21">
        <v>31</v>
      </c>
      <c r="U8" s="21">
        <v>2</v>
      </c>
      <c r="V8" s="21">
        <v>3</v>
      </c>
      <c r="W8" s="21">
        <v>9</v>
      </c>
      <c r="X8" s="21">
        <v>11</v>
      </c>
      <c r="Y8" s="21">
        <v>0</v>
      </c>
      <c r="Z8" s="21">
        <v>0</v>
      </c>
      <c r="AA8" s="21">
        <v>0</v>
      </c>
      <c r="AB8" s="21">
        <v>0</v>
      </c>
      <c r="AC8" s="21">
        <v>0</v>
      </c>
      <c r="AD8" s="21">
        <v>0</v>
      </c>
      <c r="AE8" s="21">
        <v>0</v>
      </c>
      <c r="AF8" s="21">
        <v>0</v>
      </c>
      <c r="AG8" s="21">
        <v>0</v>
      </c>
      <c r="AH8" s="21"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21">
        <v>0</v>
      </c>
      <c r="AO8" s="21">
        <v>0</v>
      </c>
      <c r="AP8" s="21">
        <v>0</v>
      </c>
      <c r="AQ8" s="21">
        <v>0</v>
      </c>
      <c r="AR8" s="21">
        <v>0</v>
      </c>
    </row>
    <row r="9" spans="1:44" x14ac:dyDescent="0.3">
      <c r="A9" s="9" t="s">
        <v>24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>
        <v>0</v>
      </c>
      <c r="P9" s="21">
        <v>0</v>
      </c>
      <c r="Q9" s="21">
        <v>0</v>
      </c>
      <c r="R9" s="21">
        <v>8</v>
      </c>
      <c r="S9" s="21">
        <v>38</v>
      </c>
      <c r="T9" s="21">
        <v>19</v>
      </c>
      <c r="U9" s="21">
        <v>0</v>
      </c>
      <c r="V9" s="21">
        <v>0</v>
      </c>
      <c r="W9" s="21">
        <v>6</v>
      </c>
      <c r="X9" s="21">
        <v>24</v>
      </c>
      <c r="Y9" s="21">
        <v>2</v>
      </c>
      <c r="Z9" s="21">
        <v>10</v>
      </c>
      <c r="AA9" s="21">
        <v>3</v>
      </c>
      <c r="AB9" s="21">
        <v>12</v>
      </c>
      <c r="AC9" s="21">
        <v>14</v>
      </c>
      <c r="AD9" s="21">
        <v>13</v>
      </c>
      <c r="AE9" s="21">
        <v>13</v>
      </c>
      <c r="AF9" s="21">
        <v>20</v>
      </c>
      <c r="AG9" s="21">
        <v>22</v>
      </c>
      <c r="AH9" s="21">
        <v>11</v>
      </c>
      <c r="AI9" s="21">
        <v>4</v>
      </c>
      <c r="AJ9" s="21">
        <v>3</v>
      </c>
      <c r="AK9" s="21">
        <v>1</v>
      </c>
      <c r="AL9" s="21">
        <v>1</v>
      </c>
      <c r="AM9" s="21">
        <v>0</v>
      </c>
      <c r="AN9" s="21">
        <v>0</v>
      </c>
      <c r="AO9" s="21">
        <v>0</v>
      </c>
      <c r="AP9" s="21">
        <v>0</v>
      </c>
      <c r="AQ9" s="21">
        <v>0</v>
      </c>
      <c r="AR9" s="21">
        <v>0</v>
      </c>
    </row>
    <row r="10" spans="1:44" x14ac:dyDescent="0.3">
      <c r="A10" s="9" t="s">
        <v>11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>
        <v>0</v>
      </c>
      <c r="P10" s="21">
        <v>0</v>
      </c>
      <c r="Q10" s="21">
        <v>22</v>
      </c>
      <c r="R10" s="21">
        <v>24</v>
      </c>
      <c r="S10" s="21">
        <v>8</v>
      </c>
      <c r="T10" s="21">
        <v>30</v>
      </c>
      <c r="U10" s="21">
        <v>1</v>
      </c>
      <c r="V10" s="21">
        <v>21</v>
      </c>
      <c r="W10" s="21">
        <v>32</v>
      </c>
      <c r="X10" s="21">
        <v>20</v>
      </c>
      <c r="Y10" s="21">
        <v>0</v>
      </c>
      <c r="Z10" s="21">
        <v>2</v>
      </c>
      <c r="AA10" s="21">
        <v>3</v>
      </c>
      <c r="AB10" s="21">
        <v>2</v>
      </c>
      <c r="AC10" s="21">
        <v>1</v>
      </c>
      <c r="AD10" s="21">
        <v>0</v>
      </c>
      <c r="AE10" s="21">
        <v>0</v>
      </c>
      <c r="AF10" s="21">
        <v>0</v>
      </c>
      <c r="AG10" s="21">
        <v>0</v>
      </c>
      <c r="AH10" s="21">
        <v>0</v>
      </c>
      <c r="AI10" s="21">
        <v>0</v>
      </c>
      <c r="AJ10" s="21">
        <v>0</v>
      </c>
      <c r="AK10" s="21">
        <v>0</v>
      </c>
      <c r="AL10" s="21">
        <v>0</v>
      </c>
      <c r="AM10" s="21">
        <v>0</v>
      </c>
      <c r="AN10" s="21">
        <v>0</v>
      </c>
      <c r="AO10" s="21">
        <v>0</v>
      </c>
      <c r="AP10" s="21">
        <v>0</v>
      </c>
      <c r="AQ10" s="21">
        <v>0</v>
      </c>
      <c r="AR10" s="21">
        <v>0</v>
      </c>
    </row>
    <row r="11" spans="1:44" x14ac:dyDescent="0.3">
      <c r="A11" s="9" t="s">
        <v>14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1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</row>
    <row r="12" spans="1:44" x14ac:dyDescent="0.3">
      <c r="A12" s="9" t="s">
        <v>20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>
        <v>0</v>
      </c>
      <c r="W12" s="21">
        <v>0</v>
      </c>
      <c r="X12" s="21">
        <v>0</v>
      </c>
      <c r="Y12" s="21">
        <v>9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</row>
    <row r="13" spans="1:44" x14ac:dyDescent="0.3">
      <c r="A13" s="9" t="s">
        <v>18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2</v>
      </c>
      <c r="AB13" s="21">
        <v>0</v>
      </c>
      <c r="AC13" s="21">
        <v>0</v>
      </c>
      <c r="AD13" s="21">
        <v>0</v>
      </c>
      <c r="AE13" s="21">
        <v>0</v>
      </c>
      <c r="AF13" s="21">
        <v>0</v>
      </c>
      <c r="AG13" s="21">
        <v>1</v>
      </c>
      <c r="AH13" s="21">
        <v>0</v>
      </c>
      <c r="AI13" s="21">
        <v>2</v>
      </c>
      <c r="AJ13" s="21">
        <v>2</v>
      </c>
      <c r="AK13" s="21">
        <v>0</v>
      </c>
      <c r="AL13" s="21">
        <v>0</v>
      </c>
      <c r="AM13" s="21">
        <v>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</row>
    <row r="14" spans="1:44" x14ac:dyDescent="0.3">
      <c r="A14" s="9" t="s">
        <v>12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>
        <v>0</v>
      </c>
      <c r="X14" s="21">
        <v>19</v>
      </c>
      <c r="Y14" s="21">
        <v>9</v>
      </c>
      <c r="Z14" s="21">
        <v>14</v>
      </c>
      <c r="AA14" s="21">
        <v>5</v>
      </c>
      <c r="AB14" s="21">
        <v>1</v>
      </c>
      <c r="AC14" s="21">
        <v>16</v>
      </c>
      <c r="AD14" s="21">
        <v>7</v>
      </c>
      <c r="AE14" s="21">
        <v>4</v>
      </c>
      <c r="AF14" s="21">
        <v>41</v>
      </c>
      <c r="AG14" s="21">
        <v>28</v>
      </c>
      <c r="AH14" s="21">
        <v>21</v>
      </c>
      <c r="AI14" s="21">
        <v>17</v>
      </c>
      <c r="AJ14" s="21">
        <v>9</v>
      </c>
      <c r="AK14" s="21">
        <v>2</v>
      </c>
      <c r="AL14" s="21">
        <v>4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</row>
    <row r="15" spans="1:44" x14ac:dyDescent="0.3">
      <c r="A15" s="9" t="s">
        <v>2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>
        <v>0</v>
      </c>
      <c r="AA15" s="21">
        <v>3</v>
      </c>
      <c r="AB15" s="21">
        <v>2</v>
      </c>
      <c r="AC15" s="21">
        <v>0</v>
      </c>
      <c r="AD15" s="21">
        <v>0</v>
      </c>
      <c r="AE15" s="21">
        <v>2</v>
      </c>
      <c r="AF15" s="21">
        <v>24</v>
      </c>
      <c r="AG15" s="21">
        <v>16</v>
      </c>
      <c r="AH15" s="21">
        <v>3</v>
      </c>
      <c r="AI15" s="21">
        <v>1</v>
      </c>
      <c r="AJ15" s="21">
        <v>2</v>
      </c>
      <c r="AK15" s="21">
        <v>0</v>
      </c>
      <c r="AL15" s="21">
        <v>1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</row>
    <row r="16" spans="1:44" x14ac:dyDescent="0.3">
      <c r="A16" s="9" t="s">
        <v>22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  <c r="AG16" s="21">
        <v>0</v>
      </c>
      <c r="AH16" s="21">
        <v>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21">
        <v>0</v>
      </c>
      <c r="AO16" s="21">
        <v>0</v>
      </c>
      <c r="AP16" s="21">
        <v>0</v>
      </c>
      <c r="AQ16" s="21">
        <v>0</v>
      </c>
      <c r="AR16" s="21">
        <v>0</v>
      </c>
    </row>
    <row r="17" spans="1:44" x14ac:dyDescent="0.3">
      <c r="A17" s="9" t="s">
        <v>23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>
        <v>0</v>
      </c>
      <c r="AC17" s="21">
        <v>0</v>
      </c>
      <c r="AD17" s="21">
        <v>0</v>
      </c>
      <c r="AE17" s="21">
        <v>0</v>
      </c>
      <c r="AF17" s="21">
        <v>0</v>
      </c>
      <c r="AG17" s="21">
        <v>0</v>
      </c>
      <c r="AH17" s="21">
        <v>0</v>
      </c>
      <c r="AI17" s="21">
        <v>0</v>
      </c>
      <c r="AJ17" s="21">
        <v>0</v>
      </c>
      <c r="AK17" s="21">
        <v>0</v>
      </c>
      <c r="AL17" s="21">
        <v>0</v>
      </c>
      <c r="AM17" s="21">
        <v>0</v>
      </c>
      <c r="AN17" s="21">
        <v>0</v>
      </c>
      <c r="AO17" s="21">
        <v>0</v>
      </c>
      <c r="AP17" s="21">
        <v>0</v>
      </c>
      <c r="AQ17" s="21">
        <v>0</v>
      </c>
      <c r="AR17" s="21">
        <v>0</v>
      </c>
    </row>
    <row r="18" spans="1:44" x14ac:dyDescent="0.3">
      <c r="A18" s="9" t="s">
        <v>3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>
        <v>0</v>
      </c>
      <c r="AE18" s="21">
        <v>20</v>
      </c>
      <c r="AF18" s="21">
        <v>0</v>
      </c>
      <c r="AG18" s="21">
        <v>1</v>
      </c>
      <c r="AH18" s="21">
        <v>1</v>
      </c>
      <c r="AI18" s="21">
        <v>0</v>
      </c>
      <c r="AJ18" s="21">
        <v>0</v>
      </c>
      <c r="AK18" s="21">
        <v>2</v>
      </c>
      <c r="AL18" s="21">
        <v>0</v>
      </c>
      <c r="AM18" s="21">
        <v>0</v>
      </c>
      <c r="AN18" s="21">
        <v>0</v>
      </c>
      <c r="AO18" s="21">
        <v>0</v>
      </c>
      <c r="AP18" s="21">
        <v>0</v>
      </c>
      <c r="AQ18" s="21">
        <v>0</v>
      </c>
      <c r="AR18" s="21">
        <v>0</v>
      </c>
    </row>
    <row r="19" spans="1:44" x14ac:dyDescent="0.3">
      <c r="A19" s="9" t="s">
        <v>19</v>
      </c>
      <c r="B19" s="21"/>
      <c r="C19" s="21"/>
      <c r="D19" s="21"/>
      <c r="E19" s="21"/>
      <c r="F19" s="21"/>
      <c r="G19" s="21"/>
      <c r="H19" s="21"/>
      <c r="I19" s="21"/>
      <c r="J19" s="21"/>
      <c r="K19" s="21">
        <v>10</v>
      </c>
      <c r="L19" s="21">
        <v>14</v>
      </c>
      <c r="M19" s="21">
        <v>102</v>
      </c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>
        <v>8</v>
      </c>
      <c r="AF19" s="21">
        <v>11</v>
      </c>
      <c r="AG19" s="21">
        <v>112</v>
      </c>
      <c r="AH19" s="21">
        <v>2</v>
      </c>
      <c r="AI19" s="21">
        <v>0</v>
      </c>
      <c r="AJ19" s="21">
        <v>0</v>
      </c>
      <c r="AK19" s="21">
        <v>0</v>
      </c>
      <c r="AL19" s="21">
        <v>0</v>
      </c>
      <c r="AM19" s="21">
        <v>0</v>
      </c>
      <c r="AN19" s="21">
        <v>0</v>
      </c>
      <c r="AO19" s="21">
        <v>0</v>
      </c>
      <c r="AP19" s="21">
        <v>0</v>
      </c>
      <c r="AQ19" s="21">
        <v>0</v>
      </c>
      <c r="AR19" s="21">
        <v>0</v>
      </c>
    </row>
    <row r="20" spans="1:44" x14ac:dyDescent="0.3">
      <c r="A20" s="9" t="s">
        <v>4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>
        <v>0</v>
      </c>
      <c r="AF20" s="21">
        <v>0</v>
      </c>
      <c r="AG20" s="21">
        <v>0</v>
      </c>
      <c r="AH20" s="21">
        <v>0</v>
      </c>
      <c r="AI20" s="21">
        <v>0</v>
      </c>
      <c r="AJ20" s="21">
        <v>0</v>
      </c>
      <c r="AK20" s="21">
        <v>0</v>
      </c>
      <c r="AL20" s="21">
        <v>0</v>
      </c>
      <c r="AM20" s="21">
        <v>0</v>
      </c>
      <c r="AN20" s="21">
        <v>0</v>
      </c>
      <c r="AO20" s="21">
        <v>0</v>
      </c>
      <c r="AP20" s="21">
        <v>0</v>
      </c>
      <c r="AQ20" s="21">
        <v>0</v>
      </c>
      <c r="AR20" s="21">
        <v>0</v>
      </c>
    </row>
    <row r="21" spans="1:44" x14ac:dyDescent="0.3">
      <c r="A21" s="9" t="s">
        <v>21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>
        <v>0</v>
      </c>
      <c r="AH21" s="21">
        <v>0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N21" s="21">
        <v>0</v>
      </c>
      <c r="AO21" s="21">
        <v>0</v>
      </c>
      <c r="AP21" s="21">
        <v>0</v>
      </c>
      <c r="AQ21" s="21">
        <v>0</v>
      </c>
      <c r="AR21" s="21">
        <v>0</v>
      </c>
    </row>
    <row r="22" spans="1:44" x14ac:dyDescent="0.3">
      <c r="A22" s="9" t="s">
        <v>10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</row>
    <row r="23" spans="1:44" x14ac:dyDescent="0.3">
      <c r="A23" s="9" t="s">
        <v>38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</row>
    <row r="24" spans="1:44" x14ac:dyDescent="0.3">
      <c r="A24" s="9" t="s">
        <v>51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</row>
    <row r="25" spans="1:44" x14ac:dyDescent="0.3">
      <c r="A25" s="9" t="s">
        <v>49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>
        <v>0</v>
      </c>
      <c r="AM25" s="21">
        <v>0</v>
      </c>
      <c r="AN25" s="21">
        <v>0</v>
      </c>
      <c r="AO25" s="21">
        <v>0</v>
      </c>
      <c r="AP25" s="21">
        <v>0</v>
      </c>
      <c r="AQ25" s="21">
        <v>0</v>
      </c>
      <c r="AR25" s="2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780CB-4062-4776-9DAF-C34966EEDBD2}">
  <dimension ref="A1:AR25"/>
  <sheetViews>
    <sheetView workbookViewId="0">
      <pane xSplit="1" ySplit="1" topLeftCell="O2" activePane="bottomRight" state="frozen"/>
      <selection pane="topRight" activeCell="B1" sqref="B1"/>
      <selection pane="bottomLeft" activeCell="A2" sqref="A2"/>
      <selection pane="bottomRight" activeCell="Y15" sqref="V15:Y15"/>
    </sheetView>
  </sheetViews>
  <sheetFormatPr defaultRowHeight="14.4" x14ac:dyDescent="0.3"/>
  <cols>
    <col min="1" max="1" width="19.6640625" bestFit="1" customWidth="1"/>
  </cols>
  <sheetData>
    <row r="1" spans="1:44" ht="15" thickBot="1" x14ac:dyDescent="0.35">
      <c r="A1" s="2" t="s">
        <v>0</v>
      </c>
      <c r="B1" s="15" t="s">
        <v>101</v>
      </c>
      <c r="C1" s="15" t="s">
        <v>102</v>
      </c>
      <c r="D1" s="15" t="s">
        <v>103</v>
      </c>
      <c r="E1" s="15" t="s">
        <v>104</v>
      </c>
      <c r="F1" s="15" t="s">
        <v>105</v>
      </c>
      <c r="G1" s="15" t="s">
        <v>106</v>
      </c>
      <c r="H1" s="15" t="s">
        <v>107</v>
      </c>
      <c r="I1" s="15" t="s">
        <v>108</v>
      </c>
      <c r="J1" s="15" t="s">
        <v>109</v>
      </c>
      <c r="K1" s="15" t="s">
        <v>110</v>
      </c>
      <c r="L1" s="15" t="s">
        <v>111</v>
      </c>
      <c r="M1" s="15" t="s">
        <v>112</v>
      </c>
      <c r="N1" s="15" t="s">
        <v>63</v>
      </c>
      <c r="O1" s="15" t="s">
        <v>64</v>
      </c>
      <c r="P1" s="15" t="s">
        <v>65</v>
      </c>
      <c r="Q1" s="15" t="s">
        <v>66</v>
      </c>
      <c r="R1" s="15" t="s">
        <v>67</v>
      </c>
      <c r="S1" s="15" t="s">
        <v>68</v>
      </c>
      <c r="T1" s="15" t="s">
        <v>69</v>
      </c>
      <c r="U1" s="15" t="s">
        <v>70</v>
      </c>
      <c r="V1" s="15" t="s">
        <v>71</v>
      </c>
      <c r="W1" s="15" t="s">
        <v>72</v>
      </c>
      <c r="X1" s="15" t="s">
        <v>73</v>
      </c>
      <c r="Y1" s="15" t="s">
        <v>74</v>
      </c>
      <c r="Z1" s="15" t="s">
        <v>25</v>
      </c>
      <c r="AA1" s="15" t="s">
        <v>27</v>
      </c>
      <c r="AB1" s="15" t="s">
        <v>28</v>
      </c>
      <c r="AC1" s="15" t="s">
        <v>29</v>
      </c>
      <c r="AD1" s="15" t="s">
        <v>30</v>
      </c>
      <c r="AE1" s="15" t="s">
        <v>31</v>
      </c>
      <c r="AF1" s="15" t="s">
        <v>32</v>
      </c>
      <c r="AG1" s="15" t="s">
        <v>33</v>
      </c>
      <c r="AH1" s="15" t="s">
        <v>34</v>
      </c>
      <c r="AI1" s="15" t="s">
        <v>35</v>
      </c>
      <c r="AJ1" s="15" t="s">
        <v>36</v>
      </c>
      <c r="AK1" s="15" t="s">
        <v>37</v>
      </c>
      <c r="AL1" s="15" t="s">
        <v>26</v>
      </c>
      <c r="AM1" s="15" t="s">
        <v>39</v>
      </c>
      <c r="AN1" s="15" t="s">
        <v>40</v>
      </c>
      <c r="AO1" s="15" t="s">
        <v>41</v>
      </c>
      <c r="AP1" s="15" t="s">
        <v>42</v>
      </c>
      <c r="AQ1" s="15" t="s">
        <v>43</v>
      </c>
      <c r="AR1" s="15" t="s">
        <v>44</v>
      </c>
    </row>
    <row r="2" spans="1:44" x14ac:dyDescent="0.3">
      <c r="A2" s="9" t="s">
        <v>5</v>
      </c>
      <c r="B2" s="21">
        <f t="shared" ref="B2:AL2" si="0">SUM(B3:B25)</f>
        <v>968</v>
      </c>
      <c r="C2" s="21">
        <f t="shared" si="0"/>
        <v>1484</v>
      </c>
      <c r="D2" s="21">
        <f t="shared" si="0"/>
        <v>2672</v>
      </c>
      <c r="E2" s="21">
        <f t="shared" si="0"/>
        <v>2130</v>
      </c>
      <c r="F2" s="21">
        <f t="shared" si="0"/>
        <v>2129</v>
      </c>
      <c r="G2" s="21">
        <f t="shared" si="0"/>
        <v>2460</v>
      </c>
      <c r="H2" s="21">
        <f t="shared" si="0"/>
        <v>2065</v>
      </c>
      <c r="I2" s="21">
        <f t="shared" si="0"/>
        <v>2148</v>
      </c>
      <c r="J2" s="21">
        <f t="shared" si="0"/>
        <v>1625</v>
      </c>
      <c r="K2" s="21">
        <f t="shared" si="0"/>
        <v>1140</v>
      </c>
      <c r="L2" s="21">
        <f t="shared" si="0"/>
        <v>1530</v>
      </c>
      <c r="M2" s="21">
        <f t="shared" si="0"/>
        <v>6845</v>
      </c>
      <c r="N2" s="21">
        <f t="shared" si="0"/>
        <v>1235</v>
      </c>
      <c r="O2" s="21">
        <f t="shared" si="0"/>
        <v>1496</v>
      </c>
      <c r="P2" s="21">
        <f t="shared" si="0"/>
        <v>3264</v>
      </c>
      <c r="Q2" s="21">
        <f t="shared" si="0"/>
        <v>2907</v>
      </c>
      <c r="R2" s="21">
        <f t="shared" si="0"/>
        <v>4005</v>
      </c>
      <c r="S2" s="21">
        <f t="shared" si="0"/>
        <v>4999</v>
      </c>
      <c r="T2" s="21">
        <f t="shared" si="0"/>
        <v>6248</v>
      </c>
      <c r="U2" s="21">
        <f t="shared" si="0"/>
        <v>5113</v>
      </c>
      <c r="V2" s="21">
        <f t="shared" si="0"/>
        <v>1774</v>
      </c>
      <c r="W2" s="21">
        <f t="shared" si="0"/>
        <v>1255</v>
      </c>
      <c r="X2" s="21">
        <f t="shared" si="0"/>
        <v>2284</v>
      </c>
      <c r="Y2" s="21">
        <f t="shared" si="0"/>
        <v>966</v>
      </c>
      <c r="Z2" s="21">
        <f t="shared" si="0"/>
        <v>3333</v>
      </c>
      <c r="AA2" s="21">
        <f t="shared" si="0"/>
        <v>2917</v>
      </c>
      <c r="AB2" s="21">
        <f t="shared" si="0"/>
        <v>2451</v>
      </c>
      <c r="AC2" s="21">
        <f t="shared" si="0"/>
        <v>2731</v>
      </c>
      <c r="AD2" s="21">
        <f t="shared" si="0"/>
        <v>3199</v>
      </c>
      <c r="AE2" s="21">
        <f t="shared" si="0"/>
        <v>3229</v>
      </c>
      <c r="AF2" s="21">
        <f t="shared" si="0"/>
        <v>2866</v>
      </c>
      <c r="AG2" s="21">
        <f t="shared" si="0"/>
        <v>3150</v>
      </c>
      <c r="AH2" s="21">
        <f t="shared" si="0"/>
        <v>3843</v>
      </c>
      <c r="AI2" s="21">
        <f t="shared" si="0"/>
        <v>3624</v>
      </c>
      <c r="AJ2" s="21">
        <f t="shared" si="0"/>
        <v>3430</v>
      </c>
      <c r="AK2" s="21">
        <f t="shared" si="0"/>
        <v>2693</v>
      </c>
      <c r="AL2" s="21">
        <f t="shared" si="0"/>
        <v>3119</v>
      </c>
      <c r="AM2" s="21">
        <f t="shared" ref="AM2" si="1">SUM(AM3:AM25)</f>
        <v>0</v>
      </c>
      <c r="AN2" s="21">
        <f t="shared" ref="AN2" si="2">SUM(AN3:AN25)</f>
        <v>0</v>
      </c>
      <c r="AO2" s="21">
        <f t="shared" ref="AO2" si="3">SUM(AO3:AO25)</f>
        <v>0</v>
      </c>
      <c r="AP2" s="21">
        <f t="shared" ref="AP2" si="4">SUM(AP3:AP25)</f>
        <v>0</v>
      </c>
      <c r="AQ2" s="21">
        <f t="shared" ref="AQ2" si="5">SUM(AQ3:AQ25)</f>
        <v>0</v>
      </c>
      <c r="AR2" s="21">
        <f t="shared" ref="AR2" si="6">SUM(AR3:AR25)</f>
        <v>0</v>
      </c>
    </row>
    <row r="3" spans="1:44" x14ac:dyDescent="0.3">
      <c r="A3" s="9" t="s">
        <v>17</v>
      </c>
      <c r="B3" s="21">
        <v>968</v>
      </c>
      <c r="C3" s="21">
        <v>1484</v>
      </c>
      <c r="D3" s="21">
        <v>2672</v>
      </c>
      <c r="E3" s="21">
        <v>1150</v>
      </c>
      <c r="F3" s="21">
        <v>1088</v>
      </c>
      <c r="G3" s="21">
        <v>1116</v>
      </c>
      <c r="H3" s="21">
        <v>480</v>
      </c>
      <c r="I3" s="21">
        <v>480</v>
      </c>
      <c r="J3" s="21">
        <v>240</v>
      </c>
      <c r="K3" s="21">
        <v>284</v>
      </c>
      <c r="L3" s="21">
        <v>284</v>
      </c>
      <c r="M3" s="21">
        <v>284</v>
      </c>
      <c r="N3" s="21">
        <v>840</v>
      </c>
      <c r="O3" s="21">
        <v>1120</v>
      </c>
      <c r="P3" s="21">
        <v>1120</v>
      </c>
      <c r="Q3" s="21">
        <v>1120</v>
      </c>
      <c r="R3" s="21">
        <v>1120</v>
      </c>
      <c r="S3" s="21">
        <v>1120</v>
      </c>
      <c r="T3" s="21">
        <v>1120</v>
      </c>
      <c r="U3" s="21">
        <v>1124</v>
      </c>
      <c r="V3" s="21">
        <v>1124</v>
      </c>
      <c r="W3" s="21">
        <v>562</v>
      </c>
      <c r="X3" s="21">
        <v>1128</v>
      </c>
      <c r="Y3" s="21">
        <v>564</v>
      </c>
      <c r="Z3" s="21">
        <v>195</v>
      </c>
      <c r="AA3" s="21">
        <v>195</v>
      </c>
      <c r="AB3" s="21">
        <v>195</v>
      </c>
      <c r="AC3" s="21">
        <v>195</v>
      </c>
      <c r="AD3" s="21">
        <v>325</v>
      </c>
      <c r="AE3" s="21">
        <v>260</v>
      </c>
      <c r="AF3" s="21">
        <v>260</v>
      </c>
      <c r="AG3" s="21">
        <v>325</v>
      </c>
      <c r="AH3" s="21">
        <v>325</v>
      </c>
      <c r="AI3" s="21">
        <v>325</v>
      </c>
      <c r="AJ3" s="21">
        <v>260</v>
      </c>
      <c r="AK3" s="21">
        <v>195</v>
      </c>
      <c r="AL3" s="21">
        <v>340</v>
      </c>
      <c r="AM3" s="21">
        <v>0</v>
      </c>
      <c r="AN3" s="21">
        <v>0</v>
      </c>
      <c r="AO3" s="21">
        <v>0</v>
      </c>
      <c r="AP3" s="21">
        <v>0</v>
      </c>
      <c r="AQ3" s="21">
        <v>0</v>
      </c>
      <c r="AR3" s="21">
        <v>0</v>
      </c>
    </row>
    <row r="4" spans="1:44" x14ac:dyDescent="0.3">
      <c r="A4" s="9" t="s">
        <v>13</v>
      </c>
      <c r="B4" s="21"/>
      <c r="C4" s="21"/>
      <c r="D4" s="21"/>
      <c r="E4" s="21">
        <v>40</v>
      </c>
      <c r="F4" s="21">
        <v>101</v>
      </c>
      <c r="G4" s="21">
        <v>384</v>
      </c>
      <c r="H4" s="21">
        <v>609</v>
      </c>
      <c r="I4" s="21">
        <v>698</v>
      </c>
      <c r="J4" s="21">
        <v>405</v>
      </c>
      <c r="K4" s="21">
        <v>324</v>
      </c>
      <c r="L4" s="21">
        <v>108</v>
      </c>
      <c r="M4" s="21">
        <v>676</v>
      </c>
      <c r="N4" s="21">
        <v>133</v>
      </c>
      <c r="O4" s="21">
        <v>152</v>
      </c>
      <c r="P4" s="21">
        <v>152</v>
      </c>
      <c r="Q4" s="21">
        <v>152</v>
      </c>
      <c r="R4" s="21">
        <v>152</v>
      </c>
      <c r="S4" s="21">
        <v>152</v>
      </c>
      <c r="T4" s="21">
        <v>152</v>
      </c>
      <c r="U4" s="21">
        <v>152</v>
      </c>
      <c r="V4" s="21">
        <v>12</v>
      </c>
      <c r="W4" s="21">
        <v>15</v>
      </c>
      <c r="X4" s="21">
        <v>22</v>
      </c>
      <c r="Y4" s="21">
        <v>15</v>
      </c>
      <c r="Z4" s="21">
        <v>290</v>
      </c>
      <c r="AA4" s="21">
        <v>260</v>
      </c>
      <c r="AB4" s="21">
        <v>200</v>
      </c>
      <c r="AC4" s="21">
        <v>300</v>
      </c>
      <c r="AD4" s="21">
        <v>310</v>
      </c>
      <c r="AE4" s="21">
        <v>280</v>
      </c>
      <c r="AF4" s="21">
        <v>280</v>
      </c>
      <c r="AG4" s="21">
        <v>150</v>
      </c>
      <c r="AH4" s="21">
        <v>210</v>
      </c>
      <c r="AI4" s="21">
        <v>200</v>
      </c>
      <c r="AJ4" s="21">
        <v>230</v>
      </c>
      <c r="AK4" s="21">
        <v>200</v>
      </c>
      <c r="AL4" s="21">
        <v>200</v>
      </c>
      <c r="AM4" s="21">
        <v>0</v>
      </c>
      <c r="AN4" s="21">
        <v>0</v>
      </c>
      <c r="AO4" s="21">
        <v>0</v>
      </c>
      <c r="AP4" s="21">
        <v>0</v>
      </c>
      <c r="AQ4" s="21">
        <v>0</v>
      </c>
      <c r="AR4" s="21">
        <v>0</v>
      </c>
    </row>
    <row r="5" spans="1:44" x14ac:dyDescent="0.3">
      <c r="A5" s="9" t="s">
        <v>15</v>
      </c>
      <c r="B5" s="21"/>
      <c r="C5" s="21"/>
      <c r="D5" s="21"/>
      <c r="E5" s="21">
        <v>940</v>
      </c>
      <c r="F5" s="21">
        <v>940</v>
      </c>
      <c r="G5" s="21">
        <v>940</v>
      </c>
      <c r="H5" s="21">
        <v>940</v>
      </c>
      <c r="I5" s="21">
        <v>940</v>
      </c>
      <c r="J5" s="21">
        <v>940</v>
      </c>
      <c r="K5" s="21">
        <v>360</v>
      </c>
      <c r="L5" s="21">
        <v>90</v>
      </c>
      <c r="M5" s="21">
        <v>90</v>
      </c>
      <c r="N5" s="21">
        <v>112</v>
      </c>
      <c r="O5" s="21">
        <v>112</v>
      </c>
      <c r="P5" s="21">
        <v>764</v>
      </c>
      <c r="Q5" s="21">
        <v>0</v>
      </c>
      <c r="R5" s="21">
        <v>672</v>
      </c>
      <c r="S5" s="21">
        <v>1080</v>
      </c>
      <c r="T5" s="21">
        <v>900</v>
      </c>
      <c r="U5" s="21">
        <v>1100</v>
      </c>
      <c r="V5" s="21">
        <v>150</v>
      </c>
      <c r="W5" s="21">
        <v>165</v>
      </c>
      <c r="X5" s="21">
        <v>125</v>
      </c>
      <c r="Y5" s="21">
        <v>60</v>
      </c>
      <c r="Z5" s="21">
        <v>190</v>
      </c>
      <c r="AA5" s="21">
        <v>128</v>
      </c>
      <c r="AB5" s="21">
        <v>109</v>
      </c>
      <c r="AC5" s="21">
        <v>101</v>
      </c>
      <c r="AD5" s="21">
        <v>158</v>
      </c>
      <c r="AE5" s="21">
        <v>81</v>
      </c>
      <c r="AF5" s="21">
        <v>74</v>
      </c>
      <c r="AG5" s="21">
        <v>150</v>
      </c>
      <c r="AH5" s="21">
        <v>390</v>
      </c>
      <c r="AI5" s="21">
        <v>123</v>
      </c>
      <c r="AJ5" s="21">
        <v>72</v>
      </c>
      <c r="AK5" s="21">
        <v>110</v>
      </c>
      <c r="AL5" s="21">
        <v>85</v>
      </c>
      <c r="AM5" s="21">
        <v>0</v>
      </c>
      <c r="AN5" s="21">
        <v>0</v>
      </c>
      <c r="AO5" s="21">
        <v>0</v>
      </c>
      <c r="AP5" s="21">
        <v>0</v>
      </c>
      <c r="AQ5" s="21">
        <v>0</v>
      </c>
      <c r="AR5" s="21">
        <v>0</v>
      </c>
    </row>
    <row r="6" spans="1:44" x14ac:dyDescent="0.3">
      <c r="A6" s="9" t="s">
        <v>1</v>
      </c>
      <c r="B6" s="21"/>
      <c r="C6" s="21"/>
      <c r="D6" s="21"/>
      <c r="E6" s="21">
        <v>0</v>
      </c>
      <c r="F6" s="21">
        <v>0</v>
      </c>
      <c r="G6" s="21">
        <v>20</v>
      </c>
      <c r="H6" s="21">
        <v>20</v>
      </c>
      <c r="I6" s="21">
        <v>30</v>
      </c>
      <c r="J6" s="21">
        <v>40</v>
      </c>
      <c r="K6" s="21">
        <v>114</v>
      </c>
      <c r="L6" s="21">
        <v>3</v>
      </c>
      <c r="M6" s="21">
        <v>0</v>
      </c>
      <c r="N6" s="21">
        <v>30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36</v>
      </c>
      <c r="Z6" s="21">
        <v>48</v>
      </c>
      <c r="AA6" s="21">
        <v>30</v>
      </c>
      <c r="AB6" s="21">
        <v>42</v>
      </c>
      <c r="AC6" s="21">
        <v>50</v>
      </c>
      <c r="AD6" s="21">
        <v>48</v>
      </c>
      <c r="AE6" s="21">
        <v>48</v>
      </c>
      <c r="AF6" s="21">
        <v>48</v>
      </c>
      <c r="AG6" s="21">
        <v>48</v>
      </c>
      <c r="AH6" s="21">
        <v>48</v>
      </c>
      <c r="AI6" s="21">
        <v>48</v>
      </c>
      <c r="AJ6" s="21">
        <v>60</v>
      </c>
      <c r="AK6" s="21">
        <v>48</v>
      </c>
      <c r="AL6" s="21">
        <v>48</v>
      </c>
      <c r="AM6" s="21">
        <v>0</v>
      </c>
      <c r="AN6" s="21">
        <v>0</v>
      </c>
      <c r="AO6" s="21">
        <v>0</v>
      </c>
      <c r="AP6" s="21">
        <v>0</v>
      </c>
      <c r="AQ6" s="21">
        <v>0</v>
      </c>
      <c r="AR6" s="21">
        <v>0</v>
      </c>
    </row>
    <row r="7" spans="1:44" x14ac:dyDescent="0.3">
      <c r="A7" s="9" t="s">
        <v>16</v>
      </c>
      <c r="B7" s="21"/>
      <c r="C7" s="21"/>
      <c r="D7" s="21"/>
      <c r="E7" s="21"/>
      <c r="F7" s="21"/>
      <c r="G7" s="21"/>
      <c r="H7" s="21">
        <v>16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112</v>
      </c>
      <c r="O7" s="21">
        <v>112</v>
      </c>
      <c r="P7" s="21">
        <v>1225</v>
      </c>
      <c r="Q7" s="21">
        <v>1375</v>
      </c>
      <c r="R7" s="21">
        <v>1368</v>
      </c>
      <c r="S7" s="21">
        <v>1368</v>
      </c>
      <c r="T7" s="21">
        <v>1640</v>
      </c>
      <c r="U7" s="21">
        <v>1790</v>
      </c>
      <c r="V7" s="21">
        <v>150</v>
      </c>
      <c r="W7" s="21">
        <v>165</v>
      </c>
      <c r="X7" s="21">
        <v>120</v>
      </c>
      <c r="Y7" s="21">
        <v>90</v>
      </c>
      <c r="Z7" s="21">
        <v>190</v>
      </c>
      <c r="AA7" s="21">
        <v>128</v>
      </c>
      <c r="AB7" s="21">
        <v>109</v>
      </c>
      <c r="AC7" s="21">
        <v>101</v>
      </c>
      <c r="AD7" s="21">
        <v>158</v>
      </c>
      <c r="AE7" s="21">
        <v>81</v>
      </c>
      <c r="AF7" s="21">
        <v>74</v>
      </c>
      <c r="AG7" s="21">
        <v>150</v>
      </c>
      <c r="AH7" s="21">
        <v>390</v>
      </c>
      <c r="AI7" s="21">
        <v>284</v>
      </c>
      <c r="AJ7" s="21">
        <v>173</v>
      </c>
      <c r="AK7" s="21">
        <v>188</v>
      </c>
      <c r="AL7" s="21">
        <v>212</v>
      </c>
      <c r="AM7" s="21">
        <v>0</v>
      </c>
      <c r="AN7" s="21">
        <v>0</v>
      </c>
      <c r="AO7" s="21">
        <v>0</v>
      </c>
      <c r="AP7" s="21">
        <v>0</v>
      </c>
      <c r="AQ7" s="21">
        <v>0</v>
      </c>
      <c r="AR7" s="21">
        <v>0</v>
      </c>
    </row>
    <row r="8" spans="1:44" x14ac:dyDescent="0.3">
      <c r="A8" s="9" t="s">
        <v>99</v>
      </c>
      <c r="B8" s="21"/>
      <c r="C8" s="21"/>
      <c r="D8" s="21"/>
      <c r="E8" s="21"/>
      <c r="F8" s="21"/>
      <c r="G8" s="21"/>
      <c r="H8" s="21"/>
      <c r="I8" s="21">
        <v>0</v>
      </c>
      <c r="J8" s="21">
        <v>0</v>
      </c>
      <c r="K8" s="21">
        <v>8</v>
      </c>
      <c r="L8" s="21">
        <v>0</v>
      </c>
      <c r="M8" s="21">
        <v>0</v>
      </c>
      <c r="N8" s="21">
        <v>8</v>
      </c>
      <c r="O8" s="21">
        <v>0</v>
      </c>
      <c r="P8" s="21">
        <v>0</v>
      </c>
      <c r="Q8" s="21">
        <v>260</v>
      </c>
      <c r="R8" s="21">
        <v>0</v>
      </c>
      <c r="S8" s="21">
        <v>780</v>
      </c>
      <c r="T8" s="21">
        <v>780</v>
      </c>
      <c r="U8" s="21">
        <v>780</v>
      </c>
      <c r="V8" s="21">
        <v>51</v>
      </c>
      <c r="W8" s="21">
        <v>60</v>
      </c>
      <c r="X8" s="21">
        <v>244</v>
      </c>
      <c r="Y8" s="21">
        <v>80</v>
      </c>
      <c r="Z8" s="21">
        <v>0</v>
      </c>
      <c r="AA8" s="21">
        <v>0</v>
      </c>
      <c r="AB8" s="21">
        <v>0</v>
      </c>
      <c r="AC8" s="21">
        <v>0</v>
      </c>
      <c r="AD8" s="21">
        <v>0</v>
      </c>
      <c r="AE8" s="21">
        <v>0</v>
      </c>
      <c r="AF8" s="21">
        <v>0</v>
      </c>
      <c r="AG8" s="21">
        <v>0</v>
      </c>
      <c r="AH8" s="21"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21">
        <v>0</v>
      </c>
      <c r="AO8" s="21">
        <v>0</v>
      </c>
      <c r="AP8" s="21">
        <v>0</v>
      </c>
      <c r="AQ8" s="21">
        <v>0</v>
      </c>
      <c r="AR8" s="21">
        <v>0</v>
      </c>
    </row>
    <row r="9" spans="1:44" x14ac:dyDescent="0.3">
      <c r="A9" s="9" t="s">
        <v>24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>
        <v>0</v>
      </c>
      <c r="P9" s="21">
        <v>0</v>
      </c>
      <c r="Q9" s="21">
        <v>0</v>
      </c>
      <c r="R9" s="21">
        <v>0</v>
      </c>
      <c r="S9" s="21">
        <v>280</v>
      </c>
      <c r="T9" s="21">
        <v>840</v>
      </c>
      <c r="U9" s="21">
        <v>15</v>
      </c>
      <c r="V9" s="21">
        <v>0</v>
      </c>
      <c r="W9" s="21">
        <v>36</v>
      </c>
      <c r="X9" s="21">
        <v>146</v>
      </c>
      <c r="Y9" s="21">
        <v>11</v>
      </c>
      <c r="Z9" s="21">
        <v>9</v>
      </c>
      <c r="AA9" s="21">
        <v>19</v>
      </c>
      <c r="AB9" s="21">
        <v>36</v>
      </c>
      <c r="AC9" s="21">
        <v>19</v>
      </c>
      <c r="AD9" s="21">
        <v>15</v>
      </c>
      <c r="AE9" s="21">
        <v>28</v>
      </c>
      <c r="AF9" s="21">
        <v>120</v>
      </c>
      <c r="AG9" s="21">
        <v>51</v>
      </c>
      <c r="AH9" s="21">
        <v>30</v>
      </c>
      <c r="AI9" s="21">
        <v>25</v>
      </c>
      <c r="AJ9" s="21">
        <v>35</v>
      </c>
      <c r="AK9" s="21">
        <v>16</v>
      </c>
      <c r="AL9" s="21">
        <v>20</v>
      </c>
      <c r="AM9" s="21">
        <v>0</v>
      </c>
      <c r="AN9" s="21">
        <v>0</v>
      </c>
      <c r="AO9" s="21">
        <v>0</v>
      </c>
      <c r="AP9" s="21">
        <v>0</v>
      </c>
      <c r="AQ9" s="21">
        <v>0</v>
      </c>
      <c r="AR9" s="21">
        <v>0</v>
      </c>
    </row>
    <row r="10" spans="1:44" x14ac:dyDescent="0.3">
      <c r="A10" s="9" t="s">
        <v>11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>
        <v>0</v>
      </c>
      <c r="P10" s="21">
        <v>3</v>
      </c>
      <c r="Q10" s="21">
        <v>0</v>
      </c>
      <c r="R10" s="21">
        <v>693</v>
      </c>
      <c r="S10" s="21">
        <v>219</v>
      </c>
      <c r="T10" s="21">
        <v>816</v>
      </c>
      <c r="U10" s="21">
        <v>152</v>
      </c>
      <c r="V10" s="21">
        <v>140</v>
      </c>
      <c r="W10" s="21">
        <v>30</v>
      </c>
      <c r="X10" s="21">
        <v>210</v>
      </c>
      <c r="Y10" s="21">
        <v>0</v>
      </c>
      <c r="Z10" s="21">
        <v>36</v>
      </c>
      <c r="AA10" s="21">
        <v>60</v>
      </c>
      <c r="AB10" s="21">
        <v>84</v>
      </c>
      <c r="AC10" s="21">
        <v>96</v>
      </c>
      <c r="AD10" s="21">
        <v>108</v>
      </c>
      <c r="AE10" s="21">
        <v>138</v>
      </c>
      <c r="AF10" s="21">
        <v>150</v>
      </c>
      <c r="AG10" s="21">
        <v>162</v>
      </c>
      <c r="AH10" s="21">
        <v>210</v>
      </c>
      <c r="AI10" s="21">
        <v>188</v>
      </c>
      <c r="AJ10" s="21">
        <v>24</v>
      </c>
      <c r="AK10" s="21">
        <v>1</v>
      </c>
      <c r="AL10" s="21">
        <v>0</v>
      </c>
      <c r="AM10" s="21">
        <v>0</v>
      </c>
      <c r="AN10" s="21">
        <v>0</v>
      </c>
      <c r="AO10" s="21">
        <v>0</v>
      </c>
      <c r="AP10" s="21">
        <v>0</v>
      </c>
      <c r="AQ10" s="21">
        <v>0</v>
      </c>
      <c r="AR10" s="21">
        <v>0</v>
      </c>
    </row>
    <row r="11" spans="1:44" x14ac:dyDescent="0.3">
      <c r="A11" s="9" t="s">
        <v>14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>
        <v>0</v>
      </c>
      <c r="V11" s="21">
        <v>147</v>
      </c>
      <c r="W11" s="21">
        <v>222</v>
      </c>
      <c r="X11" s="21">
        <v>222</v>
      </c>
      <c r="Y11" s="21">
        <v>0</v>
      </c>
      <c r="Z11" s="21">
        <v>0</v>
      </c>
      <c r="AA11" s="21">
        <v>0</v>
      </c>
      <c r="AB11" s="21">
        <v>6</v>
      </c>
      <c r="AC11" s="21">
        <v>4</v>
      </c>
      <c r="AD11" s="21">
        <v>4</v>
      </c>
      <c r="AE11" s="21">
        <v>0</v>
      </c>
      <c r="AF11" s="21">
        <v>0</v>
      </c>
      <c r="AG11" s="21">
        <v>21</v>
      </c>
      <c r="AH11" s="21">
        <v>10</v>
      </c>
      <c r="AI11" s="21">
        <v>9</v>
      </c>
      <c r="AJ11" s="21">
        <v>21</v>
      </c>
      <c r="AK11" s="21">
        <v>18</v>
      </c>
      <c r="AL11" s="21">
        <v>4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</row>
    <row r="12" spans="1:44" x14ac:dyDescent="0.3">
      <c r="A12" s="9" t="s">
        <v>20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>
        <v>0</v>
      </c>
      <c r="W12" s="21">
        <v>0</v>
      </c>
      <c r="X12" s="21">
        <v>0</v>
      </c>
      <c r="Y12" s="21">
        <v>55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</row>
    <row r="13" spans="1:44" x14ac:dyDescent="0.3">
      <c r="A13" s="9" t="s">
        <v>18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>
        <v>0</v>
      </c>
      <c r="W13" s="21">
        <v>0</v>
      </c>
      <c r="X13" s="21">
        <v>0</v>
      </c>
      <c r="Y13" s="21">
        <v>0</v>
      </c>
      <c r="Z13" s="21">
        <v>2201</v>
      </c>
      <c r="AA13" s="21">
        <v>1792</v>
      </c>
      <c r="AB13" s="21">
        <v>1457</v>
      </c>
      <c r="AC13" s="21">
        <v>1410</v>
      </c>
      <c r="AD13" s="21">
        <v>1457</v>
      </c>
      <c r="AE13" s="21">
        <v>1410</v>
      </c>
      <c r="AF13" s="21">
        <v>1363</v>
      </c>
      <c r="AG13" s="21">
        <v>1240</v>
      </c>
      <c r="AH13" s="21">
        <v>1350</v>
      </c>
      <c r="AI13" s="21">
        <v>1395</v>
      </c>
      <c r="AJ13" s="21">
        <v>1395</v>
      </c>
      <c r="AK13" s="21">
        <v>1350</v>
      </c>
      <c r="AL13" s="21">
        <v>0</v>
      </c>
      <c r="AM13" s="21">
        <v>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</row>
    <row r="14" spans="1:44" x14ac:dyDescent="0.3">
      <c r="A14" s="9" t="s">
        <v>12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>
        <v>0</v>
      </c>
      <c r="W14" s="21">
        <v>0</v>
      </c>
      <c r="X14" s="21">
        <v>67</v>
      </c>
      <c r="Y14" s="21">
        <v>55</v>
      </c>
      <c r="Z14" s="21">
        <v>174</v>
      </c>
      <c r="AA14" s="21">
        <v>260</v>
      </c>
      <c r="AB14" s="21">
        <v>125</v>
      </c>
      <c r="AC14" s="21">
        <v>450</v>
      </c>
      <c r="AD14" s="21">
        <v>580</v>
      </c>
      <c r="AE14" s="21">
        <v>285</v>
      </c>
      <c r="AF14" s="21">
        <v>200</v>
      </c>
      <c r="AG14" s="21">
        <v>560</v>
      </c>
      <c r="AH14" s="21">
        <v>469</v>
      </c>
      <c r="AI14" s="21">
        <v>832</v>
      </c>
      <c r="AJ14" s="21">
        <v>648</v>
      </c>
      <c r="AK14" s="21">
        <v>490</v>
      </c>
      <c r="AL14" s="21">
        <v>540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</row>
    <row r="15" spans="1:44" x14ac:dyDescent="0.3">
      <c r="A15" s="9" t="s">
        <v>2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>
        <v>0</v>
      </c>
      <c r="AA15" s="21">
        <v>45</v>
      </c>
      <c r="AB15" s="21">
        <v>88</v>
      </c>
      <c r="AC15" s="21">
        <v>5</v>
      </c>
      <c r="AD15" s="21">
        <v>36</v>
      </c>
      <c r="AE15" s="21">
        <v>49</v>
      </c>
      <c r="AF15" s="21">
        <v>52</v>
      </c>
      <c r="AG15" s="21">
        <v>31</v>
      </c>
      <c r="AH15" s="21">
        <v>69</v>
      </c>
      <c r="AI15" s="21">
        <v>93</v>
      </c>
      <c r="AJ15" s="21">
        <v>80</v>
      </c>
      <c r="AK15" s="21">
        <v>16</v>
      </c>
      <c r="AL15" s="21">
        <v>77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</row>
    <row r="16" spans="1:44" x14ac:dyDescent="0.3">
      <c r="A16" s="9" t="s">
        <v>22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  <c r="AG16" s="21">
        <v>0</v>
      </c>
      <c r="AH16" s="21">
        <v>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21">
        <v>0</v>
      </c>
      <c r="AO16" s="21">
        <v>0</v>
      </c>
      <c r="AP16" s="21">
        <v>0</v>
      </c>
      <c r="AQ16" s="21">
        <v>0</v>
      </c>
      <c r="AR16" s="21">
        <v>0</v>
      </c>
    </row>
    <row r="17" spans="1:44" x14ac:dyDescent="0.3">
      <c r="A17" s="9" t="s">
        <v>23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>
        <v>0</v>
      </c>
      <c r="AC17" s="21">
        <v>0</v>
      </c>
      <c r="AD17" s="21">
        <v>0</v>
      </c>
      <c r="AE17" s="21">
        <v>13</v>
      </c>
      <c r="AF17" s="21">
        <v>18</v>
      </c>
      <c r="AG17" s="21">
        <v>20</v>
      </c>
      <c r="AH17" s="21">
        <v>13</v>
      </c>
      <c r="AI17" s="21">
        <v>13</v>
      </c>
      <c r="AJ17" s="21">
        <v>13</v>
      </c>
      <c r="AK17" s="21">
        <v>8</v>
      </c>
      <c r="AL17" s="21">
        <v>13</v>
      </c>
      <c r="AM17" s="21">
        <v>0</v>
      </c>
      <c r="AN17" s="21">
        <v>0</v>
      </c>
      <c r="AO17" s="21">
        <v>0</v>
      </c>
      <c r="AP17" s="21">
        <v>0</v>
      </c>
      <c r="AQ17" s="21">
        <v>0</v>
      </c>
      <c r="AR17" s="21">
        <v>0</v>
      </c>
    </row>
    <row r="18" spans="1:44" x14ac:dyDescent="0.3">
      <c r="A18" s="9" t="s">
        <v>3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>
        <v>0</v>
      </c>
      <c r="AE18" s="21">
        <v>48</v>
      </c>
      <c r="AF18" s="21">
        <v>0</v>
      </c>
      <c r="AG18" s="21">
        <v>25</v>
      </c>
      <c r="AH18" s="21">
        <v>25</v>
      </c>
      <c r="AI18" s="21">
        <v>3</v>
      </c>
      <c r="AJ18" s="21">
        <v>143</v>
      </c>
      <c r="AK18" s="21">
        <v>10</v>
      </c>
      <c r="AL18" s="21">
        <v>1365</v>
      </c>
      <c r="AM18" s="21">
        <v>0</v>
      </c>
      <c r="AN18" s="21">
        <v>0</v>
      </c>
      <c r="AO18" s="21">
        <v>0</v>
      </c>
      <c r="AP18" s="21">
        <v>0</v>
      </c>
      <c r="AQ18" s="21">
        <v>0</v>
      </c>
      <c r="AR18" s="21">
        <v>0</v>
      </c>
    </row>
    <row r="19" spans="1:44" x14ac:dyDescent="0.3">
      <c r="A19" s="9" t="s">
        <v>19</v>
      </c>
      <c r="B19" s="21"/>
      <c r="C19" s="21"/>
      <c r="D19" s="21"/>
      <c r="E19" s="21"/>
      <c r="F19" s="21"/>
      <c r="G19" s="21"/>
      <c r="H19" s="21"/>
      <c r="I19" s="21"/>
      <c r="J19" s="21"/>
      <c r="K19" s="21">
        <v>50</v>
      </c>
      <c r="L19" s="21">
        <v>1045</v>
      </c>
      <c r="M19" s="21">
        <v>5795</v>
      </c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>
        <v>508</v>
      </c>
      <c r="AF19" s="21">
        <v>227</v>
      </c>
      <c r="AG19" s="21">
        <v>217</v>
      </c>
      <c r="AH19" s="21">
        <v>298</v>
      </c>
      <c r="AI19" s="21">
        <v>0</v>
      </c>
      <c r="AJ19" s="21">
        <v>0</v>
      </c>
      <c r="AK19" s="21">
        <v>0</v>
      </c>
      <c r="AL19" s="21">
        <v>0</v>
      </c>
      <c r="AM19" s="21">
        <v>0</v>
      </c>
      <c r="AN19" s="21">
        <v>0</v>
      </c>
      <c r="AO19" s="21">
        <v>0</v>
      </c>
      <c r="AP19" s="21">
        <v>0</v>
      </c>
      <c r="AQ19" s="21">
        <v>0</v>
      </c>
      <c r="AR19" s="21">
        <v>0</v>
      </c>
    </row>
    <row r="20" spans="1:44" x14ac:dyDescent="0.3">
      <c r="A20" s="9" t="s">
        <v>4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>
        <v>0</v>
      </c>
      <c r="AF20" s="21">
        <v>0</v>
      </c>
      <c r="AG20" s="21">
        <v>0</v>
      </c>
      <c r="AH20" s="21">
        <v>6</v>
      </c>
      <c r="AI20" s="21">
        <v>0</v>
      </c>
      <c r="AJ20" s="21">
        <v>0</v>
      </c>
      <c r="AK20" s="21">
        <v>0</v>
      </c>
      <c r="AL20" s="21">
        <v>0</v>
      </c>
      <c r="AM20" s="21">
        <v>0</v>
      </c>
      <c r="AN20" s="21">
        <v>0</v>
      </c>
      <c r="AO20" s="21">
        <v>0</v>
      </c>
      <c r="AP20" s="21">
        <v>0</v>
      </c>
      <c r="AQ20" s="21">
        <v>0</v>
      </c>
      <c r="AR20" s="21">
        <v>0</v>
      </c>
    </row>
    <row r="21" spans="1:44" x14ac:dyDescent="0.3">
      <c r="A21" s="9" t="s">
        <v>21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>
        <v>0</v>
      </c>
      <c r="AH21" s="21">
        <v>0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N21" s="21">
        <v>0</v>
      </c>
      <c r="AO21" s="21">
        <v>0</v>
      </c>
      <c r="AP21" s="21">
        <v>0</v>
      </c>
      <c r="AQ21" s="21">
        <v>0</v>
      </c>
      <c r="AR21" s="21">
        <v>0</v>
      </c>
    </row>
    <row r="22" spans="1:44" x14ac:dyDescent="0.3">
      <c r="A22" s="9" t="s">
        <v>10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>
        <v>0</v>
      </c>
      <c r="AI22" s="21">
        <v>86</v>
      </c>
      <c r="AJ22" s="21">
        <v>276</v>
      </c>
      <c r="AK22" s="21">
        <v>43</v>
      </c>
      <c r="AL22" s="21">
        <v>172</v>
      </c>
      <c r="AM22" s="21">
        <v>0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</row>
    <row r="23" spans="1:44" x14ac:dyDescent="0.3">
      <c r="A23" s="9" t="s">
        <v>38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>
        <v>0</v>
      </c>
      <c r="AL23" s="21">
        <v>43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</row>
    <row r="24" spans="1:44" x14ac:dyDescent="0.3">
      <c r="A24" s="9" t="s">
        <v>51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</row>
    <row r="25" spans="1:44" x14ac:dyDescent="0.3">
      <c r="A25" s="9" t="s">
        <v>49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>
        <v>0</v>
      </c>
      <c r="AM25" s="21">
        <v>0</v>
      </c>
      <c r="AN25" s="21">
        <v>0</v>
      </c>
      <c r="AO25" s="21">
        <v>0</v>
      </c>
      <c r="AP25" s="21">
        <v>0</v>
      </c>
      <c r="AQ25" s="21">
        <v>0</v>
      </c>
      <c r="AR25" s="2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A6229-5E79-4F3C-997C-595DE0D0914A}">
  <dimension ref="A1:XDY33"/>
  <sheetViews>
    <sheetView topLeftCell="A8" workbookViewId="0">
      <selection activeCell="A37" sqref="A37"/>
    </sheetView>
  </sheetViews>
  <sheetFormatPr defaultRowHeight="14.4" x14ac:dyDescent="0.3"/>
  <cols>
    <col min="1" max="1" width="29.21875" bestFit="1" customWidth="1"/>
    <col min="2" max="32" width="11.33203125" bestFit="1" customWidth="1"/>
  </cols>
  <sheetData>
    <row r="1" spans="1:993 1025:2017 2049:3041 3073:4065 4097:5089 5121:6113 6145:7137 7169:8161 8193:9185 9217:10209 10241:11233 11265:12257 12289:13281 13313:14305 14337:15329 15361:16353" x14ac:dyDescent="0.3">
      <c r="A1" s="12" t="s">
        <v>0</v>
      </c>
      <c r="B1" s="14" t="s">
        <v>63</v>
      </c>
      <c r="C1" s="14" t="s">
        <v>64</v>
      </c>
      <c r="D1" s="14" t="s">
        <v>65</v>
      </c>
      <c r="E1" s="14" t="s">
        <v>66</v>
      </c>
      <c r="F1" s="14" t="s">
        <v>67</v>
      </c>
      <c r="G1" s="14" t="s">
        <v>68</v>
      </c>
      <c r="H1" s="14" t="s">
        <v>69</v>
      </c>
      <c r="I1" s="14" t="s">
        <v>70</v>
      </c>
      <c r="J1" s="14" t="s">
        <v>71</v>
      </c>
      <c r="K1" s="14" t="s">
        <v>72</v>
      </c>
      <c r="L1" s="14" t="s">
        <v>73</v>
      </c>
      <c r="M1" s="14" t="s">
        <v>74</v>
      </c>
      <c r="N1" s="14" t="s">
        <v>25</v>
      </c>
      <c r="O1" s="14" t="s">
        <v>27</v>
      </c>
      <c r="P1" s="14" t="s">
        <v>28</v>
      </c>
      <c r="Q1" s="14" t="s">
        <v>29</v>
      </c>
      <c r="R1" s="14" t="s">
        <v>30</v>
      </c>
      <c r="S1" s="14" t="s">
        <v>31</v>
      </c>
      <c r="T1" s="14" t="s">
        <v>32</v>
      </c>
      <c r="U1" s="14" t="s">
        <v>33</v>
      </c>
      <c r="V1" s="14" t="s">
        <v>34</v>
      </c>
      <c r="W1" s="14" t="s">
        <v>35</v>
      </c>
      <c r="X1" s="14" t="s">
        <v>36</v>
      </c>
      <c r="Y1" s="14" t="s">
        <v>37</v>
      </c>
      <c r="Z1" s="14" t="s">
        <v>26</v>
      </c>
      <c r="AA1" s="14" t="s">
        <v>39</v>
      </c>
      <c r="AB1" s="14" t="s">
        <v>40</v>
      </c>
      <c r="AC1" s="14" t="s">
        <v>41</v>
      </c>
      <c r="AD1" s="14" t="s">
        <v>42</v>
      </c>
      <c r="AE1" s="14" t="s">
        <v>43</v>
      </c>
      <c r="AF1" s="14" t="s">
        <v>44</v>
      </c>
    </row>
    <row r="2" spans="1:993 1025:2017 2049:3041 3073:4065 4097:5089 5121:6113 6145:7137 7169:8161 8193:9185 9217:10209 10241:11233 11265:12257 12289:13281 13313:14305 14337:15329 15361:16353" s="11" customFormat="1" x14ac:dyDescent="0.3">
      <c r="A2" s="1" t="s">
        <v>5</v>
      </c>
      <c r="B2" s="4">
        <f>B30</f>
        <v>17208</v>
      </c>
      <c r="C2" s="4">
        <f t="shared" ref="C2:AF2" si="0">C30</f>
        <v>35176</v>
      </c>
      <c r="D2" s="4">
        <f t="shared" si="0"/>
        <v>48512</v>
      </c>
      <c r="E2" s="4">
        <f t="shared" si="0"/>
        <v>49818</v>
      </c>
      <c r="F2" s="4">
        <f t="shared" si="0"/>
        <v>51939</v>
      </c>
      <c r="G2" s="4">
        <f t="shared" si="0"/>
        <v>47242.5</v>
      </c>
      <c r="H2" s="4">
        <f t="shared" si="0"/>
        <v>53805</v>
      </c>
      <c r="I2" s="4">
        <f t="shared" si="0"/>
        <v>50953.5</v>
      </c>
      <c r="J2" s="4">
        <f t="shared" si="0"/>
        <v>55426.5</v>
      </c>
      <c r="K2" s="4">
        <f t="shared" si="0"/>
        <v>48595.5</v>
      </c>
      <c r="L2" s="4">
        <f t="shared" si="0"/>
        <v>59096</v>
      </c>
      <c r="M2" s="4">
        <f t="shared" si="0"/>
        <v>47503.5</v>
      </c>
      <c r="N2" s="4">
        <f t="shared" si="0"/>
        <v>38807</v>
      </c>
      <c r="O2" s="4">
        <f t="shared" si="0"/>
        <v>36191.25</v>
      </c>
      <c r="P2" s="4">
        <f t="shared" si="0"/>
        <v>37725</v>
      </c>
      <c r="Q2" s="4">
        <f t="shared" si="0"/>
        <v>32729.25</v>
      </c>
      <c r="R2" s="4">
        <f t="shared" si="0"/>
        <v>33647.25</v>
      </c>
      <c r="S2" s="4">
        <f t="shared" si="0"/>
        <v>57430.5</v>
      </c>
      <c r="T2" s="4">
        <f t="shared" si="0"/>
        <v>57603</v>
      </c>
      <c r="U2" s="4">
        <f t="shared" si="0"/>
        <v>61940.25</v>
      </c>
      <c r="V2" s="4">
        <f t="shared" si="0"/>
        <v>49245.75</v>
      </c>
      <c r="W2" s="4">
        <f t="shared" si="0"/>
        <v>56768.25</v>
      </c>
      <c r="X2" s="4">
        <f t="shared" si="0"/>
        <v>53391</v>
      </c>
      <c r="Y2" s="4">
        <f t="shared" si="0"/>
        <v>41883</v>
      </c>
      <c r="Z2" s="4">
        <f t="shared" si="0"/>
        <v>0</v>
      </c>
      <c r="AA2" s="4">
        <f t="shared" si="0"/>
        <v>0</v>
      </c>
      <c r="AB2" s="4">
        <f t="shared" si="0"/>
        <v>0</v>
      </c>
      <c r="AC2" s="4">
        <f t="shared" si="0"/>
        <v>0</v>
      </c>
      <c r="AD2" s="4">
        <f t="shared" si="0"/>
        <v>0</v>
      </c>
      <c r="AE2" s="4">
        <f t="shared" si="0"/>
        <v>0</v>
      </c>
      <c r="AF2" s="4">
        <f t="shared" si="0"/>
        <v>0</v>
      </c>
    </row>
    <row r="3" spans="1:993 1025:2017 2049:3041 3073:4065 4097:5089 5121:6113 6145:7137 7169:8161 8193:9185 9217:10209 10241:11233 11265:12257 12289:13281 13313:14305 14337:15329 15361:16353" x14ac:dyDescent="0.3">
      <c r="A3" s="1" t="s">
        <v>23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1452</v>
      </c>
      <c r="Q3" s="4">
        <v>2178</v>
      </c>
      <c r="R3" s="4">
        <v>1630.5</v>
      </c>
      <c r="S3" s="4">
        <v>1785</v>
      </c>
      <c r="T3" s="4">
        <v>1977</v>
      </c>
      <c r="U3" s="4">
        <v>525</v>
      </c>
      <c r="V3" s="4">
        <v>870</v>
      </c>
      <c r="W3" s="4">
        <v>360</v>
      </c>
      <c r="X3" s="4">
        <v>1365</v>
      </c>
      <c r="Y3" s="4">
        <v>870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</row>
    <row r="4" spans="1:993 1025:2017 2049:3041 3073:4065 4097:5089 5121:6113 6145:7137 7169:8161 8193:9185 9217:10209 10241:11233 11265:12257 12289:13281 13313:14305 14337:15329 15361:16353" x14ac:dyDescent="0.3">
      <c r="A4" s="1" t="s">
        <v>10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1566</v>
      </c>
      <c r="W4" s="4">
        <v>7116</v>
      </c>
      <c r="X4" s="4">
        <v>5307</v>
      </c>
      <c r="Y4" s="4">
        <v>2007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</row>
    <row r="5" spans="1:993 1025:2017 2049:3041 3073:4065 4097:5089 5121:6113 6145:7137 7169:8161 8193:9185 9217:10209 10241:11233 11265:12257 12289:13281 13313:14305 14337:15329 15361:16353" x14ac:dyDescent="0.3">
      <c r="A5" s="1" t="s">
        <v>11</v>
      </c>
      <c r="B5" s="4">
        <v>0</v>
      </c>
      <c r="C5" s="4">
        <v>481</v>
      </c>
      <c r="D5" s="4">
        <v>6987</v>
      </c>
      <c r="E5" s="4">
        <v>7806</v>
      </c>
      <c r="F5" s="4">
        <v>12753</v>
      </c>
      <c r="G5" s="4">
        <v>7275</v>
      </c>
      <c r="H5" s="4">
        <v>10050</v>
      </c>
      <c r="I5" s="4">
        <v>8565</v>
      </c>
      <c r="J5" s="4">
        <v>10500</v>
      </c>
      <c r="K5" s="4">
        <v>10065</v>
      </c>
      <c r="L5" s="4">
        <v>10410</v>
      </c>
      <c r="M5" s="4">
        <v>2745</v>
      </c>
      <c r="N5" s="4">
        <v>2865</v>
      </c>
      <c r="O5" s="4">
        <v>4092</v>
      </c>
      <c r="P5" s="4">
        <v>3426.75</v>
      </c>
      <c r="Q5" s="4">
        <v>3469.5</v>
      </c>
      <c r="R5" s="4">
        <v>3318</v>
      </c>
      <c r="S5" s="4">
        <v>1773.75</v>
      </c>
      <c r="T5" s="4">
        <v>2227.5</v>
      </c>
      <c r="U5" s="4">
        <v>1105.5</v>
      </c>
      <c r="V5" s="4">
        <v>1515</v>
      </c>
      <c r="W5" s="4">
        <v>510</v>
      </c>
      <c r="X5" s="4">
        <v>450</v>
      </c>
      <c r="Y5" s="4">
        <v>15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</row>
    <row r="6" spans="1:993 1025:2017 2049:3041 3073:4065 4097:5089 5121:6113 6145:7137 7169:8161 8193:9185 9217:10209 10241:11233 11265:12257 12289:13281 13313:14305 14337:15329 15361:16353" x14ac:dyDescent="0.3">
      <c r="A6" s="1" t="s">
        <v>12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1452</v>
      </c>
      <c r="L6" s="4">
        <v>5079</v>
      </c>
      <c r="M6" s="4">
        <v>7185</v>
      </c>
      <c r="N6" s="4">
        <v>4671</v>
      </c>
      <c r="O6" s="4">
        <v>2689.5</v>
      </c>
      <c r="P6" s="4">
        <v>1749</v>
      </c>
      <c r="Q6" s="4">
        <v>3287.25</v>
      </c>
      <c r="R6" s="4">
        <v>1331</v>
      </c>
      <c r="S6" s="4">
        <v>3951.75</v>
      </c>
      <c r="T6" s="4">
        <v>10510.5</v>
      </c>
      <c r="U6" s="4">
        <v>12721.5</v>
      </c>
      <c r="V6" s="4">
        <v>10197</v>
      </c>
      <c r="W6" s="4">
        <v>15799.5</v>
      </c>
      <c r="X6" s="4">
        <v>13344</v>
      </c>
      <c r="Y6" s="4">
        <v>8274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</row>
    <row r="7" spans="1:993 1025:2017 2049:3041 3073:4065 4097:5089 5121:6113 6145:7137 7169:8161 8193:9185 9217:10209 10241:11233 11265:12257 12289:13281 13313:14305 14337:15329 15361:16353" x14ac:dyDescent="0.3">
      <c r="A7" s="1" t="s">
        <v>3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52.5</v>
      </c>
      <c r="S7" s="4">
        <v>9735</v>
      </c>
      <c r="T7" s="4">
        <v>2937</v>
      </c>
      <c r="U7" s="4">
        <v>1947</v>
      </c>
      <c r="V7" s="4">
        <v>660</v>
      </c>
      <c r="W7" s="4">
        <v>330</v>
      </c>
      <c r="X7" s="4">
        <v>1287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</row>
    <row r="8" spans="1:993 1025:2017 2049:3041 3073:4065 4097:5089 5121:6113 6145:7137 7169:8161 8193:9185 9217:10209 10241:11233 11265:12257 12289:13281 13313:14305 14337:15329 15361:16353" x14ac:dyDescent="0.3">
      <c r="A8" s="1" t="s">
        <v>19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12423</v>
      </c>
      <c r="T8" s="4">
        <v>5245.5</v>
      </c>
      <c r="U8" s="4">
        <v>9108</v>
      </c>
      <c r="V8" s="4">
        <v>2457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</row>
    <row r="9" spans="1:993 1025:2017 2049:3041 3073:4065 4097:5089 5121:6113 6145:7137 7169:8161 8193:9185 9217:10209 10241:11233 11265:12257 12289:13281 13313:14305 14337:15329 15361:16353" x14ac:dyDescent="0.3">
      <c r="A9" s="1" t="s">
        <v>1</v>
      </c>
      <c r="B9" s="4">
        <v>150</v>
      </c>
      <c r="C9" s="4">
        <v>135</v>
      </c>
      <c r="D9" s="4">
        <v>180</v>
      </c>
      <c r="E9" s="4">
        <v>618</v>
      </c>
      <c r="F9" s="4">
        <v>0</v>
      </c>
      <c r="G9" s="4">
        <v>90</v>
      </c>
      <c r="H9" s="4">
        <v>1452</v>
      </c>
      <c r="I9" s="4">
        <v>2245.5</v>
      </c>
      <c r="J9" s="4">
        <v>324</v>
      </c>
      <c r="K9" s="4">
        <v>433.5</v>
      </c>
      <c r="L9" s="4">
        <v>3711</v>
      </c>
      <c r="M9" s="4">
        <v>3558</v>
      </c>
      <c r="N9" s="4">
        <v>4497</v>
      </c>
      <c r="O9" s="4">
        <v>907.5</v>
      </c>
      <c r="P9" s="4">
        <v>1740.75</v>
      </c>
      <c r="Q9" s="4">
        <v>899.25</v>
      </c>
      <c r="R9" s="4">
        <v>360</v>
      </c>
      <c r="S9" s="4">
        <v>519.75</v>
      </c>
      <c r="T9" s="4">
        <v>363</v>
      </c>
      <c r="U9" s="4">
        <v>181.5</v>
      </c>
      <c r="V9" s="4">
        <v>645</v>
      </c>
      <c r="W9" s="4">
        <v>525</v>
      </c>
      <c r="X9" s="4">
        <v>630</v>
      </c>
      <c r="Y9" s="4">
        <v>90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</row>
    <row r="10" spans="1:993 1025:2017 2049:3041 3073:4065 4097:5089 5121:6113 6145:7137 7169:8161 8193:9185 9217:10209 10241:11233 11265:12257 12289:13281 13313:14305 14337:15329 15361:16353" x14ac:dyDescent="0.3">
      <c r="A10" s="1" t="s">
        <v>13</v>
      </c>
      <c r="B10" s="4">
        <v>6690</v>
      </c>
      <c r="C10" s="4">
        <v>3252</v>
      </c>
      <c r="D10" s="4">
        <v>822</v>
      </c>
      <c r="E10" s="4">
        <v>678</v>
      </c>
      <c r="F10" s="4">
        <v>684</v>
      </c>
      <c r="G10" s="4">
        <v>4426.5</v>
      </c>
      <c r="H10" s="4">
        <v>5605.5</v>
      </c>
      <c r="I10" s="4">
        <v>5110.5</v>
      </c>
      <c r="J10" s="4">
        <v>423</v>
      </c>
      <c r="K10" s="4">
        <v>1318.5</v>
      </c>
      <c r="L10" s="4">
        <v>3795</v>
      </c>
      <c r="M10" s="4">
        <v>586.5</v>
      </c>
      <c r="N10" s="4">
        <v>3370.5</v>
      </c>
      <c r="O10" s="4">
        <v>2103</v>
      </c>
      <c r="P10" s="4">
        <v>693</v>
      </c>
      <c r="Q10" s="4">
        <v>1749</v>
      </c>
      <c r="R10" s="4">
        <v>2136</v>
      </c>
      <c r="S10" s="4">
        <v>1065</v>
      </c>
      <c r="T10" s="4">
        <v>1290</v>
      </c>
      <c r="U10" s="4">
        <v>900</v>
      </c>
      <c r="V10" s="4">
        <v>2292</v>
      </c>
      <c r="W10" s="4">
        <v>1509</v>
      </c>
      <c r="X10" s="4">
        <v>603</v>
      </c>
      <c r="Y10" s="4">
        <v>882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</row>
    <row r="11" spans="1:993 1025:2017 2049:3041 3073:4065 4097:5089 5121:6113 6145:7137 7169:8161 8193:9185 9217:10209 10241:11233 11265:12257 12289:13281 13313:14305 14337:15329 15361:16353" x14ac:dyDescent="0.3">
      <c r="A11" s="12" t="s">
        <v>58</v>
      </c>
      <c r="B11" s="30">
        <f t="shared" ref="B11:M11" si="1">SUM(B3:B10)</f>
        <v>6840</v>
      </c>
      <c r="C11" s="30">
        <f t="shared" si="1"/>
        <v>3868</v>
      </c>
      <c r="D11" s="30">
        <f t="shared" si="1"/>
        <v>7989</v>
      </c>
      <c r="E11" s="30">
        <f t="shared" si="1"/>
        <v>9102</v>
      </c>
      <c r="F11" s="30">
        <f t="shared" si="1"/>
        <v>13437</v>
      </c>
      <c r="G11" s="30">
        <f t="shared" si="1"/>
        <v>11791.5</v>
      </c>
      <c r="H11" s="30">
        <f t="shared" si="1"/>
        <v>17107.5</v>
      </c>
      <c r="I11" s="30">
        <f t="shared" si="1"/>
        <v>15921</v>
      </c>
      <c r="J11" s="30">
        <f t="shared" si="1"/>
        <v>11247</v>
      </c>
      <c r="K11" s="30">
        <f t="shared" si="1"/>
        <v>13269</v>
      </c>
      <c r="L11" s="30">
        <f t="shared" si="1"/>
        <v>22995</v>
      </c>
      <c r="M11" s="30">
        <f t="shared" si="1"/>
        <v>14074.5</v>
      </c>
      <c r="N11" s="30">
        <f>SUM(N3:N10)</f>
        <v>15403.5</v>
      </c>
      <c r="O11" s="30">
        <f t="shared" ref="O11:Y11" si="2">SUM(O3:O10)</f>
        <v>9792</v>
      </c>
      <c r="P11" s="30">
        <f t="shared" si="2"/>
        <v>9061.5</v>
      </c>
      <c r="Q11" s="30">
        <f t="shared" si="2"/>
        <v>11583</v>
      </c>
      <c r="R11" s="30">
        <f t="shared" si="2"/>
        <v>8828</v>
      </c>
      <c r="S11" s="30">
        <f t="shared" si="2"/>
        <v>31253.25</v>
      </c>
      <c r="T11" s="30">
        <f t="shared" si="2"/>
        <v>24550.5</v>
      </c>
      <c r="U11" s="30">
        <f t="shared" si="2"/>
        <v>26488.5</v>
      </c>
      <c r="V11" s="30">
        <f t="shared" si="2"/>
        <v>20202</v>
      </c>
      <c r="W11" s="30">
        <f t="shared" si="2"/>
        <v>26149.5</v>
      </c>
      <c r="X11" s="30">
        <f t="shared" si="2"/>
        <v>22986</v>
      </c>
      <c r="Y11" s="30">
        <f t="shared" si="2"/>
        <v>12138</v>
      </c>
      <c r="Z11" s="30">
        <v>0</v>
      </c>
      <c r="AA11" s="30">
        <v>0</v>
      </c>
      <c r="AB11" s="30">
        <v>0</v>
      </c>
      <c r="AC11" s="30">
        <v>0</v>
      </c>
      <c r="AD11" s="30">
        <v>0</v>
      </c>
      <c r="AE11" s="30">
        <v>0</v>
      </c>
      <c r="AF11" s="30">
        <v>0</v>
      </c>
    </row>
    <row r="12" spans="1:993 1025:2017 2049:3041 3073:4065 4097:5089 5121:6113 6145:7137 7169:8161 8193:9185 9217:10209 10241:11233 11265:12257 12289:13281 13313:14305 14337:15329 15361:16353" x14ac:dyDescent="0.3">
      <c r="A12" s="1" t="s">
        <v>21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4776</v>
      </c>
      <c r="V12" s="4">
        <v>916.5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</row>
    <row r="13" spans="1:993 1025:2017 2049:3041 3073:4065 4097:5089 5121:6113 6145:7137 7169:8161 8193:9185 9217:10209 10241:11233 11265:12257 12289:13281 13313:14305 14337:15329 15361:16353" s="30" customFormat="1" x14ac:dyDescent="0.3">
      <c r="A13" s="12" t="s">
        <v>59</v>
      </c>
      <c r="B13" s="30">
        <f t="shared" ref="B13:M13" si="3">SUM(B12)</f>
        <v>0</v>
      </c>
      <c r="C13" s="30">
        <f t="shared" si="3"/>
        <v>0</v>
      </c>
      <c r="D13" s="30">
        <f t="shared" si="3"/>
        <v>0</v>
      </c>
      <c r="E13" s="30">
        <f t="shared" si="3"/>
        <v>0</v>
      </c>
      <c r="F13" s="30">
        <f t="shared" si="3"/>
        <v>0</v>
      </c>
      <c r="G13" s="30">
        <f t="shared" si="3"/>
        <v>0</v>
      </c>
      <c r="H13" s="30">
        <f t="shared" si="3"/>
        <v>0</v>
      </c>
      <c r="I13" s="30">
        <f t="shared" si="3"/>
        <v>0</v>
      </c>
      <c r="J13" s="30">
        <f t="shared" si="3"/>
        <v>0</v>
      </c>
      <c r="K13" s="30">
        <f t="shared" si="3"/>
        <v>0</v>
      </c>
      <c r="L13" s="30">
        <f t="shared" si="3"/>
        <v>0</v>
      </c>
      <c r="M13" s="30">
        <f t="shared" si="3"/>
        <v>0</v>
      </c>
      <c r="N13" s="30">
        <f>SUM(N12)</f>
        <v>0</v>
      </c>
      <c r="O13" s="30">
        <f t="shared" ref="O13:Y13" si="4">SUM(O12)</f>
        <v>0</v>
      </c>
      <c r="P13" s="30">
        <f t="shared" si="4"/>
        <v>0</v>
      </c>
      <c r="Q13" s="30">
        <f t="shared" si="4"/>
        <v>0</v>
      </c>
      <c r="R13" s="30">
        <f t="shared" si="4"/>
        <v>0</v>
      </c>
      <c r="S13" s="30">
        <f t="shared" si="4"/>
        <v>0</v>
      </c>
      <c r="T13" s="30">
        <f t="shared" si="4"/>
        <v>0</v>
      </c>
      <c r="U13" s="30">
        <f t="shared" si="4"/>
        <v>4776</v>
      </c>
      <c r="V13" s="30">
        <f t="shared" si="4"/>
        <v>916.5</v>
      </c>
      <c r="W13" s="30">
        <f t="shared" si="4"/>
        <v>0</v>
      </c>
      <c r="X13" s="30">
        <f t="shared" si="4"/>
        <v>0</v>
      </c>
      <c r="Y13" s="30">
        <f t="shared" si="4"/>
        <v>0</v>
      </c>
      <c r="Z13" s="30">
        <v>0</v>
      </c>
      <c r="AA13" s="30">
        <v>0</v>
      </c>
      <c r="AB13" s="30">
        <v>0</v>
      </c>
      <c r="AC13" s="30">
        <v>0</v>
      </c>
      <c r="AD13" s="30">
        <v>0</v>
      </c>
      <c r="AE13" s="30">
        <v>0</v>
      </c>
      <c r="AF13" s="30">
        <v>0</v>
      </c>
      <c r="AG13" s="12"/>
      <c r="BM13" s="12"/>
      <c r="CS13" s="12"/>
      <c r="DY13" s="12"/>
      <c r="FE13" s="12"/>
      <c r="GK13" s="12"/>
      <c r="HQ13" s="12"/>
      <c r="IW13" s="12"/>
      <c r="KC13" s="12"/>
      <c r="LI13" s="12"/>
      <c r="MO13" s="12"/>
      <c r="NU13" s="12"/>
      <c r="PA13" s="12"/>
      <c r="QG13" s="12"/>
      <c r="RM13" s="12"/>
      <c r="SS13" s="12"/>
      <c r="TY13" s="12"/>
      <c r="VE13" s="12"/>
      <c r="WK13" s="12"/>
      <c r="XQ13" s="12"/>
      <c r="YW13" s="12"/>
      <c r="AAC13" s="12"/>
      <c r="ABI13" s="12"/>
      <c r="ACO13" s="12"/>
      <c r="ADU13" s="12"/>
      <c r="AFA13" s="12"/>
      <c r="AGG13" s="12"/>
      <c r="AHM13" s="12"/>
      <c r="AIS13" s="12"/>
      <c r="AJY13" s="12"/>
      <c r="ALE13" s="12"/>
      <c r="AMK13" s="12"/>
      <c r="ANQ13" s="12"/>
      <c r="AOW13" s="12"/>
      <c r="AQC13" s="12"/>
      <c r="ARI13" s="12"/>
      <c r="ASO13" s="12"/>
      <c r="ATU13" s="12"/>
      <c r="AVA13" s="12"/>
      <c r="AWG13" s="12"/>
      <c r="AXM13" s="12"/>
      <c r="AYS13" s="12"/>
      <c r="AZY13" s="12"/>
      <c r="BBE13" s="12"/>
      <c r="BCK13" s="12"/>
      <c r="BDQ13" s="12"/>
      <c r="BEW13" s="12"/>
      <c r="BGC13" s="12"/>
      <c r="BHI13" s="12"/>
      <c r="BIO13" s="12"/>
      <c r="BJU13" s="12"/>
      <c r="BLA13" s="12"/>
      <c r="BMG13" s="12"/>
      <c r="BNM13" s="12"/>
      <c r="BOS13" s="12"/>
      <c r="BPY13" s="12"/>
      <c r="BRE13" s="12"/>
      <c r="BSK13" s="12"/>
      <c r="BTQ13" s="12"/>
      <c r="BUW13" s="12"/>
      <c r="BWC13" s="12"/>
      <c r="BXI13" s="12"/>
      <c r="BYO13" s="12"/>
      <c r="BZU13" s="12"/>
      <c r="CBA13" s="12"/>
      <c r="CCG13" s="12"/>
      <c r="CDM13" s="12"/>
      <c r="CES13" s="12"/>
      <c r="CFY13" s="12"/>
      <c r="CHE13" s="12"/>
      <c r="CIK13" s="12"/>
      <c r="CJQ13" s="12"/>
      <c r="CKW13" s="12"/>
      <c r="CMC13" s="12"/>
      <c r="CNI13" s="12"/>
      <c r="COO13" s="12"/>
      <c r="CPU13" s="12"/>
      <c r="CRA13" s="12"/>
      <c r="CSG13" s="12"/>
      <c r="CTM13" s="12"/>
      <c r="CUS13" s="12"/>
      <c r="CVY13" s="12"/>
      <c r="CXE13" s="12"/>
      <c r="CYK13" s="12"/>
      <c r="CZQ13" s="12"/>
      <c r="DAW13" s="12"/>
      <c r="DCC13" s="12"/>
      <c r="DDI13" s="12"/>
      <c r="DEO13" s="12"/>
      <c r="DFU13" s="12"/>
      <c r="DHA13" s="12"/>
      <c r="DIG13" s="12"/>
      <c r="DJM13" s="12"/>
      <c r="DKS13" s="12"/>
      <c r="DLY13" s="12"/>
      <c r="DNE13" s="12"/>
      <c r="DOK13" s="12"/>
      <c r="DPQ13" s="12"/>
      <c r="DQW13" s="12"/>
      <c r="DSC13" s="12"/>
      <c r="DTI13" s="12"/>
      <c r="DUO13" s="12"/>
      <c r="DVU13" s="12"/>
      <c r="DXA13" s="12"/>
      <c r="DYG13" s="12"/>
      <c r="DZM13" s="12"/>
      <c r="EAS13" s="12"/>
      <c r="EBY13" s="12"/>
      <c r="EDE13" s="12"/>
      <c r="EEK13" s="12"/>
      <c r="EFQ13" s="12"/>
      <c r="EGW13" s="12"/>
      <c r="EIC13" s="12"/>
      <c r="EJI13" s="12"/>
      <c r="EKO13" s="12"/>
      <c r="ELU13" s="12"/>
      <c r="ENA13" s="12"/>
      <c r="EOG13" s="12"/>
      <c r="EPM13" s="12"/>
      <c r="EQS13" s="12"/>
      <c r="ERY13" s="12"/>
      <c r="ETE13" s="12"/>
      <c r="EUK13" s="12"/>
      <c r="EVQ13" s="12"/>
      <c r="EWW13" s="12"/>
      <c r="EYC13" s="12"/>
      <c r="EZI13" s="12"/>
      <c r="FAO13" s="12"/>
      <c r="FBU13" s="12"/>
      <c r="FDA13" s="12"/>
      <c r="FEG13" s="12"/>
      <c r="FFM13" s="12"/>
      <c r="FGS13" s="12"/>
      <c r="FHY13" s="12"/>
      <c r="FJE13" s="12"/>
      <c r="FKK13" s="12"/>
      <c r="FLQ13" s="12"/>
      <c r="FMW13" s="12"/>
      <c r="FOC13" s="12"/>
      <c r="FPI13" s="12"/>
      <c r="FQO13" s="12"/>
      <c r="FRU13" s="12"/>
      <c r="FTA13" s="12"/>
      <c r="FUG13" s="12"/>
      <c r="FVM13" s="12"/>
      <c r="FWS13" s="12"/>
      <c r="FXY13" s="12"/>
      <c r="FZE13" s="12"/>
      <c r="GAK13" s="12"/>
      <c r="GBQ13" s="12"/>
      <c r="GCW13" s="12"/>
      <c r="GEC13" s="12"/>
      <c r="GFI13" s="12"/>
      <c r="GGO13" s="12"/>
      <c r="GHU13" s="12"/>
      <c r="GJA13" s="12"/>
      <c r="GKG13" s="12"/>
      <c r="GLM13" s="12"/>
      <c r="GMS13" s="12"/>
      <c r="GNY13" s="12"/>
      <c r="GPE13" s="12"/>
      <c r="GQK13" s="12"/>
      <c r="GRQ13" s="12"/>
      <c r="GSW13" s="12"/>
      <c r="GUC13" s="12"/>
      <c r="GVI13" s="12"/>
      <c r="GWO13" s="12"/>
      <c r="GXU13" s="12"/>
      <c r="GZA13" s="12"/>
      <c r="HAG13" s="12"/>
      <c r="HBM13" s="12"/>
      <c r="HCS13" s="12"/>
      <c r="HDY13" s="12"/>
      <c r="HFE13" s="12"/>
      <c r="HGK13" s="12"/>
      <c r="HHQ13" s="12"/>
      <c r="HIW13" s="12"/>
      <c r="HKC13" s="12"/>
      <c r="HLI13" s="12"/>
      <c r="HMO13" s="12"/>
      <c r="HNU13" s="12"/>
      <c r="HPA13" s="12"/>
      <c r="HQG13" s="12"/>
      <c r="HRM13" s="12"/>
      <c r="HSS13" s="12"/>
      <c r="HTY13" s="12"/>
      <c r="HVE13" s="12"/>
      <c r="HWK13" s="12"/>
      <c r="HXQ13" s="12"/>
      <c r="HYW13" s="12"/>
      <c r="IAC13" s="12"/>
      <c r="IBI13" s="12"/>
      <c r="ICO13" s="12"/>
      <c r="IDU13" s="12"/>
      <c r="IFA13" s="12"/>
      <c r="IGG13" s="12"/>
      <c r="IHM13" s="12"/>
      <c r="IIS13" s="12"/>
      <c r="IJY13" s="12"/>
      <c r="ILE13" s="12"/>
      <c r="IMK13" s="12"/>
      <c r="INQ13" s="12"/>
      <c r="IOW13" s="12"/>
      <c r="IQC13" s="12"/>
      <c r="IRI13" s="12"/>
      <c r="ISO13" s="12"/>
      <c r="ITU13" s="12"/>
      <c r="IVA13" s="12"/>
      <c r="IWG13" s="12"/>
      <c r="IXM13" s="12"/>
      <c r="IYS13" s="12"/>
      <c r="IZY13" s="12"/>
      <c r="JBE13" s="12"/>
      <c r="JCK13" s="12"/>
      <c r="JDQ13" s="12"/>
      <c r="JEW13" s="12"/>
      <c r="JGC13" s="12"/>
      <c r="JHI13" s="12"/>
      <c r="JIO13" s="12"/>
      <c r="JJU13" s="12"/>
      <c r="JLA13" s="12"/>
      <c r="JMG13" s="12"/>
      <c r="JNM13" s="12"/>
      <c r="JOS13" s="12"/>
      <c r="JPY13" s="12"/>
      <c r="JRE13" s="12"/>
      <c r="JSK13" s="12"/>
      <c r="JTQ13" s="12"/>
      <c r="JUW13" s="12"/>
      <c r="JWC13" s="12"/>
      <c r="JXI13" s="12"/>
      <c r="JYO13" s="12"/>
      <c r="JZU13" s="12"/>
      <c r="KBA13" s="12"/>
      <c r="KCG13" s="12"/>
      <c r="KDM13" s="12"/>
      <c r="KES13" s="12"/>
      <c r="KFY13" s="12"/>
      <c r="KHE13" s="12"/>
      <c r="KIK13" s="12"/>
      <c r="KJQ13" s="12"/>
      <c r="KKW13" s="12"/>
      <c r="KMC13" s="12"/>
      <c r="KNI13" s="12"/>
      <c r="KOO13" s="12"/>
      <c r="KPU13" s="12"/>
      <c r="KRA13" s="12"/>
      <c r="KSG13" s="12"/>
      <c r="KTM13" s="12"/>
      <c r="KUS13" s="12"/>
      <c r="KVY13" s="12"/>
      <c r="KXE13" s="12"/>
      <c r="KYK13" s="12"/>
      <c r="KZQ13" s="12"/>
      <c r="LAW13" s="12"/>
      <c r="LCC13" s="12"/>
      <c r="LDI13" s="12"/>
      <c r="LEO13" s="12"/>
      <c r="LFU13" s="12"/>
      <c r="LHA13" s="12"/>
      <c r="LIG13" s="12"/>
      <c r="LJM13" s="12"/>
      <c r="LKS13" s="12"/>
      <c r="LLY13" s="12"/>
      <c r="LNE13" s="12"/>
      <c r="LOK13" s="12"/>
      <c r="LPQ13" s="12"/>
      <c r="LQW13" s="12"/>
      <c r="LSC13" s="12"/>
      <c r="LTI13" s="12"/>
      <c r="LUO13" s="12"/>
      <c r="LVU13" s="12"/>
      <c r="LXA13" s="12"/>
      <c r="LYG13" s="12"/>
      <c r="LZM13" s="12"/>
      <c r="MAS13" s="12"/>
      <c r="MBY13" s="12"/>
      <c r="MDE13" s="12"/>
      <c r="MEK13" s="12"/>
      <c r="MFQ13" s="12"/>
      <c r="MGW13" s="12"/>
      <c r="MIC13" s="12"/>
      <c r="MJI13" s="12"/>
      <c r="MKO13" s="12"/>
      <c r="MLU13" s="12"/>
      <c r="MNA13" s="12"/>
      <c r="MOG13" s="12"/>
      <c r="MPM13" s="12"/>
      <c r="MQS13" s="12"/>
      <c r="MRY13" s="12"/>
      <c r="MTE13" s="12"/>
      <c r="MUK13" s="12"/>
      <c r="MVQ13" s="12"/>
      <c r="MWW13" s="12"/>
      <c r="MYC13" s="12"/>
      <c r="MZI13" s="12"/>
      <c r="NAO13" s="12"/>
      <c r="NBU13" s="12"/>
      <c r="NDA13" s="12"/>
      <c r="NEG13" s="12"/>
      <c r="NFM13" s="12"/>
      <c r="NGS13" s="12"/>
      <c r="NHY13" s="12"/>
      <c r="NJE13" s="12"/>
      <c r="NKK13" s="12"/>
      <c r="NLQ13" s="12"/>
      <c r="NMW13" s="12"/>
      <c r="NOC13" s="12"/>
      <c r="NPI13" s="12"/>
      <c r="NQO13" s="12"/>
      <c r="NRU13" s="12"/>
      <c r="NTA13" s="12"/>
      <c r="NUG13" s="12"/>
      <c r="NVM13" s="12"/>
      <c r="NWS13" s="12"/>
      <c r="NXY13" s="12"/>
      <c r="NZE13" s="12"/>
      <c r="OAK13" s="12"/>
      <c r="OBQ13" s="12"/>
      <c r="OCW13" s="12"/>
      <c r="OEC13" s="12"/>
      <c r="OFI13" s="12"/>
      <c r="OGO13" s="12"/>
      <c r="OHU13" s="12"/>
      <c r="OJA13" s="12"/>
      <c r="OKG13" s="12"/>
      <c r="OLM13" s="12"/>
      <c r="OMS13" s="12"/>
      <c r="ONY13" s="12"/>
      <c r="OPE13" s="12"/>
      <c r="OQK13" s="12"/>
      <c r="ORQ13" s="12"/>
      <c r="OSW13" s="12"/>
      <c r="OUC13" s="12"/>
      <c r="OVI13" s="12"/>
      <c r="OWO13" s="12"/>
      <c r="OXU13" s="12"/>
      <c r="OZA13" s="12"/>
      <c r="PAG13" s="12"/>
      <c r="PBM13" s="12"/>
      <c r="PCS13" s="12"/>
      <c r="PDY13" s="12"/>
      <c r="PFE13" s="12"/>
      <c r="PGK13" s="12"/>
      <c r="PHQ13" s="12"/>
      <c r="PIW13" s="12"/>
      <c r="PKC13" s="12"/>
      <c r="PLI13" s="12"/>
      <c r="PMO13" s="12"/>
      <c r="PNU13" s="12"/>
      <c r="PPA13" s="12"/>
      <c r="PQG13" s="12"/>
      <c r="PRM13" s="12"/>
      <c r="PSS13" s="12"/>
      <c r="PTY13" s="12"/>
      <c r="PVE13" s="12"/>
      <c r="PWK13" s="12"/>
      <c r="PXQ13" s="12"/>
      <c r="PYW13" s="12"/>
      <c r="QAC13" s="12"/>
      <c r="QBI13" s="12"/>
      <c r="QCO13" s="12"/>
      <c r="QDU13" s="12"/>
      <c r="QFA13" s="12"/>
      <c r="QGG13" s="12"/>
      <c r="QHM13" s="12"/>
      <c r="QIS13" s="12"/>
      <c r="QJY13" s="12"/>
      <c r="QLE13" s="12"/>
      <c r="QMK13" s="12"/>
      <c r="QNQ13" s="12"/>
      <c r="QOW13" s="12"/>
      <c r="QQC13" s="12"/>
      <c r="QRI13" s="12"/>
      <c r="QSO13" s="12"/>
      <c r="QTU13" s="12"/>
      <c r="QVA13" s="12"/>
      <c r="QWG13" s="12"/>
      <c r="QXM13" s="12"/>
      <c r="QYS13" s="12"/>
      <c r="QZY13" s="12"/>
      <c r="RBE13" s="12"/>
      <c r="RCK13" s="12"/>
      <c r="RDQ13" s="12"/>
      <c r="REW13" s="12"/>
      <c r="RGC13" s="12"/>
      <c r="RHI13" s="12"/>
      <c r="RIO13" s="12"/>
      <c r="RJU13" s="12"/>
      <c r="RLA13" s="12"/>
      <c r="RMG13" s="12"/>
      <c r="RNM13" s="12"/>
      <c r="ROS13" s="12"/>
      <c r="RPY13" s="12"/>
      <c r="RRE13" s="12"/>
      <c r="RSK13" s="12"/>
      <c r="RTQ13" s="12"/>
      <c r="RUW13" s="12"/>
      <c r="RWC13" s="12"/>
      <c r="RXI13" s="12"/>
      <c r="RYO13" s="12"/>
      <c r="RZU13" s="12"/>
      <c r="SBA13" s="12"/>
      <c r="SCG13" s="12"/>
      <c r="SDM13" s="12"/>
      <c r="SES13" s="12"/>
      <c r="SFY13" s="12"/>
      <c r="SHE13" s="12"/>
      <c r="SIK13" s="12"/>
      <c r="SJQ13" s="12"/>
      <c r="SKW13" s="12"/>
      <c r="SMC13" s="12"/>
      <c r="SNI13" s="12"/>
      <c r="SOO13" s="12"/>
      <c r="SPU13" s="12"/>
      <c r="SRA13" s="12"/>
      <c r="SSG13" s="12"/>
      <c r="STM13" s="12"/>
      <c r="SUS13" s="12"/>
      <c r="SVY13" s="12"/>
      <c r="SXE13" s="12"/>
      <c r="SYK13" s="12"/>
      <c r="SZQ13" s="12"/>
      <c r="TAW13" s="12"/>
      <c r="TCC13" s="12"/>
      <c r="TDI13" s="12"/>
      <c r="TEO13" s="12"/>
      <c r="TFU13" s="12"/>
      <c r="THA13" s="12"/>
      <c r="TIG13" s="12"/>
      <c r="TJM13" s="12"/>
      <c r="TKS13" s="12"/>
      <c r="TLY13" s="12"/>
      <c r="TNE13" s="12"/>
      <c r="TOK13" s="12"/>
      <c r="TPQ13" s="12"/>
      <c r="TQW13" s="12"/>
      <c r="TSC13" s="12"/>
      <c r="TTI13" s="12"/>
      <c r="TUO13" s="12"/>
      <c r="TVU13" s="12"/>
      <c r="TXA13" s="12"/>
      <c r="TYG13" s="12"/>
      <c r="TZM13" s="12"/>
      <c r="UAS13" s="12"/>
      <c r="UBY13" s="12"/>
      <c r="UDE13" s="12"/>
      <c r="UEK13" s="12"/>
      <c r="UFQ13" s="12"/>
      <c r="UGW13" s="12"/>
      <c r="UIC13" s="12"/>
      <c r="UJI13" s="12"/>
      <c r="UKO13" s="12"/>
      <c r="ULU13" s="12"/>
      <c r="UNA13" s="12"/>
      <c r="UOG13" s="12"/>
      <c r="UPM13" s="12"/>
      <c r="UQS13" s="12"/>
      <c r="URY13" s="12"/>
      <c r="UTE13" s="12"/>
      <c r="UUK13" s="12"/>
      <c r="UVQ13" s="12"/>
      <c r="UWW13" s="12"/>
      <c r="UYC13" s="12"/>
      <c r="UZI13" s="12"/>
      <c r="VAO13" s="12"/>
      <c r="VBU13" s="12"/>
      <c r="VDA13" s="12"/>
      <c r="VEG13" s="12"/>
      <c r="VFM13" s="12"/>
      <c r="VGS13" s="12"/>
      <c r="VHY13" s="12"/>
      <c r="VJE13" s="12"/>
      <c r="VKK13" s="12"/>
      <c r="VLQ13" s="12"/>
      <c r="VMW13" s="12"/>
      <c r="VOC13" s="12"/>
      <c r="VPI13" s="12"/>
      <c r="VQO13" s="12"/>
      <c r="VRU13" s="12"/>
      <c r="VTA13" s="12"/>
      <c r="VUG13" s="12"/>
      <c r="VVM13" s="12"/>
      <c r="VWS13" s="12"/>
      <c r="VXY13" s="12"/>
      <c r="VZE13" s="12"/>
      <c r="WAK13" s="12"/>
      <c r="WBQ13" s="12"/>
      <c r="WCW13" s="12"/>
      <c r="WEC13" s="12"/>
      <c r="WFI13" s="12"/>
      <c r="WGO13" s="12"/>
      <c r="WHU13" s="12"/>
      <c r="WJA13" s="12"/>
      <c r="WKG13" s="12"/>
      <c r="WLM13" s="12"/>
      <c r="WMS13" s="12"/>
      <c r="WNY13" s="12"/>
      <c r="WPE13" s="12"/>
      <c r="WQK13" s="12"/>
      <c r="WRQ13" s="12"/>
      <c r="WSW13" s="12"/>
      <c r="WUC13" s="12"/>
      <c r="WVI13" s="12"/>
      <c r="WWO13" s="12"/>
      <c r="WXU13" s="12"/>
      <c r="WZA13" s="12"/>
      <c r="XAG13" s="12"/>
      <c r="XBM13" s="12"/>
      <c r="XCS13" s="12"/>
      <c r="XDY13" s="12"/>
    </row>
    <row r="14" spans="1:993 1025:2017 2049:3041 3073:4065 4097:5089 5121:6113 6145:7137 7169:8161 8193:9185 9217:10209 10241:11233 11265:12257 12289:13281 13313:14305 14337:15329 15361:16353" x14ac:dyDescent="0.3">
      <c r="A14" s="1" t="s">
        <v>24</v>
      </c>
      <c r="B14" s="4">
        <v>0</v>
      </c>
      <c r="C14" s="4">
        <v>8070</v>
      </c>
      <c r="D14" s="4">
        <v>10826</v>
      </c>
      <c r="E14" s="4">
        <v>11766</v>
      </c>
      <c r="F14" s="4">
        <v>12048</v>
      </c>
      <c r="G14" s="4">
        <v>10996.5</v>
      </c>
      <c r="H14" s="4">
        <v>13845</v>
      </c>
      <c r="I14" s="4">
        <v>9315</v>
      </c>
      <c r="J14" s="4">
        <v>11962.5</v>
      </c>
      <c r="K14" s="4">
        <v>10128</v>
      </c>
      <c r="L14" s="4">
        <v>12192</v>
      </c>
      <c r="M14" s="4">
        <v>4620</v>
      </c>
      <c r="N14" s="4">
        <v>7327.5</v>
      </c>
      <c r="O14" s="4">
        <v>5799</v>
      </c>
      <c r="P14" s="4">
        <v>4986</v>
      </c>
      <c r="Q14" s="4">
        <v>5027.25</v>
      </c>
      <c r="R14" s="4">
        <v>4651.5</v>
      </c>
      <c r="S14" s="4">
        <v>4452</v>
      </c>
      <c r="T14" s="4">
        <v>5241</v>
      </c>
      <c r="U14" s="4">
        <v>3349.5</v>
      </c>
      <c r="V14" s="4">
        <v>3844.5</v>
      </c>
      <c r="W14" s="4">
        <v>4785</v>
      </c>
      <c r="X14" s="4">
        <v>3283.5</v>
      </c>
      <c r="Y14" s="4">
        <v>2640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</row>
    <row r="15" spans="1:993 1025:2017 2049:3041 3073:4065 4097:5089 5121:6113 6145:7137 7169:8161 8193:9185 9217:10209 10241:11233 11265:12257 12289:13281 13313:14305 14337:15329 15361:16353" x14ac:dyDescent="0.3">
      <c r="A15" s="1" t="s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1056</v>
      </c>
      <c r="J15" s="4">
        <v>7111.5</v>
      </c>
      <c r="K15" s="4">
        <v>5572.5</v>
      </c>
      <c r="L15" s="4">
        <v>2986.5</v>
      </c>
      <c r="M15" s="4">
        <v>0</v>
      </c>
      <c r="N15" s="4">
        <v>66</v>
      </c>
      <c r="O15" s="4">
        <v>576</v>
      </c>
      <c r="P15" s="4">
        <v>570</v>
      </c>
      <c r="Q15" s="4">
        <v>300</v>
      </c>
      <c r="R15" s="4">
        <v>165</v>
      </c>
      <c r="S15" s="4">
        <v>115.5</v>
      </c>
      <c r="T15" s="4">
        <v>99</v>
      </c>
      <c r="U15" s="4">
        <v>1534.5</v>
      </c>
      <c r="V15" s="4">
        <v>1200.9000000000001</v>
      </c>
      <c r="W15" s="4">
        <v>1812.75</v>
      </c>
      <c r="X15" s="4">
        <v>885</v>
      </c>
      <c r="Y15" s="4">
        <v>1665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</row>
    <row r="16" spans="1:993 1025:2017 2049:3041 3073:4065 4097:5089 5121:6113 6145:7137 7169:8161 8193:9185 9217:10209 10241:11233 11265:12257 12289:13281 13313:14305 14337:15329 15361:16353" x14ac:dyDescent="0.3">
      <c r="A16" s="1" t="s">
        <v>4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1452</v>
      </c>
      <c r="T16" s="4">
        <v>2541</v>
      </c>
      <c r="U16" s="4">
        <v>1127.25</v>
      </c>
      <c r="V16" s="4">
        <v>2461.35</v>
      </c>
      <c r="W16" s="4">
        <v>0</v>
      </c>
      <c r="X16" s="4">
        <v>2260.5</v>
      </c>
      <c r="Y16" s="4">
        <v>2112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</row>
    <row r="17" spans="1:993 1025:2017 2049:3041 3073:4065 4097:5089 5121:6113 6145:7137 7169:8161 8193:9185 9217:10209 10241:11233 11265:12257 12289:13281 13313:14305 14337:15329 15361:16353" x14ac:dyDescent="0.3">
      <c r="A17" s="1" t="s">
        <v>2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5081</v>
      </c>
      <c r="O17" s="4">
        <v>6499.5</v>
      </c>
      <c r="P17" s="4">
        <v>7156.5</v>
      </c>
      <c r="Q17" s="4">
        <v>4693.5</v>
      </c>
      <c r="R17" s="4">
        <v>5618.25</v>
      </c>
      <c r="S17" s="4">
        <v>3570</v>
      </c>
      <c r="T17" s="4">
        <v>7734</v>
      </c>
      <c r="U17" s="4">
        <v>6027</v>
      </c>
      <c r="V17" s="4">
        <v>4276.5</v>
      </c>
      <c r="W17" s="4">
        <v>7407</v>
      </c>
      <c r="X17" s="4">
        <v>3924.0000000000005</v>
      </c>
      <c r="Y17" s="4">
        <v>3105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</row>
    <row r="18" spans="1:993 1025:2017 2049:3041 3073:4065 4097:5089 5121:6113 6145:7137 7169:8161 8193:9185 9217:10209 10241:11233 11265:12257 12289:13281 13313:14305 14337:15329 15361:16353" s="11" customFormat="1" x14ac:dyDescent="0.3">
      <c r="A18" s="1" t="s">
        <v>99</v>
      </c>
      <c r="B18" s="4">
        <v>1668</v>
      </c>
      <c r="C18" s="4">
        <v>10518</v>
      </c>
      <c r="D18" s="4">
        <v>13455</v>
      </c>
      <c r="E18" s="4">
        <v>12138</v>
      </c>
      <c r="F18" s="4">
        <v>12240</v>
      </c>
      <c r="G18" s="4">
        <v>9780</v>
      </c>
      <c r="H18" s="4">
        <v>9540</v>
      </c>
      <c r="I18" s="4">
        <v>9930</v>
      </c>
      <c r="J18" s="4">
        <v>11199</v>
      </c>
      <c r="K18" s="4">
        <v>8817</v>
      </c>
      <c r="L18" s="4">
        <v>10536</v>
      </c>
      <c r="M18" s="4">
        <v>2733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</row>
    <row r="19" spans="1:993 1025:2017 2049:3041 3073:4065 4097:5089 5121:6113 6145:7137 7169:8161 8193:9185 9217:10209 10241:11233 11265:12257 12289:13281 13313:14305 14337:15329 15361:16353" x14ac:dyDescent="0.3">
      <c r="A19" s="1" t="s">
        <v>15</v>
      </c>
      <c r="B19" s="4">
        <v>5025</v>
      </c>
      <c r="C19" s="4">
        <v>6705</v>
      </c>
      <c r="D19" s="4">
        <v>6270</v>
      </c>
      <c r="E19" s="4">
        <v>5325</v>
      </c>
      <c r="F19" s="4">
        <v>4005</v>
      </c>
      <c r="G19" s="4">
        <v>4462.5</v>
      </c>
      <c r="H19" s="4">
        <v>2704.5</v>
      </c>
      <c r="I19" s="4">
        <v>3726</v>
      </c>
      <c r="J19" s="4">
        <v>2676</v>
      </c>
      <c r="K19" s="4">
        <v>1908</v>
      </c>
      <c r="L19" s="4">
        <v>2024</v>
      </c>
      <c r="M19" s="4">
        <v>2824.5</v>
      </c>
      <c r="N19" s="4">
        <v>2745</v>
      </c>
      <c r="O19" s="4">
        <v>3111</v>
      </c>
      <c r="P19" s="4">
        <v>3780</v>
      </c>
      <c r="Q19" s="4">
        <v>3030</v>
      </c>
      <c r="R19" s="4">
        <v>3645</v>
      </c>
      <c r="S19" s="4">
        <v>3765</v>
      </c>
      <c r="T19" s="4">
        <v>2940</v>
      </c>
      <c r="U19" s="4">
        <v>3195</v>
      </c>
      <c r="V19" s="4">
        <v>2040</v>
      </c>
      <c r="W19" s="4">
        <v>3300</v>
      </c>
      <c r="X19" s="4">
        <v>4785</v>
      </c>
      <c r="Y19" s="4">
        <v>4080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</row>
    <row r="20" spans="1:993 1025:2017 2049:3041 3073:4065 4097:5089 5121:6113 6145:7137 7169:8161 8193:9185 9217:10209 10241:11233 11265:12257 12289:13281 13313:14305 14337:15329 15361:16353" x14ac:dyDescent="0.3">
      <c r="A20" s="1" t="s">
        <v>16</v>
      </c>
      <c r="B20" s="4">
        <v>2325</v>
      </c>
      <c r="C20" s="4">
        <v>4935</v>
      </c>
      <c r="D20" s="4">
        <v>8742</v>
      </c>
      <c r="E20" s="4">
        <v>10347</v>
      </c>
      <c r="F20" s="4">
        <v>9189</v>
      </c>
      <c r="G20" s="4">
        <v>9102</v>
      </c>
      <c r="H20" s="4">
        <v>9498</v>
      </c>
      <c r="I20" s="4">
        <v>9325.5</v>
      </c>
      <c r="J20" s="4">
        <v>9643.5</v>
      </c>
      <c r="K20" s="4">
        <v>6696</v>
      </c>
      <c r="L20" s="4">
        <v>6703.5</v>
      </c>
      <c r="M20" s="4">
        <v>8161.5</v>
      </c>
      <c r="N20" s="4">
        <v>5995.5</v>
      </c>
      <c r="O20" s="4">
        <v>3997.5</v>
      </c>
      <c r="P20" s="4">
        <v>5743.5</v>
      </c>
      <c r="Q20" s="4">
        <v>4311</v>
      </c>
      <c r="R20" s="4">
        <v>5925</v>
      </c>
      <c r="S20" s="4">
        <v>6119.25</v>
      </c>
      <c r="T20" s="4">
        <v>4476</v>
      </c>
      <c r="U20" s="4">
        <v>6144</v>
      </c>
      <c r="V20" s="4">
        <v>4665</v>
      </c>
      <c r="W20" s="4">
        <v>5265</v>
      </c>
      <c r="X20" s="4">
        <v>5385</v>
      </c>
      <c r="Y20" s="4">
        <v>4620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</row>
    <row r="21" spans="1:993 1025:2017 2049:3041 3073:4065 4097:5089 5121:6113 6145:7137 7169:8161 8193:9185 9217:10209 10241:11233 11265:12257 12289:13281 13313:14305 14337:15329 15361:16353" s="30" customFormat="1" x14ac:dyDescent="0.3">
      <c r="A21" s="12" t="s">
        <v>60</v>
      </c>
      <c r="B21" s="30">
        <f t="shared" ref="B21:M21" si="5">SUM(B14:B20)</f>
        <v>9018</v>
      </c>
      <c r="C21" s="30">
        <f t="shared" si="5"/>
        <v>30228</v>
      </c>
      <c r="D21" s="30">
        <f t="shared" si="5"/>
        <v>39293</v>
      </c>
      <c r="E21" s="30">
        <f t="shared" si="5"/>
        <v>39576</v>
      </c>
      <c r="F21" s="30">
        <f t="shared" si="5"/>
        <v>37482</v>
      </c>
      <c r="G21" s="30">
        <f t="shared" si="5"/>
        <v>34341</v>
      </c>
      <c r="H21" s="30">
        <f t="shared" si="5"/>
        <v>35587.5</v>
      </c>
      <c r="I21" s="30">
        <f t="shared" si="5"/>
        <v>33352.5</v>
      </c>
      <c r="J21" s="30">
        <f t="shared" si="5"/>
        <v>42592.5</v>
      </c>
      <c r="K21" s="30">
        <f t="shared" si="5"/>
        <v>33121.5</v>
      </c>
      <c r="L21" s="30">
        <f t="shared" si="5"/>
        <v>34442</v>
      </c>
      <c r="M21" s="30">
        <f t="shared" si="5"/>
        <v>18339</v>
      </c>
      <c r="N21" s="30">
        <f>SUM(N14:N20)</f>
        <v>21215</v>
      </c>
      <c r="O21" s="30">
        <f t="shared" ref="O21:Y21" si="6">SUM(O14:O20)</f>
        <v>19983</v>
      </c>
      <c r="P21" s="30">
        <f t="shared" si="6"/>
        <v>22236</v>
      </c>
      <c r="Q21" s="30">
        <f t="shared" si="6"/>
        <v>17361.75</v>
      </c>
      <c r="R21" s="30">
        <f t="shared" si="6"/>
        <v>20004.75</v>
      </c>
      <c r="S21" s="30">
        <f t="shared" si="6"/>
        <v>19473.75</v>
      </c>
      <c r="T21" s="30">
        <f t="shared" si="6"/>
        <v>23031</v>
      </c>
      <c r="U21" s="30">
        <f t="shared" si="6"/>
        <v>21377.25</v>
      </c>
      <c r="V21" s="30">
        <f t="shared" si="6"/>
        <v>18488.25</v>
      </c>
      <c r="W21" s="30">
        <f t="shared" si="6"/>
        <v>22569.75</v>
      </c>
      <c r="X21" s="30">
        <f t="shared" si="6"/>
        <v>20523</v>
      </c>
      <c r="Y21" s="30">
        <f t="shared" si="6"/>
        <v>18222</v>
      </c>
      <c r="Z21" s="30">
        <v>0</v>
      </c>
      <c r="AA21" s="30">
        <v>0</v>
      </c>
      <c r="AB21" s="30">
        <v>0</v>
      </c>
      <c r="AC21" s="30">
        <v>0</v>
      </c>
      <c r="AD21" s="30">
        <v>0</v>
      </c>
      <c r="AE21" s="30">
        <v>0</v>
      </c>
      <c r="AF21" s="30">
        <v>0</v>
      </c>
      <c r="AG21" s="12"/>
      <c r="BM21" s="12"/>
      <c r="CS21" s="12"/>
      <c r="DY21" s="12"/>
      <c r="FE21" s="12"/>
      <c r="GK21" s="12"/>
      <c r="HQ21" s="12"/>
      <c r="IW21" s="12"/>
      <c r="KC21" s="12"/>
      <c r="LI21" s="12"/>
      <c r="MO21" s="12"/>
      <c r="NU21" s="12"/>
      <c r="PA21" s="12"/>
      <c r="QG21" s="12"/>
      <c r="RM21" s="12"/>
      <c r="SS21" s="12"/>
      <c r="TY21" s="12"/>
      <c r="VE21" s="12"/>
      <c r="WK21" s="12"/>
      <c r="XQ21" s="12"/>
      <c r="YW21" s="12"/>
      <c r="AAC21" s="12"/>
      <c r="ABI21" s="12"/>
      <c r="ACO21" s="12"/>
      <c r="ADU21" s="12"/>
      <c r="AFA21" s="12"/>
      <c r="AGG21" s="12"/>
      <c r="AHM21" s="12"/>
      <c r="AIS21" s="12"/>
      <c r="AJY21" s="12"/>
      <c r="ALE21" s="12"/>
      <c r="AMK21" s="12"/>
      <c r="ANQ21" s="12"/>
      <c r="AOW21" s="12"/>
      <c r="AQC21" s="12"/>
      <c r="ARI21" s="12"/>
      <c r="ASO21" s="12"/>
      <c r="ATU21" s="12"/>
      <c r="AVA21" s="12"/>
      <c r="AWG21" s="12"/>
      <c r="AXM21" s="12"/>
      <c r="AYS21" s="12"/>
      <c r="AZY21" s="12"/>
      <c r="BBE21" s="12"/>
      <c r="BCK21" s="12"/>
      <c r="BDQ21" s="12"/>
      <c r="BEW21" s="12"/>
      <c r="BGC21" s="12"/>
      <c r="BHI21" s="12"/>
      <c r="BIO21" s="12"/>
      <c r="BJU21" s="12"/>
      <c r="BLA21" s="12"/>
      <c r="BMG21" s="12"/>
      <c r="BNM21" s="12"/>
      <c r="BOS21" s="12"/>
      <c r="BPY21" s="12"/>
      <c r="BRE21" s="12"/>
      <c r="BSK21" s="12"/>
      <c r="BTQ21" s="12"/>
      <c r="BUW21" s="12"/>
      <c r="BWC21" s="12"/>
      <c r="BXI21" s="12"/>
      <c r="BYO21" s="12"/>
      <c r="BZU21" s="12"/>
      <c r="CBA21" s="12"/>
      <c r="CCG21" s="12"/>
      <c r="CDM21" s="12"/>
      <c r="CES21" s="12"/>
      <c r="CFY21" s="12"/>
      <c r="CHE21" s="12"/>
      <c r="CIK21" s="12"/>
      <c r="CJQ21" s="12"/>
      <c r="CKW21" s="12"/>
      <c r="CMC21" s="12"/>
      <c r="CNI21" s="12"/>
      <c r="COO21" s="12"/>
      <c r="CPU21" s="12"/>
      <c r="CRA21" s="12"/>
      <c r="CSG21" s="12"/>
      <c r="CTM21" s="12"/>
      <c r="CUS21" s="12"/>
      <c r="CVY21" s="12"/>
      <c r="CXE21" s="12"/>
      <c r="CYK21" s="12"/>
      <c r="CZQ21" s="12"/>
      <c r="DAW21" s="12"/>
      <c r="DCC21" s="12"/>
      <c r="DDI21" s="12"/>
      <c r="DEO21" s="12"/>
      <c r="DFU21" s="12"/>
      <c r="DHA21" s="12"/>
      <c r="DIG21" s="12"/>
      <c r="DJM21" s="12"/>
      <c r="DKS21" s="12"/>
      <c r="DLY21" s="12"/>
      <c r="DNE21" s="12"/>
      <c r="DOK21" s="12"/>
      <c r="DPQ21" s="12"/>
      <c r="DQW21" s="12"/>
      <c r="DSC21" s="12"/>
      <c r="DTI21" s="12"/>
      <c r="DUO21" s="12"/>
      <c r="DVU21" s="12"/>
      <c r="DXA21" s="12"/>
      <c r="DYG21" s="12"/>
      <c r="DZM21" s="12"/>
      <c r="EAS21" s="12"/>
      <c r="EBY21" s="12"/>
      <c r="EDE21" s="12"/>
      <c r="EEK21" s="12"/>
      <c r="EFQ21" s="12"/>
      <c r="EGW21" s="12"/>
      <c r="EIC21" s="12"/>
      <c r="EJI21" s="12"/>
      <c r="EKO21" s="12"/>
      <c r="ELU21" s="12"/>
      <c r="ENA21" s="12"/>
      <c r="EOG21" s="12"/>
      <c r="EPM21" s="12"/>
      <c r="EQS21" s="12"/>
      <c r="ERY21" s="12"/>
      <c r="ETE21" s="12"/>
      <c r="EUK21" s="12"/>
      <c r="EVQ21" s="12"/>
      <c r="EWW21" s="12"/>
      <c r="EYC21" s="12"/>
      <c r="EZI21" s="12"/>
      <c r="FAO21" s="12"/>
      <c r="FBU21" s="12"/>
      <c r="FDA21" s="12"/>
      <c r="FEG21" s="12"/>
      <c r="FFM21" s="12"/>
      <c r="FGS21" s="12"/>
      <c r="FHY21" s="12"/>
      <c r="FJE21" s="12"/>
      <c r="FKK21" s="12"/>
      <c r="FLQ21" s="12"/>
      <c r="FMW21" s="12"/>
      <c r="FOC21" s="12"/>
      <c r="FPI21" s="12"/>
      <c r="FQO21" s="12"/>
      <c r="FRU21" s="12"/>
      <c r="FTA21" s="12"/>
      <c r="FUG21" s="12"/>
      <c r="FVM21" s="12"/>
      <c r="FWS21" s="12"/>
      <c r="FXY21" s="12"/>
      <c r="FZE21" s="12"/>
      <c r="GAK21" s="12"/>
      <c r="GBQ21" s="12"/>
      <c r="GCW21" s="12"/>
      <c r="GEC21" s="12"/>
      <c r="GFI21" s="12"/>
      <c r="GGO21" s="12"/>
      <c r="GHU21" s="12"/>
      <c r="GJA21" s="12"/>
      <c r="GKG21" s="12"/>
      <c r="GLM21" s="12"/>
      <c r="GMS21" s="12"/>
      <c r="GNY21" s="12"/>
      <c r="GPE21" s="12"/>
      <c r="GQK21" s="12"/>
      <c r="GRQ21" s="12"/>
      <c r="GSW21" s="12"/>
      <c r="GUC21" s="12"/>
      <c r="GVI21" s="12"/>
      <c r="GWO21" s="12"/>
      <c r="GXU21" s="12"/>
      <c r="GZA21" s="12"/>
      <c r="HAG21" s="12"/>
      <c r="HBM21" s="12"/>
      <c r="HCS21" s="12"/>
      <c r="HDY21" s="12"/>
      <c r="HFE21" s="12"/>
      <c r="HGK21" s="12"/>
      <c r="HHQ21" s="12"/>
      <c r="HIW21" s="12"/>
      <c r="HKC21" s="12"/>
      <c r="HLI21" s="12"/>
      <c r="HMO21" s="12"/>
      <c r="HNU21" s="12"/>
      <c r="HPA21" s="12"/>
      <c r="HQG21" s="12"/>
      <c r="HRM21" s="12"/>
      <c r="HSS21" s="12"/>
      <c r="HTY21" s="12"/>
      <c r="HVE21" s="12"/>
      <c r="HWK21" s="12"/>
      <c r="HXQ21" s="12"/>
      <c r="HYW21" s="12"/>
      <c r="IAC21" s="12"/>
      <c r="IBI21" s="12"/>
      <c r="ICO21" s="12"/>
      <c r="IDU21" s="12"/>
      <c r="IFA21" s="12"/>
      <c r="IGG21" s="12"/>
      <c r="IHM21" s="12"/>
      <c r="IIS21" s="12"/>
      <c r="IJY21" s="12"/>
      <c r="ILE21" s="12"/>
      <c r="IMK21" s="12"/>
      <c r="INQ21" s="12"/>
      <c r="IOW21" s="12"/>
      <c r="IQC21" s="12"/>
      <c r="IRI21" s="12"/>
      <c r="ISO21" s="12"/>
      <c r="ITU21" s="12"/>
      <c r="IVA21" s="12"/>
      <c r="IWG21" s="12"/>
      <c r="IXM21" s="12"/>
      <c r="IYS21" s="12"/>
      <c r="IZY21" s="12"/>
      <c r="JBE21" s="12"/>
      <c r="JCK21" s="12"/>
      <c r="JDQ21" s="12"/>
      <c r="JEW21" s="12"/>
      <c r="JGC21" s="12"/>
      <c r="JHI21" s="12"/>
      <c r="JIO21" s="12"/>
      <c r="JJU21" s="12"/>
      <c r="JLA21" s="12"/>
      <c r="JMG21" s="12"/>
      <c r="JNM21" s="12"/>
      <c r="JOS21" s="12"/>
      <c r="JPY21" s="12"/>
      <c r="JRE21" s="12"/>
      <c r="JSK21" s="12"/>
      <c r="JTQ21" s="12"/>
      <c r="JUW21" s="12"/>
      <c r="JWC21" s="12"/>
      <c r="JXI21" s="12"/>
      <c r="JYO21" s="12"/>
      <c r="JZU21" s="12"/>
      <c r="KBA21" s="12"/>
      <c r="KCG21" s="12"/>
      <c r="KDM21" s="12"/>
      <c r="KES21" s="12"/>
      <c r="KFY21" s="12"/>
      <c r="KHE21" s="12"/>
      <c r="KIK21" s="12"/>
      <c r="KJQ21" s="12"/>
      <c r="KKW21" s="12"/>
      <c r="KMC21" s="12"/>
      <c r="KNI21" s="12"/>
      <c r="KOO21" s="12"/>
      <c r="KPU21" s="12"/>
      <c r="KRA21" s="12"/>
      <c r="KSG21" s="12"/>
      <c r="KTM21" s="12"/>
      <c r="KUS21" s="12"/>
      <c r="KVY21" s="12"/>
      <c r="KXE21" s="12"/>
      <c r="KYK21" s="12"/>
      <c r="KZQ21" s="12"/>
      <c r="LAW21" s="12"/>
      <c r="LCC21" s="12"/>
      <c r="LDI21" s="12"/>
      <c r="LEO21" s="12"/>
      <c r="LFU21" s="12"/>
      <c r="LHA21" s="12"/>
      <c r="LIG21" s="12"/>
      <c r="LJM21" s="12"/>
      <c r="LKS21" s="12"/>
      <c r="LLY21" s="12"/>
      <c r="LNE21" s="12"/>
      <c r="LOK21" s="12"/>
      <c r="LPQ21" s="12"/>
      <c r="LQW21" s="12"/>
      <c r="LSC21" s="12"/>
      <c r="LTI21" s="12"/>
      <c r="LUO21" s="12"/>
      <c r="LVU21" s="12"/>
      <c r="LXA21" s="12"/>
      <c r="LYG21" s="12"/>
      <c r="LZM21" s="12"/>
      <c r="MAS21" s="12"/>
      <c r="MBY21" s="12"/>
      <c r="MDE21" s="12"/>
      <c r="MEK21" s="12"/>
      <c r="MFQ21" s="12"/>
      <c r="MGW21" s="12"/>
      <c r="MIC21" s="12"/>
      <c r="MJI21" s="12"/>
      <c r="MKO21" s="12"/>
      <c r="MLU21" s="12"/>
      <c r="MNA21" s="12"/>
      <c r="MOG21" s="12"/>
      <c r="MPM21" s="12"/>
      <c r="MQS21" s="12"/>
      <c r="MRY21" s="12"/>
      <c r="MTE21" s="12"/>
      <c r="MUK21" s="12"/>
      <c r="MVQ21" s="12"/>
      <c r="MWW21" s="12"/>
      <c r="MYC21" s="12"/>
      <c r="MZI21" s="12"/>
      <c r="NAO21" s="12"/>
      <c r="NBU21" s="12"/>
      <c r="NDA21" s="12"/>
      <c r="NEG21" s="12"/>
      <c r="NFM21" s="12"/>
      <c r="NGS21" s="12"/>
      <c r="NHY21" s="12"/>
      <c r="NJE21" s="12"/>
      <c r="NKK21" s="12"/>
      <c r="NLQ21" s="12"/>
      <c r="NMW21" s="12"/>
      <c r="NOC21" s="12"/>
      <c r="NPI21" s="12"/>
      <c r="NQO21" s="12"/>
      <c r="NRU21" s="12"/>
      <c r="NTA21" s="12"/>
      <c r="NUG21" s="12"/>
      <c r="NVM21" s="12"/>
      <c r="NWS21" s="12"/>
      <c r="NXY21" s="12"/>
      <c r="NZE21" s="12"/>
      <c r="OAK21" s="12"/>
      <c r="OBQ21" s="12"/>
      <c r="OCW21" s="12"/>
      <c r="OEC21" s="12"/>
      <c r="OFI21" s="12"/>
      <c r="OGO21" s="12"/>
      <c r="OHU21" s="12"/>
      <c r="OJA21" s="12"/>
      <c r="OKG21" s="12"/>
      <c r="OLM21" s="12"/>
      <c r="OMS21" s="12"/>
      <c r="ONY21" s="12"/>
      <c r="OPE21" s="12"/>
      <c r="OQK21" s="12"/>
      <c r="ORQ21" s="12"/>
      <c r="OSW21" s="12"/>
      <c r="OUC21" s="12"/>
      <c r="OVI21" s="12"/>
      <c r="OWO21" s="12"/>
      <c r="OXU21" s="12"/>
      <c r="OZA21" s="12"/>
      <c r="PAG21" s="12"/>
      <c r="PBM21" s="12"/>
      <c r="PCS21" s="12"/>
      <c r="PDY21" s="12"/>
      <c r="PFE21" s="12"/>
      <c r="PGK21" s="12"/>
      <c r="PHQ21" s="12"/>
      <c r="PIW21" s="12"/>
      <c r="PKC21" s="12"/>
      <c r="PLI21" s="12"/>
      <c r="PMO21" s="12"/>
      <c r="PNU21" s="12"/>
      <c r="PPA21" s="12"/>
      <c r="PQG21" s="12"/>
      <c r="PRM21" s="12"/>
      <c r="PSS21" s="12"/>
      <c r="PTY21" s="12"/>
      <c r="PVE21" s="12"/>
      <c r="PWK21" s="12"/>
      <c r="PXQ21" s="12"/>
      <c r="PYW21" s="12"/>
      <c r="QAC21" s="12"/>
      <c r="QBI21" s="12"/>
      <c r="QCO21" s="12"/>
      <c r="QDU21" s="12"/>
      <c r="QFA21" s="12"/>
      <c r="QGG21" s="12"/>
      <c r="QHM21" s="12"/>
      <c r="QIS21" s="12"/>
      <c r="QJY21" s="12"/>
      <c r="QLE21" s="12"/>
      <c r="QMK21" s="12"/>
      <c r="QNQ21" s="12"/>
      <c r="QOW21" s="12"/>
      <c r="QQC21" s="12"/>
      <c r="QRI21" s="12"/>
      <c r="QSO21" s="12"/>
      <c r="QTU21" s="12"/>
      <c r="QVA21" s="12"/>
      <c r="QWG21" s="12"/>
      <c r="QXM21" s="12"/>
      <c r="QYS21" s="12"/>
      <c r="QZY21" s="12"/>
      <c r="RBE21" s="12"/>
      <c r="RCK21" s="12"/>
      <c r="RDQ21" s="12"/>
      <c r="REW21" s="12"/>
      <c r="RGC21" s="12"/>
      <c r="RHI21" s="12"/>
      <c r="RIO21" s="12"/>
      <c r="RJU21" s="12"/>
      <c r="RLA21" s="12"/>
      <c r="RMG21" s="12"/>
      <c r="RNM21" s="12"/>
      <c r="ROS21" s="12"/>
      <c r="RPY21" s="12"/>
      <c r="RRE21" s="12"/>
      <c r="RSK21" s="12"/>
      <c r="RTQ21" s="12"/>
      <c r="RUW21" s="12"/>
      <c r="RWC21" s="12"/>
      <c r="RXI21" s="12"/>
      <c r="RYO21" s="12"/>
      <c r="RZU21" s="12"/>
      <c r="SBA21" s="12"/>
      <c r="SCG21" s="12"/>
      <c r="SDM21" s="12"/>
      <c r="SES21" s="12"/>
      <c r="SFY21" s="12"/>
      <c r="SHE21" s="12"/>
      <c r="SIK21" s="12"/>
      <c r="SJQ21" s="12"/>
      <c r="SKW21" s="12"/>
      <c r="SMC21" s="12"/>
      <c r="SNI21" s="12"/>
      <c r="SOO21" s="12"/>
      <c r="SPU21" s="12"/>
      <c r="SRA21" s="12"/>
      <c r="SSG21" s="12"/>
      <c r="STM21" s="12"/>
      <c r="SUS21" s="12"/>
      <c r="SVY21" s="12"/>
      <c r="SXE21" s="12"/>
      <c r="SYK21" s="12"/>
      <c r="SZQ21" s="12"/>
      <c r="TAW21" s="12"/>
      <c r="TCC21" s="12"/>
      <c r="TDI21" s="12"/>
      <c r="TEO21" s="12"/>
      <c r="TFU21" s="12"/>
      <c r="THA21" s="12"/>
      <c r="TIG21" s="12"/>
      <c r="TJM21" s="12"/>
      <c r="TKS21" s="12"/>
      <c r="TLY21" s="12"/>
      <c r="TNE21" s="12"/>
      <c r="TOK21" s="12"/>
      <c r="TPQ21" s="12"/>
      <c r="TQW21" s="12"/>
      <c r="TSC21" s="12"/>
      <c r="TTI21" s="12"/>
      <c r="TUO21" s="12"/>
      <c r="TVU21" s="12"/>
      <c r="TXA21" s="12"/>
      <c r="TYG21" s="12"/>
      <c r="TZM21" s="12"/>
      <c r="UAS21" s="12"/>
      <c r="UBY21" s="12"/>
      <c r="UDE21" s="12"/>
      <c r="UEK21" s="12"/>
      <c r="UFQ21" s="12"/>
      <c r="UGW21" s="12"/>
      <c r="UIC21" s="12"/>
      <c r="UJI21" s="12"/>
      <c r="UKO21" s="12"/>
      <c r="ULU21" s="12"/>
      <c r="UNA21" s="12"/>
      <c r="UOG21" s="12"/>
      <c r="UPM21" s="12"/>
      <c r="UQS21" s="12"/>
      <c r="URY21" s="12"/>
      <c r="UTE21" s="12"/>
      <c r="UUK21" s="12"/>
      <c r="UVQ21" s="12"/>
      <c r="UWW21" s="12"/>
      <c r="UYC21" s="12"/>
      <c r="UZI21" s="12"/>
      <c r="VAO21" s="12"/>
      <c r="VBU21" s="12"/>
      <c r="VDA21" s="12"/>
      <c r="VEG21" s="12"/>
      <c r="VFM21" s="12"/>
      <c r="VGS21" s="12"/>
      <c r="VHY21" s="12"/>
      <c r="VJE21" s="12"/>
      <c r="VKK21" s="12"/>
      <c r="VLQ21" s="12"/>
      <c r="VMW21" s="12"/>
      <c r="VOC21" s="12"/>
      <c r="VPI21" s="12"/>
      <c r="VQO21" s="12"/>
      <c r="VRU21" s="12"/>
      <c r="VTA21" s="12"/>
      <c r="VUG21" s="12"/>
      <c r="VVM21" s="12"/>
      <c r="VWS21" s="12"/>
      <c r="VXY21" s="12"/>
      <c r="VZE21" s="12"/>
      <c r="WAK21" s="12"/>
      <c r="WBQ21" s="12"/>
      <c r="WCW21" s="12"/>
      <c r="WEC21" s="12"/>
      <c r="WFI21" s="12"/>
      <c r="WGO21" s="12"/>
      <c r="WHU21" s="12"/>
      <c r="WJA21" s="12"/>
      <c r="WKG21" s="12"/>
      <c r="WLM21" s="12"/>
      <c r="WMS21" s="12"/>
      <c r="WNY21" s="12"/>
      <c r="WPE21" s="12"/>
      <c r="WQK21" s="12"/>
      <c r="WRQ21" s="12"/>
      <c r="WSW21" s="12"/>
      <c r="WUC21" s="12"/>
      <c r="WVI21" s="12"/>
      <c r="WWO21" s="12"/>
      <c r="WXU21" s="12"/>
      <c r="WZA21" s="12"/>
      <c r="XAG21" s="12"/>
      <c r="XBM21" s="12"/>
      <c r="XCS21" s="12"/>
      <c r="XDY21" s="12"/>
    </row>
    <row r="22" spans="1:993 1025:2017 2049:3041 3073:4065 4097:5089 5121:6113 6145:7137 7169:8161 8193:9185 9217:10209 10241:11233 11265:12257 12289:13281 13313:14305 14337:15329 15361:16353" x14ac:dyDescent="0.3">
      <c r="A22" s="1" t="s">
        <v>17</v>
      </c>
      <c r="B22" s="4">
        <v>1350</v>
      </c>
      <c r="C22" s="4">
        <v>1080</v>
      </c>
      <c r="D22" s="4">
        <v>1230</v>
      </c>
      <c r="E22" s="4">
        <v>1140</v>
      </c>
      <c r="F22" s="4">
        <v>1020</v>
      </c>
      <c r="G22" s="4">
        <v>1110</v>
      </c>
      <c r="H22" s="4">
        <v>1110</v>
      </c>
      <c r="I22" s="4">
        <v>1680</v>
      </c>
      <c r="J22" s="4">
        <v>960</v>
      </c>
      <c r="K22" s="4">
        <v>720</v>
      </c>
      <c r="L22" s="4">
        <v>1200</v>
      </c>
      <c r="M22" s="4">
        <v>480</v>
      </c>
      <c r="N22" s="4">
        <v>855</v>
      </c>
      <c r="O22" s="4">
        <v>1056</v>
      </c>
      <c r="P22" s="4">
        <v>1567.5</v>
      </c>
      <c r="Q22" s="4">
        <v>1056</v>
      </c>
      <c r="R22" s="4">
        <v>1320</v>
      </c>
      <c r="S22" s="4">
        <v>1056</v>
      </c>
      <c r="T22" s="4">
        <v>1056</v>
      </c>
      <c r="U22" s="4">
        <v>1320</v>
      </c>
      <c r="V22" s="4">
        <v>1056</v>
      </c>
      <c r="W22" s="4">
        <v>1056</v>
      </c>
      <c r="X22" s="4">
        <v>1056</v>
      </c>
      <c r="Y22" s="4">
        <v>1056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</row>
    <row r="23" spans="1:993 1025:2017 2049:3041 3073:4065 4097:5089 5121:6113 6145:7137 7169:8161 8193:9185 9217:10209 10241:11233 11265:12257 12289:13281 13313:14305 14337:15329 15361:16353" x14ac:dyDescent="0.3">
      <c r="A23" s="1" t="s">
        <v>38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642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</row>
    <row r="24" spans="1:993 1025:2017 2049:3041 3073:4065 4097:5089 5121:6113 6145:7137 7169:8161 8193:9185 9217:10209 10241:11233 11265:12257 12289:13281 13313:14305 14337:15329 15361:16353" x14ac:dyDescent="0.3">
      <c r="A24" s="1" t="s">
        <v>20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627</v>
      </c>
      <c r="K24" s="4">
        <v>1485</v>
      </c>
      <c r="L24" s="4">
        <v>459</v>
      </c>
      <c r="M24" s="4">
        <v>255</v>
      </c>
      <c r="N24" s="4">
        <v>927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</row>
    <row r="25" spans="1:993 1025:2017 2049:3041 3073:4065 4097:5089 5121:6113 6145:7137 7169:8161 8193:9185 9217:10209 10241:11233 11265:12257 12289:13281 13313:14305 14337:15329 15361:16353" s="30" customFormat="1" x14ac:dyDescent="0.3">
      <c r="A25" s="12" t="s">
        <v>61</v>
      </c>
      <c r="B25" s="30">
        <f t="shared" ref="B25:M25" si="7">SUM(B22:B24)</f>
        <v>1350</v>
      </c>
      <c r="C25" s="30">
        <f t="shared" si="7"/>
        <v>1080</v>
      </c>
      <c r="D25" s="30">
        <f t="shared" si="7"/>
        <v>1230</v>
      </c>
      <c r="E25" s="30">
        <f t="shared" si="7"/>
        <v>1140</v>
      </c>
      <c r="F25" s="30">
        <f t="shared" si="7"/>
        <v>1020</v>
      </c>
      <c r="G25" s="30">
        <f t="shared" si="7"/>
        <v>1110</v>
      </c>
      <c r="H25" s="30">
        <f t="shared" si="7"/>
        <v>1110</v>
      </c>
      <c r="I25" s="30">
        <f t="shared" si="7"/>
        <v>1680</v>
      </c>
      <c r="J25" s="30">
        <f t="shared" si="7"/>
        <v>1587</v>
      </c>
      <c r="K25" s="30">
        <f t="shared" si="7"/>
        <v>2205</v>
      </c>
      <c r="L25" s="30">
        <f t="shared" si="7"/>
        <v>1659</v>
      </c>
      <c r="M25" s="30">
        <f t="shared" si="7"/>
        <v>735</v>
      </c>
      <c r="N25" s="30">
        <f>SUM(N22:N24)</f>
        <v>1782</v>
      </c>
      <c r="O25" s="30">
        <f t="shared" ref="O25:Y25" si="8">SUM(O22:O24)</f>
        <v>1056</v>
      </c>
      <c r="P25" s="30">
        <f t="shared" si="8"/>
        <v>1567.5</v>
      </c>
      <c r="Q25" s="30">
        <f t="shared" si="8"/>
        <v>1056</v>
      </c>
      <c r="R25" s="30">
        <f t="shared" si="8"/>
        <v>1320</v>
      </c>
      <c r="S25" s="30">
        <f t="shared" si="8"/>
        <v>1056</v>
      </c>
      <c r="T25" s="30">
        <f t="shared" si="8"/>
        <v>1056</v>
      </c>
      <c r="U25" s="30">
        <f t="shared" si="8"/>
        <v>1320</v>
      </c>
      <c r="V25" s="30">
        <f t="shared" si="8"/>
        <v>1056</v>
      </c>
      <c r="W25" s="30">
        <f t="shared" si="8"/>
        <v>1056</v>
      </c>
      <c r="X25" s="30">
        <f t="shared" si="8"/>
        <v>1056</v>
      </c>
      <c r="Y25" s="30">
        <f t="shared" si="8"/>
        <v>1698</v>
      </c>
      <c r="Z25" s="30">
        <v>0</v>
      </c>
      <c r="AA25" s="30">
        <v>0</v>
      </c>
      <c r="AB25" s="30">
        <v>0</v>
      </c>
      <c r="AC25" s="30">
        <v>0</v>
      </c>
      <c r="AD25" s="30">
        <v>0</v>
      </c>
      <c r="AE25" s="30">
        <v>0</v>
      </c>
      <c r="AF25" s="30">
        <v>0</v>
      </c>
      <c r="AG25" s="12"/>
      <c r="BM25" s="12"/>
      <c r="CS25" s="12"/>
      <c r="DY25" s="12"/>
      <c r="FE25" s="12"/>
      <c r="GK25" s="12"/>
      <c r="HQ25" s="12"/>
      <c r="IW25" s="12"/>
      <c r="KC25" s="12"/>
      <c r="LI25" s="12"/>
      <c r="MO25" s="12"/>
      <c r="NU25" s="12"/>
      <c r="PA25" s="12"/>
      <c r="QG25" s="12"/>
      <c r="RM25" s="12"/>
      <c r="SS25" s="12"/>
      <c r="TY25" s="12"/>
      <c r="VE25" s="12"/>
      <c r="WK25" s="12"/>
      <c r="XQ25" s="12"/>
      <c r="YW25" s="12"/>
      <c r="AAC25" s="12"/>
      <c r="ABI25" s="12"/>
      <c r="ACO25" s="12"/>
      <c r="ADU25" s="12"/>
      <c r="AFA25" s="12"/>
      <c r="AGG25" s="12"/>
      <c r="AHM25" s="12"/>
      <c r="AIS25" s="12"/>
      <c r="AJY25" s="12"/>
      <c r="ALE25" s="12"/>
      <c r="AMK25" s="12"/>
      <c r="ANQ25" s="12"/>
      <c r="AOW25" s="12"/>
      <c r="AQC25" s="12"/>
      <c r="ARI25" s="12"/>
      <c r="ASO25" s="12"/>
      <c r="ATU25" s="12"/>
      <c r="AVA25" s="12"/>
      <c r="AWG25" s="12"/>
      <c r="AXM25" s="12"/>
      <c r="AYS25" s="12"/>
      <c r="AZY25" s="12"/>
      <c r="BBE25" s="12"/>
      <c r="BCK25" s="12"/>
      <c r="BDQ25" s="12"/>
      <c r="BEW25" s="12"/>
      <c r="BGC25" s="12"/>
      <c r="BHI25" s="12"/>
      <c r="BIO25" s="12"/>
      <c r="BJU25" s="12"/>
      <c r="BLA25" s="12"/>
      <c r="BMG25" s="12"/>
      <c r="BNM25" s="12"/>
      <c r="BOS25" s="12"/>
      <c r="BPY25" s="12"/>
      <c r="BRE25" s="12"/>
      <c r="BSK25" s="12"/>
      <c r="BTQ25" s="12"/>
      <c r="BUW25" s="12"/>
      <c r="BWC25" s="12"/>
      <c r="BXI25" s="12"/>
      <c r="BYO25" s="12"/>
      <c r="BZU25" s="12"/>
      <c r="CBA25" s="12"/>
      <c r="CCG25" s="12"/>
      <c r="CDM25" s="12"/>
      <c r="CES25" s="12"/>
      <c r="CFY25" s="12"/>
      <c r="CHE25" s="12"/>
      <c r="CIK25" s="12"/>
      <c r="CJQ25" s="12"/>
      <c r="CKW25" s="12"/>
      <c r="CMC25" s="12"/>
      <c r="CNI25" s="12"/>
      <c r="COO25" s="12"/>
      <c r="CPU25" s="12"/>
      <c r="CRA25" s="12"/>
      <c r="CSG25" s="12"/>
      <c r="CTM25" s="12"/>
      <c r="CUS25" s="12"/>
      <c r="CVY25" s="12"/>
      <c r="CXE25" s="12"/>
      <c r="CYK25" s="12"/>
      <c r="CZQ25" s="12"/>
      <c r="DAW25" s="12"/>
      <c r="DCC25" s="12"/>
      <c r="DDI25" s="12"/>
      <c r="DEO25" s="12"/>
      <c r="DFU25" s="12"/>
      <c r="DHA25" s="12"/>
      <c r="DIG25" s="12"/>
      <c r="DJM25" s="12"/>
      <c r="DKS25" s="12"/>
      <c r="DLY25" s="12"/>
      <c r="DNE25" s="12"/>
      <c r="DOK25" s="12"/>
      <c r="DPQ25" s="12"/>
      <c r="DQW25" s="12"/>
      <c r="DSC25" s="12"/>
      <c r="DTI25" s="12"/>
      <c r="DUO25" s="12"/>
      <c r="DVU25" s="12"/>
      <c r="DXA25" s="12"/>
      <c r="DYG25" s="12"/>
      <c r="DZM25" s="12"/>
      <c r="EAS25" s="12"/>
      <c r="EBY25" s="12"/>
      <c r="EDE25" s="12"/>
      <c r="EEK25" s="12"/>
      <c r="EFQ25" s="12"/>
      <c r="EGW25" s="12"/>
      <c r="EIC25" s="12"/>
      <c r="EJI25" s="12"/>
      <c r="EKO25" s="12"/>
      <c r="ELU25" s="12"/>
      <c r="ENA25" s="12"/>
      <c r="EOG25" s="12"/>
      <c r="EPM25" s="12"/>
      <c r="EQS25" s="12"/>
      <c r="ERY25" s="12"/>
      <c r="ETE25" s="12"/>
      <c r="EUK25" s="12"/>
      <c r="EVQ25" s="12"/>
      <c r="EWW25" s="12"/>
      <c r="EYC25" s="12"/>
      <c r="EZI25" s="12"/>
      <c r="FAO25" s="12"/>
      <c r="FBU25" s="12"/>
      <c r="FDA25" s="12"/>
      <c r="FEG25" s="12"/>
      <c r="FFM25" s="12"/>
      <c r="FGS25" s="12"/>
      <c r="FHY25" s="12"/>
      <c r="FJE25" s="12"/>
      <c r="FKK25" s="12"/>
      <c r="FLQ25" s="12"/>
      <c r="FMW25" s="12"/>
      <c r="FOC25" s="12"/>
      <c r="FPI25" s="12"/>
      <c r="FQO25" s="12"/>
      <c r="FRU25" s="12"/>
      <c r="FTA25" s="12"/>
      <c r="FUG25" s="12"/>
      <c r="FVM25" s="12"/>
      <c r="FWS25" s="12"/>
      <c r="FXY25" s="12"/>
      <c r="FZE25" s="12"/>
      <c r="GAK25" s="12"/>
      <c r="GBQ25" s="12"/>
      <c r="GCW25" s="12"/>
      <c r="GEC25" s="12"/>
      <c r="GFI25" s="12"/>
      <c r="GGO25" s="12"/>
      <c r="GHU25" s="12"/>
      <c r="GJA25" s="12"/>
      <c r="GKG25" s="12"/>
      <c r="GLM25" s="12"/>
      <c r="GMS25" s="12"/>
      <c r="GNY25" s="12"/>
      <c r="GPE25" s="12"/>
      <c r="GQK25" s="12"/>
      <c r="GRQ25" s="12"/>
      <c r="GSW25" s="12"/>
      <c r="GUC25" s="12"/>
      <c r="GVI25" s="12"/>
      <c r="GWO25" s="12"/>
      <c r="GXU25" s="12"/>
      <c r="GZA25" s="12"/>
      <c r="HAG25" s="12"/>
      <c r="HBM25" s="12"/>
      <c r="HCS25" s="12"/>
      <c r="HDY25" s="12"/>
      <c r="HFE25" s="12"/>
      <c r="HGK25" s="12"/>
      <c r="HHQ25" s="12"/>
      <c r="HIW25" s="12"/>
      <c r="HKC25" s="12"/>
      <c r="HLI25" s="12"/>
      <c r="HMO25" s="12"/>
      <c r="HNU25" s="12"/>
      <c r="HPA25" s="12"/>
      <c r="HQG25" s="12"/>
      <c r="HRM25" s="12"/>
      <c r="HSS25" s="12"/>
      <c r="HTY25" s="12"/>
      <c r="HVE25" s="12"/>
      <c r="HWK25" s="12"/>
      <c r="HXQ25" s="12"/>
      <c r="HYW25" s="12"/>
      <c r="IAC25" s="12"/>
      <c r="IBI25" s="12"/>
      <c r="ICO25" s="12"/>
      <c r="IDU25" s="12"/>
      <c r="IFA25" s="12"/>
      <c r="IGG25" s="12"/>
      <c r="IHM25" s="12"/>
      <c r="IIS25" s="12"/>
      <c r="IJY25" s="12"/>
      <c r="ILE25" s="12"/>
      <c r="IMK25" s="12"/>
      <c r="INQ25" s="12"/>
      <c r="IOW25" s="12"/>
      <c r="IQC25" s="12"/>
      <c r="IRI25" s="12"/>
      <c r="ISO25" s="12"/>
      <c r="ITU25" s="12"/>
      <c r="IVA25" s="12"/>
      <c r="IWG25" s="12"/>
      <c r="IXM25" s="12"/>
      <c r="IYS25" s="12"/>
      <c r="IZY25" s="12"/>
      <c r="JBE25" s="12"/>
      <c r="JCK25" s="12"/>
      <c r="JDQ25" s="12"/>
      <c r="JEW25" s="12"/>
      <c r="JGC25" s="12"/>
      <c r="JHI25" s="12"/>
      <c r="JIO25" s="12"/>
      <c r="JJU25" s="12"/>
      <c r="JLA25" s="12"/>
      <c r="JMG25" s="12"/>
      <c r="JNM25" s="12"/>
      <c r="JOS25" s="12"/>
      <c r="JPY25" s="12"/>
      <c r="JRE25" s="12"/>
      <c r="JSK25" s="12"/>
      <c r="JTQ25" s="12"/>
      <c r="JUW25" s="12"/>
      <c r="JWC25" s="12"/>
      <c r="JXI25" s="12"/>
      <c r="JYO25" s="12"/>
      <c r="JZU25" s="12"/>
      <c r="KBA25" s="12"/>
      <c r="KCG25" s="12"/>
      <c r="KDM25" s="12"/>
      <c r="KES25" s="12"/>
      <c r="KFY25" s="12"/>
      <c r="KHE25" s="12"/>
      <c r="KIK25" s="12"/>
      <c r="KJQ25" s="12"/>
      <c r="KKW25" s="12"/>
      <c r="KMC25" s="12"/>
      <c r="KNI25" s="12"/>
      <c r="KOO25" s="12"/>
      <c r="KPU25" s="12"/>
      <c r="KRA25" s="12"/>
      <c r="KSG25" s="12"/>
      <c r="KTM25" s="12"/>
      <c r="KUS25" s="12"/>
      <c r="KVY25" s="12"/>
      <c r="KXE25" s="12"/>
      <c r="KYK25" s="12"/>
      <c r="KZQ25" s="12"/>
      <c r="LAW25" s="12"/>
      <c r="LCC25" s="12"/>
      <c r="LDI25" s="12"/>
      <c r="LEO25" s="12"/>
      <c r="LFU25" s="12"/>
      <c r="LHA25" s="12"/>
      <c r="LIG25" s="12"/>
      <c r="LJM25" s="12"/>
      <c r="LKS25" s="12"/>
      <c r="LLY25" s="12"/>
      <c r="LNE25" s="12"/>
      <c r="LOK25" s="12"/>
      <c r="LPQ25" s="12"/>
      <c r="LQW25" s="12"/>
      <c r="LSC25" s="12"/>
      <c r="LTI25" s="12"/>
      <c r="LUO25" s="12"/>
      <c r="LVU25" s="12"/>
      <c r="LXA25" s="12"/>
      <c r="LYG25" s="12"/>
      <c r="LZM25" s="12"/>
      <c r="MAS25" s="12"/>
      <c r="MBY25" s="12"/>
      <c r="MDE25" s="12"/>
      <c r="MEK25" s="12"/>
      <c r="MFQ25" s="12"/>
      <c r="MGW25" s="12"/>
      <c r="MIC25" s="12"/>
      <c r="MJI25" s="12"/>
      <c r="MKO25" s="12"/>
      <c r="MLU25" s="12"/>
      <c r="MNA25" s="12"/>
      <c r="MOG25" s="12"/>
      <c r="MPM25" s="12"/>
      <c r="MQS25" s="12"/>
      <c r="MRY25" s="12"/>
      <c r="MTE25" s="12"/>
      <c r="MUK25" s="12"/>
      <c r="MVQ25" s="12"/>
      <c r="MWW25" s="12"/>
      <c r="MYC25" s="12"/>
      <c r="MZI25" s="12"/>
      <c r="NAO25" s="12"/>
      <c r="NBU25" s="12"/>
      <c r="NDA25" s="12"/>
      <c r="NEG25" s="12"/>
      <c r="NFM25" s="12"/>
      <c r="NGS25" s="12"/>
      <c r="NHY25" s="12"/>
      <c r="NJE25" s="12"/>
      <c r="NKK25" s="12"/>
      <c r="NLQ25" s="12"/>
      <c r="NMW25" s="12"/>
      <c r="NOC25" s="12"/>
      <c r="NPI25" s="12"/>
      <c r="NQO25" s="12"/>
      <c r="NRU25" s="12"/>
      <c r="NTA25" s="12"/>
      <c r="NUG25" s="12"/>
      <c r="NVM25" s="12"/>
      <c r="NWS25" s="12"/>
      <c r="NXY25" s="12"/>
      <c r="NZE25" s="12"/>
      <c r="OAK25" s="12"/>
      <c r="OBQ25" s="12"/>
      <c r="OCW25" s="12"/>
      <c r="OEC25" s="12"/>
      <c r="OFI25" s="12"/>
      <c r="OGO25" s="12"/>
      <c r="OHU25" s="12"/>
      <c r="OJA25" s="12"/>
      <c r="OKG25" s="12"/>
      <c r="OLM25" s="12"/>
      <c r="OMS25" s="12"/>
      <c r="ONY25" s="12"/>
      <c r="OPE25" s="12"/>
      <c r="OQK25" s="12"/>
      <c r="ORQ25" s="12"/>
      <c r="OSW25" s="12"/>
      <c r="OUC25" s="12"/>
      <c r="OVI25" s="12"/>
      <c r="OWO25" s="12"/>
      <c r="OXU25" s="12"/>
      <c r="OZA25" s="12"/>
      <c r="PAG25" s="12"/>
      <c r="PBM25" s="12"/>
      <c r="PCS25" s="12"/>
      <c r="PDY25" s="12"/>
      <c r="PFE25" s="12"/>
      <c r="PGK25" s="12"/>
      <c r="PHQ25" s="12"/>
      <c r="PIW25" s="12"/>
      <c r="PKC25" s="12"/>
      <c r="PLI25" s="12"/>
      <c r="PMO25" s="12"/>
      <c r="PNU25" s="12"/>
      <c r="PPA25" s="12"/>
      <c r="PQG25" s="12"/>
      <c r="PRM25" s="12"/>
      <c r="PSS25" s="12"/>
      <c r="PTY25" s="12"/>
      <c r="PVE25" s="12"/>
      <c r="PWK25" s="12"/>
      <c r="PXQ25" s="12"/>
      <c r="PYW25" s="12"/>
      <c r="QAC25" s="12"/>
      <c r="QBI25" s="12"/>
      <c r="QCO25" s="12"/>
      <c r="QDU25" s="12"/>
      <c r="QFA25" s="12"/>
      <c r="QGG25" s="12"/>
      <c r="QHM25" s="12"/>
      <c r="QIS25" s="12"/>
      <c r="QJY25" s="12"/>
      <c r="QLE25" s="12"/>
      <c r="QMK25" s="12"/>
      <c r="QNQ25" s="12"/>
      <c r="QOW25" s="12"/>
      <c r="QQC25" s="12"/>
      <c r="QRI25" s="12"/>
      <c r="QSO25" s="12"/>
      <c r="QTU25" s="12"/>
      <c r="QVA25" s="12"/>
      <c r="QWG25" s="12"/>
      <c r="QXM25" s="12"/>
      <c r="QYS25" s="12"/>
      <c r="QZY25" s="12"/>
      <c r="RBE25" s="12"/>
      <c r="RCK25" s="12"/>
      <c r="RDQ25" s="12"/>
      <c r="REW25" s="12"/>
      <c r="RGC25" s="12"/>
      <c r="RHI25" s="12"/>
      <c r="RIO25" s="12"/>
      <c r="RJU25" s="12"/>
      <c r="RLA25" s="12"/>
      <c r="RMG25" s="12"/>
      <c r="RNM25" s="12"/>
      <c r="ROS25" s="12"/>
      <c r="RPY25" s="12"/>
      <c r="RRE25" s="12"/>
      <c r="RSK25" s="12"/>
      <c r="RTQ25" s="12"/>
      <c r="RUW25" s="12"/>
      <c r="RWC25" s="12"/>
      <c r="RXI25" s="12"/>
      <c r="RYO25" s="12"/>
      <c r="RZU25" s="12"/>
      <c r="SBA25" s="12"/>
      <c r="SCG25" s="12"/>
      <c r="SDM25" s="12"/>
      <c r="SES25" s="12"/>
      <c r="SFY25" s="12"/>
      <c r="SHE25" s="12"/>
      <c r="SIK25" s="12"/>
      <c r="SJQ25" s="12"/>
      <c r="SKW25" s="12"/>
      <c r="SMC25" s="12"/>
      <c r="SNI25" s="12"/>
      <c r="SOO25" s="12"/>
      <c r="SPU25" s="12"/>
      <c r="SRA25" s="12"/>
      <c r="SSG25" s="12"/>
      <c r="STM25" s="12"/>
      <c r="SUS25" s="12"/>
      <c r="SVY25" s="12"/>
      <c r="SXE25" s="12"/>
      <c r="SYK25" s="12"/>
      <c r="SZQ25" s="12"/>
      <c r="TAW25" s="12"/>
      <c r="TCC25" s="12"/>
      <c r="TDI25" s="12"/>
      <c r="TEO25" s="12"/>
      <c r="TFU25" s="12"/>
      <c r="THA25" s="12"/>
      <c r="TIG25" s="12"/>
      <c r="TJM25" s="12"/>
      <c r="TKS25" s="12"/>
      <c r="TLY25" s="12"/>
      <c r="TNE25" s="12"/>
      <c r="TOK25" s="12"/>
      <c r="TPQ25" s="12"/>
      <c r="TQW25" s="12"/>
      <c r="TSC25" s="12"/>
      <c r="TTI25" s="12"/>
      <c r="TUO25" s="12"/>
      <c r="TVU25" s="12"/>
      <c r="TXA25" s="12"/>
      <c r="TYG25" s="12"/>
      <c r="TZM25" s="12"/>
      <c r="UAS25" s="12"/>
      <c r="UBY25" s="12"/>
      <c r="UDE25" s="12"/>
      <c r="UEK25" s="12"/>
      <c r="UFQ25" s="12"/>
      <c r="UGW25" s="12"/>
      <c r="UIC25" s="12"/>
      <c r="UJI25" s="12"/>
      <c r="UKO25" s="12"/>
      <c r="ULU25" s="12"/>
      <c r="UNA25" s="12"/>
      <c r="UOG25" s="12"/>
      <c r="UPM25" s="12"/>
      <c r="UQS25" s="12"/>
      <c r="URY25" s="12"/>
      <c r="UTE25" s="12"/>
      <c r="UUK25" s="12"/>
      <c r="UVQ25" s="12"/>
      <c r="UWW25" s="12"/>
      <c r="UYC25" s="12"/>
      <c r="UZI25" s="12"/>
      <c r="VAO25" s="12"/>
      <c r="VBU25" s="12"/>
      <c r="VDA25" s="12"/>
      <c r="VEG25" s="12"/>
      <c r="VFM25" s="12"/>
      <c r="VGS25" s="12"/>
      <c r="VHY25" s="12"/>
      <c r="VJE25" s="12"/>
      <c r="VKK25" s="12"/>
      <c r="VLQ25" s="12"/>
      <c r="VMW25" s="12"/>
      <c r="VOC25" s="12"/>
      <c r="VPI25" s="12"/>
      <c r="VQO25" s="12"/>
      <c r="VRU25" s="12"/>
      <c r="VTA25" s="12"/>
      <c r="VUG25" s="12"/>
      <c r="VVM25" s="12"/>
      <c r="VWS25" s="12"/>
      <c r="VXY25" s="12"/>
      <c r="VZE25" s="12"/>
      <c r="WAK25" s="12"/>
      <c r="WBQ25" s="12"/>
      <c r="WCW25" s="12"/>
      <c r="WEC25" s="12"/>
      <c r="WFI25" s="12"/>
      <c r="WGO25" s="12"/>
      <c r="WHU25" s="12"/>
      <c r="WJA25" s="12"/>
      <c r="WKG25" s="12"/>
      <c r="WLM25" s="12"/>
      <c r="WMS25" s="12"/>
      <c r="WNY25" s="12"/>
      <c r="WPE25" s="12"/>
      <c r="WQK25" s="12"/>
      <c r="WRQ25" s="12"/>
      <c r="WSW25" s="12"/>
      <c r="WUC25" s="12"/>
      <c r="WVI25" s="12"/>
      <c r="WWO25" s="12"/>
      <c r="WXU25" s="12"/>
      <c r="WZA25" s="12"/>
      <c r="XAG25" s="12"/>
      <c r="XBM25" s="12"/>
      <c r="XCS25" s="12"/>
      <c r="XDY25" s="12"/>
    </row>
    <row r="26" spans="1:993 1025:2017 2049:3041 3073:4065 4097:5089 5121:6113 6145:7137 7169:8161 8193:9185 9217:10209 10241:11233 11265:12257 12289:13281 13313:14305 14337:15329 15361:16353" x14ac:dyDescent="0.3">
      <c r="A26" s="1" t="s">
        <v>22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2371.5</v>
      </c>
      <c r="P26" s="4">
        <v>2100</v>
      </c>
      <c r="Q26" s="4">
        <v>1575</v>
      </c>
      <c r="R26" s="4">
        <v>2102.5</v>
      </c>
      <c r="S26" s="4">
        <v>4080</v>
      </c>
      <c r="T26" s="4">
        <v>7132.5</v>
      </c>
      <c r="U26" s="4">
        <v>6532.5</v>
      </c>
      <c r="V26" s="4">
        <v>6855</v>
      </c>
      <c r="W26" s="4">
        <v>5790</v>
      </c>
      <c r="X26" s="4">
        <v>7410</v>
      </c>
      <c r="Y26" s="4">
        <v>6270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</row>
    <row r="27" spans="1:993 1025:2017 2049:3041 3073:4065 4097:5089 5121:6113 6145:7137 7169:8161 8193:9185 9217:10209 10241:11233 11265:12257 12289:13281 13313:14305 14337:15329 15361:16353" x14ac:dyDescent="0.3">
      <c r="A27" s="1" t="s">
        <v>18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14355</v>
      </c>
      <c r="N27" s="4">
        <v>406.5</v>
      </c>
      <c r="O27" s="4">
        <v>2988.75</v>
      </c>
      <c r="P27" s="4">
        <v>2760</v>
      </c>
      <c r="Q27" s="4">
        <v>1153.5</v>
      </c>
      <c r="R27" s="4">
        <v>1392</v>
      </c>
      <c r="S27" s="4">
        <v>1567.5</v>
      </c>
      <c r="T27" s="4">
        <v>1833</v>
      </c>
      <c r="U27" s="4">
        <v>1446</v>
      </c>
      <c r="V27" s="4">
        <v>1728</v>
      </c>
      <c r="W27" s="4">
        <v>1203</v>
      </c>
      <c r="X27" s="4">
        <v>1416</v>
      </c>
      <c r="Y27" s="4">
        <v>3555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</row>
    <row r="28" spans="1:993 1025:2017 2049:3041 3073:4065 4097:5089 5121:6113 6145:7137 7169:8161 8193:9185 9217:10209 10241:11233 11265:12257 12289:13281 13313:14305 14337:15329 15361:16353" s="30" customFormat="1" x14ac:dyDescent="0.3">
      <c r="A28" s="12" t="s">
        <v>62</v>
      </c>
      <c r="B28" s="30">
        <f t="shared" ref="B28:M28" si="9">SUM(B26:B27)</f>
        <v>0</v>
      </c>
      <c r="C28" s="30">
        <f t="shared" si="9"/>
        <v>0</v>
      </c>
      <c r="D28" s="30">
        <f t="shared" si="9"/>
        <v>0</v>
      </c>
      <c r="E28" s="30">
        <f t="shared" si="9"/>
        <v>0</v>
      </c>
      <c r="F28" s="30">
        <f t="shared" si="9"/>
        <v>0</v>
      </c>
      <c r="G28" s="30">
        <f t="shared" si="9"/>
        <v>0</v>
      </c>
      <c r="H28" s="30">
        <f t="shared" si="9"/>
        <v>0</v>
      </c>
      <c r="I28" s="30">
        <f t="shared" si="9"/>
        <v>0</v>
      </c>
      <c r="J28" s="30">
        <f t="shared" si="9"/>
        <v>0</v>
      </c>
      <c r="K28" s="30">
        <f t="shared" si="9"/>
        <v>0</v>
      </c>
      <c r="L28" s="30">
        <f t="shared" si="9"/>
        <v>0</v>
      </c>
      <c r="M28" s="30">
        <f t="shared" si="9"/>
        <v>14355</v>
      </c>
      <c r="N28" s="30">
        <f>SUM(N26:N27)</f>
        <v>406.5</v>
      </c>
      <c r="O28" s="30">
        <f t="shared" ref="O28:Y28" si="10">SUM(O26:O27)</f>
        <v>5360.25</v>
      </c>
      <c r="P28" s="30">
        <f t="shared" si="10"/>
        <v>4860</v>
      </c>
      <c r="Q28" s="30">
        <f t="shared" si="10"/>
        <v>2728.5</v>
      </c>
      <c r="R28" s="30">
        <f t="shared" si="10"/>
        <v>3494.5</v>
      </c>
      <c r="S28" s="30">
        <f t="shared" si="10"/>
        <v>5647.5</v>
      </c>
      <c r="T28" s="30">
        <f t="shared" si="10"/>
        <v>8965.5</v>
      </c>
      <c r="U28" s="30">
        <f t="shared" si="10"/>
        <v>7978.5</v>
      </c>
      <c r="V28" s="30">
        <f t="shared" si="10"/>
        <v>8583</v>
      </c>
      <c r="W28" s="30">
        <f t="shared" si="10"/>
        <v>6993</v>
      </c>
      <c r="X28" s="30">
        <f t="shared" si="10"/>
        <v>8826</v>
      </c>
      <c r="Y28" s="30">
        <f t="shared" si="10"/>
        <v>9825</v>
      </c>
      <c r="Z28" s="30">
        <v>0</v>
      </c>
      <c r="AA28" s="30">
        <v>0</v>
      </c>
      <c r="AB28" s="30">
        <v>0</v>
      </c>
      <c r="AC28" s="30">
        <v>0</v>
      </c>
      <c r="AD28" s="30">
        <v>0</v>
      </c>
      <c r="AE28" s="30">
        <v>0</v>
      </c>
      <c r="AF28" s="30">
        <v>0</v>
      </c>
      <c r="AG28" s="12"/>
      <c r="BM28" s="12"/>
      <c r="CS28" s="12"/>
      <c r="DY28" s="12"/>
      <c r="FE28" s="12"/>
      <c r="GK28" s="12"/>
      <c r="HQ28" s="12"/>
      <c r="IW28" s="12"/>
      <c r="KC28" s="12"/>
      <c r="LI28" s="12"/>
      <c r="MO28" s="12"/>
      <c r="NU28" s="12"/>
      <c r="PA28" s="12"/>
      <c r="QG28" s="12"/>
      <c r="RM28" s="12"/>
      <c r="SS28" s="12"/>
      <c r="TY28" s="12"/>
      <c r="VE28" s="12"/>
      <c r="WK28" s="12"/>
      <c r="XQ28" s="12"/>
      <c r="YW28" s="12"/>
      <c r="AAC28" s="12"/>
      <c r="ABI28" s="12"/>
      <c r="ACO28" s="12"/>
      <c r="ADU28" s="12"/>
      <c r="AFA28" s="12"/>
      <c r="AGG28" s="12"/>
      <c r="AHM28" s="12"/>
      <c r="AIS28" s="12"/>
      <c r="AJY28" s="12"/>
      <c r="ALE28" s="12"/>
      <c r="AMK28" s="12"/>
      <c r="ANQ28" s="12"/>
      <c r="AOW28" s="12"/>
      <c r="AQC28" s="12"/>
      <c r="ARI28" s="12"/>
      <c r="ASO28" s="12"/>
      <c r="ATU28" s="12"/>
      <c r="AVA28" s="12"/>
      <c r="AWG28" s="12"/>
      <c r="AXM28" s="12"/>
      <c r="AYS28" s="12"/>
      <c r="AZY28" s="12"/>
      <c r="BBE28" s="12"/>
      <c r="BCK28" s="12"/>
      <c r="BDQ28" s="12"/>
      <c r="BEW28" s="12"/>
      <c r="BGC28" s="12"/>
      <c r="BHI28" s="12"/>
      <c r="BIO28" s="12"/>
      <c r="BJU28" s="12"/>
      <c r="BLA28" s="12"/>
      <c r="BMG28" s="12"/>
      <c r="BNM28" s="12"/>
      <c r="BOS28" s="12"/>
      <c r="BPY28" s="12"/>
      <c r="BRE28" s="12"/>
      <c r="BSK28" s="12"/>
      <c r="BTQ28" s="12"/>
      <c r="BUW28" s="12"/>
      <c r="BWC28" s="12"/>
      <c r="BXI28" s="12"/>
      <c r="BYO28" s="12"/>
      <c r="BZU28" s="12"/>
      <c r="CBA28" s="12"/>
      <c r="CCG28" s="12"/>
      <c r="CDM28" s="12"/>
      <c r="CES28" s="12"/>
      <c r="CFY28" s="12"/>
      <c r="CHE28" s="12"/>
      <c r="CIK28" s="12"/>
      <c r="CJQ28" s="12"/>
      <c r="CKW28" s="12"/>
      <c r="CMC28" s="12"/>
      <c r="CNI28" s="12"/>
      <c r="COO28" s="12"/>
      <c r="CPU28" s="12"/>
      <c r="CRA28" s="12"/>
      <c r="CSG28" s="12"/>
      <c r="CTM28" s="12"/>
      <c r="CUS28" s="12"/>
      <c r="CVY28" s="12"/>
      <c r="CXE28" s="12"/>
      <c r="CYK28" s="12"/>
      <c r="CZQ28" s="12"/>
      <c r="DAW28" s="12"/>
      <c r="DCC28" s="12"/>
      <c r="DDI28" s="12"/>
      <c r="DEO28" s="12"/>
      <c r="DFU28" s="12"/>
      <c r="DHA28" s="12"/>
      <c r="DIG28" s="12"/>
      <c r="DJM28" s="12"/>
      <c r="DKS28" s="12"/>
      <c r="DLY28" s="12"/>
      <c r="DNE28" s="12"/>
      <c r="DOK28" s="12"/>
      <c r="DPQ28" s="12"/>
      <c r="DQW28" s="12"/>
      <c r="DSC28" s="12"/>
      <c r="DTI28" s="12"/>
      <c r="DUO28" s="12"/>
      <c r="DVU28" s="12"/>
      <c r="DXA28" s="12"/>
      <c r="DYG28" s="12"/>
      <c r="DZM28" s="12"/>
      <c r="EAS28" s="12"/>
      <c r="EBY28" s="12"/>
      <c r="EDE28" s="12"/>
      <c r="EEK28" s="12"/>
      <c r="EFQ28" s="12"/>
      <c r="EGW28" s="12"/>
      <c r="EIC28" s="12"/>
      <c r="EJI28" s="12"/>
      <c r="EKO28" s="12"/>
      <c r="ELU28" s="12"/>
      <c r="ENA28" s="12"/>
      <c r="EOG28" s="12"/>
      <c r="EPM28" s="12"/>
      <c r="EQS28" s="12"/>
      <c r="ERY28" s="12"/>
      <c r="ETE28" s="12"/>
      <c r="EUK28" s="12"/>
      <c r="EVQ28" s="12"/>
      <c r="EWW28" s="12"/>
      <c r="EYC28" s="12"/>
      <c r="EZI28" s="12"/>
      <c r="FAO28" s="12"/>
      <c r="FBU28" s="12"/>
      <c r="FDA28" s="12"/>
      <c r="FEG28" s="12"/>
      <c r="FFM28" s="12"/>
      <c r="FGS28" s="12"/>
      <c r="FHY28" s="12"/>
      <c r="FJE28" s="12"/>
      <c r="FKK28" s="12"/>
      <c r="FLQ28" s="12"/>
      <c r="FMW28" s="12"/>
      <c r="FOC28" s="12"/>
      <c r="FPI28" s="12"/>
      <c r="FQO28" s="12"/>
      <c r="FRU28" s="12"/>
      <c r="FTA28" s="12"/>
      <c r="FUG28" s="12"/>
      <c r="FVM28" s="12"/>
      <c r="FWS28" s="12"/>
      <c r="FXY28" s="12"/>
      <c r="FZE28" s="12"/>
      <c r="GAK28" s="12"/>
      <c r="GBQ28" s="12"/>
      <c r="GCW28" s="12"/>
      <c r="GEC28" s="12"/>
      <c r="GFI28" s="12"/>
      <c r="GGO28" s="12"/>
      <c r="GHU28" s="12"/>
      <c r="GJA28" s="12"/>
      <c r="GKG28" s="12"/>
      <c r="GLM28" s="12"/>
      <c r="GMS28" s="12"/>
      <c r="GNY28" s="12"/>
      <c r="GPE28" s="12"/>
      <c r="GQK28" s="12"/>
      <c r="GRQ28" s="12"/>
      <c r="GSW28" s="12"/>
      <c r="GUC28" s="12"/>
      <c r="GVI28" s="12"/>
      <c r="GWO28" s="12"/>
      <c r="GXU28" s="12"/>
      <c r="GZA28" s="12"/>
      <c r="HAG28" s="12"/>
      <c r="HBM28" s="12"/>
      <c r="HCS28" s="12"/>
      <c r="HDY28" s="12"/>
      <c r="HFE28" s="12"/>
      <c r="HGK28" s="12"/>
      <c r="HHQ28" s="12"/>
      <c r="HIW28" s="12"/>
      <c r="HKC28" s="12"/>
      <c r="HLI28" s="12"/>
      <c r="HMO28" s="12"/>
      <c r="HNU28" s="12"/>
      <c r="HPA28" s="12"/>
      <c r="HQG28" s="12"/>
      <c r="HRM28" s="12"/>
      <c r="HSS28" s="12"/>
      <c r="HTY28" s="12"/>
      <c r="HVE28" s="12"/>
      <c r="HWK28" s="12"/>
      <c r="HXQ28" s="12"/>
      <c r="HYW28" s="12"/>
      <c r="IAC28" s="12"/>
      <c r="IBI28" s="12"/>
      <c r="ICO28" s="12"/>
      <c r="IDU28" s="12"/>
      <c r="IFA28" s="12"/>
      <c r="IGG28" s="12"/>
      <c r="IHM28" s="12"/>
      <c r="IIS28" s="12"/>
      <c r="IJY28" s="12"/>
      <c r="ILE28" s="12"/>
      <c r="IMK28" s="12"/>
      <c r="INQ28" s="12"/>
      <c r="IOW28" s="12"/>
      <c r="IQC28" s="12"/>
      <c r="IRI28" s="12"/>
      <c r="ISO28" s="12"/>
      <c r="ITU28" s="12"/>
      <c r="IVA28" s="12"/>
      <c r="IWG28" s="12"/>
      <c r="IXM28" s="12"/>
      <c r="IYS28" s="12"/>
      <c r="IZY28" s="12"/>
      <c r="JBE28" s="12"/>
      <c r="JCK28" s="12"/>
      <c r="JDQ28" s="12"/>
      <c r="JEW28" s="12"/>
      <c r="JGC28" s="12"/>
      <c r="JHI28" s="12"/>
      <c r="JIO28" s="12"/>
      <c r="JJU28" s="12"/>
      <c r="JLA28" s="12"/>
      <c r="JMG28" s="12"/>
      <c r="JNM28" s="12"/>
      <c r="JOS28" s="12"/>
      <c r="JPY28" s="12"/>
      <c r="JRE28" s="12"/>
      <c r="JSK28" s="12"/>
      <c r="JTQ28" s="12"/>
      <c r="JUW28" s="12"/>
      <c r="JWC28" s="12"/>
      <c r="JXI28" s="12"/>
      <c r="JYO28" s="12"/>
      <c r="JZU28" s="12"/>
      <c r="KBA28" s="12"/>
      <c r="KCG28" s="12"/>
      <c r="KDM28" s="12"/>
      <c r="KES28" s="12"/>
      <c r="KFY28" s="12"/>
      <c r="KHE28" s="12"/>
      <c r="KIK28" s="12"/>
      <c r="KJQ28" s="12"/>
      <c r="KKW28" s="12"/>
      <c r="KMC28" s="12"/>
      <c r="KNI28" s="12"/>
      <c r="KOO28" s="12"/>
      <c r="KPU28" s="12"/>
      <c r="KRA28" s="12"/>
      <c r="KSG28" s="12"/>
      <c r="KTM28" s="12"/>
      <c r="KUS28" s="12"/>
      <c r="KVY28" s="12"/>
      <c r="KXE28" s="12"/>
      <c r="KYK28" s="12"/>
      <c r="KZQ28" s="12"/>
      <c r="LAW28" s="12"/>
      <c r="LCC28" s="12"/>
      <c r="LDI28" s="12"/>
      <c r="LEO28" s="12"/>
      <c r="LFU28" s="12"/>
      <c r="LHA28" s="12"/>
      <c r="LIG28" s="12"/>
      <c r="LJM28" s="12"/>
      <c r="LKS28" s="12"/>
      <c r="LLY28" s="12"/>
      <c r="LNE28" s="12"/>
      <c r="LOK28" s="12"/>
      <c r="LPQ28" s="12"/>
      <c r="LQW28" s="12"/>
      <c r="LSC28" s="12"/>
      <c r="LTI28" s="12"/>
      <c r="LUO28" s="12"/>
      <c r="LVU28" s="12"/>
      <c r="LXA28" s="12"/>
      <c r="LYG28" s="12"/>
      <c r="LZM28" s="12"/>
      <c r="MAS28" s="12"/>
      <c r="MBY28" s="12"/>
      <c r="MDE28" s="12"/>
      <c r="MEK28" s="12"/>
      <c r="MFQ28" s="12"/>
      <c r="MGW28" s="12"/>
      <c r="MIC28" s="12"/>
      <c r="MJI28" s="12"/>
      <c r="MKO28" s="12"/>
      <c r="MLU28" s="12"/>
      <c r="MNA28" s="12"/>
      <c r="MOG28" s="12"/>
      <c r="MPM28" s="12"/>
      <c r="MQS28" s="12"/>
      <c r="MRY28" s="12"/>
      <c r="MTE28" s="12"/>
      <c r="MUK28" s="12"/>
      <c r="MVQ28" s="12"/>
      <c r="MWW28" s="12"/>
      <c r="MYC28" s="12"/>
      <c r="MZI28" s="12"/>
      <c r="NAO28" s="12"/>
      <c r="NBU28" s="12"/>
      <c r="NDA28" s="12"/>
      <c r="NEG28" s="12"/>
      <c r="NFM28" s="12"/>
      <c r="NGS28" s="12"/>
      <c r="NHY28" s="12"/>
      <c r="NJE28" s="12"/>
      <c r="NKK28" s="12"/>
      <c r="NLQ28" s="12"/>
      <c r="NMW28" s="12"/>
      <c r="NOC28" s="12"/>
      <c r="NPI28" s="12"/>
      <c r="NQO28" s="12"/>
      <c r="NRU28" s="12"/>
      <c r="NTA28" s="12"/>
      <c r="NUG28" s="12"/>
      <c r="NVM28" s="12"/>
      <c r="NWS28" s="12"/>
      <c r="NXY28" s="12"/>
      <c r="NZE28" s="12"/>
      <c r="OAK28" s="12"/>
      <c r="OBQ28" s="12"/>
      <c r="OCW28" s="12"/>
      <c r="OEC28" s="12"/>
      <c r="OFI28" s="12"/>
      <c r="OGO28" s="12"/>
      <c r="OHU28" s="12"/>
      <c r="OJA28" s="12"/>
      <c r="OKG28" s="12"/>
      <c r="OLM28" s="12"/>
      <c r="OMS28" s="12"/>
      <c r="ONY28" s="12"/>
      <c r="OPE28" s="12"/>
      <c r="OQK28" s="12"/>
      <c r="ORQ28" s="12"/>
      <c r="OSW28" s="12"/>
      <c r="OUC28" s="12"/>
      <c r="OVI28" s="12"/>
      <c r="OWO28" s="12"/>
      <c r="OXU28" s="12"/>
      <c r="OZA28" s="12"/>
      <c r="PAG28" s="12"/>
      <c r="PBM28" s="12"/>
      <c r="PCS28" s="12"/>
      <c r="PDY28" s="12"/>
      <c r="PFE28" s="12"/>
      <c r="PGK28" s="12"/>
      <c r="PHQ28" s="12"/>
      <c r="PIW28" s="12"/>
      <c r="PKC28" s="12"/>
      <c r="PLI28" s="12"/>
      <c r="PMO28" s="12"/>
      <c r="PNU28" s="12"/>
      <c r="PPA28" s="12"/>
      <c r="PQG28" s="12"/>
      <c r="PRM28" s="12"/>
      <c r="PSS28" s="12"/>
      <c r="PTY28" s="12"/>
      <c r="PVE28" s="12"/>
      <c r="PWK28" s="12"/>
      <c r="PXQ28" s="12"/>
      <c r="PYW28" s="12"/>
      <c r="QAC28" s="12"/>
      <c r="QBI28" s="12"/>
      <c r="QCO28" s="12"/>
      <c r="QDU28" s="12"/>
      <c r="QFA28" s="12"/>
      <c r="QGG28" s="12"/>
      <c r="QHM28" s="12"/>
      <c r="QIS28" s="12"/>
      <c r="QJY28" s="12"/>
      <c r="QLE28" s="12"/>
      <c r="QMK28" s="12"/>
      <c r="QNQ28" s="12"/>
      <c r="QOW28" s="12"/>
      <c r="QQC28" s="12"/>
      <c r="QRI28" s="12"/>
      <c r="QSO28" s="12"/>
      <c r="QTU28" s="12"/>
      <c r="QVA28" s="12"/>
      <c r="QWG28" s="12"/>
      <c r="QXM28" s="12"/>
      <c r="QYS28" s="12"/>
      <c r="QZY28" s="12"/>
      <c r="RBE28" s="12"/>
      <c r="RCK28" s="12"/>
      <c r="RDQ28" s="12"/>
      <c r="REW28" s="12"/>
      <c r="RGC28" s="12"/>
      <c r="RHI28" s="12"/>
      <c r="RIO28" s="12"/>
      <c r="RJU28" s="12"/>
      <c r="RLA28" s="12"/>
      <c r="RMG28" s="12"/>
      <c r="RNM28" s="12"/>
      <c r="ROS28" s="12"/>
      <c r="RPY28" s="12"/>
      <c r="RRE28" s="12"/>
      <c r="RSK28" s="12"/>
      <c r="RTQ28" s="12"/>
      <c r="RUW28" s="12"/>
      <c r="RWC28" s="12"/>
      <c r="RXI28" s="12"/>
      <c r="RYO28" s="12"/>
      <c r="RZU28" s="12"/>
      <c r="SBA28" s="12"/>
      <c r="SCG28" s="12"/>
      <c r="SDM28" s="12"/>
      <c r="SES28" s="12"/>
      <c r="SFY28" s="12"/>
      <c r="SHE28" s="12"/>
      <c r="SIK28" s="12"/>
      <c r="SJQ28" s="12"/>
      <c r="SKW28" s="12"/>
      <c r="SMC28" s="12"/>
      <c r="SNI28" s="12"/>
      <c r="SOO28" s="12"/>
      <c r="SPU28" s="12"/>
      <c r="SRA28" s="12"/>
      <c r="SSG28" s="12"/>
      <c r="STM28" s="12"/>
      <c r="SUS28" s="12"/>
      <c r="SVY28" s="12"/>
      <c r="SXE28" s="12"/>
      <c r="SYK28" s="12"/>
      <c r="SZQ28" s="12"/>
      <c r="TAW28" s="12"/>
      <c r="TCC28" s="12"/>
      <c r="TDI28" s="12"/>
      <c r="TEO28" s="12"/>
      <c r="TFU28" s="12"/>
      <c r="THA28" s="12"/>
      <c r="TIG28" s="12"/>
      <c r="TJM28" s="12"/>
      <c r="TKS28" s="12"/>
      <c r="TLY28" s="12"/>
      <c r="TNE28" s="12"/>
      <c r="TOK28" s="12"/>
      <c r="TPQ28" s="12"/>
      <c r="TQW28" s="12"/>
      <c r="TSC28" s="12"/>
      <c r="TTI28" s="12"/>
      <c r="TUO28" s="12"/>
      <c r="TVU28" s="12"/>
      <c r="TXA28" s="12"/>
      <c r="TYG28" s="12"/>
      <c r="TZM28" s="12"/>
      <c r="UAS28" s="12"/>
      <c r="UBY28" s="12"/>
      <c r="UDE28" s="12"/>
      <c r="UEK28" s="12"/>
      <c r="UFQ28" s="12"/>
      <c r="UGW28" s="12"/>
      <c r="UIC28" s="12"/>
      <c r="UJI28" s="12"/>
      <c r="UKO28" s="12"/>
      <c r="ULU28" s="12"/>
      <c r="UNA28" s="12"/>
      <c r="UOG28" s="12"/>
      <c r="UPM28" s="12"/>
      <c r="UQS28" s="12"/>
      <c r="URY28" s="12"/>
      <c r="UTE28" s="12"/>
      <c r="UUK28" s="12"/>
      <c r="UVQ28" s="12"/>
      <c r="UWW28" s="12"/>
      <c r="UYC28" s="12"/>
      <c r="UZI28" s="12"/>
      <c r="VAO28" s="12"/>
      <c r="VBU28" s="12"/>
      <c r="VDA28" s="12"/>
      <c r="VEG28" s="12"/>
      <c r="VFM28" s="12"/>
      <c r="VGS28" s="12"/>
      <c r="VHY28" s="12"/>
      <c r="VJE28" s="12"/>
      <c r="VKK28" s="12"/>
      <c r="VLQ28" s="12"/>
      <c r="VMW28" s="12"/>
      <c r="VOC28" s="12"/>
      <c r="VPI28" s="12"/>
      <c r="VQO28" s="12"/>
      <c r="VRU28" s="12"/>
      <c r="VTA28" s="12"/>
      <c r="VUG28" s="12"/>
      <c r="VVM28" s="12"/>
      <c r="VWS28" s="12"/>
      <c r="VXY28" s="12"/>
      <c r="VZE28" s="12"/>
      <c r="WAK28" s="12"/>
      <c r="WBQ28" s="12"/>
      <c r="WCW28" s="12"/>
      <c r="WEC28" s="12"/>
      <c r="WFI28" s="12"/>
      <c r="WGO28" s="12"/>
      <c r="WHU28" s="12"/>
      <c r="WJA28" s="12"/>
      <c r="WKG28" s="12"/>
      <c r="WLM28" s="12"/>
      <c r="WMS28" s="12"/>
      <c r="WNY28" s="12"/>
      <c r="WPE28" s="12"/>
      <c r="WQK28" s="12"/>
      <c r="WRQ28" s="12"/>
      <c r="WSW28" s="12"/>
      <c r="WUC28" s="12"/>
      <c r="WVI28" s="12"/>
      <c r="WWO28" s="12"/>
      <c r="WXU28" s="12"/>
      <c r="WZA28" s="12"/>
      <c r="XAG28" s="12"/>
      <c r="XBM28" s="12"/>
      <c r="XCS28" s="12"/>
      <c r="XDY28" s="12"/>
    </row>
    <row r="30" spans="1:993 1025:2017 2049:3041 3073:4065 4097:5089 5121:6113 6145:7137 7169:8161 8193:9185 9217:10209 10241:11233 11265:12257 12289:13281 13313:14305 14337:15329 15361:16353" s="11" customFormat="1" x14ac:dyDescent="0.3">
      <c r="A30" s="12" t="s">
        <v>8</v>
      </c>
      <c r="B30" s="4">
        <v>17208</v>
      </c>
      <c r="C30" s="4">
        <v>35176</v>
      </c>
      <c r="D30" s="4">
        <v>48512</v>
      </c>
      <c r="E30" s="4">
        <v>49818</v>
      </c>
      <c r="F30" s="4">
        <v>51939</v>
      </c>
      <c r="G30" s="4">
        <v>47242.5</v>
      </c>
      <c r="H30" s="4">
        <v>53805</v>
      </c>
      <c r="I30" s="4">
        <v>50953.5</v>
      </c>
      <c r="J30" s="4">
        <v>55426.5</v>
      </c>
      <c r="K30" s="4">
        <v>48595.5</v>
      </c>
      <c r="L30" s="4">
        <v>59096</v>
      </c>
      <c r="M30" s="4">
        <v>47503.5</v>
      </c>
      <c r="N30" s="4">
        <v>38807</v>
      </c>
      <c r="O30" s="4">
        <v>36191.25</v>
      </c>
      <c r="P30" s="4">
        <v>37725</v>
      </c>
      <c r="Q30" s="4">
        <v>32729.25</v>
      </c>
      <c r="R30" s="4">
        <v>33647.25</v>
      </c>
      <c r="S30" s="4">
        <v>57430.5</v>
      </c>
      <c r="T30" s="4">
        <v>57603</v>
      </c>
      <c r="U30" s="4">
        <v>61940.25</v>
      </c>
      <c r="V30" s="4">
        <v>49245.75</v>
      </c>
      <c r="W30" s="4">
        <v>56768.25</v>
      </c>
      <c r="X30" s="4">
        <v>53391</v>
      </c>
      <c r="Y30" s="4">
        <v>41883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</row>
    <row r="31" spans="1:993 1025:2017 2049:3041 3073:4065 4097:5089 5121:6113 6145:7137 7169:8161 8193:9185 9217:10209 10241:11233 11265:12257 12289:13281 13313:14305 14337:15329 15361:16353" s="11" customFormat="1" x14ac:dyDescent="0.3">
      <c r="A31" s="12" t="s">
        <v>9</v>
      </c>
      <c r="B31" s="4">
        <v>21519.780000000002</v>
      </c>
      <c r="C31" s="4">
        <v>40145.699999999997</v>
      </c>
      <c r="D31" s="4">
        <v>56269.565217391297</v>
      </c>
      <c r="E31" s="4">
        <v>59082.857142857152</v>
      </c>
      <c r="F31" s="4">
        <v>54180</v>
      </c>
      <c r="G31" s="4">
        <v>52008.000000000007</v>
      </c>
      <c r="H31" s="4">
        <v>54180</v>
      </c>
      <c r="I31" s="4">
        <v>54180</v>
      </c>
      <c r="J31" s="4">
        <v>61638.720000000001</v>
      </c>
      <c r="K31" s="4">
        <v>64068</v>
      </c>
      <c r="L31" s="4">
        <v>74183.999999999985</v>
      </c>
      <c r="M31" s="4">
        <v>70811.999999999985</v>
      </c>
      <c r="N31" s="4">
        <v>62160</v>
      </c>
      <c r="O31" s="4">
        <v>51659.530011587485</v>
      </c>
      <c r="P31" s="4">
        <v>44160</v>
      </c>
      <c r="Q31" s="4">
        <v>47640</v>
      </c>
      <c r="R31" s="4">
        <v>49175.999999999985</v>
      </c>
      <c r="S31" s="4">
        <v>68206.569506830754</v>
      </c>
      <c r="T31" s="4">
        <v>66654.000000000015</v>
      </c>
      <c r="U31" s="4">
        <v>71148</v>
      </c>
      <c r="V31" s="4">
        <v>66653.999999999985</v>
      </c>
      <c r="W31" s="4">
        <v>63480</v>
      </c>
      <c r="X31" s="4">
        <v>61110</v>
      </c>
      <c r="Y31" s="4">
        <v>54239.999999999993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</row>
    <row r="33" spans="2:32" s="29" customFormat="1" x14ac:dyDescent="0.3"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BB557-971D-4C9C-8C0C-E39F10DAB084}">
  <dimension ref="A1:E24"/>
  <sheetViews>
    <sheetView workbookViewId="0">
      <selection activeCell="C23" sqref="C23:D24"/>
    </sheetView>
  </sheetViews>
  <sheetFormatPr defaultRowHeight="14.4" x14ac:dyDescent="0.3"/>
  <cols>
    <col min="1" max="1" width="19.6640625" bestFit="1" customWidth="1"/>
    <col min="2" max="4" width="22.44140625" bestFit="1" customWidth="1"/>
    <col min="5" max="5" width="22.44140625" style="27" bestFit="1" customWidth="1"/>
  </cols>
  <sheetData>
    <row r="1" spans="1:5" x14ac:dyDescent="0.3">
      <c r="A1" s="12" t="s">
        <v>0</v>
      </c>
      <c r="B1" s="12" t="s">
        <v>52</v>
      </c>
      <c r="C1" s="12" t="s">
        <v>86</v>
      </c>
      <c r="D1" s="12" t="s">
        <v>87</v>
      </c>
      <c r="E1" s="25" t="s">
        <v>95</v>
      </c>
    </row>
    <row r="2" spans="1:5" x14ac:dyDescent="0.3">
      <c r="A2" s="1" t="s">
        <v>23</v>
      </c>
      <c r="B2" s="1" t="s">
        <v>53</v>
      </c>
      <c r="C2" s="1" t="s">
        <v>75</v>
      </c>
      <c r="D2" s="1" t="s">
        <v>89</v>
      </c>
      <c r="E2" s="26">
        <v>45034</v>
      </c>
    </row>
    <row r="3" spans="1:5" x14ac:dyDescent="0.3">
      <c r="A3" s="1" t="s">
        <v>10</v>
      </c>
      <c r="B3" s="1" t="s">
        <v>53</v>
      </c>
      <c r="C3" s="1" t="s">
        <v>76</v>
      </c>
      <c r="D3" s="1" t="s">
        <v>90</v>
      </c>
      <c r="E3" s="26">
        <v>45205</v>
      </c>
    </row>
    <row r="4" spans="1:5" x14ac:dyDescent="0.3">
      <c r="A4" s="1" t="s">
        <v>11</v>
      </c>
      <c r="B4" s="1" t="s">
        <v>53</v>
      </c>
      <c r="C4" s="1" t="s">
        <v>77</v>
      </c>
      <c r="D4" s="1" t="s">
        <v>91</v>
      </c>
      <c r="E4" s="26">
        <v>44613</v>
      </c>
    </row>
    <row r="5" spans="1:5" x14ac:dyDescent="0.3">
      <c r="A5" s="1" t="s">
        <v>12</v>
      </c>
      <c r="B5" s="1" t="s">
        <v>53</v>
      </c>
      <c r="C5" s="1" t="s">
        <v>77</v>
      </c>
      <c r="D5" s="1" t="s">
        <v>90</v>
      </c>
      <c r="E5" s="26">
        <v>44825</v>
      </c>
    </row>
    <row r="6" spans="1:5" x14ac:dyDescent="0.3">
      <c r="A6" s="1" t="s">
        <v>3</v>
      </c>
      <c r="B6" s="1" t="s">
        <v>53</v>
      </c>
      <c r="C6" s="1" t="s">
        <v>78</v>
      </c>
      <c r="D6" s="1" t="s">
        <v>89</v>
      </c>
      <c r="E6" s="26">
        <v>45072</v>
      </c>
    </row>
    <row r="7" spans="1:5" x14ac:dyDescent="0.3">
      <c r="A7" s="1" t="s">
        <v>19</v>
      </c>
      <c r="B7" s="1" t="s">
        <v>53</v>
      </c>
      <c r="C7" s="1" t="s">
        <v>77</v>
      </c>
      <c r="D7" s="1" t="s">
        <v>90</v>
      </c>
      <c r="E7" s="26">
        <v>45083</v>
      </c>
    </row>
    <row r="8" spans="1:5" x14ac:dyDescent="0.3">
      <c r="A8" s="1" t="s">
        <v>1</v>
      </c>
      <c r="B8" s="1" t="s">
        <v>53</v>
      </c>
      <c r="C8" s="1" t="s">
        <v>79</v>
      </c>
      <c r="D8" s="1" t="s">
        <v>91</v>
      </c>
      <c r="E8" s="26">
        <v>44287</v>
      </c>
    </row>
    <row r="9" spans="1:5" x14ac:dyDescent="0.3">
      <c r="A9" s="1" t="s">
        <v>13</v>
      </c>
      <c r="B9" s="1" t="s">
        <v>53</v>
      </c>
      <c r="C9" s="1" t="s">
        <v>77</v>
      </c>
      <c r="D9" s="1" t="s">
        <v>92</v>
      </c>
      <c r="E9" s="26">
        <v>44298</v>
      </c>
    </row>
    <row r="10" spans="1:5" x14ac:dyDescent="0.3">
      <c r="A10" s="1" t="s">
        <v>21</v>
      </c>
      <c r="B10" s="1" t="s">
        <v>54</v>
      </c>
      <c r="C10" s="1" t="s">
        <v>80</v>
      </c>
      <c r="D10" s="1" t="s">
        <v>88</v>
      </c>
      <c r="E10" s="26">
        <v>45139</v>
      </c>
    </row>
    <row r="11" spans="1:5" x14ac:dyDescent="0.3">
      <c r="A11" s="1" t="s">
        <v>24</v>
      </c>
      <c r="B11" s="1" t="s">
        <v>55</v>
      </c>
      <c r="C11" s="1" t="s">
        <v>81</v>
      </c>
      <c r="D11" s="1" t="s">
        <v>93</v>
      </c>
      <c r="E11" s="26">
        <v>44599</v>
      </c>
    </row>
    <row r="12" spans="1:5" x14ac:dyDescent="0.3">
      <c r="A12" s="1" t="s">
        <v>14</v>
      </c>
      <c r="B12" s="1" t="s">
        <v>55</v>
      </c>
      <c r="C12" s="1" t="s">
        <v>81</v>
      </c>
      <c r="D12" s="1" t="s">
        <v>93</v>
      </c>
      <c r="E12" s="26">
        <v>44795</v>
      </c>
    </row>
    <row r="13" spans="1:5" x14ac:dyDescent="0.3">
      <c r="A13" s="1" t="s">
        <v>4</v>
      </c>
      <c r="B13" s="1" t="s">
        <v>55</v>
      </c>
      <c r="C13" s="1" t="s">
        <v>81</v>
      </c>
      <c r="D13" s="1" t="s">
        <v>93</v>
      </c>
      <c r="E13" s="26">
        <v>45085</v>
      </c>
    </row>
    <row r="14" spans="1:5" x14ac:dyDescent="0.3">
      <c r="A14" s="1" t="s">
        <v>2</v>
      </c>
      <c r="B14" s="1" t="s">
        <v>55</v>
      </c>
      <c r="C14" s="1" t="s">
        <v>81</v>
      </c>
      <c r="D14" s="1" t="s">
        <v>93</v>
      </c>
      <c r="E14" s="26">
        <v>44927</v>
      </c>
    </row>
    <row r="15" spans="1:5" x14ac:dyDescent="0.3">
      <c r="A15" s="1" t="s">
        <v>99</v>
      </c>
      <c r="B15" s="1" t="s">
        <v>55</v>
      </c>
      <c r="C15" s="1" t="s">
        <v>76</v>
      </c>
      <c r="D15" s="1" t="s">
        <v>89</v>
      </c>
      <c r="E15" s="26">
        <v>44430</v>
      </c>
    </row>
    <row r="16" spans="1:5" x14ac:dyDescent="0.3">
      <c r="A16" s="1" t="s">
        <v>15</v>
      </c>
      <c r="B16" s="1" t="s">
        <v>55</v>
      </c>
      <c r="C16" s="1" t="s">
        <v>82</v>
      </c>
      <c r="D16" s="1" t="s">
        <v>94</v>
      </c>
      <c r="E16" s="26">
        <v>44298</v>
      </c>
    </row>
    <row r="17" spans="1:5" x14ac:dyDescent="0.3">
      <c r="A17" s="1" t="s">
        <v>16</v>
      </c>
      <c r="B17" s="1" t="s">
        <v>55</v>
      </c>
      <c r="C17" s="1" t="s">
        <v>82</v>
      </c>
      <c r="D17" s="1" t="s">
        <v>94</v>
      </c>
      <c r="E17" s="26">
        <v>44386</v>
      </c>
    </row>
    <row r="18" spans="1:5" x14ac:dyDescent="0.3">
      <c r="A18" s="1" t="s">
        <v>17</v>
      </c>
      <c r="B18" s="1" t="s">
        <v>56</v>
      </c>
      <c r="C18" s="1" t="s">
        <v>83</v>
      </c>
      <c r="D18" s="1" t="s">
        <v>89</v>
      </c>
      <c r="E18" s="26">
        <v>44046</v>
      </c>
    </row>
    <row r="19" spans="1:5" x14ac:dyDescent="0.3">
      <c r="A19" s="1" t="s">
        <v>38</v>
      </c>
      <c r="B19" s="1" t="s">
        <v>56</v>
      </c>
      <c r="C19" s="1" t="s">
        <v>84</v>
      </c>
      <c r="D19" s="1" t="s">
        <v>90</v>
      </c>
      <c r="E19" s="26">
        <v>45251</v>
      </c>
    </row>
    <row r="20" spans="1:5" x14ac:dyDescent="0.3">
      <c r="A20" s="1" t="s">
        <v>20</v>
      </c>
      <c r="B20" s="1" t="s">
        <v>56</v>
      </c>
      <c r="C20" s="1" t="s">
        <v>100</v>
      </c>
      <c r="D20" s="1" t="s">
        <v>89</v>
      </c>
      <c r="E20" s="26">
        <v>44813</v>
      </c>
    </row>
    <row r="21" spans="1:5" x14ac:dyDescent="0.3">
      <c r="A21" s="1" t="s">
        <v>22</v>
      </c>
      <c r="B21" s="1" t="s">
        <v>57</v>
      </c>
      <c r="C21" s="1" t="s">
        <v>85</v>
      </c>
      <c r="D21" s="1" t="s">
        <v>88</v>
      </c>
      <c r="E21" s="26">
        <v>44958</v>
      </c>
    </row>
    <row r="22" spans="1:5" x14ac:dyDescent="0.3">
      <c r="A22" s="1" t="s">
        <v>18</v>
      </c>
      <c r="B22" s="1" t="s">
        <v>57</v>
      </c>
      <c r="C22" s="1" t="s">
        <v>85</v>
      </c>
      <c r="D22" s="1" t="s">
        <v>88</v>
      </c>
      <c r="E22" s="26">
        <v>44805</v>
      </c>
    </row>
    <row r="23" spans="1:5" x14ac:dyDescent="0.3">
      <c r="A23" s="9" t="s">
        <v>51</v>
      </c>
      <c r="B23" s="1" t="s">
        <v>56</v>
      </c>
      <c r="C23" s="1" t="s">
        <v>100</v>
      </c>
      <c r="D23" s="1" t="s">
        <v>89</v>
      </c>
      <c r="E23" s="26">
        <v>45316</v>
      </c>
    </row>
    <row r="24" spans="1:5" x14ac:dyDescent="0.3">
      <c r="A24" s="9" t="s">
        <v>49</v>
      </c>
      <c r="B24" s="1" t="s">
        <v>54</v>
      </c>
      <c r="C24" s="1" t="s">
        <v>115</v>
      </c>
      <c r="D24" s="1" t="s">
        <v>90</v>
      </c>
      <c r="E24" s="26">
        <v>45292</v>
      </c>
    </row>
  </sheetData>
  <sortState xmlns:xlrd2="http://schemas.microsoft.com/office/spreadsheetml/2017/richdata2" ref="A2:B22">
    <sortCondition ref="A1:A2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2E153-8D0D-4645-B4CE-B4FD8CEEE478}">
  <dimension ref="A1:E24"/>
  <sheetViews>
    <sheetView workbookViewId="0">
      <selection activeCell="I12" sqref="I12"/>
    </sheetView>
  </sheetViews>
  <sheetFormatPr defaultRowHeight="14.4" x14ac:dyDescent="0.3"/>
  <cols>
    <col min="1" max="1" width="19.6640625" bestFit="1" customWidth="1"/>
    <col min="2" max="2" width="11.6640625" bestFit="1" customWidth="1"/>
    <col min="3" max="3" width="16.5546875" bestFit="1" customWidth="1"/>
    <col min="4" max="4" width="11.21875" bestFit="1" customWidth="1"/>
    <col min="5" max="5" width="22.44140625" style="32" bestFit="1" customWidth="1"/>
  </cols>
  <sheetData>
    <row r="1" spans="1:5" x14ac:dyDescent="0.3">
      <c r="A1" s="20" t="s">
        <v>0</v>
      </c>
      <c r="B1" s="20" t="s">
        <v>45</v>
      </c>
      <c r="C1" s="12" t="s">
        <v>86</v>
      </c>
      <c r="D1" s="12" t="s">
        <v>87</v>
      </c>
      <c r="E1" s="25" t="s">
        <v>95</v>
      </c>
    </row>
    <row r="2" spans="1:5" x14ac:dyDescent="0.3">
      <c r="A2" s="19" t="s">
        <v>17</v>
      </c>
      <c r="B2" s="19" t="s">
        <v>46</v>
      </c>
      <c r="C2" s="31" t="s">
        <v>83</v>
      </c>
      <c r="D2" s="31" t="s">
        <v>89</v>
      </c>
      <c r="E2" s="26">
        <f>VLOOKUP(A2,Department!A:E,5,0)</f>
        <v>44046</v>
      </c>
    </row>
    <row r="3" spans="1:5" x14ac:dyDescent="0.3">
      <c r="A3" s="19" t="s">
        <v>13</v>
      </c>
      <c r="B3" s="19" t="s">
        <v>46</v>
      </c>
      <c r="C3" s="31" t="s">
        <v>77</v>
      </c>
      <c r="D3" s="31" t="s">
        <v>92</v>
      </c>
      <c r="E3" s="26">
        <f>VLOOKUP(A3,Department!A:E,5,0)</f>
        <v>44298</v>
      </c>
    </row>
    <row r="4" spans="1:5" x14ac:dyDescent="0.3">
      <c r="A4" s="19" t="s">
        <v>15</v>
      </c>
      <c r="B4" s="19" t="s">
        <v>47</v>
      </c>
      <c r="C4" s="31" t="s">
        <v>82</v>
      </c>
      <c r="D4" s="31" t="s">
        <v>94</v>
      </c>
      <c r="E4" s="26">
        <f>VLOOKUP(A4,Department!A:E,5,0)</f>
        <v>44298</v>
      </c>
    </row>
    <row r="5" spans="1:5" x14ac:dyDescent="0.3">
      <c r="A5" s="19" t="s">
        <v>1</v>
      </c>
      <c r="B5" s="19" t="s">
        <v>46</v>
      </c>
      <c r="C5" s="31" t="s">
        <v>79</v>
      </c>
      <c r="D5" s="31" t="s">
        <v>91</v>
      </c>
      <c r="E5" s="26">
        <f>VLOOKUP(A5,Department!A:E,5,0)</f>
        <v>44287</v>
      </c>
    </row>
    <row r="6" spans="1:5" x14ac:dyDescent="0.3">
      <c r="A6" s="19" t="s">
        <v>16</v>
      </c>
      <c r="B6" s="19" t="s">
        <v>47</v>
      </c>
      <c r="C6" s="31" t="s">
        <v>82</v>
      </c>
      <c r="D6" s="31" t="s">
        <v>94</v>
      </c>
      <c r="E6" s="26">
        <f>VLOOKUP(A6,Department!A:E,5,0)</f>
        <v>44386</v>
      </c>
    </row>
    <row r="7" spans="1:5" x14ac:dyDescent="0.3">
      <c r="A7" s="19" t="s">
        <v>99</v>
      </c>
      <c r="B7" s="19" t="s">
        <v>48</v>
      </c>
      <c r="C7" s="31" t="s">
        <v>76</v>
      </c>
      <c r="D7" s="31" t="s">
        <v>89</v>
      </c>
      <c r="E7" s="26">
        <f>VLOOKUP(A7,Department!A:E,5,0)</f>
        <v>44430</v>
      </c>
    </row>
    <row r="8" spans="1:5" x14ac:dyDescent="0.3">
      <c r="A8" s="19" t="s">
        <v>24</v>
      </c>
      <c r="B8" s="19" t="s">
        <v>47</v>
      </c>
      <c r="C8" s="31" t="s">
        <v>81</v>
      </c>
      <c r="D8" s="31" t="s">
        <v>93</v>
      </c>
      <c r="E8" s="26">
        <f>VLOOKUP(A8,Department!A:E,5,0)</f>
        <v>44599</v>
      </c>
    </row>
    <row r="9" spans="1:5" x14ac:dyDescent="0.3">
      <c r="A9" s="19" t="s">
        <v>11</v>
      </c>
      <c r="B9" s="19" t="s">
        <v>46</v>
      </c>
      <c r="C9" s="31" t="s">
        <v>77</v>
      </c>
      <c r="D9" s="31" t="s">
        <v>91</v>
      </c>
      <c r="E9" s="26">
        <f>VLOOKUP(A9,Department!A:E,5,0)</f>
        <v>44613</v>
      </c>
    </row>
    <row r="10" spans="1:5" x14ac:dyDescent="0.3">
      <c r="A10" s="19" t="s">
        <v>14</v>
      </c>
      <c r="B10" s="19" t="s">
        <v>47</v>
      </c>
      <c r="C10" s="31" t="s">
        <v>81</v>
      </c>
      <c r="D10" s="31" t="s">
        <v>93</v>
      </c>
      <c r="E10" s="26">
        <f>VLOOKUP(A10,Department!A:E,5,0)</f>
        <v>44795</v>
      </c>
    </row>
    <row r="11" spans="1:5" x14ac:dyDescent="0.3">
      <c r="A11" s="19" t="s">
        <v>20</v>
      </c>
      <c r="B11" s="19" t="s">
        <v>48</v>
      </c>
      <c r="C11" s="31" t="s">
        <v>100</v>
      </c>
      <c r="D11" s="31" t="s">
        <v>89</v>
      </c>
      <c r="E11" s="26">
        <f>VLOOKUP(A11,Department!A:E,5,0)</f>
        <v>44813</v>
      </c>
    </row>
    <row r="12" spans="1:5" x14ac:dyDescent="0.3">
      <c r="A12" s="19" t="s">
        <v>18</v>
      </c>
      <c r="B12" s="19" t="s">
        <v>46</v>
      </c>
      <c r="C12" s="31" t="s">
        <v>85</v>
      </c>
      <c r="D12" s="31" t="s">
        <v>88</v>
      </c>
      <c r="E12" s="26">
        <f>VLOOKUP(A12,Department!A:E,5,0)</f>
        <v>44805</v>
      </c>
    </row>
    <row r="13" spans="1:5" x14ac:dyDescent="0.3">
      <c r="A13" s="19" t="s">
        <v>12</v>
      </c>
      <c r="B13" s="19" t="s">
        <v>47</v>
      </c>
      <c r="C13" s="31" t="s">
        <v>77</v>
      </c>
      <c r="D13" s="31" t="s">
        <v>90</v>
      </c>
      <c r="E13" s="26">
        <f>VLOOKUP(A13,Department!A:E,5,0)</f>
        <v>44825</v>
      </c>
    </row>
    <row r="14" spans="1:5" x14ac:dyDescent="0.3">
      <c r="A14" s="19" t="s">
        <v>2</v>
      </c>
      <c r="B14" s="19" t="s">
        <v>47</v>
      </c>
      <c r="C14" s="31" t="s">
        <v>81</v>
      </c>
      <c r="D14" s="31" t="s">
        <v>93</v>
      </c>
      <c r="E14" s="26">
        <f>VLOOKUP(A14,Department!A:E,5,0)</f>
        <v>44927</v>
      </c>
    </row>
    <row r="15" spans="1:5" x14ac:dyDescent="0.3">
      <c r="A15" s="19" t="s">
        <v>22</v>
      </c>
      <c r="B15" s="19" t="s">
        <v>47</v>
      </c>
      <c r="C15" s="31" t="s">
        <v>85</v>
      </c>
      <c r="D15" s="31" t="s">
        <v>88</v>
      </c>
      <c r="E15" s="26">
        <f>VLOOKUP(A15,Department!A:E,5,0)</f>
        <v>44958</v>
      </c>
    </row>
    <row r="16" spans="1:5" x14ac:dyDescent="0.3">
      <c r="A16" s="19" t="s">
        <v>23</v>
      </c>
      <c r="B16" s="19" t="s">
        <v>47</v>
      </c>
      <c r="C16" s="31" t="s">
        <v>75</v>
      </c>
      <c r="D16" s="31" t="s">
        <v>89</v>
      </c>
      <c r="E16" s="26">
        <f>VLOOKUP(A16,Department!A:E,5,0)</f>
        <v>45034</v>
      </c>
    </row>
    <row r="17" spans="1:5" x14ac:dyDescent="0.3">
      <c r="A17" s="19" t="s">
        <v>3</v>
      </c>
      <c r="B17" s="19" t="s">
        <v>47</v>
      </c>
      <c r="C17" s="31" t="s">
        <v>78</v>
      </c>
      <c r="D17" s="31" t="s">
        <v>89</v>
      </c>
      <c r="E17" s="26">
        <f>VLOOKUP(A17,Department!A:E,5,0)</f>
        <v>45072</v>
      </c>
    </row>
    <row r="18" spans="1:5" x14ac:dyDescent="0.3">
      <c r="A18" s="19" t="s">
        <v>19</v>
      </c>
      <c r="B18" s="19" t="s">
        <v>46</v>
      </c>
      <c r="C18" s="31" t="s">
        <v>77</v>
      </c>
      <c r="D18" s="31" t="s">
        <v>90</v>
      </c>
      <c r="E18" s="26">
        <f>VLOOKUP(A18,Department!A:E,5,0)</f>
        <v>45083</v>
      </c>
    </row>
    <row r="19" spans="1:5" x14ac:dyDescent="0.3">
      <c r="A19" s="19" t="s">
        <v>4</v>
      </c>
      <c r="B19" s="19" t="s">
        <v>47</v>
      </c>
      <c r="C19" s="31" t="s">
        <v>81</v>
      </c>
      <c r="D19" s="31" t="s">
        <v>93</v>
      </c>
      <c r="E19" s="26">
        <f>VLOOKUP(A19,Department!A:E,5,0)</f>
        <v>45085</v>
      </c>
    </row>
    <row r="20" spans="1:5" x14ac:dyDescent="0.3">
      <c r="A20" s="19" t="s">
        <v>21</v>
      </c>
      <c r="B20" s="19" t="s">
        <v>48</v>
      </c>
      <c r="C20" s="31" t="s">
        <v>80</v>
      </c>
      <c r="D20" s="31" t="s">
        <v>88</v>
      </c>
      <c r="E20" s="26">
        <f>VLOOKUP(A20,Department!A:E,5,0)</f>
        <v>45139</v>
      </c>
    </row>
    <row r="21" spans="1:5" x14ac:dyDescent="0.3">
      <c r="A21" s="19" t="s">
        <v>10</v>
      </c>
      <c r="B21" s="19" t="s">
        <v>46</v>
      </c>
      <c r="C21" s="31" t="s">
        <v>76</v>
      </c>
      <c r="D21" s="31" t="s">
        <v>90</v>
      </c>
      <c r="E21" s="26">
        <f>VLOOKUP(A21,Department!A:E,5,0)</f>
        <v>45205</v>
      </c>
    </row>
    <row r="22" spans="1:5" x14ac:dyDescent="0.3">
      <c r="A22" s="19" t="s">
        <v>38</v>
      </c>
      <c r="B22" s="19" t="s">
        <v>47</v>
      </c>
      <c r="C22" s="31" t="s">
        <v>84</v>
      </c>
      <c r="D22" s="31" t="s">
        <v>90</v>
      </c>
      <c r="E22" s="26">
        <f>VLOOKUP(A22,Department!A:E,5,0)</f>
        <v>45251</v>
      </c>
    </row>
    <row r="23" spans="1:5" x14ac:dyDescent="0.3">
      <c r="A23" s="19" t="s">
        <v>51</v>
      </c>
      <c r="B23" s="19" t="s">
        <v>47</v>
      </c>
      <c r="C23" s="31" t="s">
        <v>100</v>
      </c>
      <c r="D23" s="31" t="s">
        <v>89</v>
      </c>
      <c r="E23" s="26">
        <f>VLOOKUP(A23,Department!A:E,5,0)</f>
        <v>45316</v>
      </c>
    </row>
    <row r="24" spans="1:5" x14ac:dyDescent="0.3">
      <c r="A24" s="19" t="s">
        <v>49</v>
      </c>
      <c r="B24" s="19" t="s">
        <v>47</v>
      </c>
      <c r="C24" s="31" t="s">
        <v>115</v>
      </c>
      <c r="D24" s="31" t="s">
        <v>90</v>
      </c>
      <c r="E24" s="26">
        <f>VLOOKUP(A24,Department!A:E,5,0)</f>
        <v>45292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C689D-C904-45B6-8599-A23AA6F16B54}">
  <dimension ref="A1:Q18"/>
  <sheetViews>
    <sheetView topLeftCell="J1" workbookViewId="0">
      <selection activeCell="K1" sqref="K1"/>
    </sheetView>
  </sheetViews>
  <sheetFormatPr defaultColWidth="12.21875" defaultRowHeight="14.4" x14ac:dyDescent="0.3"/>
  <cols>
    <col min="1" max="1" width="20.77734375" style="43" bestFit="1" customWidth="1"/>
    <col min="2" max="3" width="12.21875" style="43"/>
    <col min="4" max="4" width="12.21875" style="43" customWidth="1"/>
    <col min="5" max="10" width="12.21875" style="43"/>
    <col min="11" max="11" width="28.6640625" style="43" bestFit="1" customWidth="1"/>
    <col min="12" max="12" width="27.33203125" style="43" bestFit="1" customWidth="1"/>
    <col min="13" max="13" width="24.109375" style="43" bestFit="1" customWidth="1"/>
    <col min="14" max="14" width="29.21875" style="43" bestFit="1" customWidth="1"/>
    <col min="15" max="15" width="28" style="43" bestFit="1" customWidth="1"/>
    <col min="16" max="16" width="23.44140625" style="43" bestFit="1" customWidth="1"/>
    <col min="17" max="17" width="28.77734375" style="43" bestFit="1" customWidth="1"/>
    <col min="18" max="16384" width="12.21875" style="43"/>
  </cols>
  <sheetData>
    <row r="1" spans="1:17" ht="28.8" x14ac:dyDescent="0.3">
      <c r="A1" s="41" t="s">
        <v>147</v>
      </c>
      <c r="B1" s="41" t="s">
        <v>148</v>
      </c>
      <c r="C1" s="41" t="s">
        <v>149</v>
      </c>
      <c r="D1" s="41" t="s">
        <v>150</v>
      </c>
      <c r="E1" s="41" t="s">
        <v>151</v>
      </c>
      <c r="F1" s="41" t="s">
        <v>152</v>
      </c>
      <c r="G1" s="41" t="s">
        <v>153</v>
      </c>
      <c r="H1" s="41" t="s">
        <v>154</v>
      </c>
      <c r="I1" s="41" t="s">
        <v>155</v>
      </c>
      <c r="K1" s="41" t="s">
        <v>177</v>
      </c>
      <c r="L1" s="41" t="s">
        <v>178</v>
      </c>
      <c r="M1" s="41" t="s">
        <v>179</v>
      </c>
      <c r="N1" s="41" t="s">
        <v>180</v>
      </c>
      <c r="O1" s="41" t="s">
        <v>181</v>
      </c>
      <c r="P1" s="41" t="s">
        <v>182</v>
      </c>
      <c r="Q1" s="41" t="s">
        <v>183</v>
      </c>
    </row>
    <row r="2" spans="1:17" ht="57.6" x14ac:dyDescent="0.3">
      <c r="A2" s="9" t="s">
        <v>156</v>
      </c>
      <c r="B2" s="42" t="s">
        <v>157</v>
      </c>
      <c r="C2" s="42" t="s">
        <v>146</v>
      </c>
      <c r="D2" s="42" t="s">
        <v>158</v>
      </c>
      <c r="E2" s="42" t="s">
        <v>146</v>
      </c>
      <c r="F2" s="42" t="s">
        <v>146</v>
      </c>
      <c r="G2" s="42" t="s">
        <v>146</v>
      </c>
      <c r="H2" s="42" t="s">
        <v>146</v>
      </c>
      <c r="I2" s="42" t="s">
        <v>146</v>
      </c>
      <c r="K2" s="42" t="s">
        <v>184</v>
      </c>
      <c r="L2" s="42" t="s">
        <v>209</v>
      </c>
      <c r="M2" s="42" t="s">
        <v>210</v>
      </c>
      <c r="N2" s="42" t="s">
        <v>211</v>
      </c>
      <c r="O2" s="42" t="s">
        <v>212</v>
      </c>
      <c r="P2" s="42" t="s">
        <v>213</v>
      </c>
      <c r="Q2" s="42" t="s">
        <v>214</v>
      </c>
    </row>
    <row r="3" spans="1:17" ht="28.8" x14ac:dyDescent="0.3">
      <c r="A3" s="9" t="s">
        <v>159</v>
      </c>
      <c r="B3" s="42" t="s">
        <v>157</v>
      </c>
      <c r="C3" s="42" t="s">
        <v>146</v>
      </c>
      <c r="D3" s="42" t="s">
        <v>158</v>
      </c>
      <c r="E3" s="42" t="s">
        <v>146</v>
      </c>
      <c r="F3" s="42" t="s">
        <v>146</v>
      </c>
      <c r="G3" s="42" t="s">
        <v>146</v>
      </c>
      <c r="H3" s="42" t="s">
        <v>146</v>
      </c>
      <c r="I3" s="42" t="s">
        <v>146</v>
      </c>
      <c r="K3" s="42" t="s">
        <v>185</v>
      </c>
      <c r="L3" s="42" t="s">
        <v>146</v>
      </c>
      <c r="M3" s="42" t="s">
        <v>162</v>
      </c>
      <c r="N3" s="42" t="s">
        <v>157</v>
      </c>
      <c r="O3" s="42" t="s">
        <v>146</v>
      </c>
      <c r="P3" s="42" t="s">
        <v>146</v>
      </c>
      <c r="Q3" s="42" t="s">
        <v>186</v>
      </c>
    </row>
    <row r="4" spans="1:17" ht="28.8" x14ac:dyDescent="0.3">
      <c r="A4" s="9" t="s">
        <v>160</v>
      </c>
      <c r="B4" s="42" t="s">
        <v>157</v>
      </c>
      <c r="C4" s="42" t="s">
        <v>146</v>
      </c>
      <c r="D4" s="42" t="s">
        <v>146</v>
      </c>
      <c r="E4" s="42" t="s">
        <v>146</v>
      </c>
      <c r="F4" s="42" t="s">
        <v>146</v>
      </c>
      <c r="G4" s="42" t="s">
        <v>146</v>
      </c>
      <c r="H4" s="42" t="s">
        <v>146</v>
      </c>
      <c r="I4" s="42" t="s">
        <v>146</v>
      </c>
      <c r="K4" s="42" t="s">
        <v>187</v>
      </c>
      <c r="L4" s="42" t="s">
        <v>146</v>
      </c>
      <c r="M4" s="42" t="s">
        <v>146</v>
      </c>
      <c r="N4" s="42" t="s">
        <v>146</v>
      </c>
      <c r="O4" s="42" t="s">
        <v>146</v>
      </c>
      <c r="P4" s="42" t="s">
        <v>146</v>
      </c>
      <c r="Q4" s="42" t="s">
        <v>188</v>
      </c>
    </row>
    <row r="5" spans="1:17" x14ac:dyDescent="0.3">
      <c r="A5" s="9" t="s">
        <v>161</v>
      </c>
      <c r="B5" s="42" t="s">
        <v>157</v>
      </c>
      <c r="C5" s="42" t="s">
        <v>146</v>
      </c>
      <c r="D5" s="42" t="s">
        <v>157</v>
      </c>
      <c r="E5" s="42" t="s">
        <v>146</v>
      </c>
      <c r="F5" s="42" t="s">
        <v>146</v>
      </c>
      <c r="G5" s="42" t="s">
        <v>146</v>
      </c>
      <c r="H5" s="42" t="s">
        <v>146</v>
      </c>
      <c r="I5" s="42" t="s">
        <v>162</v>
      </c>
      <c r="K5" s="42" t="s">
        <v>189</v>
      </c>
      <c r="L5" s="42" t="s">
        <v>146</v>
      </c>
      <c r="M5" s="42" t="s">
        <v>146</v>
      </c>
      <c r="N5" s="42" t="s">
        <v>157</v>
      </c>
      <c r="O5" s="42" t="s">
        <v>146</v>
      </c>
      <c r="P5" s="42" t="s">
        <v>146</v>
      </c>
      <c r="Q5" s="42" t="s">
        <v>146</v>
      </c>
    </row>
    <row r="6" spans="1:17" x14ac:dyDescent="0.3">
      <c r="A6" s="9" t="s">
        <v>163</v>
      </c>
      <c r="B6" s="42" t="s">
        <v>157</v>
      </c>
      <c r="C6" s="42" t="s">
        <v>146</v>
      </c>
      <c r="D6" s="42" t="s">
        <v>146</v>
      </c>
      <c r="E6" s="42" t="s">
        <v>146</v>
      </c>
      <c r="F6" s="42" t="s">
        <v>146</v>
      </c>
      <c r="G6" s="42" t="s">
        <v>157</v>
      </c>
      <c r="H6" s="42" t="s">
        <v>146</v>
      </c>
      <c r="I6" s="42" t="s">
        <v>146</v>
      </c>
      <c r="K6" s="42" t="s">
        <v>190</v>
      </c>
      <c r="L6" s="42" t="s">
        <v>157</v>
      </c>
      <c r="M6" s="42" t="s">
        <v>146</v>
      </c>
      <c r="N6" s="42" t="s">
        <v>146</v>
      </c>
      <c r="O6" s="42" t="s">
        <v>146</v>
      </c>
      <c r="P6" s="42" t="s">
        <v>146</v>
      </c>
      <c r="Q6" s="42" t="s">
        <v>146</v>
      </c>
    </row>
    <row r="7" spans="1:17" ht="28.8" x14ac:dyDescent="0.3">
      <c r="A7" s="9" t="s">
        <v>164</v>
      </c>
      <c r="B7" s="42" t="s">
        <v>157</v>
      </c>
      <c r="C7" s="42" t="s">
        <v>146</v>
      </c>
      <c r="D7" s="42" t="s">
        <v>158</v>
      </c>
      <c r="E7" s="42" t="s">
        <v>146</v>
      </c>
      <c r="F7" s="42" t="s">
        <v>157</v>
      </c>
      <c r="G7" s="42" t="s">
        <v>165</v>
      </c>
      <c r="H7" s="42" t="s">
        <v>146</v>
      </c>
      <c r="I7" s="42" t="s">
        <v>157</v>
      </c>
      <c r="K7" s="42" t="s">
        <v>191</v>
      </c>
      <c r="L7" s="42" t="s">
        <v>146</v>
      </c>
      <c r="M7" s="42" t="s">
        <v>157</v>
      </c>
      <c r="N7" s="42" t="s">
        <v>157</v>
      </c>
      <c r="O7" s="42" t="s">
        <v>146</v>
      </c>
      <c r="P7" s="42" t="s">
        <v>157</v>
      </c>
      <c r="Q7" s="42" t="s">
        <v>146</v>
      </c>
    </row>
    <row r="8" spans="1:17" ht="28.8" x14ac:dyDescent="0.3">
      <c r="A8" s="9" t="s">
        <v>166</v>
      </c>
      <c r="B8" s="42" t="s">
        <v>146</v>
      </c>
      <c r="C8" s="42" t="s">
        <v>158</v>
      </c>
      <c r="D8" s="42" t="s">
        <v>146</v>
      </c>
      <c r="E8" s="42" t="s">
        <v>146</v>
      </c>
      <c r="F8" s="42" t="s">
        <v>146</v>
      </c>
      <c r="G8" s="42" t="s">
        <v>146</v>
      </c>
      <c r="H8" s="42" t="s">
        <v>146</v>
      </c>
      <c r="I8" s="42" t="s">
        <v>146</v>
      </c>
      <c r="K8" s="42" t="s">
        <v>192</v>
      </c>
      <c r="L8" s="42" t="s">
        <v>146</v>
      </c>
      <c r="M8" s="42" t="s">
        <v>146</v>
      </c>
      <c r="N8" s="42" t="s">
        <v>146</v>
      </c>
      <c r="O8" s="42" t="s">
        <v>157</v>
      </c>
      <c r="P8" s="42" t="s">
        <v>146</v>
      </c>
      <c r="Q8" s="42" t="s">
        <v>146</v>
      </c>
    </row>
    <row r="9" spans="1:17" ht="28.8" x14ac:dyDescent="0.3">
      <c r="A9" s="9" t="s">
        <v>167</v>
      </c>
      <c r="B9" s="42" t="s">
        <v>146</v>
      </c>
      <c r="C9" s="42" t="s">
        <v>146</v>
      </c>
      <c r="D9" s="42" t="s">
        <v>157</v>
      </c>
      <c r="E9" s="42" t="s">
        <v>146</v>
      </c>
      <c r="F9" s="42" t="s">
        <v>146</v>
      </c>
      <c r="G9" s="42" t="s">
        <v>146</v>
      </c>
      <c r="H9" s="42" t="s">
        <v>146</v>
      </c>
      <c r="I9" s="42" t="s">
        <v>146</v>
      </c>
      <c r="K9" s="42" t="s">
        <v>193</v>
      </c>
      <c r="L9" s="42" t="s">
        <v>194</v>
      </c>
      <c r="M9" s="42" t="s">
        <v>195</v>
      </c>
      <c r="N9" s="42" t="s">
        <v>196</v>
      </c>
      <c r="O9" s="42" t="s">
        <v>197</v>
      </c>
      <c r="P9" s="42" t="s">
        <v>165</v>
      </c>
      <c r="Q9" s="42" t="s">
        <v>198</v>
      </c>
    </row>
    <row r="10" spans="1:17" ht="28.8" x14ac:dyDescent="0.3">
      <c r="A10" s="9" t="s">
        <v>168</v>
      </c>
      <c r="B10" s="42" t="s">
        <v>158</v>
      </c>
      <c r="C10" s="42" t="s">
        <v>146</v>
      </c>
      <c r="D10" s="42" t="s">
        <v>146</v>
      </c>
      <c r="E10" s="42" t="s">
        <v>146</v>
      </c>
      <c r="F10" s="42" t="s">
        <v>146</v>
      </c>
      <c r="G10" s="42" t="s">
        <v>146</v>
      </c>
      <c r="H10" s="42" t="s">
        <v>146</v>
      </c>
      <c r="I10" s="42" t="s">
        <v>146</v>
      </c>
      <c r="K10" s="42" t="s">
        <v>199</v>
      </c>
      <c r="L10" s="42" t="s">
        <v>200</v>
      </c>
      <c r="M10" s="42" t="s">
        <v>201</v>
      </c>
      <c r="N10" s="42" t="s">
        <v>202</v>
      </c>
      <c r="O10" s="42" t="s">
        <v>146</v>
      </c>
      <c r="P10" s="42" t="s">
        <v>146</v>
      </c>
      <c r="Q10" s="42" t="s">
        <v>146</v>
      </c>
    </row>
    <row r="11" spans="1:17" x14ac:dyDescent="0.3">
      <c r="A11" s="9" t="s">
        <v>169</v>
      </c>
      <c r="B11" s="42" t="s">
        <v>158</v>
      </c>
      <c r="C11" s="42" t="s">
        <v>146</v>
      </c>
      <c r="D11" s="42" t="s">
        <v>146</v>
      </c>
      <c r="E11" s="42" t="s">
        <v>146</v>
      </c>
      <c r="F11" s="42" t="s">
        <v>146</v>
      </c>
      <c r="G11" s="42" t="s">
        <v>146</v>
      </c>
      <c r="H11" s="42" t="s">
        <v>146</v>
      </c>
      <c r="I11" s="42" t="s">
        <v>146</v>
      </c>
      <c r="K11" s="42" t="s">
        <v>203</v>
      </c>
      <c r="L11" s="42" t="s">
        <v>204</v>
      </c>
      <c r="M11" s="42" t="s">
        <v>205</v>
      </c>
      <c r="N11" s="42" t="s">
        <v>205</v>
      </c>
      <c r="O11" s="42" t="s">
        <v>206</v>
      </c>
      <c r="P11" s="42" t="s">
        <v>207</v>
      </c>
      <c r="Q11" s="42" t="s">
        <v>208</v>
      </c>
    </row>
    <row r="12" spans="1:17" x14ac:dyDescent="0.3">
      <c r="A12" s="9" t="s">
        <v>170</v>
      </c>
      <c r="B12" s="42" t="s">
        <v>146</v>
      </c>
      <c r="C12" s="42" t="s">
        <v>157</v>
      </c>
      <c r="D12" s="42" t="s">
        <v>157</v>
      </c>
      <c r="E12" s="42" t="s">
        <v>146</v>
      </c>
      <c r="F12" s="42" t="s">
        <v>146</v>
      </c>
      <c r="G12" s="42" t="s">
        <v>146</v>
      </c>
      <c r="H12" s="42" t="s">
        <v>146</v>
      </c>
      <c r="I12" s="42" t="s">
        <v>146</v>
      </c>
    </row>
    <row r="13" spans="1:17" x14ac:dyDescent="0.3">
      <c r="A13" s="9" t="s">
        <v>171</v>
      </c>
      <c r="B13" s="42" t="s">
        <v>146</v>
      </c>
      <c r="C13" s="42" t="s">
        <v>157</v>
      </c>
      <c r="D13" s="42" t="s">
        <v>146</v>
      </c>
      <c r="E13" s="42" t="s">
        <v>146</v>
      </c>
      <c r="F13" s="42" t="s">
        <v>146</v>
      </c>
      <c r="G13" s="42" t="s">
        <v>146</v>
      </c>
      <c r="H13" s="42" t="s">
        <v>146</v>
      </c>
      <c r="I13" s="42" t="s">
        <v>146</v>
      </c>
    </row>
    <row r="14" spans="1:17" x14ac:dyDescent="0.3">
      <c r="A14" s="9" t="s">
        <v>172</v>
      </c>
      <c r="B14" s="42" t="s">
        <v>146</v>
      </c>
      <c r="C14" s="42" t="s">
        <v>146</v>
      </c>
      <c r="D14" s="42" t="s">
        <v>146</v>
      </c>
      <c r="E14" s="42" t="s">
        <v>157</v>
      </c>
      <c r="F14" s="42" t="s">
        <v>146</v>
      </c>
      <c r="G14" s="42" t="s">
        <v>146</v>
      </c>
      <c r="H14" s="42" t="s">
        <v>146</v>
      </c>
      <c r="I14" s="42" t="s">
        <v>146</v>
      </c>
    </row>
    <row r="15" spans="1:17" x14ac:dyDescent="0.3">
      <c r="A15" s="9" t="s">
        <v>173</v>
      </c>
      <c r="B15" s="42" t="s">
        <v>146</v>
      </c>
      <c r="C15" s="42" t="s">
        <v>146</v>
      </c>
      <c r="D15" s="42" t="s">
        <v>157</v>
      </c>
      <c r="E15" s="42" t="s">
        <v>146</v>
      </c>
      <c r="F15" s="42" t="s">
        <v>146</v>
      </c>
      <c r="G15" s="42" t="s">
        <v>146</v>
      </c>
      <c r="H15" s="42" t="s">
        <v>146</v>
      </c>
      <c r="I15" s="42" t="s">
        <v>146</v>
      </c>
    </row>
    <row r="16" spans="1:17" x14ac:dyDescent="0.3">
      <c r="A16" s="9" t="s">
        <v>174</v>
      </c>
      <c r="B16" s="42" t="s">
        <v>146</v>
      </c>
      <c r="C16" s="42" t="s">
        <v>146</v>
      </c>
      <c r="D16" s="42" t="s">
        <v>146</v>
      </c>
      <c r="E16" s="42" t="s">
        <v>146</v>
      </c>
      <c r="F16" s="42" t="s">
        <v>146</v>
      </c>
      <c r="G16" s="42" t="s">
        <v>146</v>
      </c>
      <c r="H16" s="42" t="s">
        <v>146</v>
      </c>
      <c r="I16" s="42" t="s">
        <v>157</v>
      </c>
    </row>
    <row r="17" spans="1:9" x14ac:dyDescent="0.3">
      <c r="A17" s="9" t="s">
        <v>175</v>
      </c>
      <c r="B17" s="42" t="s">
        <v>146</v>
      </c>
      <c r="C17" s="42" t="s">
        <v>146</v>
      </c>
      <c r="D17" s="42" t="s">
        <v>157</v>
      </c>
      <c r="E17" s="42" t="s">
        <v>146</v>
      </c>
      <c r="F17" s="42" t="s">
        <v>146</v>
      </c>
      <c r="G17" s="42" t="s">
        <v>146</v>
      </c>
      <c r="H17" s="42" t="s">
        <v>157</v>
      </c>
      <c r="I17" s="42" t="s">
        <v>146</v>
      </c>
    </row>
    <row r="18" spans="1:9" x14ac:dyDescent="0.3">
      <c r="A18" s="9" t="s">
        <v>176</v>
      </c>
      <c r="B18" s="42" t="s">
        <v>146</v>
      </c>
      <c r="C18" s="42" t="s">
        <v>146</v>
      </c>
      <c r="D18" s="42" t="s">
        <v>146</v>
      </c>
      <c r="E18" s="42" t="s">
        <v>146</v>
      </c>
      <c r="F18" s="42" t="s">
        <v>146</v>
      </c>
      <c r="G18" s="42" t="s">
        <v>146</v>
      </c>
      <c r="H18" s="42" t="s">
        <v>157</v>
      </c>
      <c r="I18" s="42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Efforts</vt:lpstr>
      <vt:lpstr>Cost</vt:lpstr>
      <vt:lpstr>Resource</vt:lpstr>
      <vt:lpstr>Bug</vt:lpstr>
      <vt:lpstr>Execution</vt:lpstr>
      <vt:lpstr>CostDep</vt:lpstr>
      <vt:lpstr>Department</vt:lpstr>
      <vt:lpstr>Status</vt:lpstr>
      <vt:lpstr>Technology</vt:lpstr>
      <vt:lpstr>Metrics</vt:lpstr>
      <vt:lpstr>ActiveHistory</vt:lpstr>
      <vt:lpstr>Automation Percentage</vt:lpstr>
      <vt:lpstr>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Vignesh D</dc:creator>
  <cp:lastModifiedBy>Vignesh D</cp:lastModifiedBy>
  <dcterms:created xsi:type="dcterms:W3CDTF">2023-12-13T15:14:30Z</dcterms:created>
  <dcterms:modified xsi:type="dcterms:W3CDTF">2024-02-21T14:33:52Z</dcterms:modified>
</cp:coreProperties>
</file>