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ky\Desktop\SM\SOEN6611-Project\SoftwareMeasurement\Metrics Calculations\All Metric Calculations\"/>
    </mc:Choice>
  </mc:AlternateContent>
  <bookViews>
    <workbookView xWindow="0" yWindow="0" windowWidth="20490" windowHeight="7755" activeTab="4"/>
  </bookViews>
  <sheets>
    <sheet name="Collections" sheetId="1" r:id="rId1"/>
    <sheet name="Codec" sheetId="2" r:id="rId2"/>
    <sheet name="Configurations" sheetId="3" r:id="rId3"/>
    <sheet name="Calculations" sheetId="4" r:id="rId4"/>
    <sheet name="Poo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5" l="1"/>
  <c r="L15" i="5"/>
  <c r="L16" i="5" s="1"/>
  <c r="K15" i="5"/>
  <c r="K16" i="5" s="1"/>
  <c r="J15" i="5"/>
  <c r="P8" i="5"/>
  <c r="O8" i="5"/>
  <c r="L16" i="4" l="1"/>
  <c r="K16" i="4"/>
  <c r="L15" i="4"/>
  <c r="K15" i="4"/>
  <c r="J15" i="4"/>
  <c r="J16" i="4" s="1"/>
  <c r="L16" i="2" l="1"/>
  <c r="K16" i="2"/>
  <c r="L15" i="2"/>
  <c r="K15" i="2"/>
  <c r="J15" i="2"/>
  <c r="J16" i="2" s="1"/>
  <c r="S8" i="2"/>
  <c r="M15" i="1" l="1"/>
  <c r="M16" i="1" s="1"/>
  <c r="L15" i="1"/>
  <c r="L16" i="1" s="1"/>
  <c r="K15" i="1"/>
  <c r="K16" i="1" s="1"/>
  <c r="J15" i="1"/>
  <c r="J16" i="1" s="1"/>
  <c r="R8" i="1"/>
  <c r="O8" i="1"/>
  <c r="M8" i="1"/>
</calcChain>
</file>

<file path=xl/comments1.xml><?xml version="1.0" encoding="utf-8"?>
<comments xmlns="http://schemas.openxmlformats.org/spreadsheetml/2006/main">
  <authors>
    <author>Khashyap V</author>
  </authors>
  <commentList>
    <comment ref="R8" authorId="0" shapeId="0">
      <text>
        <r>
          <rPr>
            <b/>
            <sz val="9"/>
            <color indexed="81"/>
            <rFont val="Tahoma"/>
            <charset val="1"/>
          </rPr>
          <t>Khashyap V:</t>
        </r>
        <r>
          <rPr>
            <sz val="9"/>
            <color indexed="81"/>
            <rFont val="Tahoma"/>
            <charset val="1"/>
          </rPr>
          <t xml:space="preserve">
Relative Churned Code between 4.2 and 4.3</t>
        </r>
      </text>
    </comment>
  </commentList>
</comments>
</file>

<file path=xl/comments2.xml><?xml version="1.0" encoding="utf-8"?>
<comments xmlns="http://schemas.openxmlformats.org/spreadsheetml/2006/main">
  <authors>
    <author>Khashyap V</author>
  </authors>
  <commentList>
    <comment ref="S8" authorId="0" shapeId="0">
      <text>
        <r>
          <rPr>
            <b/>
            <sz val="9"/>
            <color indexed="81"/>
            <rFont val="Tahoma"/>
            <family val="2"/>
          </rPr>
          <t>Khashyap V:</t>
        </r>
        <r>
          <rPr>
            <sz val="9"/>
            <color indexed="81"/>
            <rFont val="Tahoma"/>
            <family val="2"/>
          </rPr>
          <t xml:space="preserve">
Code churn between version 1.11 and 1.12</t>
        </r>
      </text>
    </comment>
  </commentList>
</comments>
</file>

<file path=xl/comments3.xml><?xml version="1.0" encoding="utf-8"?>
<comments xmlns="http://schemas.openxmlformats.org/spreadsheetml/2006/main">
  <authors>
    <author>Khashyap V</author>
  </authors>
  <commentList>
    <comment ref="L8" authorId="0" shapeId="0">
      <text>
        <r>
          <rPr>
            <b/>
            <sz val="9"/>
            <color indexed="81"/>
            <rFont val="Tahoma"/>
            <family val="2"/>
          </rPr>
          <t>Khashyap V:</t>
        </r>
        <r>
          <rPr>
            <sz val="9"/>
            <color indexed="81"/>
            <rFont val="Tahoma"/>
            <family val="2"/>
          </rPr>
          <t xml:space="preserve">
Code Churn between 3.6 and 3.6.1
</t>
        </r>
      </text>
    </comment>
  </commentList>
</comments>
</file>

<file path=xl/comments4.xml><?xml version="1.0" encoding="utf-8"?>
<comments xmlns="http://schemas.openxmlformats.org/spreadsheetml/2006/main">
  <authors>
    <author>Khashyap V</author>
  </authors>
  <commentList>
    <comment ref="O8" authorId="0" shapeId="0">
      <text>
        <r>
          <rPr>
            <b/>
            <sz val="9"/>
            <color indexed="81"/>
            <rFont val="Tahoma"/>
            <charset val="1"/>
          </rPr>
          <t>Khashyap V:</t>
        </r>
        <r>
          <rPr>
            <sz val="9"/>
            <color indexed="81"/>
            <rFont val="Tahoma"/>
            <charset val="1"/>
          </rPr>
          <t xml:space="preserve">
Relative Churned Code between 2.6 &amp; 2.6.1</t>
        </r>
      </text>
    </comment>
    <comment ref="P8" authorId="0" shapeId="0">
      <text>
        <r>
          <rPr>
            <b/>
            <sz val="9"/>
            <color indexed="81"/>
            <rFont val="Tahoma"/>
            <charset val="1"/>
          </rPr>
          <t>Khashyap V:</t>
        </r>
        <r>
          <rPr>
            <sz val="9"/>
            <color indexed="81"/>
            <rFont val="Tahoma"/>
            <charset val="1"/>
          </rPr>
          <t xml:space="preserve">
Relative Churn Code between 2.6.1 &amp; 2.6.2</t>
        </r>
      </text>
    </comment>
  </commentList>
</comments>
</file>

<file path=xl/sharedStrings.xml><?xml version="1.0" encoding="utf-8"?>
<sst xmlns="http://schemas.openxmlformats.org/spreadsheetml/2006/main" count="272" uniqueCount="79">
  <si>
    <t>Apache Commons – Collections (v4.3) Metric Calculations</t>
  </si>
  <si>
    <t>Coverage Results(Metric 1 , 2 &amp; 4)</t>
  </si>
  <si>
    <t>Churned Code Results(Metric 5)</t>
  </si>
  <si>
    <t>Version</t>
  </si>
  <si>
    <t>4.1-RC1</t>
  </si>
  <si>
    <t>4.1-RC2</t>
  </si>
  <si>
    <t>4.2-RC1</t>
  </si>
  <si>
    <t>4.3-RC1</t>
  </si>
  <si>
    <t>4.3-RC2</t>
  </si>
  <si>
    <t>Commit ID</t>
  </si>
  <si>
    <t>db18992</t>
  </si>
  <si>
    <t>cb15716</t>
  </si>
  <si>
    <t>483cbbb</t>
  </si>
  <si>
    <t>77e37db</t>
  </si>
  <si>
    <t>c2e5d20</t>
  </si>
  <si>
    <t>132622e</t>
  </si>
  <si>
    <t>5f959fd</t>
  </si>
  <si>
    <t>Code Coverage(%)</t>
  </si>
  <si>
    <t>LOC</t>
  </si>
  <si>
    <t>Branch Coverage(%)</t>
  </si>
  <si>
    <t>LOC(Added+Changed)</t>
  </si>
  <si>
    <t>-</t>
  </si>
  <si>
    <t>Complexity</t>
  </si>
  <si>
    <t>Relative Churned Code</t>
  </si>
  <si>
    <t>Mutation Score Results(Metric 3)</t>
  </si>
  <si>
    <t>Post Defect Density Results(Metric 6)</t>
  </si>
  <si>
    <t>No. Of Classes</t>
  </si>
  <si>
    <t>No. of Bugs</t>
  </si>
  <si>
    <t>Line Coverage(%)</t>
  </si>
  <si>
    <t>Mutation Coverage(%)</t>
  </si>
  <si>
    <t>PD Bug Density(LOC)</t>
  </si>
  <si>
    <t>PD Bug Density(KLOC)</t>
  </si>
  <si>
    <t>Apache Commons – Codec (v1.12) Metric Calculations</t>
  </si>
  <si>
    <t>1.10-RC1</t>
  </si>
  <si>
    <t>1.10-RC2</t>
  </si>
  <si>
    <t>1.11-RC1</t>
  </si>
  <si>
    <t>1.12-RC1</t>
  </si>
  <si>
    <t>1.12-RC2</t>
  </si>
  <si>
    <t>1.12-RC3</t>
  </si>
  <si>
    <t>e9da3d1</t>
  </si>
  <si>
    <t>9ceef22</t>
  </si>
  <si>
    <t>0082c9e</t>
  </si>
  <si>
    <t>52cfc73</t>
  </si>
  <si>
    <t>566477c</t>
  </si>
  <si>
    <t>67e23d5</t>
  </si>
  <si>
    <t>10d9ee2</t>
  </si>
  <si>
    <t>ab83ed5</t>
  </si>
  <si>
    <t>1884dc0</t>
  </si>
  <si>
    <t>Apache Commons – Configurations (v2.5) Metric Calculations</t>
  </si>
  <si>
    <t>2.3 RC1</t>
  </si>
  <si>
    <t>2.3 RC2</t>
  </si>
  <si>
    <t>2.4-RC1</t>
  </si>
  <si>
    <t>2.4-RC2</t>
  </si>
  <si>
    <t>2.5-RC1</t>
  </si>
  <si>
    <t>43bd7dc</t>
  </si>
  <si>
    <t>6543cb0</t>
  </si>
  <si>
    <t>dc00a04</t>
  </si>
  <si>
    <t>55b85f0</t>
  </si>
  <si>
    <t>f8b92ea</t>
  </si>
  <si>
    <t>42efe41</t>
  </si>
  <si>
    <t>33a3181</t>
  </si>
  <si>
    <t>Apache Commons – Math (v3.6.1) Metric Calculations</t>
  </si>
  <si>
    <t>3.6.1</t>
  </si>
  <si>
    <t>b3c5dae</t>
  </si>
  <si>
    <t>95a9d35</t>
  </si>
  <si>
    <t>16abfe5</t>
  </si>
  <si>
    <t>Apache Commons – Pool (v2.6.2) Metric Calculations</t>
  </si>
  <si>
    <t>2.6.1</t>
  </si>
  <si>
    <t>2.6.2</t>
  </si>
  <si>
    <t>2.60-RC1</t>
  </si>
  <si>
    <t>2.6.1-RC1</t>
  </si>
  <si>
    <t>2.6.1-RC2</t>
  </si>
  <si>
    <t>3b3ea3d</t>
  </si>
  <si>
    <t>d8524d2</t>
  </si>
  <si>
    <t>06de412</t>
  </si>
  <si>
    <t>07f1173</t>
  </si>
  <si>
    <t>281258e</t>
  </si>
  <si>
    <t>87c5dc1</t>
  </si>
  <si>
    <t xml:space="preserve"> 06de412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</si>
</sst>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16"/>
      <color theme="3"/>
      <name val="Calibri Light"/>
      <family val="2"/>
      <scheme val="maj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</font>
    <font>
      <b/>
      <sz val="20"/>
      <color rgb="FF44546A"/>
      <name val="Calibri"/>
    </font>
    <font>
      <sz val="10"/>
      <name val="Arial"/>
    </font>
    <font>
      <b/>
      <sz val="13"/>
      <color rgb="FF44546A"/>
      <name val="Calibri"/>
    </font>
    <font>
      <sz val="16"/>
      <color rgb="FF44546A"/>
      <name val="Arial"/>
    </font>
    <font>
      <b/>
      <sz val="11"/>
      <color rgb="FFFFFFFF"/>
      <name val="Calibri"/>
    </font>
    <font>
      <b/>
      <sz val="11"/>
      <color rgb="FFFFFFFF"/>
      <name val="Arial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rgb="FF4472C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5" fillId="2" borderId="0" applyNumberFormat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6" fillId="3" borderId="1" xfId="2" applyFont="1" applyFill="1" applyAlignment="1">
      <alignment horizontal="center"/>
    </xf>
    <xf numFmtId="0" fontId="3" fillId="3" borderId="0" xfId="3" applyFill="1" applyBorder="1" applyAlignment="1">
      <alignment horizontal="center"/>
    </xf>
    <xf numFmtId="0" fontId="7" fillId="0" borderId="0" xfId="1" applyFont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5" xfId="4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4" fillId="2" borderId="8" xfId="4" applyFont="1" applyBorder="1" applyAlignment="1">
      <alignment horizontal="center"/>
    </xf>
    <xf numFmtId="1" fontId="4" fillId="2" borderId="8" xfId="4" applyNumberFormat="1" applyFont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4" fillId="2" borderId="8" xfId="4" applyNumberFormat="1" applyFont="1" applyBorder="1" applyAlignment="1">
      <alignment horizontal="center"/>
    </xf>
    <xf numFmtId="0" fontId="2" fillId="3" borderId="1" xfId="2" applyFill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0" fontId="12" fillId="6" borderId="0" xfId="0" applyFont="1" applyFill="1" applyAlignment="1"/>
    <xf numFmtId="0" fontId="0" fillId="0" borderId="0" xfId="0" applyFont="1" applyAlignment="1"/>
    <xf numFmtId="0" fontId="13" fillId="6" borderId="9" xfId="0" applyFont="1" applyFill="1" applyBorder="1" applyAlignment="1">
      <alignment horizontal="center"/>
    </xf>
    <xf numFmtId="0" fontId="14" fillId="0" borderId="9" xfId="0" applyFont="1" applyBorder="1"/>
    <xf numFmtId="0" fontId="15" fillId="6" borderId="0" xfId="0" applyFont="1" applyFill="1" applyAlignment="1">
      <alignment horizontal="center"/>
    </xf>
    <xf numFmtId="0" fontId="0" fillId="0" borderId="0" xfId="0" applyFont="1" applyAlignment="1"/>
    <xf numFmtId="0" fontId="16" fillId="0" borderId="0" xfId="0" applyFont="1" applyAlignment="1"/>
    <xf numFmtId="0" fontId="17" fillId="7" borderId="10" xfId="0" applyFont="1" applyFill="1" applyBorder="1" applyAlignment="1">
      <alignment horizontal="center"/>
    </xf>
    <xf numFmtId="0" fontId="17" fillId="7" borderId="11" xfId="0" applyFont="1" applyFill="1" applyBorder="1" applyAlignment="1">
      <alignment horizontal="center"/>
    </xf>
    <xf numFmtId="0" fontId="18" fillId="7" borderId="10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17" fillId="7" borderId="13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2" fillId="0" borderId="0" xfId="0" applyFont="1" applyAlignment="1"/>
    <xf numFmtId="3" fontId="0" fillId="5" borderId="6" xfId="0" applyNumberFormat="1" applyFill="1" applyBorder="1" applyAlignment="1">
      <alignment horizontal="center"/>
    </xf>
    <xf numFmtId="3" fontId="0" fillId="5" borderId="7" xfId="0" applyNumberFormat="1" applyFill="1" applyBorder="1" applyAlignment="1">
      <alignment horizontal="center"/>
    </xf>
    <xf numFmtId="3" fontId="4" fillId="2" borderId="8" xfId="4" applyNumberFormat="1" applyFont="1" applyBorder="1" applyAlignment="1">
      <alignment horizontal="center"/>
    </xf>
  </cellXfs>
  <cellStyles count="5">
    <cellStyle name="Accent1" xfId="4" builtinId="29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4"/>
  <sheetViews>
    <sheetView workbookViewId="0">
      <selection sqref="A1:XFD1048576"/>
    </sheetView>
  </sheetViews>
  <sheetFormatPr defaultRowHeight="15" x14ac:dyDescent="0.25"/>
  <cols>
    <col min="1" max="2" width="9.140625" style="1"/>
    <col min="3" max="3" width="29" style="1" bestFit="1" customWidth="1"/>
    <col min="4" max="4" width="8.28515625" style="1" bestFit="1" customWidth="1"/>
    <col min="5" max="5" width="8" style="1" bestFit="1" customWidth="1"/>
    <col min="6" max="6" width="8.28515625" style="1" bestFit="1" customWidth="1"/>
    <col min="7" max="7" width="8.42578125" style="1" bestFit="1" customWidth="1"/>
    <col min="8" max="8" width="8.28515625" style="1" customWidth="1"/>
    <col min="9" max="9" width="29.28515625" style="1" customWidth="1"/>
    <col min="10" max="10" width="11.5703125" style="1" bestFit="1" customWidth="1"/>
    <col min="11" max="13" width="12" style="1" bestFit="1" customWidth="1"/>
    <col min="14" max="14" width="8.42578125" style="1" bestFit="1" customWidth="1"/>
    <col min="15" max="15" width="12" style="1" bestFit="1" customWidth="1"/>
    <col min="16" max="26" width="9.140625" style="1"/>
  </cols>
  <sheetData>
    <row r="1" spans="2:30" s="1" customFormat="1" x14ac:dyDescent="0.25"/>
    <row r="2" spans="2:30" s="1" customFormat="1" ht="27" thickBot="1" x14ac:dyDescent="0.4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30" s="1" customFormat="1" ht="18" thickTop="1" x14ac:dyDescent="0.3">
      <c r="C3" s="3" t="s">
        <v>1</v>
      </c>
      <c r="D3" s="3"/>
      <c r="E3" s="3"/>
      <c r="F3" s="3"/>
      <c r="I3" s="3" t="s">
        <v>2</v>
      </c>
      <c r="J3" s="3"/>
      <c r="K3" s="3"/>
      <c r="L3" s="3"/>
    </row>
    <row r="4" spans="2:30" s="1" customFormat="1" ht="21.75" thickBot="1" x14ac:dyDescent="0.4">
      <c r="C4" s="4" t="s">
        <v>3</v>
      </c>
      <c r="D4" s="5">
        <v>4</v>
      </c>
      <c r="E4" s="6">
        <v>4.0999999999999996</v>
      </c>
      <c r="F4" s="6">
        <v>4.2</v>
      </c>
      <c r="G4" s="7">
        <v>4.3</v>
      </c>
      <c r="I4" s="4" t="s">
        <v>3</v>
      </c>
      <c r="J4" s="5">
        <v>4</v>
      </c>
      <c r="K4" s="6" t="s">
        <v>4</v>
      </c>
      <c r="L4" s="6" t="s">
        <v>5</v>
      </c>
      <c r="M4" s="6">
        <v>4.0999999999999996</v>
      </c>
      <c r="N4" s="6" t="s">
        <v>6</v>
      </c>
      <c r="O4" s="6">
        <v>4.2</v>
      </c>
      <c r="P4" s="7" t="s">
        <v>7</v>
      </c>
      <c r="Q4" s="7" t="s">
        <v>8</v>
      </c>
      <c r="R4" s="7">
        <v>4.3</v>
      </c>
    </row>
    <row r="5" spans="2:30" s="1" customFormat="1" ht="21.75" thickTop="1" x14ac:dyDescent="0.35">
      <c r="C5" s="4" t="s">
        <v>9</v>
      </c>
      <c r="D5" s="8" t="s">
        <v>10</v>
      </c>
      <c r="E5" s="9" t="s">
        <v>11</v>
      </c>
      <c r="F5" s="9" t="s">
        <v>12</v>
      </c>
      <c r="G5" s="10" t="s">
        <v>13</v>
      </c>
      <c r="I5" s="4" t="s">
        <v>9</v>
      </c>
      <c r="J5" s="8" t="s">
        <v>10</v>
      </c>
      <c r="K5" s="9" t="s">
        <v>14</v>
      </c>
      <c r="L5" s="9" t="s">
        <v>15</v>
      </c>
      <c r="M5" s="9" t="s">
        <v>11</v>
      </c>
      <c r="N5" s="9" t="s">
        <v>12</v>
      </c>
      <c r="O5" s="9" t="s">
        <v>12</v>
      </c>
      <c r="P5" s="9" t="s">
        <v>16</v>
      </c>
      <c r="Q5" s="9" t="s">
        <v>13</v>
      </c>
      <c r="R5" s="10" t="s">
        <v>13</v>
      </c>
      <c r="AD5"/>
    </row>
    <row r="6" spans="2:30" s="1" customFormat="1" ht="21" x14ac:dyDescent="0.35">
      <c r="C6" s="4" t="s">
        <v>17</v>
      </c>
      <c r="D6" s="8">
        <v>85</v>
      </c>
      <c r="E6" s="9">
        <v>85</v>
      </c>
      <c r="F6" s="9">
        <v>86</v>
      </c>
      <c r="G6" s="11">
        <v>86</v>
      </c>
      <c r="I6" s="4" t="s">
        <v>18</v>
      </c>
      <c r="J6" s="8">
        <v>54993</v>
      </c>
      <c r="K6" s="9">
        <v>64574</v>
      </c>
      <c r="L6" s="9">
        <v>64614</v>
      </c>
      <c r="M6" s="9">
        <v>64614</v>
      </c>
      <c r="N6" s="9">
        <v>66511</v>
      </c>
      <c r="O6" s="9">
        <v>66511</v>
      </c>
      <c r="P6" s="9">
        <v>66777</v>
      </c>
      <c r="Q6" s="9">
        <v>66820</v>
      </c>
      <c r="R6" s="10">
        <v>66820</v>
      </c>
      <c r="AD6"/>
    </row>
    <row r="7" spans="2:30" s="1" customFormat="1" ht="21" x14ac:dyDescent="0.35">
      <c r="C7" s="4" t="s">
        <v>19</v>
      </c>
      <c r="D7" s="8">
        <v>78</v>
      </c>
      <c r="E7" s="9">
        <v>78</v>
      </c>
      <c r="F7" s="9">
        <v>81</v>
      </c>
      <c r="G7" s="10">
        <v>81</v>
      </c>
      <c r="I7" s="4" t="s">
        <v>20</v>
      </c>
      <c r="J7" s="8" t="s">
        <v>21</v>
      </c>
      <c r="K7" s="8">
        <v>10652</v>
      </c>
      <c r="L7" s="8">
        <v>91</v>
      </c>
      <c r="M7" s="8">
        <v>0</v>
      </c>
      <c r="N7" s="8">
        <v>4957</v>
      </c>
      <c r="O7" s="8">
        <v>0</v>
      </c>
      <c r="P7" s="9">
        <v>766</v>
      </c>
      <c r="Q7" s="9">
        <v>67</v>
      </c>
      <c r="R7" s="10">
        <v>0</v>
      </c>
      <c r="AD7"/>
    </row>
    <row r="8" spans="2:30" s="1" customFormat="1" ht="21" x14ac:dyDescent="0.35">
      <c r="C8" s="4" t="s">
        <v>22</v>
      </c>
      <c r="D8" s="8">
        <v>6225</v>
      </c>
      <c r="E8" s="9">
        <v>7175</v>
      </c>
      <c r="F8" s="9">
        <v>7216</v>
      </c>
      <c r="G8" s="10">
        <v>7227</v>
      </c>
      <c r="I8" s="4" t="s">
        <v>23</v>
      </c>
      <c r="J8" s="8" t="s">
        <v>21</v>
      </c>
      <c r="K8" s="8" t="s">
        <v>21</v>
      </c>
      <c r="L8" s="8" t="s">
        <v>21</v>
      </c>
      <c r="M8" s="8">
        <f>(K7+L7)/M6</f>
        <v>0.16626427709165195</v>
      </c>
      <c r="N8" s="8" t="s">
        <v>21</v>
      </c>
      <c r="O8" s="8">
        <f>N7/O6</f>
        <v>7.4529025274014823E-2</v>
      </c>
      <c r="P8" s="8" t="s">
        <v>21</v>
      </c>
      <c r="Q8" s="8" t="s">
        <v>21</v>
      </c>
      <c r="R8" s="10">
        <f>(P7+Q7+R7)/R6</f>
        <v>1.2466327446872195E-2</v>
      </c>
      <c r="AD8"/>
    </row>
    <row r="9" spans="2:30" s="1" customFormat="1" x14ac:dyDescent="0.25"/>
    <row r="10" spans="2:30" s="1" customFormat="1" ht="17.25" x14ac:dyDescent="0.3">
      <c r="C10" s="3" t="s">
        <v>24</v>
      </c>
      <c r="D10" s="3"/>
      <c r="E10" s="3"/>
      <c r="F10" s="3"/>
      <c r="I10" s="3" t="s">
        <v>25</v>
      </c>
      <c r="J10" s="3"/>
      <c r="K10" s="3"/>
      <c r="L10" s="3"/>
    </row>
    <row r="11" spans="2:30" s="1" customFormat="1" ht="21.75" thickBot="1" x14ac:dyDescent="0.4">
      <c r="C11" s="4" t="s">
        <v>3</v>
      </c>
      <c r="D11" s="5">
        <v>4</v>
      </c>
      <c r="E11" s="6">
        <v>4.0999999999999996</v>
      </c>
      <c r="F11" s="6">
        <v>4.2</v>
      </c>
      <c r="G11" s="7">
        <v>4.3</v>
      </c>
      <c r="I11" s="4" t="s">
        <v>3</v>
      </c>
      <c r="J11" s="5">
        <v>4</v>
      </c>
      <c r="K11" s="6">
        <v>4.0999999999999996</v>
      </c>
      <c r="L11" s="6">
        <v>4.2</v>
      </c>
      <c r="M11" s="7">
        <v>4.3</v>
      </c>
    </row>
    <row r="12" spans="2:30" s="1" customFormat="1" ht="21.75" thickTop="1" x14ac:dyDescent="0.35">
      <c r="C12" s="4" t="s">
        <v>9</v>
      </c>
      <c r="D12" s="8" t="s">
        <v>10</v>
      </c>
      <c r="E12" s="9" t="s">
        <v>11</v>
      </c>
      <c r="F12" s="9" t="s">
        <v>12</v>
      </c>
      <c r="G12" s="10" t="s">
        <v>13</v>
      </c>
      <c r="I12" s="4" t="s">
        <v>9</v>
      </c>
      <c r="J12" s="8" t="s">
        <v>10</v>
      </c>
      <c r="K12" s="9" t="s">
        <v>11</v>
      </c>
      <c r="L12" s="9" t="s">
        <v>12</v>
      </c>
      <c r="M12" s="10" t="s">
        <v>13</v>
      </c>
    </row>
    <row r="13" spans="2:30" s="1" customFormat="1" ht="21" x14ac:dyDescent="0.35">
      <c r="C13" s="4" t="s">
        <v>26</v>
      </c>
      <c r="D13" s="8">
        <v>234</v>
      </c>
      <c r="E13" s="9">
        <v>261</v>
      </c>
      <c r="F13" s="9">
        <v>264</v>
      </c>
      <c r="G13" s="11">
        <v>264</v>
      </c>
      <c r="I13" s="4" t="s">
        <v>27</v>
      </c>
      <c r="J13" s="8">
        <v>74</v>
      </c>
      <c r="K13" s="9">
        <v>30</v>
      </c>
      <c r="L13" s="9">
        <v>16</v>
      </c>
      <c r="M13" s="11">
        <v>2</v>
      </c>
    </row>
    <row r="14" spans="2:30" s="1" customFormat="1" ht="21" x14ac:dyDescent="0.35">
      <c r="C14" s="4" t="s">
        <v>28</v>
      </c>
      <c r="D14" s="8">
        <v>41</v>
      </c>
      <c r="E14" s="9">
        <v>44</v>
      </c>
      <c r="F14" s="9">
        <v>46</v>
      </c>
      <c r="G14" s="10">
        <v>46</v>
      </c>
      <c r="I14" s="4" t="s">
        <v>18</v>
      </c>
      <c r="J14" s="8">
        <v>857342</v>
      </c>
      <c r="K14" s="9">
        <v>993146</v>
      </c>
      <c r="L14" s="9">
        <v>1018838</v>
      </c>
      <c r="M14" s="10">
        <v>1020198</v>
      </c>
    </row>
    <row r="15" spans="2:30" s="1" customFormat="1" ht="21" x14ac:dyDescent="0.35">
      <c r="C15" s="4" t="s">
        <v>29</v>
      </c>
      <c r="D15" s="8">
        <v>36</v>
      </c>
      <c r="E15" s="9">
        <v>40</v>
      </c>
      <c r="F15" s="9">
        <v>42</v>
      </c>
      <c r="G15" s="10">
        <v>42</v>
      </c>
      <c r="I15" s="4" t="s">
        <v>30</v>
      </c>
      <c r="J15" s="12">
        <f>J13/J14</f>
        <v>8.6313279881307582E-5</v>
      </c>
      <c r="K15" s="12">
        <f t="shared" ref="K15:M15" si="0">K13/K14</f>
        <v>3.0207039045618671E-5</v>
      </c>
      <c r="L15" s="12">
        <f t="shared" si="0"/>
        <v>1.5704164940844373E-5</v>
      </c>
      <c r="M15" s="13">
        <f t="shared" si="0"/>
        <v>1.96040376475939E-6</v>
      </c>
    </row>
    <row r="16" spans="2:30" s="1" customFormat="1" ht="21" x14ac:dyDescent="0.35">
      <c r="I16" s="4" t="s">
        <v>31</v>
      </c>
      <c r="J16" s="8">
        <f>J15*1000</f>
        <v>8.6313279881307575E-2</v>
      </c>
      <c r="K16" s="8">
        <f t="shared" ref="K16:M16" si="1">K15*1000</f>
        <v>3.020703904561867E-2</v>
      </c>
      <c r="L16" s="8">
        <f t="shared" si="1"/>
        <v>1.5704164940844374E-2</v>
      </c>
      <c r="M16" s="10">
        <f t="shared" si="1"/>
        <v>1.9604037647593898E-3</v>
      </c>
    </row>
    <row r="17" spans="2:15" s="1" customFormat="1" ht="12" customHeight="1" thickBot="1" x14ac:dyDescent="0.3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2:15" s="1" customFormat="1" ht="15.75" thickTop="1" x14ac:dyDescent="0.25"/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  <row r="30" spans="2:15" s="1" customFormat="1" x14ac:dyDescent="0.25"/>
    <row r="31" spans="2:15" s="1" customFormat="1" x14ac:dyDescent="0.25"/>
    <row r="32" spans="2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mergeCells count="6">
    <mergeCell ref="B2:O2"/>
    <mergeCell ref="C3:F3"/>
    <mergeCell ref="I3:L3"/>
    <mergeCell ref="C10:F10"/>
    <mergeCell ref="I10:L10"/>
    <mergeCell ref="B17:O1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4"/>
  <sheetViews>
    <sheetView workbookViewId="0">
      <selection sqref="A1:XFD1048576"/>
    </sheetView>
  </sheetViews>
  <sheetFormatPr defaultRowHeight="15" x14ac:dyDescent="0.25"/>
  <cols>
    <col min="1" max="2" width="9.140625" style="1"/>
    <col min="3" max="3" width="29" style="1" bestFit="1" customWidth="1"/>
    <col min="4" max="4" width="8.42578125" style="1" bestFit="1" customWidth="1"/>
    <col min="5" max="7" width="8.28515625" style="1" bestFit="1" customWidth="1"/>
    <col min="8" max="8" width="8.28515625" style="1" customWidth="1"/>
    <col min="9" max="9" width="29.28515625" style="1" customWidth="1"/>
    <col min="10" max="12" width="12" style="1" bestFit="1" customWidth="1"/>
    <col min="13" max="13" width="8.5703125" style="1" bestFit="1" customWidth="1"/>
    <col min="14" max="14" width="12" style="1" bestFit="1" customWidth="1"/>
    <col min="15" max="26" width="9.140625" style="1"/>
  </cols>
  <sheetData>
    <row r="1" spans="2:32" s="1" customFormat="1" x14ac:dyDescent="0.25"/>
    <row r="2" spans="2:32" s="1" customFormat="1" ht="27" thickBot="1" x14ac:dyDescent="0.45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32" s="1" customFormat="1" ht="18" thickTop="1" x14ac:dyDescent="0.3">
      <c r="C3" s="3" t="s">
        <v>1</v>
      </c>
      <c r="D3" s="3"/>
      <c r="E3" s="3"/>
      <c r="F3" s="3"/>
      <c r="I3" s="3" t="s">
        <v>2</v>
      </c>
      <c r="J3" s="3"/>
      <c r="K3" s="3"/>
      <c r="L3" s="3"/>
    </row>
    <row r="4" spans="2:32" s="1" customFormat="1" ht="21.75" thickBot="1" x14ac:dyDescent="0.4">
      <c r="C4" s="4" t="s">
        <v>3</v>
      </c>
      <c r="D4" s="15">
        <v>1.1000000000000001</v>
      </c>
      <c r="E4" s="6">
        <v>1.1100000000000001</v>
      </c>
      <c r="F4" s="7">
        <v>1.1200000000000001</v>
      </c>
      <c r="I4" s="4" t="s">
        <v>3</v>
      </c>
      <c r="J4" s="15">
        <v>1.9</v>
      </c>
      <c r="K4" s="15" t="s">
        <v>33</v>
      </c>
      <c r="L4" s="15" t="s">
        <v>34</v>
      </c>
      <c r="M4" s="15">
        <v>1.1000000000000001</v>
      </c>
      <c r="N4" s="15" t="s">
        <v>35</v>
      </c>
      <c r="O4" s="5">
        <v>1.1100000000000001</v>
      </c>
      <c r="P4" s="6" t="s">
        <v>36</v>
      </c>
      <c r="Q4" s="6" t="s">
        <v>37</v>
      </c>
      <c r="R4" s="6" t="s">
        <v>38</v>
      </c>
      <c r="S4" s="7">
        <v>1.1200000000000001</v>
      </c>
    </row>
    <row r="5" spans="2:32" s="1" customFormat="1" ht="21.75" thickTop="1" x14ac:dyDescent="0.35">
      <c r="C5" s="4" t="s">
        <v>9</v>
      </c>
      <c r="D5" s="8" t="s">
        <v>39</v>
      </c>
      <c r="E5" s="9" t="s">
        <v>40</v>
      </c>
      <c r="F5" s="10" t="s">
        <v>41</v>
      </c>
      <c r="I5" s="4" t="s">
        <v>9</v>
      </c>
      <c r="J5" s="9" t="s">
        <v>42</v>
      </c>
      <c r="K5" s="9" t="s">
        <v>43</v>
      </c>
      <c r="L5" s="9" t="s">
        <v>44</v>
      </c>
      <c r="M5" s="9" t="s">
        <v>39</v>
      </c>
      <c r="N5" s="9" t="s">
        <v>45</v>
      </c>
      <c r="O5" s="9" t="s">
        <v>40</v>
      </c>
      <c r="P5" s="9" t="s">
        <v>46</v>
      </c>
      <c r="Q5" s="9" t="s">
        <v>47</v>
      </c>
      <c r="R5" s="9" t="s">
        <v>41</v>
      </c>
      <c r="S5" s="10" t="s">
        <v>41</v>
      </c>
      <c r="AF5"/>
    </row>
    <row r="6" spans="2:32" s="1" customFormat="1" ht="21" x14ac:dyDescent="0.35">
      <c r="C6" s="4" t="s">
        <v>17</v>
      </c>
      <c r="D6" s="8">
        <v>96</v>
      </c>
      <c r="E6" s="9">
        <v>96</v>
      </c>
      <c r="F6" s="11">
        <v>96</v>
      </c>
      <c r="I6" s="4" t="s">
        <v>18</v>
      </c>
      <c r="J6" s="9">
        <v>18133</v>
      </c>
      <c r="K6" s="9">
        <v>19269</v>
      </c>
      <c r="L6" s="9">
        <v>19269</v>
      </c>
      <c r="M6" s="9">
        <v>19269</v>
      </c>
      <c r="N6" s="9">
        <v>21827</v>
      </c>
      <c r="O6" s="9">
        <v>21827</v>
      </c>
      <c r="P6" s="9">
        <v>22362</v>
      </c>
      <c r="Q6" s="9">
        <v>22362</v>
      </c>
      <c r="R6" s="9">
        <v>22359</v>
      </c>
      <c r="S6" s="11">
        <v>22359</v>
      </c>
      <c r="AF6"/>
    </row>
    <row r="7" spans="2:32" s="1" customFormat="1" ht="21" x14ac:dyDescent="0.35">
      <c r="C7" s="4" t="s">
        <v>19</v>
      </c>
      <c r="D7" s="8">
        <v>92</v>
      </c>
      <c r="E7" s="9">
        <v>91</v>
      </c>
      <c r="F7" s="10">
        <v>89</v>
      </c>
      <c r="I7" s="4" t="s">
        <v>20</v>
      </c>
      <c r="J7" s="8">
        <v>0</v>
      </c>
      <c r="K7" s="8">
        <v>153</v>
      </c>
      <c r="L7" s="8">
        <v>0</v>
      </c>
      <c r="M7" s="8">
        <v>0</v>
      </c>
      <c r="N7" s="8">
        <v>0</v>
      </c>
      <c r="O7" s="8">
        <v>0</v>
      </c>
      <c r="P7" s="9">
        <v>1056</v>
      </c>
      <c r="Q7" s="9">
        <v>2</v>
      </c>
      <c r="R7" s="9">
        <v>5</v>
      </c>
      <c r="S7" s="10">
        <v>0</v>
      </c>
      <c r="AF7"/>
    </row>
    <row r="8" spans="2:32" s="1" customFormat="1" ht="21" x14ac:dyDescent="0.35">
      <c r="C8" s="4" t="s">
        <v>22</v>
      </c>
      <c r="D8" s="8">
        <v>1733</v>
      </c>
      <c r="E8" s="9">
        <v>1868</v>
      </c>
      <c r="F8" s="10">
        <v>1989</v>
      </c>
      <c r="I8" s="4" t="s">
        <v>23</v>
      </c>
      <c r="J8" s="8" t="s">
        <v>21</v>
      </c>
      <c r="K8" s="8" t="s">
        <v>21</v>
      </c>
      <c r="L8" s="8" t="s">
        <v>21</v>
      </c>
      <c r="M8" s="8">
        <v>7.9402099999999996E-3</v>
      </c>
      <c r="N8" s="8" t="s">
        <v>21</v>
      </c>
      <c r="O8" s="8">
        <v>0</v>
      </c>
      <c r="P8" s="8" t="s">
        <v>21</v>
      </c>
      <c r="Q8" s="8" t="s">
        <v>21</v>
      </c>
      <c r="R8" s="8" t="s">
        <v>21</v>
      </c>
      <c r="S8" s="10">
        <f>(P7+Q7+R7)/S6</f>
        <v>4.7542376671586388E-2</v>
      </c>
      <c r="AF8"/>
    </row>
    <row r="9" spans="2:32" s="1" customFormat="1" x14ac:dyDescent="0.25"/>
    <row r="10" spans="2:32" s="1" customFormat="1" ht="17.25" x14ac:dyDescent="0.3">
      <c r="C10" s="3" t="s">
        <v>24</v>
      </c>
      <c r="D10" s="3"/>
      <c r="E10" s="3"/>
      <c r="F10" s="3"/>
      <c r="I10" s="3" t="s">
        <v>25</v>
      </c>
      <c r="J10" s="3"/>
      <c r="K10" s="3"/>
      <c r="L10" s="3"/>
    </row>
    <row r="11" spans="2:32" s="1" customFormat="1" ht="21.75" thickBot="1" x14ac:dyDescent="0.4">
      <c r="C11" s="4" t="s">
        <v>3</v>
      </c>
      <c r="D11" s="15">
        <v>1.1000000000000001</v>
      </c>
      <c r="E11" s="6">
        <v>1.1100000000000001</v>
      </c>
      <c r="F11" s="7">
        <v>1.1200000000000001</v>
      </c>
      <c r="I11" s="4" t="s">
        <v>3</v>
      </c>
      <c r="J11" s="15">
        <v>1.1000000000000001</v>
      </c>
      <c r="K11" s="6">
        <v>1.1100000000000001</v>
      </c>
      <c r="L11" s="7">
        <v>1.1200000000000001</v>
      </c>
    </row>
    <row r="12" spans="2:32" s="1" customFormat="1" ht="21.75" thickTop="1" x14ac:dyDescent="0.35">
      <c r="C12" s="4" t="s">
        <v>9</v>
      </c>
      <c r="D12" s="8" t="s">
        <v>39</v>
      </c>
      <c r="E12" s="9" t="s">
        <v>40</v>
      </c>
      <c r="F12" s="10" t="s">
        <v>41</v>
      </c>
      <c r="I12" s="4" t="s">
        <v>9</v>
      </c>
      <c r="J12" s="8" t="s">
        <v>39</v>
      </c>
      <c r="K12" s="9" t="s">
        <v>40</v>
      </c>
      <c r="L12" s="10" t="s">
        <v>41</v>
      </c>
    </row>
    <row r="13" spans="2:32" s="1" customFormat="1" ht="21" x14ac:dyDescent="0.35">
      <c r="C13" s="4" t="s">
        <v>26</v>
      </c>
      <c r="D13" s="8">
        <v>45</v>
      </c>
      <c r="E13" s="9">
        <v>50</v>
      </c>
      <c r="F13" s="11">
        <v>52</v>
      </c>
      <c r="I13" s="4" t="s">
        <v>27</v>
      </c>
      <c r="J13" s="8">
        <v>26</v>
      </c>
      <c r="K13" s="9">
        <v>6</v>
      </c>
      <c r="L13" s="11">
        <v>3</v>
      </c>
    </row>
    <row r="14" spans="2:32" s="1" customFormat="1" ht="21" x14ac:dyDescent="0.35">
      <c r="C14" s="4" t="s">
        <v>28</v>
      </c>
      <c r="D14" s="8">
        <v>95</v>
      </c>
      <c r="E14" s="9">
        <v>92</v>
      </c>
      <c r="F14" s="10">
        <v>92</v>
      </c>
      <c r="I14" s="4" t="s">
        <v>18</v>
      </c>
      <c r="J14" s="8">
        <v>19269</v>
      </c>
      <c r="K14" s="9">
        <v>21827</v>
      </c>
      <c r="L14" s="11">
        <v>22359</v>
      </c>
    </row>
    <row r="15" spans="2:32" s="1" customFormat="1" ht="21" x14ac:dyDescent="0.35">
      <c r="C15" s="4" t="s">
        <v>29</v>
      </c>
      <c r="D15" s="8">
        <v>90</v>
      </c>
      <c r="E15" s="9">
        <v>87</v>
      </c>
      <c r="F15" s="10">
        <v>87</v>
      </c>
      <c r="I15" s="4" t="s">
        <v>30</v>
      </c>
      <c r="J15" s="8">
        <f>J13/J14</f>
        <v>1.3493175566972858E-3</v>
      </c>
      <c r="K15" s="8">
        <f>K13/K14</f>
        <v>2.748888990699592E-4</v>
      </c>
      <c r="L15" s="10">
        <f>L13/L14</f>
        <v>1.3417415805715819E-4</v>
      </c>
    </row>
    <row r="16" spans="2:32" s="1" customFormat="1" ht="21" x14ac:dyDescent="0.35">
      <c r="I16" s="4" t="s">
        <v>31</v>
      </c>
      <c r="J16" s="8">
        <f>J15*1000</f>
        <v>1.3493175566972857</v>
      </c>
      <c r="K16" s="8">
        <f>K15*1000</f>
        <v>0.27488889906995922</v>
      </c>
      <c r="L16" s="10">
        <f>L15*1000</f>
        <v>0.13417415805715818</v>
      </c>
    </row>
    <row r="17" spans="2:15" s="1" customFormat="1" ht="12" customHeight="1" thickBot="1" x14ac:dyDescent="0.3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2:15" s="1" customFormat="1" ht="15.75" thickTop="1" x14ac:dyDescent="0.25"/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  <row r="30" spans="2:15" s="1" customFormat="1" x14ac:dyDescent="0.25"/>
    <row r="31" spans="2:15" s="1" customFormat="1" x14ac:dyDescent="0.25"/>
    <row r="32" spans="2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mergeCells count="6">
    <mergeCell ref="B2:O2"/>
    <mergeCell ref="C3:F3"/>
    <mergeCell ref="I3:L3"/>
    <mergeCell ref="C10:F10"/>
    <mergeCell ref="I10:L10"/>
    <mergeCell ref="B17:O1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workbookViewId="0">
      <selection sqref="A1:XFD1048576"/>
    </sheetView>
  </sheetViews>
  <sheetFormatPr defaultColWidth="14.42578125" defaultRowHeight="15" x14ac:dyDescent="0.25"/>
  <cols>
    <col min="1" max="1" width="14.42578125" style="17"/>
    <col min="2" max="2" width="0.42578125" style="17" customWidth="1"/>
    <col min="3" max="3" width="33" style="17" customWidth="1"/>
    <col min="4" max="7" width="14.42578125" style="17"/>
    <col min="8" max="8" width="1.42578125" style="17" customWidth="1"/>
    <col min="9" max="9" width="33" style="17" customWidth="1"/>
    <col min="10" max="16384" width="14.42578125" style="17"/>
  </cols>
  <sheetData>
    <row r="1" spans="1:3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ht="15.75" customHeight="1" x14ac:dyDescent="0.4">
      <c r="A2" s="16"/>
      <c r="B2" s="18" t="s">
        <v>48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ht="15.75" customHeight="1" x14ac:dyDescent="0.3">
      <c r="A3" s="16"/>
      <c r="B3" s="16"/>
      <c r="C3" s="20" t="s">
        <v>1</v>
      </c>
      <c r="D3" s="21"/>
      <c r="E3" s="21"/>
      <c r="F3" s="21"/>
      <c r="G3" s="16"/>
      <c r="H3" s="16"/>
      <c r="I3" s="20" t="s">
        <v>2</v>
      </c>
      <c r="J3" s="21"/>
      <c r="K3" s="21"/>
      <c r="L3" s="21"/>
      <c r="M3" s="21"/>
      <c r="N3" s="21"/>
      <c r="O3" s="2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ht="15.75" customHeight="1" x14ac:dyDescent="0.3">
      <c r="A4" s="16"/>
      <c r="B4" s="16"/>
      <c r="C4" s="22" t="s">
        <v>3</v>
      </c>
      <c r="D4" s="23">
        <v>2.2999999999999998</v>
      </c>
      <c r="E4" s="23">
        <v>2.4</v>
      </c>
      <c r="F4" s="24">
        <v>2.5</v>
      </c>
      <c r="G4" s="16"/>
      <c r="H4" s="16"/>
      <c r="I4" s="22" t="s">
        <v>3</v>
      </c>
      <c r="J4" s="25">
        <v>2.2000000000000002</v>
      </c>
      <c r="K4" s="25" t="s">
        <v>49</v>
      </c>
      <c r="L4" s="25" t="s">
        <v>50</v>
      </c>
      <c r="M4" s="23">
        <v>2.2999999999999998</v>
      </c>
      <c r="N4" s="23" t="s">
        <v>51</v>
      </c>
      <c r="O4" s="23" t="s">
        <v>52</v>
      </c>
      <c r="P4" s="23">
        <v>2.4</v>
      </c>
      <c r="Q4" s="23" t="s">
        <v>53</v>
      </c>
      <c r="R4" s="24">
        <v>2.5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ht="15.75" customHeight="1" x14ac:dyDescent="0.3">
      <c r="A5" s="16"/>
      <c r="B5" s="16"/>
      <c r="C5" s="22" t="s">
        <v>9</v>
      </c>
      <c r="D5" s="26" t="s">
        <v>54</v>
      </c>
      <c r="E5" s="26" t="s">
        <v>55</v>
      </c>
      <c r="F5" s="27" t="s">
        <v>56</v>
      </c>
      <c r="G5" s="16"/>
      <c r="H5" s="16"/>
      <c r="I5" s="22" t="s">
        <v>9</v>
      </c>
      <c r="J5" s="28">
        <v>1379979</v>
      </c>
      <c r="K5" s="28" t="s">
        <v>57</v>
      </c>
      <c r="L5" s="28" t="s">
        <v>58</v>
      </c>
      <c r="M5" s="26" t="s">
        <v>54</v>
      </c>
      <c r="N5" s="26" t="s">
        <v>59</v>
      </c>
      <c r="O5" s="26" t="s">
        <v>60</v>
      </c>
      <c r="P5" s="26" t="s">
        <v>55</v>
      </c>
      <c r="Q5" s="26" t="s">
        <v>56</v>
      </c>
      <c r="R5" s="27" t="s">
        <v>56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29"/>
    </row>
    <row r="6" spans="1:31" ht="15.75" customHeight="1" x14ac:dyDescent="0.3">
      <c r="A6" s="16"/>
      <c r="B6" s="16"/>
      <c r="C6" s="22" t="s">
        <v>17</v>
      </c>
      <c r="D6" s="26">
        <v>87</v>
      </c>
      <c r="E6" s="26">
        <v>86</v>
      </c>
      <c r="F6" s="27">
        <v>86</v>
      </c>
      <c r="G6" s="16"/>
      <c r="H6" s="16"/>
      <c r="I6" s="22" t="s">
        <v>18</v>
      </c>
      <c r="J6" s="28">
        <v>87176</v>
      </c>
      <c r="K6" s="28">
        <v>87676</v>
      </c>
      <c r="L6" s="26">
        <v>87823</v>
      </c>
      <c r="M6" s="28">
        <v>87708</v>
      </c>
      <c r="N6" s="26">
        <v>88159</v>
      </c>
      <c r="O6" s="26">
        <v>88158</v>
      </c>
      <c r="P6" s="26">
        <v>88158</v>
      </c>
      <c r="Q6" s="26">
        <v>87683</v>
      </c>
      <c r="R6" s="27">
        <v>88011</v>
      </c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29"/>
    </row>
    <row r="7" spans="1:31" ht="15.75" customHeight="1" x14ac:dyDescent="0.3">
      <c r="A7" s="16"/>
      <c r="B7" s="16"/>
      <c r="C7" s="22" t="s">
        <v>19</v>
      </c>
      <c r="D7" s="26">
        <v>83</v>
      </c>
      <c r="E7" s="26">
        <v>83</v>
      </c>
      <c r="F7" s="27">
        <v>83</v>
      </c>
      <c r="G7" s="16"/>
      <c r="H7" s="16"/>
      <c r="I7" s="22" t="s">
        <v>20</v>
      </c>
      <c r="J7" s="26" t="s">
        <v>21</v>
      </c>
      <c r="K7" s="28">
        <v>959</v>
      </c>
      <c r="L7" s="28">
        <v>23</v>
      </c>
      <c r="M7" s="28">
        <v>0</v>
      </c>
      <c r="N7" s="26">
        <v>10272</v>
      </c>
      <c r="O7" s="26">
        <v>1</v>
      </c>
      <c r="P7" s="26">
        <v>0</v>
      </c>
      <c r="Q7" s="26">
        <v>1015</v>
      </c>
      <c r="R7" s="27">
        <v>328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29"/>
    </row>
    <row r="8" spans="1:31" ht="15.75" customHeight="1" x14ac:dyDescent="0.3">
      <c r="A8" s="16"/>
      <c r="B8" s="16"/>
      <c r="C8" s="22" t="s">
        <v>22</v>
      </c>
      <c r="D8" s="26">
        <v>83.5</v>
      </c>
      <c r="E8" s="26">
        <v>83.1</v>
      </c>
      <c r="F8" s="27">
        <v>82.4</v>
      </c>
      <c r="G8" s="16"/>
      <c r="H8" s="16"/>
      <c r="I8" s="22" t="s">
        <v>23</v>
      </c>
      <c r="J8" s="26" t="s">
        <v>21</v>
      </c>
      <c r="K8" s="26" t="s">
        <v>21</v>
      </c>
      <c r="L8" s="26" t="s">
        <v>21</v>
      </c>
      <c r="M8" s="28">
        <v>1.0999999999999999E-2</v>
      </c>
      <c r="N8" s="26" t="s">
        <v>21</v>
      </c>
      <c r="O8" s="26" t="s">
        <v>21</v>
      </c>
      <c r="P8" s="26">
        <v>0.116529413</v>
      </c>
      <c r="Q8" s="26" t="s">
        <v>21</v>
      </c>
      <c r="R8" s="27">
        <v>1.5259E-2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29"/>
    </row>
    <row r="9" spans="1:3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ht="15.75" customHeight="1" x14ac:dyDescent="0.3">
      <c r="A10" s="16"/>
      <c r="B10" s="16"/>
      <c r="C10" s="20" t="s">
        <v>24</v>
      </c>
      <c r="D10" s="21"/>
      <c r="E10" s="21"/>
      <c r="F10" s="21"/>
      <c r="G10" s="16"/>
      <c r="H10" s="16"/>
      <c r="I10" s="20" t="s">
        <v>25</v>
      </c>
      <c r="J10" s="21"/>
      <c r="K10" s="21"/>
      <c r="L10" s="21"/>
      <c r="M10" s="21"/>
      <c r="N10" s="21"/>
      <c r="O10" s="21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ht="15.75" customHeight="1" x14ac:dyDescent="0.3">
      <c r="A11" s="16"/>
      <c r="B11" s="16"/>
      <c r="C11" s="22" t="s">
        <v>3</v>
      </c>
      <c r="D11" s="23">
        <v>2.2999999999999998</v>
      </c>
      <c r="E11" s="23">
        <v>2.4</v>
      </c>
      <c r="F11" s="24">
        <v>2.5</v>
      </c>
      <c r="G11" s="16"/>
      <c r="H11" s="16"/>
      <c r="I11" s="22" t="s">
        <v>3</v>
      </c>
      <c r="J11" s="23">
        <v>2.2999999999999998</v>
      </c>
      <c r="K11" s="23">
        <v>2.4</v>
      </c>
      <c r="L11" s="24">
        <v>2.5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31" ht="15.75" customHeight="1" x14ac:dyDescent="0.3">
      <c r="A12" s="16"/>
      <c r="B12" s="16"/>
      <c r="C12" s="22" t="s">
        <v>9</v>
      </c>
      <c r="D12" s="26" t="s">
        <v>54</v>
      </c>
      <c r="E12" s="26" t="s">
        <v>55</v>
      </c>
      <c r="F12" s="27" t="s">
        <v>56</v>
      </c>
      <c r="G12" s="16"/>
      <c r="H12" s="16"/>
      <c r="I12" s="22" t="s">
        <v>9</v>
      </c>
      <c r="J12" s="26" t="s">
        <v>54</v>
      </c>
      <c r="K12" s="26" t="s">
        <v>55</v>
      </c>
      <c r="L12" s="27" t="s">
        <v>56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31" ht="15.75" customHeight="1" x14ac:dyDescent="0.3">
      <c r="A13" s="16"/>
      <c r="B13" s="16"/>
      <c r="C13" s="22" t="s">
        <v>26</v>
      </c>
      <c r="D13" s="28">
        <v>175</v>
      </c>
      <c r="E13" s="26">
        <v>176</v>
      </c>
      <c r="F13" s="27">
        <v>177</v>
      </c>
      <c r="G13" s="16"/>
      <c r="H13" s="16"/>
      <c r="I13" s="22" t="s">
        <v>27</v>
      </c>
      <c r="J13" s="26">
        <v>13</v>
      </c>
      <c r="K13" s="26">
        <v>6</v>
      </c>
      <c r="L13" s="27">
        <v>1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31" ht="15.75" customHeight="1" x14ac:dyDescent="0.3">
      <c r="A14" s="16"/>
      <c r="B14" s="16"/>
      <c r="C14" s="22" t="s">
        <v>28</v>
      </c>
      <c r="D14" s="28">
        <v>90</v>
      </c>
      <c r="E14" s="26">
        <v>90</v>
      </c>
      <c r="F14" s="27">
        <v>90</v>
      </c>
      <c r="G14" s="16"/>
      <c r="H14" s="16"/>
      <c r="I14" s="22" t="s">
        <v>18</v>
      </c>
      <c r="J14" s="26">
        <v>87823</v>
      </c>
      <c r="K14" s="26">
        <v>88158</v>
      </c>
      <c r="L14" s="27">
        <v>88011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31" ht="15.75" customHeight="1" x14ac:dyDescent="0.3">
      <c r="A15" s="16"/>
      <c r="B15" s="16"/>
      <c r="C15" s="22" t="s">
        <v>29</v>
      </c>
      <c r="D15" s="28">
        <v>80</v>
      </c>
      <c r="E15" s="26">
        <v>81</v>
      </c>
      <c r="F15" s="27">
        <v>80</v>
      </c>
      <c r="G15" s="16"/>
      <c r="H15" s="16"/>
      <c r="I15" s="22" t="s">
        <v>30</v>
      </c>
      <c r="J15" s="26">
        <v>1.4802500000000001E-4</v>
      </c>
      <c r="K15" s="26">
        <v>6.8059999999999996E-5</v>
      </c>
      <c r="L15" s="27">
        <v>1.1362000000000001E-5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31" ht="15.75" customHeight="1" x14ac:dyDescent="0.3">
      <c r="A16" s="16"/>
      <c r="B16" s="16"/>
      <c r="C16" s="16"/>
      <c r="D16" s="16"/>
      <c r="E16" s="16"/>
      <c r="F16" s="16"/>
      <c r="G16" s="16"/>
      <c r="H16" s="16"/>
      <c r="I16" s="22" t="s">
        <v>31</v>
      </c>
      <c r="J16" s="26">
        <v>0.14802500499999999</v>
      </c>
      <c r="K16" s="26">
        <v>6.8059620000000001E-2</v>
      </c>
      <c r="L16" s="27">
        <v>1.1362216E-2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31" x14ac:dyDescent="0.25">
      <c r="A17" s="1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</sheetData>
  <mergeCells count="6">
    <mergeCell ref="B2:R2"/>
    <mergeCell ref="C3:F3"/>
    <mergeCell ref="I3:O3"/>
    <mergeCell ref="C10:F10"/>
    <mergeCell ref="I10:O10"/>
    <mergeCell ref="B17:R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4"/>
  <sheetViews>
    <sheetView workbookViewId="0">
      <selection sqref="A1:XFD1048576"/>
    </sheetView>
  </sheetViews>
  <sheetFormatPr defaultRowHeight="15" x14ac:dyDescent="0.25"/>
  <cols>
    <col min="1" max="2" width="9.140625" style="1"/>
    <col min="3" max="3" width="29" style="1" bestFit="1" customWidth="1"/>
    <col min="4" max="4" width="8.42578125" style="1" bestFit="1" customWidth="1"/>
    <col min="5" max="7" width="8.28515625" style="1" bestFit="1" customWidth="1"/>
    <col min="8" max="8" width="8.28515625" style="1" customWidth="1"/>
    <col min="9" max="9" width="29.28515625" style="1" customWidth="1"/>
    <col min="10" max="11" width="12" style="1" bestFit="1" customWidth="1"/>
    <col min="12" max="12" width="10.28515625" style="1" bestFit="1" customWidth="1"/>
    <col min="13" max="13" width="8.28515625" style="1" bestFit="1" customWidth="1"/>
    <col min="14" max="14" width="8.7109375" style="1" bestFit="1" customWidth="1"/>
    <col min="15" max="26" width="9.140625" style="1"/>
  </cols>
  <sheetData>
    <row r="1" spans="2:25" s="1" customFormat="1" x14ac:dyDescent="0.25"/>
    <row r="2" spans="2:25" s="1" customFormat="1" ht="27" thickBot="1" x14ac:dyDescent="0.45">
      <c r="B2" s="2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5" s="1" customFormat="1" ht="18" thickTop="1" x14ac:dyDescent="0.3">
      <c r="C3" s="3" t="s">
        <v>1</v>
      </c>
      <c r="D3" s="3"/>
      <c r="E3" s="3"/>
      <c r="F3" s="3"/>
      <c r="I3" s="3" t="s">
        <v>2</v>
      </c>
      <c r="J3" s="3"/>
      <c r="K3" s="3"/>
      <c r="L3" s="3"/>
    </row>
    <row r="4" spans="2:25" s="1" customFormat="1" ht="21.75" thickBot="1" x14ac:dyDescent="0.4">
      <c r="C4" s="4" t="s">
        <v>3</v>
      </c>
      <c r="D4" s="5">
        <v>3.5</v>
      </c>
      <c r="E4" s="6">
        <v>3.6</v>
      </c>
      <c r="F4" s="7" t="s">
        <v>62</v>
      </c>
      <c r="I4" s="4" t="s">
        <v>3</v>
      </c>
      <c r="J4" s="5">
        <v>3.5</v>
      </c>
      <c r="K4" s="6">
        <v>3.6</v>
      </c>
      <c r="L4" s="7" t="s">
        <v>62</v>
      </c>
    </row>
    <row r="5" spans="2:25" s="1" customFormat="1" ht="21.75" thickTop="1" x14ac:dyDescent="0.35">
      <c r="C5" s="4" t="s">
        <v>9</v>
      </c>
      <c r="D5" s="8" t="s">
        <v>63</v>
      </c>
      <c r="E5" s="9" t="s">
        <v>64</v>
      </c>
      <c r="F5" s="10" t="s">
        <v>65</v>
      </c>
      <c r="I5" s="4" t="s">
        <v>9</v>
      </c>
      <c r="J5" s="8" t="s">
        <v>63</v>
      </c>
      <c r="K5" s="9" t="s">
        <v>64</v>
      </c>
      <c r="L5" s="10" t="s">
        <v>65</v>
      </c>
      <c r="Y5"/>
    </row>
    <row r="6" spans="2:25" s="1" customFormat="1" ht="21" x14ac:dyDescent="0.35">
      <c r="C6" s="4" t="s">
        <v>17</v>
      </c>
      <c r="D6" s="8">
        <v>92</v>
      </c>
      <c r="E6" s="9">
        <v>92</v>
      </c>
      <c r="F6" s="11">
        <v>92</v>
      </c>
      <c r="I6" s="4" t="s">
        <v>18</v>
      </c>
      <c r="J6" s="8">
        <v>208038</v>
      </c>
      <c r="K6" s="9">
        <v>221165</v>
      </c>
      <c r="L6" s="11">
        <v>221258</v>
      </c>
      <c r="Y6"/>
    </row>
    <row r="7" spans="2:25" s="1" customFormat="1" ht="21" x14ac:dyDescent="0.35">
      <c r="C7" s="4" t="s">
        <v>19</v>
      </c>
      <c r="D7" s="8">
        <v>85</v>
      </c>
      <c r="E7" s="9">
        <v>85</v>
      </c>
      <c r="F7" s="10">
        <v>85</v>
      </c>
      <c r="I7" s="4" t="s">
        <v>20</v>
      </c>
      <c r="J7" s="8">
        <v>2402</v>
      </c>
      <c r="K7" s="9">
        <v>15549</v>
      </c>
      <c r="L7" s="10">
        <v>122</v>
      </c>
      <c r="Y7"/>
    </row>
    <row r="8" spans="2:25" s="1" customFormat="1" ht="21" x14ac:dyDescent="0.35">
      <c r="C8" s="4" t="s">
        <v>22</v>
      </c>
      <c r="D8" s="30">
        <v>19088</v>
      </c>
      <c r="E8" s="31">
        <v>20093</v>
      </c>
      <c r="F8" s="32">
        <v>20090</v>
      </c>
      <c r="I8" s="4" t="s">
        <v>23</v>
      </c>
      <c r="J8" s="8">
        <v>9.3560000000000004E-2</v>
      </c>
      <c r="K8" s="8">
        <v>7.6560000000000003E-2</v>
      </c>
      <c r="L8" s="10">
        <v>6.9199999999999998E-2</v>
      </c>
      <c r="Y8"/>
    </row>
    <row r="9" spans="2:25" s="1" customFormat="1" x14ac:dyDescent="0.25"/>
    <row r="10" spans="2:25" s="1" customFormat="1" ht="17.25" x14ac:dyDescent="0.3">
      <c r="C10" s="3" t="s">
        <v>24</v>
      </c>
      <c r="D10" s="3"/>
      <c r="E10" s="3"/>
      <c r="F10" s="3"/>
      <c r="I10" s="3" t="s">
        <v>25</v>
      </c>
      <c r="J10" s="3"/>
      <c r="K10" s="3"/>
      <c r="L10" s="3"/>
    </row>
    <row r="11" spans="2:25" s="1" customFormat="1" ht="21.75" thickBot="1" x14ac:dyDescent="0.4">
      <c r="C11" s="4" t="s">
        <v>3</v>
      </c>
      <c r="D11" s="5">
        <v>3.5</v>
      </c>
      <c r="E11" s="6">
        <v>3.6</v>
      </c>
      <c r="F11" s="7" t="s">
        <v>62</v>
      </c>
      <c r="I11" s="4" t="s">
        <v>3</v>
      </c>
      <c r="J11" s="5">
        <v>3.5</v>
      </c>
      <c r="K11" s="6">
        <v>3.6</v>
      </c>
      <c r="L11" s="7" t="s">
        <v>62</v>
      </c>
    </row>
    <row r="12" spans="2:25" s="1" customFormat="1" ht="21.75" thickTop="1" x14ac:dyDescent="0.35">
      <c r="C12" s="4" t="s">
        <v>9</v>
      </c>
      <c r="D12" s="8" t="s">
        <v>63</v>
      </c>
      <c r="E12" s="9" t="s">
        <v>64</v>
      </c>
      <c r="F12" s="10" t="s">
        <v>65</v>
      </c>
      <c r="I12" s="4" t="s">
        <v>9</v>
      </c>
      <c r="J12" s="8" t="s">
        <v>63</v>
      </c>
      <c r="K12" s="9" t="s">
        <v>64</v>
      </c>
      <c r="L12" s="10" t="s">
        <v>65</v>
      </c>
    </row>
    <row r="13" spans="2:25" s="1" customFormat="1" ht="21" x14ac:dyDescent="0.35">
      <c r="C13" s="4" t="s">
        <v>26</v>
      </c>
      <c r="D13" s="8">
        <v>656</v>
      </c>
      <c r="E13" s="9">
        <v>704</v>
      </c>
      <c r="F13" s="11">
        <v>704</v>
      </c>
      <c r="I13" s="4" t="s">
        <v>27</v>
      </c>
      <c r="J13" s="8">
        <v>62</v>
      </c>
      <c r="K13" s="9">
        <v>19</v>
      </c>
      <c r="L13" s="11">
        <v>57</v>
      </c>
    </row>
    <row r="14" spans="2:25" s="1" customFormat="1" ht="21" x14ac:dyDescent="0.35">
      <c r="C14" s="4" t="s">
        <v>28</v>
      </c>
      <c r="D14" s="8">
        <v>90</v>
      </c>
      <c r="E14" s="9">
        <v>90</v>
      </c>
      <c r="F14" s="10">
        <v>90</v>
      </c>
      <c r="I14" s="4" t="s">
        <v>18</v>
      </c>
      <c r="J14" s="8">
        <v>208038</v>
      </c>
      <c r="K14" s="9">
        <v>221165</v>
      </c>
      <c r="L14" s="11">
        <v>221258</v>
      </c>
    </row>
    <row r="15" spans="2:25" s="1" customFormat="1" ht="21" x14ac:dyDescent="0.35">
      <c r="C15" s="4" t="s">
        <v>29</v>
      </c>
      <c r="D15" s="8">
        <v>79</v>
      </c>
      <c r="E15" s="9">
        <v>79</v>
      </c>
      <c r="F15" s="10">
        <v>79</v>
      </c>
      <c r="I15" s="4" t="s">
        <v>30</v>
      </c>
      <c r="J15" s="8">
        <f>J13/J14</f>
        <v>2.9802247666291736E-4</v>
      </c>
      <c r="K15" s="12">
        <f>K13/K14</f>
        <v>8.5908710691112966E-5</v>
      </c>
      <c r="L15" s="10">
        <f>L13/L14</f>
        <v>2.5761780365003749E-4</v>
      </c>
    </row>
    <row r="16" spans="2:25" s="1" customFormat="1" ht="21" x14ac:dyDescent="0.35">
      <c r="I16" s="4" t="s">
        <v>31</v>
      </c>
      <c r="J16" s="8">
        <f>J15*1000</f>
        <v>0.29802247666291737</v>
      </c>
      <c r="K16" s="8">
        <f>K15*1000</f>
        <v>8.5908710691112972E-2</v>
      </c>
      <c r="L16" s="10">
        <f>L15*1000</f>
        <v>0.2576178036500375</v>
      </c>
    </row>
    <row r="17" spans="2:15" s="1" customFormat="1" ht="12" customHeight="1" thickBot="1" x14ac:dyDescent="0.3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2:15" s="1" customFormat="1" ht="15.75" thickTop="1" x14ac:dyDescent="0.25"/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  <row r="30" spans="2:15" s="1" customFormat="1" x14ac:dyDescent="0.25"/>
    <row r="31" spans="2:15" s="1" customFormat="1" x14ac:dyDescent="0.25"/>
    <row r="32" spans="2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mergeCells count="6">
    <mergeCell ref="B2:O2"/>
    <mergeCell ref="C3:F3"/>
    <mergeCell ref="I3:L3"/>
    <mergeCell ref="C10:F10"/>
    <mergeCell ref="I10:L10"/>
    <mergeCell ref="B17:O1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L14" sqref="L14"/>
    </sheetView>
  </sheetViews>
  <sheetFormatPr defaultRowHeight="15" x14ac:dyDescent="0.25"/>
  <cols>
    <col min="1" max="2" width="9.140625" style="1"/>
    <col min="3" max="3" width="29" style="1" bestFit="1" customWidth="1"/>
    <col min="4" max="4" width="8.42578125" style="1" bestFit="1" customWidth="1"/>
    <col min="5" max="7" width="8.28515625" style="1" bestFit="1" customWidth="1"/>
    <col min="8" max="8" width="8.28515625" style="1" customWidth="1"/>
    <col min="9" max="9" width="29.28515625" style="1" customWidth="1"/>
    <col min="10" max="11" width="12" style="1" bestFit="1" customWidth="1"/>
    <col min="12" max="12" width="9.140625" style="1" bestFit="1" customWidth="1"/>
    <col min="13" max="13" width="8.28515625" style="1" bestFit="1" customWidth="1"/>
    <col min="14" max="14" width="8.7109375" style="1" bestFit="1" customWidth="1"/>
    <col min="15" max="26" width="9.140625" style="1"/>
  </cols>
  <sheetData>
    <row r="1" spans="2:29" s="1" customFormat="1" x14ac:dyDescent="0.25"/>
    <row r="2" spans="2:29" s="1" customFormat="1" ht="27" thickBot="1" x14ac:dyDescent="0.45">
      <c r="B2" s="2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9" s="1" customFormat="1" ht="18" thickTop="1" x14ac:dyDescent="0.3">
      <c r="C3" s="3" t="s">
        <v>1</v>
      </c>
      <c r="D3" s="3"/>
      <c r="E3" s="3"/>
      <c r="F3" s="3"/>
      <c r="I3" s="3" t="s">
        <v>2</v>
      </c>
      <c r="J3" s="3"/>
      <c r="K3" s="3"/>
      <c r="L3" s="3"/>
    </row>
    <row r="4" spans="2:29" s="1" customFormat="1" ht="21.75" thickBot="1" x14ac:dyDescent="0.4">
      <c r="C4" s="4" t="s">
        <v>3</v>
      </c>
      <c r="D4" s="5">
        <v>2.6</v>
      </c>
      <c r="E4" s="6" t="s">
        <v>67</v>
      </c>
      <c r="F4" s="7" t="s">
        <v>68</v>
      </c>
      <c r="I4" s="4" t="s">
        <v>3</v>
      </c>
      <c r="J4" s="5">
        <v>2.5</v>
      </c>
      <c r="K4" s="5" t="s">
        <v>69</v>
      </c>
      <c r="L4" s="5">
        <v>2.6</v>
      </c>
      <c r="M4" s="6" t="s">
        <v>70</v>
      </c>
      <c r="N4" s="6" t="s">
        <v>71</v>
      </c>
      <c r="O4" s="6" t="s">
        <v>67</v>
      </c>
      <c r="P4" s="7" t="s">
        <v>68</v>
      </c>
    </row>
    <row r="5" spans="2:29" s="1" customFormat="1" ht="21.75" thickTop="1" x14ac:dyDescent="0.35">
      <c r="C5" s="4" t="s">
        <v>9</v>
      </c>
      <c r="D5" s="8" t="s">
        <v>72</v>
      </c>
      <c r="E5" s="9" t="s">
        <v>73</v>
      </c>
      <c r="F5" s="10" t="s">
        <v>74</v>
      </c>
      <c r="I5" s="4" t="s">
        <v>9</v>
      </c>
      <c r="J5" s="8" t="s">
        <v>75</v>
      </c>
      <c r="K5" s="8" t="s">
        <v>76</v>
      </c>
      <c r="L5" s="8" t="s">
        <v>72</v>
      </c>
      <c r="M5" s="9" t="s">
        <v>77</v>
      </c>
      <c r="N5" s="9" t="s">
        <v>73</v>
      </c>
      <c r="O5" s="9" t="s">
        <v>73</v>
      </c>
      <c r="P5" s="10" t="s">
        <v>78</v>
      </c>
      <c r="AC5"/>
    </row>
    <row r="6" spans="2:29" s="1" customFormat="1" ht="21" x14ac:dyDescent="0.35">
      <c r="C6" s="4" t="s">
        <v>17</v>
      </c>
      <c r="D6" s="8">
        <v>81</v>
      </c>
      <c r="E6" s="9">
        <v>81</v>
      </c>
      <c r="F6" s="11">
        <v>81</v>
      </c>
      <c r="I6" s="4" t="s">
        <v>18</v>
      </c>
      <c r="J6" s="8">
        <v>16243</v>
      </c>
      <c r="K6" s="8">
        <v>16485</v>
      </c>
      <c r="L6" s="8">
        <v>16485</v>
      </c>
      <c r="M6" s="9">
        <v>16525</v>
      </c>
      <c r="N6" s="9">
        <v>16819</v>
      </c>
      <c r="O6" s="9">
        <v>16819</v>
      </c>
      <c r="P6" s="11">
        <v>16846</v>
      </c>
      <c r="AC6"/>
    </row>
    <row r="7" spans="2:29" s="1" customFormat="1" ht="21" x14ac:dyDescent="0.35">
      <c r="C7" s="4" t="s">
        <v>19</v>
      </c>
      <c r="D7" s="8">
        <v>78</v>
      </c>
      <c r="E7" s="9">
        <v>79</v>
      </c>
      <c r="F7" s="10">
        <v>79</v>
      </c>
      <c r="I7" s="4" t="s">
        <v>20</v>
      </c>
      <c r="J7" s="8" t="s">
        <v>21</v>
      </c>
      <c r="K7" s="8">
        <v>0</v>
      </c>
      <c r="L7" s="8">
        <v>0</v>
      </c>
      <c r="M7" s="9">
        <v>128</v>
      </c>
      <c r="N7" s="9">
        <v>1981</v>
      </c>
      <c r="O7" s="9">
        <v>0</v>
      </c>
      <c r="P7" s="10">
        <v>155</v>
      </c>
      <c r="AC7"/>
    </row>
    <row r="8" spans="2:29" s="1" customFormat="1" ht="21" x14ac:dyDescent="0.35">
      <c r="C8" s="4" t="s">
        <v>22</v>
      </c>
      <c r="D8" s="8">
        <v>1013</v>
      </c>
      <c r="E8" s="9">
        <v>1019</v>
      </c>
      <c r="F8" s="10">
        <v>1019</v>
      </c>
      <c r="I8" s="4" t="s">
        <v>23</v>
      </c>
      <c r="J8" s="8" t="s">
        <v>21</v>
      </c>
      <c r="K8" s="8" t="s">
        <v>21</v>
      </c>
      <c r="L8" s="8">
        <v>0</v>
      </c>
      <c r="M8" s="8" t="s">
        <v>21</v>
      </c>
      <c r="N8" s="8" t="s">
        <v>21</v>
      </c>
      <c r="O8" s="9">
        <f>(M7+N7+O7)/O6</f>
        <v>0.12539389975622808</v>
      </c>
      <c r="P8" s="10">
        <f>P7/P6</f>
        <v>9.2009972693814553E-3</v>
      </c>
      <c r="AC8"/>
    </row>
    <row r="9" spans="2:29" s="1" customFormat="1" x14ac:dyDescent="0.25"/>
    <row r="10" spans="2:29" s="1" customFormat="1" ht="17.25" x14ac:dyDescent="0.3">
      <c r="C10" s="3" t="s">
        <v>24</v>
      </c>
      <c r="D10" s="3"/>
      <c r="E10" s="3"/>
      <c r="F10" s="3"/>
      <c r="I10" s="3" t="s">
        <v>25</v>
      </c>
      <c r="J10" s="3"/>
      <c r="K10" s="3"/>
      <c r="L10" s="3"/>
    </row>
    <row r="11" spans="2:29" s="1" customFormat="1" ht="21.75" thickBot="1" x14ac:dyDescent="0.4">
      <c r="C11" s="4" t="s">
        <v>3</v>
      </c>
      <c r="D11" s="5">
        <v>2.6</v>
      </c>
      <c r="E11" s="6" t="s">
        <v>67</v>
      </c>
      <c r="F11" s="7" t="s">
        <v>68</v>
      </c>
      <c r="I11" s="4" t="s">
        <v>3</v>
      </c>
      <c r="J11" s="5">
        <v>2.6</v>
      </c>
      <c r="K11" s="6" t="s">
        <v>67</v>
      </c>
      <c r="L11" s="7" t="s">
        <v>68</v>
      </c>
    </row>
    <row r="12" spans="2:29" s="1" customFormat="1" ht="21.75" thickTop="1" x14ac:dyDescent="0.35">
      <c r="C12" s="4" t="s">
        <v>9</v>
      </c>
      <c r="D12" s="8" t="s">
        <v>72</v>
      </c>
      <c r="E12" s="9" t="s">
        <v>73</v>
      </c>
      <c r="F12" s="10" t="s">
        <v>74</v>
      </c>
      <c r="I12" s="4" t="s">
        <v>9</v>
      </c>
      <c r="J12" s="8" t="s">
        <v>72</v>
      </c>
      <c r="K12" s="9" t="s">
        <v>73</v>
      </c>
      <c r="L12" s="10" t="s">
        <v>74</v>
      </c>
    </row>
    <row r="13" spans="2:29" s="1" customFormat="1" ht="21" x14ac:dyDescent="0.35">
      <c r="C13" s="4" t="s">
        <v>26</v>
      </c>
      <c r="D13" s="8">
        <v>33</v>
      </c>
      <c r="E13" s="9">
        <v>33</v>
      </c>
      <c r="F13" s="11">
        <v>33</v>
      </c>
      <c r="I13" s="4" t="s">
        <v>27</v>
      </c>
      <c r="J13" s="8">
        <v>9</v>
      </c>
      <c r="K13" s="9">
        <v>2</v>
      </c>
      <c r="L13" s="11">
        <v>0</v>
      </c>
    </row>
    <row r="14" spans="2:29" s="1" customFormat="1" ht="21" x14ac:dyDescent="0.35">
      <c r="C14" s="4" t="s">
        <v>28</v>
      </c>
      <c r="D14" s="8">
        <v>85</v>
      </c>
      <c r="E14" s="9">
        <v>85</v>
      </c>
      <c r="F14" s="10">
        <v>85</v>
      </c>
      <c r="I14" s="4" t="s">
        <v>18</v>
      </c>
      <c r="J14" s="8">
        <v>16485</v>
      </c>
      <c r="K14" s="9">
        <v>16819</v>
      </c>
      <c r="L14" s="10">
        <v>16846</v>
      </c>
    </row>
    <row r="15" spans="2:29" s="1" customFormat="1" ht="21" x14ac:dyDescent="0.35">
      <c r="C15" s="4" t="s">
        <v>29</v>
      </c>
      <c r="D15" s="8">
        <v>70</v>
      </c>
      <c r="E15" s="9">
        <v>70</v>
      </c>
      <c r="F15" s="10">
        <v>70</v>
      </c>
      <c r="I15" s="4" t="s">
        <v>30</v>
      </c>
      <c r="J15" s="8">
        <f>J13/J14</f>
        <v>5.4595086442220202E-4</v>
      </c>
      <c r="K15" s="9">
        <f>K13/K14</f>
        <v>1.189131339556454E-4</v>
      </c>
      <c r="L15" s="10">
        <f>L13/L14</f>
        <v>0</v>
      </c>
    </row>
    <row r="16" spans="2:29" s="1" customFormat="1" ht="21" x14ac:dyDescent="0.35">
      <c r="I16" s="4" t="s">
        <v>31</v>
      </c>
      <c r="J16" s="8">
        <f>J15*1000</f>
        <v>0.54595086442220198</v>
      </c>
      <c r="K16" s="9">
        <f t="shared" ref="K16" si="0">K15*1000</f>
        <v>0.1189131339556454</v>
      </c>
      <c r="L16" s="10">
        <f>L15*1000</f>
        <v>0</v>
      </c>
    </row>
    <row r="17" spans="2:15" s="1" customFormat="1" ht="12" customHeight="1" thickBot="1" x14ac:dyDescent="0.3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2:15" s="1" customFormat="1" ht="15.75" thickTop="1" x14ac:dyDescent="0.25"/>
    <row r="19" spans="2:15" s="1" customFormat="1" x14ac:dyDescent="0.25"/>
    <row r="20" spans="2:15" s="1" customFormat="1" x14ac:dyDescent="0.25"/>
    <row r="21" spans="2:15" s="1" customFormat="1" x14ac:dyDescent="0.25"/>
    <row r="22" spans="2:15" s="1" customFormat="1" x14ac:dyDescent="0.25"/>
    <row r="23" spans="2:15" s="1" customFormat="1" x14ac:dyDescent="0.25"/>
    <row r="24" spans="2:15" s="1" customFormat="1" x14ac:dyDescent="0.25"/>
    <row r="25" spans="2:15" s="1" customFormat="1" x14ac:dyDescent="0.25"/>
    <row r="26" spans="2:15" s="1" customFormat="1" x14ac:dyDescent="0.25"/>
    <row r="27" spans="2:15" s="1" customFormat="1" x14ac:dyDescent="0.25"/>
    <row r="28" spans="2:15" s="1" customFormat="1" x14ac:dyDescent="0.25"/>
    <row r="29" spans="2:15" s="1" customFormat="1" x14ac:dyDescent="0.25"/>
    <row r="30" spans="2:15" s="1" customFormat="1" x14ac:dyDescent="0.25"/>
    <row r="31" spans="2:15" s="1" customFormat="1" x14ac:dyDescent="0.25"/>
    <row r="32" spans="2:15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mergeCells count="6">
    <mergeCell ref="B2:O2"/>
    <mergeCell ref="C3:F3"/>
    <mergeCell ref="I3:L3"/>
    <mergeCell ref="C10:F10"/>
    <mergeCell ref="I10:L10"/>
    <mergeCell ref="B17:O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Collections</vt:lpstr>
      <vt:lpstr>Codec</vt:lpstr>
      <vt:lpstr>Configurations</vt:lpstr>
      <vt:lpstr>Calculations</vt:lpstr>
      <vt:lpstr>Pool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2019-06-26T01:00:09Z</dcterms:created>
  <dcterms:modified xsi:type="dcterms:W3CDTF">2019-06-26T01:03:29Z</dcterms:modified>
</cp:coreProperties>
</file>