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2 курс\R\Lab3v27\"/>
    </mc:Choice>
  </mc:AlternateContent>
  <xr:revisionPtr revIDLastSave="0" documentId="13_ncr:1_{6FD843EF-A517-4DB4-B1D9-FF624778FE2D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H17" i="1"/>
  <c r="H16" i="1" l="1"/>
  <c r="H18" i="1" s="1"/>
  <c r="K12" i="1"/>
  <c r="E16" i="1" l="1"/>
  <c r="D16" i="1"/>
  <c r="D17" i="1" s="1"/>
  <c r="F16" i="1" l="1"/>
  <c r="F17" i="1"/>
  <c r="H20" i="1"/>
  <c r="K14" i="1"/>
  <c r="K10" i="1"/>
  <c r="H19" i="1" l="1"/>
  <c r="E18" i="1"/>
  <c r="F18" i="1" l="1"/>
  <c r="E19" i="1" s="1"/>
  <c r="F19" i="1" l="1"/>
  <c r="E20" i="1" s="1"/>
  <c r="F20" i="1" l="1"/>
</calcChain>
</file>

<file path=xl/sharedStrings.xml><?xml version="1.0" encoding="utf-8"?>
<sst xmlns="http://schemas.openxmlformats.org/spreadsheetml/2006/main" count="13" uniqueCount="12">
  <si>
    <t>X</t>
  </si>
  <si>
    <t>Y</t>
  </si>
  <si>
    <t>x среднее</t>
  </si>
  <si>
    <t>у среднее</t>
  </si>
  <si>
    <t>сигма</t>
  </si>
  <si>
    <t>количество групп</t>
  </si>
  <si>
    <t>размер</t>
  </si>
  <si>
    <t>коэффициент корреляции</t>
  </si>
  <si>
    <t>степень свободы</t>
  </si>
  <si>
    <t>t расч (alfa = 0,01)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</si>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</sst>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4" formatCode="0.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/>
    </xf>
    <xf numFmtId="0" fontId="3" fillId="7" borderId="0" xfId="0" applyFont="1" applyFill="1" applyAlignment="1">
      <alignment horizontal="center" vertical="center" wrapText="1"/>
    </xf>
    <xf numFmtId="0" fontId="0" fillId="7" borderId="0" xfId="0" applyFill="1"/>
    <xf numFmtId="2" fontId="0" fillId="8" borderId="0" xfId="0" applyNumberFormat="1" applyFill="1"/>
    <xf numFmtId="0" fontId="0" fillId="9" borderId="0" xfId="0" applyFill="1"/>
    <xf numFmtId="164" fontId="0" fillId="4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2"/>
    <xf numFmtId="0" fontId="0" fillId="6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12" borderId="0" xfId="0" applyNumberFormat="1" applyFill="1"/>
    <xf numFmtId="174" fontId="0" fillId="0" borderId="0" xfId="0" applyNumberFormat="1"/>
  </cellXfs>
  <cellStyles count="3">
    <cellStyle name="Обычный" xfId="0" builtinId="0"/>
    <cellStyle name="Обычный 2" xfId="2" xr:uid="{2E965DD2-DE1B-4689-8595-243DA88DB792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/>
              <a:t>Корреляционное поле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169291338582674E-2"/>
                  <c:y val="1.31853310002916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Лист1!$A$2:$A$19</c:f>
              <c:numCache>
                <c:formatCode>0.000000</c:formatCode>
                <c:ptCount val="18"/>
                <c:pt idx="0">
                  <c:v>7.2004000000000001</c:v>
                </c:pt>
                <c:pt idx="1">
                  <c:v>7.1437999999999997</c:v>
                </c:pt>
                <c:pt idx="2">
                  <c:v>6.9398</c:v>
                </c:pt>
                <c:pt idx="3">
                  <c:v>6.9272999999999998</c:v>
                </c:pt>
                <c:pt idx="4">
                  <c:v>7.0415999999999999</c:v>
                </c:pt>
                <c:pt idx="5">
                  <c:v>7.0965999999999996</c:v>
                </c:pt>
                <c:pt idx="6">
                  <c:v>7.4436</c:v>
                </c:pt>
                <c:pt idx="7">
                  <c:v>7.5210999999999997</c:v>
                </c:pt>
                <c:pt idx="8">
                  <c:v>7.5304000000000002</c:v>
                </c:pt>
                <c:pt idx="9">
                  <c:v>7.3798000000000004</c:v>
                </c:pt>
                <c:pt idx="10">
                  <c:v>7.3495999999999997</c:v>
                </c:pt>
                <c:pt idx="11">
                  <c:v>7.4050000000000002</c:v>
                </c:pt>
                <c:pt idx="12">
                  <c:v>7.0118999999999998</c:v>
                </c:pt>
                <c:pt idx="13">
                  <c:v>7.1131000000000002</c:v>
                </c:pt>
                <c:pt idx="14">
                  <c:v>7.2929000000000004</c:v>
                </c:pt>
                <c:pt idx="15">
                  <c:v>7.4233000000000002</c:v>
                </c:pt>
                <c:pt idx="16">
                  <c:v>7.6249000000000002</c:v>
                </c:pt>
                <c:pt idx="17">
                  <c:v>7.7080000000000002</c:v>
                </c:pt>
              </c:numCache>
            </c:numRef>
          </c:xVal>
          <c:yVal>
            <c:numRef>
              <c:f>Лист1!$B$2:$B$19</c:f>
              <c:numCache>
                <c:formatCode>0.000000</c:formatCode>
                <c:ptCount val="18"/>
                <c:pt idx="0">
                  <c:v>720.7</c:v>
                </c:pt>
                <c:pt idx="1">
                  <c:v>716.5</c:v>
                </c:pt>
                <c:pt idx="2">
                  <c:v>770.6</c:v>
                </c:pt>
                <c:pt idx="3">
                  <c:v>776.7</c:v>
                </c:pt>
                <c:pt idx="4">
                  <c:v>795.2</c:v>
                </c:pt>
                <c:pt idx="5">
                  <c:v>819.3</c:v>
                </c:pt>
                <c:pt idx="6">
                  <c:v>827.5</c:v>
                </c:pt>
                <c:pt idx="7">
                  <c:v>844.4</c:v>
                </c:pt>
                <c:pt idx="8">
                  <c:v>831.3</c:v>
                </c:pt>
                <c:pt idx="9">
                  <c:v>841</c:v>
                </c:pt>
                <c:pt idx="10">
                  <c:v>836.9</c:v>
                </c:pt>
                <c:pt idx="11">
                  <c:v>995.3</c:v>
                </c:pt>
                <c:pt idx="12">
                  <c:v>859</c:v>
                </c:pt>
                <c:pt idx="13">
                  <c:v>850.4</c:v>
                </c:pt>
                <c:pt idx="14">
                  <c:v>926.8</c:v>
                </c:pt>
                <c:pt idx="15">
                  <c:v>921</c:v>
                </c:pt>
                <c:pt idx="16">
                  <c:v>943.9</c:v>
                </c:pt>
                <c:pt idx="17">
                  <c:v>953.7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0-445D-B81B-CCBB3897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61120"/>
        <c:axId val="1147064384"/>
      </c:scatterChart>
      <c:valAx>
        <c:axId val="1147061120"/>
        <c:scaling>
          <c:orientation val="minMax"/>
          <c:min val="6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064384"/>
        <c:crosses val="autoZero"/>
        <c:crossBetween val="midCat"/>
      </c:valAx>
      <c:valAx>
        <c:axId val="114706438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52387</xdr:rowOff>
    </xdr:from>
    <xdr:to>
      <xdr:col>9</xdr:col>
      <xdr:colOff>352425</xdr:colOff>
      <xdr:row>14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80" zoomScaleNormal="80" workbookViewId="0">
      <selection activeCell="H20" sqref="H20"/>
    </sheetView>
  </sheetViews>
  <sheetFormatPr defaultRowHeight="15" x14ac:dyDescent="0.25"/>
  <cols>
    <col min="1" max="1" width="13.28515625" customWidth="1"/>
    <col min="2" max="2" width="14" customWidth="1"/>
    <col min="3" max="3" width="23.85546875" customWidth="1"/>
    <col min="7" max="7" width="35.140625" customWidth="1"/>
    <col min="11" max="11" width="21.28515625" customWidth="1"/>
    <col min="12" max="12" width="18" customWidth="1"/>
    <col min="13" max="13" width="18.42578125" customWidth="1"/>
    <col min="14" max="14" width="18.28515625" customWidth="1"/>
  </cols>
  <sheetData>
    <row r="1" spans="1:14" ht="20.100000000000001" customHeight="1" x14ac:dyDescent="0.25">
      <c r="A1" s="1" t="s">
        <v>0</v>
      </c>
      <c r="B1" s="1" t="s">
        <v>1</v>
      </c>
      <c r="K1" s="18"/>
      <c r="L1" s="18"/>
      <c r="M1" s="18"/>
      <c r="N1" s="18"/>
    </row>
    <row r="2" spans="1:14" ht="20.100000000000001" customHeight="1" x14ac:dyDescent="0.25">
      <c r="A2" s="28">
        <v>7.2004000000000001</v>
      </c>
      <c r="B2" s="28">
        <v>720.7</v>
      </c>
      <c r="K2" s="18"/>
      <c r="L2" s="18"/>
      <c r="M2" s="18"/>
      <c r="N2" s="18"/>
    </row>
    <row r="3" spans="1:14" ht="20.100000000000001" customHeight="1" x14ac:dyDescent="0.25">
      <c r="A3" s="28">
        <v>7.1437999999999997</v>
      </c>
      <c r="B3" s="28">
        <v>716.5</v>
      </c>
      <c r="K3" s="2"/>
      <c r="L3" s="2"/>
      <c r="M3" s="2"/>
      <c r="N3" s="2"/>
    </row>
    <row r="4" spans="1:14" ht="20.100000000000001" customHeight="1" x14ac:dyDescent="0.25">
      <c r="A4" s="28">
        <v>6.9398</v>
      </c>
      <c r="B4" s="28">
        <v>770.6</v>
      </c>
      <c r="M4" s="3"/>
      <c r="N4" s="4"/>
    </row>
    <row r="5" spans="1:14" ht="20.100000000000001" customHeight="1" x14ac:dyDescent="0.25">
      <c r="A5" s="28">
        <v>6.9272999999999998</v>
      </c>
      <c r="B5" s="28">
        <v>776.7</v>
      </c>
      <c r="M5" s="3"/>
      <c r="N5" s="4"/>
    </row>
    <row r="6" spans="1:14" ht="20.100000000000001" customHeight="1" x14ac:dyDescent="0.25">
      <c r="A6" s="28">
        <v>7.0415999999999999</v>
      </c>
      <c r="B6" s="28">
        <v>795.2</v>
      </c>
    </row>
    <row r="7" spans="1:14" ht="20.100000000000001" customHeight="1" x14ac:dyDescent="0.25">
      <c r="A7" s="28">
        <v>7.0965999999999996</v>
      </c>
      <c r="B7" s="28">
        <v>819.3</v>
      </c>
    </row>
    <row r="8" spans="1:14" ht="20.100000000000001" customHeight="1" x14ac:dyDescent="0.25">
      <c r="A8" s="28">
        <v>7.4436</v>
      </c>
      <c r="B8" s="28">
        <v>827.5</v>
      </c>
    </row>
    <row r="9" spans="1:14" ht="20.100000000000001" customHeight="1" x14ac:dyDescent="0.25">
      <c r="A9" s="28">
        <v>7.5210999999999997</v>
      </c>
      <c r="B9" s="28">
        <v>844.4</v>
      </c>
      <c r="K9" s="23" t="s">
        <v>2</v>
      </c>
    </row>
    <row r="10" spans="1:14" ht="20.100000000000001" customHeight="1" x14ac:dyDescent="0.25">
      <c r="A10" s="28">
        <v>7.5304000000000002</v>
      </c>
      <c r="B10" s="28">
        <v>831.3</v>
      </c>
      <c r="K10" s="11">
        <f>AVERAGE(A2:A19)</f>
        <v>7.2862833333333334</v>
      </c>
    </row>
    <row r="11" spans="1:14" ht="20.100000000000001" customHeight="1" x14ac:dyDescent="0.25">
      <c r="A11" s="28">
        <v>7.3798000000000004</v>
      </c>
      <c r="B11" s="28">
        <v>841</v>
      </c>
      <c r="K11" s="24" t="s">
        <v>4</v>
      </c>
    </row>
    <row r="12" spans="1:14" ht="20.100000000000001" customHeight="1" x14ac:dyDescent="0.25">
      <c r="A12" s="28">
        <v>7.3495999999999997</v>
      </c>
      <c r="B12" s="28">
        <v>836.9</v>
      </c>
      <c r="K12" s="13">
        <f>SQRT(_xlfn.VAR.S(A2:A19))</f>
        <v>0.23706259597786566</v>
      </c>
    </row>
    <row r="13" spans="1:14" ht="20.100000000000001" customHeight="1" x14ac:dyDescent="0.25">
      <c r="A13" s="28">
        <v>7.4050000000000002</v>
      </c>
      <c r="B13" s="28">
        <v>995.3</v>
      </c>
      <c r="K13" s="25" t="s">
        <v>3</v>
      </c>
    </row>
    <row r="14" spans="1:14" ht="20.100000000000001" customHeight="1" x14ac:dyDescent="0.25">
      <c r="A14" s="28">
        <v>7.0118999999999998</v>
      </c>
      <c r="B14" s="28">
        <v>859</v>
      </c>
      <c r="K14" s="14">
        <f>AVERAGE(B2:B19)</f>
        <v>846.12222222222215</v>
      </c>
    </row>
    <row r="15" spans="1:14" ht="20.100000000000001" customHeight="1" x14ac:dyDescent="0.25">
      <c r="A15" s="28">
        <v>7.1131000000000002</v>
      </c>
      <c r="B15" s="28">
        <v>850.4</v>
      </c>
      <c r="K15" s="26" t="s">
        <v>4</v>
      </c>
      <c r="L15" s="15">
        <f>SQRT(_xlfn.VAR.S(B2:B19))</f>
        <v>77.738684106022433</v>
      </c>
    </row>
    <row r="16" spans="1:14" ht="20.100000000000001" customHeight="1" x14ac:dyDescent="0.25">
      <c r="A16" s="28">
        <v>7.2929000000000004</v>
      </c>
      <c r="B16" s="28">
        <v>926.8</v>
      </c>
      <c r="C16" s="6" t="s">
        <v>5</v>
      </c>
      <c r="D16" s="7">
        <f>ROUND(1+LOG(COUNT(A2:A19),2),0)</f>
        <v>5</v>
      </c>
      <c r="E16" s="5">
        <f>MIN(A2:A19)</f>
        <v>6.9272999999999998</v>
      </c>
      <c r="F16" s="5">
        <f>MIN(A2:A19)+D17</f>
        <v>7.0834399999999995</v>
      </c>
      <c r="G16" s="9" t="s">
        <v>7</v>
      </c>
      <c r="H16" s="10">
        <f>CORREL(A2:A19,B2:B19)</f>
        <v>0.61465689808971435</v>
      </c>
      <c r="K16" s="19"/>
      <c r="L16" s="19"/>
      <c r="M16" s="19"/>
      <c r="N16" s="19"/>
    </row>
    <row r="17" spans="1:14" ht="20.100000000000001" customHeight="1" x14ac:dyDescent="0.25">
      <c r="A17" s="28">
        <v>7.4233000000000002</v>
      </c>
      <c r="B17" s="28">
        <v>921</v>
      </c>
      <c r="C17" s="20" t="s">
        <v>6</v>
      </c>
      <c r="D17" s="8">
        <f>(MAX(A2:A19)-MIN(A2:A19))/D16</f>
        <v>0.15614000000000008</v>
      </c>
      <c r="E17" s="5">
        <v>72</v>
      </c>
      <c r="F17" s="5">
        <f>E17+D17</f>
        <v>72.156139999999994</v>
      </c>
      <c r="G17" s="21" t="s">
        <v>8</v>
      </c>
      <c r="H17" s="27">
        <f>COUNT(A2:A19)-2</f>
        <v>16</v>
      </c>
      <c r="K17" s="19"/>
      <c r="L17" s="19"/>
      <c r="M17" s="19"/>
      <c r="N17" s="19"/>
    </row>
    <row r="18" spans="1:14" ht="20.100000000000001" customHeight="1" x14ac:dyDescent="0.25">
      <c r="A18" s="28">
        <v>7.6249000000000002</v>
      </c>
      <c r="B18" s="28">
        <v>943.9</v>
      </c>
      <c r="E18" s="5">
        <f>F17</f>
        <v>72.156139999999994</v>
      </c>
      <c r="F18" s="5">
        <f>E18+D17</f>
        <v>72.312279999999987</v>
      </c>
      <c r="G18" s="22" t="s">
        <v>9</v>
      </c>
      <c r="H18" s="12">
        <f>ABS(H16)*SQRT((COUNT(A2:A19)-2)/(1-(H16*H16)))</f>
        <v>3.1169427865119572</v>
      </c>
      <c r="K18" s="19"/>
      <c r="L18" s="19"/>
      <c r="M18" s="19"/>
      <c r="N18" s="19"/>
    </row>
    <row r="19" spans="1:14" ht="20.100000000000001" customHeight="1" x14ac:dyDescent="0.25">
      <c r="A19" s="28">
        <v>7.7080000000000002</v>
      </c>
      <c r="B19" s="28">
        <v>953.7</v>
      </c>
      <c r="E19" s="5">
        <f>F18</f>
        <v>72.312279999999987</v>
      </c>
      <c r="F19" s="5">
        <f>E19+D17</f>
        <v>72.468419999999981</v>
      </c>
      <c r="G19" s="17" t="s">
        <v>10</v>
      </c>
      <c r="H19" s="16">
        <f>K14-H20*K10</f>
        <v>-622.50970127416815</v>
      </c>
      <c r="K19" s="19"/>
      <c r="L19" s="19"/>
      <c r="M19" s="19"/>
      <c r="N19" s="19"/>
    </row>
    <row r="20" spans="1:14" ht="20.100000000000001" customHeight="1" x14ac:dyDescent="0.25">
      <c r="E20" s="5">
        <f>F19</f>
        <v>72.468419999999981</v>
      </c>
      <c r="F20" s="5">
        <f>E20+D17</f>
        <v>72.624559999999974</v>
      </c>
      <c r="G20" s="17" t="s">
        <v>11</v>
      </c>
      <c r="H20" s="16">
        <f>H16*L15/K12</f>
        <v>201.56118782503063</v>
      </c>
      <c r="K20" s="19"/>
      <c r="L20" s="19"/>
      <c r="M20" s="19"/>
      <c r="N20" s="19"/>
    </row>
    <row r="21" spans="1:14" x14ac:dyDescent="0.25">
      <c r="K21" s="19"/>
      <c r="L21" s="19"/>
      <c r="M21" s="19"/>
      <c r="N21" s="19"/>
    </row>
    <row r="22" spans="1:14" x14ac:dyDescent="0.25">
      <c r="K22" s="19"/>
      <c r="L22" s="19"/>
      <c r="M22" s="19"/>
      <c r="N22" s="19"/>
    </row>
  </sheetData>
  <mergeCells count="4">
    <mergeCell ref="K1:K2"/>
    <mergeCell ref="L1:L2"/>
    <mergeCell ref="M1:M2"/>
    <mergeCell ref="N1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Я</cp:lastModifiedBy>
  <dcterms:created xsi:type="dcterms:W3CDTF">2017-10-20T08:33:06Z</dcterms:created>
  <dcterms:modified xsi:type="dcterms:W3CDTF">2018-10-27T12:56:56Z</dcterms:modified>
</cp:coreProperties>
</file>