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uestreo 1" sheetId="1" state="visible" r:id="rId2"/>
    <sheet name="Muestreo 2" sheetId="2" state="visible" r:id="rId3"/>
    <sheet name="Muestreo 3" sheetId="3" state="visible" r:id="rId4"/>
    <sheet name="Muestreo 4" sheetId="4" state="visible" r:id="rId5"/>
    <sheet name="Desarrollo" sheetId="5" state="visible" r:id="rId6"/>
    <sheet name="Todos1" sheetId="6" state="visible" r:id="rId7"/>
    <sheet name="Todos 2" sheetId="7" state="visible" r:id="rId8"/>
    <sheet name="Temp" sheetId="8" state="visible" r:id="rId9"/>
    <sheet name="Estomas" sheetId="9" state="visible" r:id="rId10"/>
    <sheet name="Spad" sheetId="10" state="visible" r:id="rId11"/>
    <sheet name="Indices" sheetId="11" state="visible" r:id="rId12"/>
    <sheet name="Hojas" sheetId="12" state="visible" r:id="rId13"/>
    <sheet name="CRA" sheetId="13" state="visible" r:id="rId14"/>
    <sheet name="RaízT" sheetId="14" state="visible" r:id="rId15"/>
    <sheet name="PE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<sst xmlns="http://schemas.openxmlformats.org/spreadsheetml/2006/main" count="1321" uniqueCount="78">
  <si>
    <t xml:space="preserve">Tratamientos </t>
  </si>
  <si>
    <t xml:space="preserve">Repetición</t>
  </si>
  <si>
    <t xml:space="preserve">TEMPERATURA (°C) </t>
  </si>
  <si>
    <t xml:space="preserve">ESTOMAS ENVÉS</t>
  </si>
  <si>
    <t xml:space="preserve">Contenido relativo de clorofila (SPAD)</t>
  </si>
  <si>
    <t xml:space="preserve">Parte aérea</t>
  </si>
  <si>
    <t xml:space="preserve">Fenología</t>
  </si>
  <si>
    <t xml:space="preserve">Área foliar (cm2)</t>
  </si>
  <si>
    <t xml:space="preserve">Hojas (g)</t>
  </si>
  <si>
    <t xml:space="preserve">Mediciones CRA (mg) </t>
  </si>
  <si>
    <t xml:space="preserve">Raíz tuberosa (g)</t>
  </si>
  <si>
    <t xml:space="preserve">Pérdida de electrolitos</t>
  </si>
  <si>
    <t xml:space="preserve">Abierto</t>
  </si>
  <si>
    <t xml:space="preserve">Cerrado</t>
  </si>
  <si>
    <t xml:space="preserve">Total</t>
  </si>
  <si>
    <t xml:space="preserve">#Hojas</t>
  </si>
  <si>
    <t xml:space="preserve">Longitud (cm)</t>
  </si>
  <si>
    <t xml:space="preserve">BBCH</t>
  </si>
  <si>
    <t xml:space="preserve">Peso fresco</t>
  </si>
  <si>
    <t xml:space="preserve">Peso seco</t>
  </si>
  <si>
    <t xml:space="preserve">Peso a saturación</t>
  </si>
  <si>
    <t xml:space="preserve">CRA</t>
  </si>
  <si>
    <t xml:space="preserve">Diámetro (mm)</t>
  </si>
  <si>
    <t xml:space="preserve">CE 60 min</t>
  </si>
  <si>
    <t xml:space="preserve">CE max</t>
  </si>
  <si>
    <t xml:space="preserve">% PE</t>
  </si>
  <si>
    <t xml:space="preserve">Sin anegamiento</t>
  </si>
  <si>
    <t xml:space="preserve">P1</t>
  </si>
  <si>
    <t xml:space="preserve">P2</t>
  </si>
  <si>
    <t xml:space="preserve">P3</t>
  </si>
  <si>
    <t xml:space="preserve">P4</t>
  </si>
  <si>
    <t xml:space="preserve">Anegamiento 2 dias</t>
  </si>
  <si>
    <t xml:space="preserve">Anegamiento 4 dias</t>
  </si>
  <si>
    <t xml:space="preserve">Anegamiento 5 dias</t>
  </si>
  <si>
    <t xml:space="preserve">ESTOMAS </t>
  </si>
  <si>
    <t xml:space="preserve">Área del dosel (cm2)</t>
  </si>
  <si>
    <t xml:space="preserve">Mediciones CRA (g) </t>
  </si>
  <si>
    <t xml:space="preserve">Dias después de tratamiento</t>
  </si>
  <si>
    <t xml:space="preserve">Tratamiento</t>
  </si>
  <si>
    <t xml:space="preserve">Desarrollo de hojas</t>
  </si>
  <si>
    <t xml:space="preserve">Desarrollo de la raíz ruberosa</t>
  </si>
  <si>
    <t xml:space="preserve">T0dA</t>
  </si>
  <si>
    <t xml:space="preserve">T2dA</t>
  </si>
  <si>
    <t xml:space="preserve">T4dA</t>
  </si>
  <si>
    <t xml:space="preserve">T5dA</t>
  </si>
  <si>
    <t xml:space="preserve">Muestreo</t>
  </si>
  <si>
    <t xml:space="preserve">Repeticion</t>
  </si>
  <si>
    <t xml:space="preserve">PE</t>
  </si>
  <si>
    <t xml:space="preserve">Spad</t>
  </si>
  <si>
    <t xml:space="preserve">Pesossraiz</t>
  </si>
  <si>
    <t xml:space="preserve">Longitud</t>
  </si>
  <si>
    <t xml:space="preserve">Diametro</t>
  </si>
  <si>
    <t xml:space="preserve">Nohojas</t>
  </si>
  <si>
    <t xml:space="preserve">Primer</t>
  </si>
  <si>
    <t xml:space="preserve">Temp</t>
  </si>
  <si>
    <t xml:space="preserve">Area foliar</t>
  </si>
  <si>
    <t xml:space="preserve">Peso fresco a</t>
  </si>
  <si>
    <t xml:space="preserve">Peso seco a</t>
  </si>
  <si>
    <t xml:space="preserve">Diámetro</t>
  </si>
  <si>
    <t xml:space="preserve">Peso fresco r</t>
  </si>
  <si>
    <t xml:space="preserve">Peso seco r</t>
  </si>
  <si>
    <t xml:space="preserve">T1</t>
  </si>
  <si>
    <t xml:space="preserve">T2</t>
  </si>
  <si>
    <t xml:space="preserve">T3</t>
  </si>
  <si>
    <t xml:space="preserve">T4</t>
  </si>
  <si>
    <t xml:space="preserve">Segundo</t>
  </si>
  <si>
    <t xml:space="preserve">Tercer</t>
  </si>
  <si>
    <t xml:space="preserve">Cuarto</t>
  </si>
  <si>
    <t xml:space="preserve">Área prom</t>
  </si>
  <si>
    <t xml:space="preserve">Peso Prom</t>
  </si>
  <si>
    <t xml:space="preserve">AFE</t>
  </si>
  <si>
    <t xml:space="preserve">PFE</t>
  </si>
  <si>
    <t xml:space="preserve">IAF</t>
  </si>
  <si>
    <t xml:space="preserve">Tiempo</t>
  </si>
  <si>
    <t xml:space="preserve">Trata</t>
  </si>
  <si>
    <t xml:space="preserve">TRC</t>
  </si>
  <si>
    <t xml:space="preserve">TAN</t>
  </si>
  <si>
    <t xml:space="preserve">Puntos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</si>
</sst>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.0000"/>
    <numFmt numFmtId="167" formatCode="General"/>
    <numFmt numFmtId="168" formatCode="0.0000000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DejaVu Math TeX Gyre"/>
      <family val="0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0E0E3"/>
      </patternFill>
    </fill>
    <fill>
      <patternFill patternType="solid">
        <fgColor rgb="FFFFCCCC"/>
        <bgColor rgb="FFEAD1D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0E0E3"/>
      </patternFill>
    </fill>
    <fill>
      <patternFill patternType="solid">
        <fgColor rgb="FFFFFFCC"/>
        <bgColor rgb="FFFFF2CC"/>
      </patternFill>
    </fill>
    <fill>
      <patternFill patternType="solid">
        <fgColor rgb="FFEA9999"/>
        <bgColor rgb="FFBF819E"/>
      </patternFill>
    </fill>
    <fill>
      <patternFill patternType="solid">
        <fgColor rgb="FFEAD1D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FCC"/>
      </patternFill>
    </fill>
    <fill>
      <patternFill patternType="solid">
        <fgColor rgb="FFCFE2F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819E"/>
        <bgColor rgb="FFEA9999"/>
      </patternFill>
    </fill>
    <fill>
      <patternFill patternType="solid">
        <fgColor rgb="FFE16173"/>
        <bgColor rgb="FFBF819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9D2E9"/>
      <rgbColor rgb="FF808080"/>
      <rgbColor rgb="FF9999FF"/>
      <rgbColor rgb="FF993366"/>
      <rgbColor rgb="FFFFFFCC"/>
      <rgbColor rgb="FFCFE2F3"/>
      <rgbColor rgb="FF660066"/>
      <rgbColor rgb="FFE16173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CFFCC"/>
      <rgbColor rgb="FFFFF2CC"/>
      <rgbColor rgb="FFDDDDDD"/>
      <rgbColor rgb="FFEA9999"/>
      <rgbColor rgb="FFEAD1DC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Q3" activeCellId="0" sqref="Q3"/>
    </sheetView>
  </sheetViews>
  <sheetFormatPr defaultColWidth="14.58984375" defaultRowHeight="15" zeroHeight="false" outlineLevelRow="0" outlineLevelCol="0"/>
  <sheetData>
    <row r="1" customFormat="false" ht="21.7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/>
      <c r="F1" s="3"/>
      <c r="G1" s="4" t="s">
        <v>4</v>
      </c>
      <c r="H1" s="3" t="s">
        <v>5</v>
      </c>
      <c r="I1" s="3"/>
      <c r="J1" s="3" t="s">
        <v>6</v>
      </c>
      <c r="K1" s="5" t="s">
        <v>7</v>
      </c>
      <c r="L1" s="3" t="s">
        <v>8</v>
      </c>
      <c r="M1" s="3"/>
      <c r="N1" s="3" t="s">
        <v>9</v>
      </c>
      <c r="O1" s="3"/>
      <c r="P1" s="3"/>
      <c r="Q1" s="3"/>
      <c r="R1" s="6" t="s">
        <v>10</v>
      </c>
      <c r="S1" s="6"/>
      <c r="T1" s="6"/>
      <c r="U1" s="7" t="s">
        <v>11</v>
      </c>
      <c r="V1" s="7"/>
      <c r="W1" s="7"/>
    </row>
    <row r="2" customFormat="false" ht="25.5" hidden="false" customHeight="true" outlineLevel="0" collapsed="false">
      <c r="A2" s="1"/>
      <c r="B2" s="1"/>
      <c r="C2" s="2"/>
      <c r="D2" s="4" t="s">
        <v>12</v>
      </c>
      <c r="E2" s="8" t="s">
        <v>13</v>
      </c>
      <c r="F2" s="5" t="s">
        <v>14</v>
      </c>
      <c r="G2" s="4"/>
      <c r="H2" s="5" t="s">
        <v>15</v>
      </c>
      <c r="I2" s="4" t="s">
        <v>16</v>
      </c>
      <c r="J2" s="8" t="s">
        <v>17</v>
      </c>
      <c r="K2" s="5"/>
      <c r="L2" s="9" t="s">
        <v>18</v>
      </c>
      <c r="M2" s="8" t="s">
        <v>19</v>
      </c>
      <c r="N2" s="5" t="s">
        <v>18</v>
      </c>
      <c r="O2" s="10" t="s">
        <v>20</v>
      </c>
      <c r="P2" s="8" t="s">
        <v>19</v>
      </c>
      <c r="Q2" s="5" t="s">
        <v>21</v>
      </c>
      <c r="R2" s="11" t="s">
        <v>22</v>
      </c>
      <c r="S2" s="12" t="s">
        <v>18</v>
      </c>
      <c r="T2" s="13" t="s">
        <v>19</v>
      </c>
      <c r="U2" s="14" t="s">
        <v>23</v>
      </c>
      <c r="V2" s="15" t="s">
        <v>24</v>
      </c>
      <c r="W2" s="16" t="s">
        <v>25</v>
      </c>
    </row>
    <row r="3" customFormat="false" ht="15.75" hidden="false" customHeight="true" outlineLevel="0" collapsed="false">
      <c r="A3" s="1" t="s">
        <v>26</v>
      </c>
      <c r="B3" s="1" t="s">
        <v>27</v>
      </c>
      <c r="C3" s="17" t="n">
        <v>17.6</v>
      </c>
      <c r="D3" s="17" t="n">
        <v>31</v>
      </c>
      <c r="E3" s="17" t="n">
        <v>7</v>
      </c>
      <c r="F3" s="17" t="n">
        <v>38</v>
      </c>
      <c r="G3" s="17" t="n">
        <v>36.7</v>
      </c>
      <c r="H3" s="17" t="n">
        <v>4</v>
      </c>
      <c r="I3" s="17" t="n">
        <v>7.4</v>
      </c>
      <c r="J3" s="18"/>
      <c r="K3" s="19" t="n">
        <v>65.181</v>
      </c>
      <c r="L3" s="17" t="n">
        <v>5.167</v>
      </c>
      <c r="M3" s="17" t="n">
        <v>0.427</v>
      </c>
      <c r="N3" s="17" t="n">
        <v>0.0169</v>
      </c>
      <c r="O3" s="17" t="n">
        <v>0.0191</v>
      </c>
      <c r="P3" s="20" t="n">
        <v>0.0021</v>
      </c>
      <c r="Q3" s="17" t="n">
        <f aca="false">((N3-P3)/N3)*100</f>
        <v>87.5739644970414</v>
      </c>
      <c r="R3" s="21" t="n">
        <v>14.9</v>
      </c>
      <c r="S3" s="21" t="n">
        <v>3.678</v>
      </c>
      <c r="T3" s="21" t="n">
        <v>0.346</v>
      </c>
      <c r="U3" s="21" t="n">
        <v>0.091</v>
      </c>
      <c r="V3" s="21" t="n">
        <v>1.067</v>
      </c>
      <c r="W3" s="22" t="n">
        <f aca="false">(U3/V3)*100</f>
        <v>8.52858481724461</v>
      </c>
    </row>
    <row r="4" customFormat="false" ht="15.75" hidden="false" customHeight="true" outlineLevel="0" collapsed="false">
      <c r="A4" s="1"/>
      <c r="B4" s="1" t="s">
        <v>28</v>
      </c>
      <c r="C4" s="17" t="n">
        <v>17.3</v>
      </c>
      <c r="D4" s="17" t="n">
        <v>33</v>
      </c>
      <c r="E4" s="17" t="n">
        <v>6</v>
      </c>
      <c r="F4" s="17" t="n">
        <v>39</v>
      </c>
      <c r="G4" s="17" t="n">
        <v>35.4</v>
      </c>
      <c r="H4" s="17" t="n">
        <v>4</v>
      </c>
      <c r="I4" s="17" t="n">
        <v>8.1</v>
      </c>
      <c r="J4" s="18"/>
      <c r="K4" s="19" t="n">
        <v>63.197</v>
      </c>
      <c r="L4" s="17" t="n">
        <v>5.076</v>
      </c>
      <c r="M4" s="17" t="n">
        <v>0.388</v>
      </c>
      <c r="N4" s="17" t="n">
        <v>0.0165</v>
      </c>
      <c r="O4" s="17" t="n">
        <v>0.0183</v>
      </c>
      <c r="P4" s="20" t="n">
        <v>0.0019</v>
      </c>
      <c r="Q4" s="17" t="n">
        <f aca="false">((N4-P4)/N4)*100</f>
        <v>88.4848484848485</v>
      </c>
      <c r="R4" s="21" t="n">
        <v>15.6</v>
      </c>
      <c r="S4" s="21" t="n">
        <v>3.562</v>
      </c>
      <c r="T4" s="21" t="n">
        <v>0.379</v>
      </c>
      <c r="U4" s="21" t="n">
        <v>0.079</v>
      </c>
      <c r="V4" s="21" t="n">
        <v>0.967</v>
      </c>
      <c r="W4" s="22" t="n">
        <f aca="false">(U4/V4)*100</f>
        <v>8.16959669079628</v>
      </c>
    </row>
    <row r="5" customFormat="false" ht="15.75" hidden="false" customHeight="true" outlineLevel="0" collapsed="false">
      <c r="A5" s="1"/>
      <c r="B5" s="1" t="s">
        <v>29</v>
      </c>
      <c r="C5" s="17" t="n">
        <v>17.9</v>
      </c>
      <c r="D5" s="17" t="n">
        <v>31</v>
      </c>
      <c r="E5" s="17" t="n">
        <v>9</v>
      </c>
      <c r="F5" s="17" t="n">
        <v>40</v>
      </c>
      <c r="G5" s="17" t="n">
        <v>34.3</v>
      </c>
      <c r="H5" s="17" t="n">
        <v>4</v>
      </c>
      <c r="I5" s="17" t="n">
        <v>7.3</v>
      </c>
      <c r="J5" s="18"/>
      <c r="K5" s="19" t="n">
        <v>61.494</v>
      </c>
      <c r="L5" s="17" t="n">
        <v>4.896</v>
      </c>
      <c r="M5" s="17" t="n">
        <v>0.391</v>
      </c>
      <c r="N5" s="17" t="n">
        <v>0.0173</v>
      </c>
      <c r="O5" s="17" t="n">
        <v>0.0191</v>
      </c>
      <c r="P5" s="20" t="n">
        <v>0.0017</v>
      </c>
      <c r="Q5" s="17" t="n">
        <f aca="false">((N5-P5)/N5)*100</f>
        <v>90.1734104046243</v>
      </c>
      <c r="R5" s="21" t="n">
        <v>15.3</v>
      </c>
      <c r="S5" s="21" t="n">
        <v>3.697</v>
      </c>
      <c r="T5" s="21" t="n">
        <v>0.364</v>
      </c>
      <c r="U5" s="21" t="n">
        <v>0.067</v>
      </c>
      <c r="V5" s="21" t="n">
        <v>0.976</v>
      </c>
      <c r="W5" s="22" t="n">
        <f aca="false">(U5/V5)*100</f>
        <v>6.86475409836066</v>
      </c>
    </row>
    <row r="6" customFormat="false" ht="15.75" hidden="false" customHeight="true" outlineLevel="0" collapsed="false">
      <c r="A6" s="1"/>
      <c r="B6" s="1" t="s">
        <v>30</v>
      </c>
      <c r="C6" s="17" t="n">
        <v>17.6</v>
      </c>
      <c r="D6" s="17" t="n">
        <v>28</v>
      </c>
      <c r="E6" s="17" t="n">
        <v>7</v>
      </c>
      <c r="F6" s="17" t="n">
        <v>35</v>
      </c>
      <c r="G6" s="17" t="n">
        <v>34.8</v>
      </c>
      <c r="H6" s="17" t="n">
        <v>4</v>
      </c>
      <c r="I6" s="17" t="n">
        <v>6.5</v>
      </c>
      <c r="J6" s="18"/>
      <c r="K6" s="19" t="n">
        <v>62.458</v>
      </c>
      <c r="L6" s="17" t="n">
        <v>5.037</v>
      </c>
      <c r="M6" s="17" t="n">
        <v>0.416</v>
      </c>
      <c r="N6" s="17" t="n">
        <v>0.0173</v>
      </c>
      <c r="O6" s="17" t="n">
        <v>0.0184</v>
      </c>
      <c r="P6" s="20" t="n">
        <v>0.0033</v>
      </c>
      <c r="Q6" s="17" t="n">
        <f aca="false">((N6-P6)/N6)*100</f>
        <v>80.9248554913295</v>
      </c>
      <c r="R6" s="21" t="n">
        <v>14.7</v>
      </c>
      <c r="S6" s="21" t="n">
        <v>3.497</v>
      </c>
      <c r="T6" s="21" t="n">
        <v>0.362</v>
      </c>
      <c r="U6" s="21" t="n">
        <v>0.061</v>
      </c>
      <c r="V6" s="21" t="n">
        <v>1.107</v>
      </c>
      <c r="W6" s="22" t="n">
        <f aca="false">(U6/V6)*100</f>
        <v>5.51038843721771</v>
      </c>
    </row>
    <row r="7" customFormat="false" ht="15.75" hidden="false" customHeight="true" outlineLevel="0" collapsed="false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3"/>
      <c r="S7" s="23"/>
      <c r="T7" s="23"/>
      <c r="U7" s="23"/>
      <c r="V7" s="23"/>
      <c r="W7" s="23"/>
    </row>
    <row r="8" customFormat="false" ht="21.75" hidden="false" customHeight="true" outlineLevel="0" collapsed="false">
      <c r="A8" s="1" t="s">
        <v>0</v>
      </c>
      <c r="B8" s="1" t="s">
        <v>1</v>
      </c>
      <c r="C8" s="5" t="s">
        <v>2</v>
      </c>
      <c r="D8" s="3" t="s">
        <v>3</v>
      </c>
      <c r="E8" s="3"/>
      <c r="F8" s="3"/>
      <c r="G8" s="4" t="s">
        <v>4</v>
      </c>
      <c r="H8" s="3" t="s">
        <v>5</v>
      </c>
      <c r="I8" s="3"/>
      <c r="J8" s="3" t="s">
        <v>6</v>
      </c>
      <c r="K8" s="5" t="s">
        <v>7</v>
      </c>
      <c r="L8" s="3" t="s">
        <v>8</v>
      </c>
      <c r="M8" s="3"/>
      <c r="N8" s="3" t="s">
        <v>9</v>
      </c>
      <c r="O8" s="3"/>
      <c r="P8" s="3"/>
      <c r="Q8" s="3"/>
      <c r="R8" s="6" t="s">
        <v>10</v>
      </c>
      <c r="S8" s="6"/>
      <c r="T8" s="6"/>
      <c r="U8" s="7" t="s">
        <v>11</v>
      </c>
      <c r="V8" s="7"/>
      <c r="W8" s="7"/>
    </row>
    <row r="9" customFormat="false" ht="27.75" hidden="false" customHeight="true" outlineLevel="0" collapsed="false">
      <c r="A9" s="1"/>
      <c r="B9" s="1"/>
      <c r="C9" s="1"/>
      <c r="D9" s="4" t="s">
        <v>12</v>
      </c>
      <c r="E9" s="8" t="s">
        <v>13</v>
      </c>
      <c r="F9" s="5" t="s">
        <v>14</v>
      </c>
      <c r="G9" s="4"/>
      <c r="H9" s="5" t="s">
        <v>15</v>
      </c>
      <c r="I9" s="4" t="s">
        <v>16</v>
      </c>
      <c r="J9" s="8" t="s">
        <v>17</v>
      </c>
      <c r="K9" s="5"/>
      <c r="L9" s="9" t="s">
        <v>18</v>
      </c>
      <c r="M9" s="8" t="s">
        <v>19</v>
      </c>
      <c r="N9" s="5" t="s">
        <v>18</v>
      </c>
      <c r="O9" s="10" t="s">
        <v>20</v>
      </c>
      <c r="P9" s="8" t="s">
        <v>19</v>
      </c>
      <c r="Q9" s="5" t="s">
        <v>21</v>
      </c>
      <c r="R9" s="11" t="s">
        <v>22</v>
      </c>
      <c r="S9" s="12" t="s">
        <v>18</v>
      </c>
      <c r="T9" s="13" t="s">
        <v>19</v>
      </c>
      <c r="U9" s="14" t="s">
        <v>23</v>
      </c>
      <c r="V9" s="15" t="s">
        <v>24</v>
      </c>
      <c r="W9" s="16" t="s">
        <v>25</v>
      </c>
    </row>
    <row r="10" customFormat="false" ht="15.75" hidden="false" customHeight="true" outlineLevel="0" collapsed="false">
      <c r="A10" s="1" t="s">
        <v>31</v>
      </c>
      <c r="B10" s="1" t="s">
        <v>27</v>
      </c>
      <c r="C10" s="1" t="n">
        <v>18.6</v>
      </c>
      <c r="D10" s="1" t="n">
        <v>29</v>
      </c>
      <c r="E10" s="1" t="n">
        <v>8</v>
      </c>
      <c r="F10" s="1" t="n">
        <v>37</v>
      </c>
      <c r="G10" s="1" t="n">
        <v>36.5</v>
      </c>
      <c r="H10" s="1" t="n">
        <v>4</v>
      </c>
      <c r="I10" s="1" t="n">
        <v>7.4</v>
      </c>
      <c r="J10" s="18"/>
      <c r="K10" s="1" t="n">
        <v>64.372</v>
      </c>
      <c r="L10" s="1" t="n">
        <v>5.131</v>
      </c>
      <c r="M10" s="1" t="n">
        <v>0.416</v>
      </c>
      <c r="N10" s="1" t="n">
        <v>0.0181</v>
      </c>
      <c r="O10" s="1" t="n">
        <v>0.0213</v>
      </c>
      <c r="P10" s="1" t="n">
        <v>0.0021</v>
      </c>
      <c r="Q10" s="17" t="n">
        <f aca="false">((N10-P10)/N10)*100</f>
        <v>88.3977900552486</v>
      </c>
      <c r="R10" s="24" t="n">
        <v>14.3</v>
      </c>
      <c r="S10" s="24" t="n">
        <v>3.464</v>
      </c>
      <c r="T10" s="24" t="n">
        <v>0.331</v>
      </c>
      <c r="U10" s="21" t="n">
        <v>0.081</v>
      </c>
      <c r="V10" s="21" t="n">
        <v>0.977</v>
      </c>
      <c r="W10" s="22" t="n">
        <f aca="false">(U10/V10)*100</f>
        <v>8.2906857727738</v>
      </c>
    </row>
    <row r="11" customFormat="false" ht="15.75" hidden="false" customHeight="true" outlineLevel="0" collapsed="false">
      <c r="A11" s="1"/>
      <c r="B11" s="1" t="s">
        <v>28</v>
      </c>
      <c r="C11" s="1" t="n">
        <v>17.6</v>
      </c>
      <c r="D11" s="1" t="n">
        <v>26</v>
      </c>
      <c r="E11" s="1" t="n">
        <v>7</v>
      </c>
      <c r="F11" s="1" t="n">
        <v>33</v>
      </c>
      <c r="G11" s="1" t="n">
        <v>35.9</v>
      </c>
      <c r="H11" s="1" t="n">
        <v>3</v>
      </c>
      <c r="I11" s="1" t="n">
        <v>7.5</v>
      </c>
      <c r="J11" s="18"/>
      <c r="K11" s="1" t="n">
        <v>65.227</v>
      </c>
      <c r="L11" s="1" t="n">
        <v>5.169</v>
      </c>
      <c r="M11" s="1" t="n">
        <v>0.389</v>
      </c>
      <c r="N11" s="1" t="n">
        <v>0.0177</v>
      </c>
      <c r="O11" s="1" t="n">
        <v>0.0196</v>
      </c>
      <c r="P11" s="1" t="n">
        <v>0.0025</v>
      </c>
      <c r="Q11" s="17" t="n">
        <f aca="false">((N11-P11)/N11)*100</f>
        <v>85.8757062146893</v>
      </c>
      <c r="R11" s="24" t="n">
        <v>13.8</v>
      </c>
      <c r="S11" s="24" t="n">
        <v>3.172</v>
      </c>
      <c r="T11" s="24" t="n">
        <v>0.328</v>
      </c>
      <c r="U11" s="21" t="n">
        <v>0.093</v>
      </c>
      <c r="V11" s="21" t="n">
        <v>0.973</v>
      </c>
      <c r="W11" s="22" t="n">
        <f aca="false">(U11/V11)*100</f>
        <v>9.55806783144913</v>
      </c>
    </row>
    <row r="12" customFormat="false" ht="15.75" hidden="false" customHeight="true" outlineLevel="0" collapsed="false">
      <c r="A12" s="1"/>
      <c r="B12" s="1" t="s">
        <v>29</v>
      </c>
      <c r="C12" s="1" t="n">
        <v>18.3</v>
      </c>
      <c r="D12" s="1" t="n">
        <v>27</v>
      </c>
      <c r="E12" s="1" t="n">
        <v>8</v>
      </c>
      <c r="F12" s="1" t="n">
        <v>35</v>
      </c>
      <c r="G12" s="1" t="n">
        <v>36.7</v>
      </c>
      <c r="H12" s="1" t="n">
        <v>4</v>
      </c>
      <c r="I12" s="1" t="n">
        <v>6.9</v>
      </c>
      <c r="J12" s="18"/>
      <c r="K12" s="1" t="n">
        <v>66.318</v>
      </c>
      <c r="L12" s="1" t="n">
        <v>5.246</v>
      </c>
      <c r="M12" s="1" t="n">
        <v>0.425</v>
      </c>
      <c r="N12" s="1" t="n">
        <v>0.0132</v>
      </c>
      <c r="O12" s="1" t="n">
        <v>0.0158</v>
      </c>
      <c r="P12" s="1" t="n">
        <v>0.0019</v>
      </c>
      <c r="Q12" s="17" t="n">
        <f aca="false">((N12-P12)/N12)*100</f>
        <v>85.6060606060606</v>
      </c>
      <c r="R12" s="24" t="n">
        <v>12.7</v>
      </c>
      <c r="S12" s="24" t="n">
        <v>3.081</v>
      </c>
      <c r="T12" s="24" t="n">
        <v>0.284</v>
      </c>
      <c r="U12" s="21" t="n">
        <v>0.078</v>
      </c>
      <c r="V12" s="21" t="n">
        <v>1.039</v>
      </c>
      <c r="W12" s="22" t="n">
        <f aca="false">(U12/V12)*100</f>
        <v>7.50721847930703</v>
      </c>
    </row>
    <row r="13" customFormat="false" ht="15.75" hidden="false" customHeight="true" outlineLevel="0" collapsed="false">
      <c r="A13" s="1"/>
      <c r="B13" s="1" t="s">
        <v>30</v>
      </c>
      <c r="C13" s="1" t="n">
        <v>18.2</v>
      </c>
      <c r="D13" s="1" t="n">
        <v>22</v>
      </c>
      <c r="E13" s="1" t="n">
        <v>11</v>
      </c>
      <c r="F13" s="1" t="n">
        <v>33</v>
      </c>
      <c r="G13" s="1" t="n">
        <v>34.8</v>
      </c>
      <c r="H13" s="1" t="n">
        <v>4</v>
      </c>
      <c r="I13" s="1" t="n">
        <v>5.8</v>
      </c>
      <c r="J13" s="18"/>
      <c r="K13" s="1" t="n">
        <v>61.483</v>
      </c>
      <c r="L13" s="1" t="n">
        <v>4.995</v>
      </c>
      <c r="M13" s="1" t="n">
        <v>0.423</v>
      </c>
      <c r="N13" s="1" t="n">
        <v>0.0133</v>
      </c>
      <c r="O13" s="1" t="n">
        <v>0.0153</v>
      </c>
      <c r="P13" s="1" t="n">
        <v>0.0022</v>
      </c>
      <c r="Q13" s="17" t="n">
        <f aca="false">((N13-P13)/N13)*100</f>
        <v>83.4586466165414</v>
      </c>
      <c r="R13" s="24" t="n">
        <v>14.4</v>
      </c>
      <c r="S13" s="24" t="n">
        <v>3.493</v>
      </c>
      <c r="T13" s="24" t="n">
        <v>0.319</v>
      </c>
      <c r="U13" s="21" t="n">
        <v>0.082</v>
      </c>
      <c r="V13" s="21" t="n">
        <v>0.994</v>
      </c>
      <c r="W13" s="22" t="n">
        <f aca="false">(U13/V13)*100</f>
        <v>8.24949698189135</v>
      </c>
    </row>
    <row r="14" customFormat="false" ht="15.7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3"/>
      <c r="S14" s="23"/>
      <c r="T14" s="23"/>
      <c r="U14" s="23"/>
      <c r="V14" s="23"/>
      <c r="W14" s="23"/>
    </row>
    <row r="15" customFormat="false" ht="23.25" hidden="false" customHeight="true" outlineLevel="0" collapsed="false">
      <c r="A15" s="1" t="s">
        <v>0</v>
      </c>
      <c r="B15" s="1" t="s">
        <v>1</v>
      </c>
      <c r="C15" s="5" t="s">
        <v>2</v>
      </c>
      <c r="D15" s="3" t="s">
        <v>3</v>
      </c>
      <c r="E15" s="3"/>
      <c r="F15" s="3"/>
      <c r="G15" s="4" t="s">
        <v>4</v>
      </c>
      <c r="H15" s="3" t="s">
        <v>5</v>
      </c>
      <c r="I15" s="3"/>
      <c r="J15" s="3" t="s">
        <v>6</v>
      </c>
      <c r="K15" s="5" t="s">
        <v>7</v>
      </c>
      <c r="L15" s="3" t="s">
        <v>8</v>
      </c>
      <c r="M15" s="3"/>
      <c r="N15" s="3" t="s">
        <v>9</v>
      </c>
      <c r="O15" s="3"/>
      <c r="P15" s="3"/>
      <c r="Q15" s="3"/>
      <c r="R15" s="6" t="s">
        <v>10</v>
      </c>
      <c r="S15" s="6"/>
      <c r="T15" s="6"/>
      <c r="U15" s="7" t="s">
        <v>11</v>
      </c>
      <c r="V15" s="7"/>
      <c r="W15" s="7"/>
    </row>
    <row r="16" customFormat="false" ht="31.5" hidden="false" customHeight="true" outlineLevel="0" collapsed="false">
      <c r="A16" s="1"/>
      <c r="B16" s="1"/>
      <c r="C16" s="1"/>
      <c r="D16" s="4" t="s">
        <v>12</v>
      </c>
      <c r="E16" s="8" t="s">
        <v>13</v>
      </c>
      <c r="F16" s="5" t="s">
        <v>14</v>
      </c>
      <c r="G16" s="4"/>
      <c r="H16" s="5" t="s">
        <v>15</v>
      </c>
      <c r="I16" s="4" t="s">
        <v>16</v>
      </c>
      <c r="J16" s="8" t="s">
        <v>17</v>
      </c>
      <c r="K16" s="5"/>
      <c r="L16" s="9" t="s">
        <v>18</v>
      </c>
      <c r="M16" s="8" t="s">
        <v>19</v>
      </c>
      <c r="N16" s="5" t="s">
        <v>18</v>
      </c>
      <c r="O16" s="10" t="s">
        <v>20</v>
      </c>
      <c r="P16" s="8" t="s">
        <v>19</v>
      </c>
      <c r="Q16" s="5" t="s">
        <v>21</v>
      </c>
      <c r="R16" s="11" t="s">
        <v>22</v>
      </c>
      <c r="S16" s="12" t="s">
        <v>18</v>
      </c>
      <c r="T16" s="13" t="s">
        <v>19</v>
      </c>
      <c r="U16" s="14" t="s">
        <v>23</v>
      </c>
      <c r="V16" s="15" t="s">
        <v>24</v>
      </c>
      <c r="W16" s="16" t="s">
        <v>25</v>
      </c>
    </row>
    <row r="17" customFormat="false" ht="15.75" hidden="false" customHeight="true" outlineLevel="0" collapsed="false">
      <c r="A17" s="1" t="s">
        <v>32</v>
      </c>
      <c r="B17" s="1" t="s">
        <v>27</v>
      </c>
      <c r="C17" s="17" t="n">
        <v>21.8</v>
      </c>
      <c r="D17" s="17" t="n">
        <v>5</v>
      </c>
      <c r="E17" s="17" t="n">
        <v>23</v>
      </c>
      <c r="F17" s="17" t="n">
        <v>36</v>
      </c>
      <c r="G17" s="17" t="n">
        <v>22.7</v>
      </c>
      <c r="H17" s="17" t="n">
        <v>3</v>
      </c>
      <c r="I17" s="17" t="n">
        <v>5.1</v>
      </c>
      <c r="J17" s="25"/>
      <c r="K17" s="17" t="n">
        <v>42.497</v>
      </c>
      <c r="L17" s="17" t="n">
        <v>3.349</v>
      </c>
      <c r="M17" s="17" t="n">
        <v>0.268</v>
      </c>
      <c r="N17" s="17" t="n">
        <v>0.0108</v>
      </c>
      <c r="O17" s="17" t="n">
        <v>0.0173</v>
      </c>
      <c r="P17" s="17" t="n">
        <v>0.0022</v>
      </c>
      <c r="Q17" s="17" t="n">
        <f aca="false">((N17-P17)/N17)*100</f>
        <v>79.6296296296296</v>
      </c>
      <c r="R17" s="21" t="n">
        <v>5.4</v>
      </c>
      <c r="S17" s="21" t="n">
        <v>1.374</v>
      </c>
      <c r="T17" s="21" t="n">
        <v>0.131</v>
      </c>
      <c r="U17" s="21" t="n">
        <v>0.397</v>
      </c>
      <c r="V17" s="21" t="n">
        <v>0.915</v>
      </c>
      <c r="W17" s="22" t="n">
        <f aca="false">(U17/V17)*100</f>
        <v>43.3879781420765</v>
      </c>
    </row>
    <row r="18" customFormat="false" ht="15.75" hidden="false" customHeight="true" outlineLevel="0" collapsed="false">
      <c r="A18" s="1"/>
      <c r="B18" s="1" t="s">
        <v>28</v>
      </c>
      <c r="C18" s="17" t="n">
        <v>20.9</v>
      </c>
      <c r="D18" s="17" t="n">
        <v>6</v>
      </c>
      <c r="E18" s="17" t="n">
        <v>27</v>
      </c>
      <c r="F18" s="17" t="n">
        <v>37</v>
      </c>
      <c r="G18" s="17" t="n">
        <v>21.3</v>
      </c>
      <c r="H18" s="17" t="n">
        <v>2</v>
      </c>
      <c r="I18" s="17" t="n">
        <v>4.8</v>
      </c>
      <c r="J18" s="25"/>
      <c r="K18" s="17" t="n">
        <v>38.264</v>
      </c>
      <c r="L18" s="17" t="n">
        <v>3.128</v>
      </c>
      <c r="M18" s="17" t="n">
        <v>0.246</v>
      </c>
      <c r="N18" s="17" t="n">
        <v>0.0097</v>
      </c>
      <c r="O18" s="17" t="n">
        <v>0.0167</v>
      </c>
      <c r="P18" s="17" t="n">
        <v>0.0018</v>
      </c>
      <c r="Q18" s="17" t="n">
        <f aca="false">((N18-P18)/N18)*100</f>
        <v>81.4432989690722</v>
      </c>
      <c r="R18" s="21" t="n">
        <v>5.8</v>
      </c>
      <c r="S18" s="21" t="n">
        <v>1.335</v>
      </c>
      <c r="T18" s="21" t="n">
        <v>0.138</v>
      </c>
      <c r="U18" s="21" t="n">
        <v>0.408</v>
      </c>
      <c r="V18" s="21" t="n">
        <v>1.057</v>
      </c>
      <c r="W18" s="22" t="n">
        <f aca="false">(U18/V18)*100</f>
        <v>38.5998107852413</v>
      </c>
    </row>
    <row r="19" customFormat="false" ht="15.75" hidden="false" customHeight="true" outlineLevel="0" collapsed="false">
      <c r="A19" s="1"/>
      <c r="B19" s="1" t="s">
        <v>29</v>
      </c>
      <c r="C19" s="17" t="n">
        <v>20.3</v>
      </c>
      <c r="D19" s="17" t="n">
        <v>5</v>
      </c>
      <c r="E19" s="17" t="n">
        <v>26</v>
      </c>
      <c r="F19" s="17" t="n">
        <v>35</v>
      </c>
      <c r="G19" s="17" t="n">
        <v>20.9</v>
      </c>
      <c r="H19" s="17" t="n">
        <v>3</v>
      </c>
      <c r="I19" s="17" t="n">
        <v>4.7</v>
      </c>
      <c r="J19" s="25"/>
      <c r="K19" s="17" t="n">
        <v>44.287</v>
      </c>
      <c r="L19" s="17" t="n">
        <v>3.406</v>
      </c>
      <c r="M19" s="17" t="n">
        <v>0.253</v>
      </c>
      <c r="N19" s="17" t="n">
        <v>0.0095</v>
      </c>
      <c r="O19" s="17" t="n">
        <v>0.0182</v>
      </c>
      <c r="P19" s="17" t="n">
        <v>0.0014</v>
      </c>
      <c r="Q19" s="17" t="n">
        <f aca="false">((N19-P19)/N19)*100</f>
        <v>85.2631578947368</v>
      </c>
      <c r="R19" s="21" t="n">
        <v>6.3</v>
      </c>
      <c r="S19" s="21" t="n">
        <v>1.429</v>
      </c>
      <c r="T19" s="21" t="n">
        <v>0.148</v>
      </c>
      <c r="U19" s="21" t="n">
        <v>0.384</v>
      </c>
      <c r="V19" s="21" t="n">
        <v>1.103</v>
      </c>
      <c r="W19" s="22" t="n">
        <f aca="false">(U19/V19)*100</f>
        <v>34.8141432456936</v>
      </c>
    </row>
    <row r="20" customFormat="false" ht="15.75" hidden="false" customHeight="true" outlineLevel="0" collapsed="false">
      <c r="A20" s="1"/>
      <c r="B20" s="1" t="s">
        <v>30</v>
      </c>
      <c r="C20" s="17" t="n">
        <v>21.5</v>
      </c>
      <c r="D20" s="17" t="n">
        <v>6</v>
      </c>
      <c r="E20" s="17" t="n">
        <v>28</v>
      </c>
      <c r="F20" s="17" t="n">
        <v>38</v>
      </c>
      <c r="G20" s="17" t="n">
        <v>22.3</v>
      </c>
      <c r="H20" s="17" t="n">
        <v>3</v>
      </c>
      <c r="I20" s="17" t="n">
        <v>5.3</v>
      </c>
      <c r="J20" s="25"/>
      <c r="K20" s="17" t="n">
        <v>43.621</v>
      </c>
      <c r="L20" s="17" t="n">
        <v>3.391</v>
      </c>
      <c r="M20" s="17" t="n">
        <v>0.279</v>
      </c>
      <c r="N20" s="17" t="n">
        <v>0.0105</v>
      </c>
      <c r="O20" s="17" t="n">
        <v>0.0166</v>
      </c>
      <c r="P20" s="17" t="n">
        <v>0.0031</v>
      </c>
      <c r="Q20" s="17" t="n">
        <f aca="false">((N20-P20)/N20)*100</f>
        <v>70.4761904761905</v>
      </c>
      <c r="R20" s="21" t="n">
        <v>5.5</v>
      </c>
      <c r="S20" s="21" t="n">
        <v>1.317</v>
      </c>
      <c r="T20" s="21" t="n">
        <v>0.135</v>
      </c>
      <c r="U20" s="21" t="n">
        <v>0.416</v>
      </c>
      <c r="V20" s="21" t="n">
        <v>0.916</v>
      </c>
      <c r="W20" s="22" t="n">
        <f aca="false">(U20/V20)*100</f>
        <v>45.4148471615721</v>
      </c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3"/>
      <c r="S21" s="23"/>
      <c r="T21" s="23"/>
      <c r="U21" s="23"/>
      <c r="V21" s="23"/>
      <c r="W21" s="23"/>
    </row>
    <row r="22" customFormat="false" ht="21" hidden="false" customHeight="true" outlineLevel="0" collapsed="false">
      <c r="A22" s="1" t="s">
        <v>0</v>
      </c>
      <c r="B22" s="1" t="s">
        <v>1</v>
      </c>
      <c r="C22" s="5" t="s">
        <v>2</v>
      </c>
      <c r="D22" s="3" t="s">
        <v>3</v>
      </c>
      <c r="E22" s="3"/>
      <c r="F22" s="3"/>
      <c r="G22" s="4" t="s">
        <v>4</v>
      </c>
      <c r="H22" s="3" t="s">
        <v>5</v>
      </c>
      <c r="I22" s="3"/>
      <c r="J22" s="3" t="s">
        <v>6</v>
      </c>
      <c r="K22" s="5" t="s">
        <v>7</v>
      </c>
      <c r="L22" s="3" t="s">
        <v>8</v>
      </c>
      <c r="M22" s="3"/>
      <c r="N22" s="3" t="s">
        <v>9</v>
      </c>
      <c r="O22" s="3"/>
      <c r="P22" s="3"/>
      <c r="Q22" s="3"/>
      <c r="R22" s="6" t="s">
        <v>10</v>
      </c>
      <c r="S22" s="6"/>
      <c r="T22" s="6"/>
      <c r="U22" s="7" t="s">
        <v>11</v>
      </c>
      <c r="V22" s="7"/>
      <c r="W22" s="7"/>
    </row>
    <row r="23" customFormat="false" ht="27.75" hidden="false" customHeight="true" outlineLevel="0" collapsed="false">
      <c r="A23" s="1"/>
      <c r="B23" s="1"/>
      <c r="C23" s="1"/>
      <c r="D23" s="4" t="s">
        <v>12</v>
      </c>
      <c r="E23" s="8" t="s">
        <v>13</v>
      </c>
      <c r="F23" s="5" t="s">
        <v>14</v>
      </c>
      <c r="G23" s="4"/>
      <c r="H23" s="5" t="s">
        <v>15</v>
      </c>
      <c r="I23" s="4" t="s">
        <v>16</v>
      </c>
      <c r="J23" s="8" t="s">
        <v>17</v>
      </c>
      <c r="K23" s="5"/>
      <c r="L23" s="9" t="s">
        <v>18</v>
      </c>
      <c r="M23" s="8" t="s">
        <v>19</v>
      </c>
      <c r="N23" s="5" t="s">
        <v>18</v>
      </c>
      <c r="O23" s="10" t="s">
        <v>20</v>
      </c>
      <c r="P23" s="8" t="s">
        <v>19</v>
      </c>
      <c r="Q23" s="5" t="s">
        <v>21</v>
      </c>
      <c r="R23" s="11" t="s">
        <v>22</v>
      </c>
      <c r="S23" s="12" t="s">
        <v>18</v>
      </c>
      <c r="T23" s="13" t="s">
        <v>19</v>
      </c>
      <c r="U23" s="14" t="s">
        <v>23</v>
      </c>
      <c r="V23" s="15" t="s">
        <v>24</v>
      </c>
      <c r="W23" s="16" t="s">
        <v>25</v>
      </c>
    </row>
    <row r="24" customFormat="false" ht="15.75" hidden="false" customHeight="true" outlineLevel="0" collapsed="false">
      <c r="A24" s="1" t="s">
        <v>33</v>
      </c>
      <c r="B24" s="1" t="s">
        <v>27</v>
      </c>
      <c r="C24" s="1" t="n">
        <v>20.3</v>
      </c>
      <c r="D24" s="1" t="n">
        <v>13</v>
      </c>
      <c r="E24" s="1" t="n">
        <v>22</v>
      </c>
      <c r="F24" s="1" t="n">
        <v>35</v>
      </c>
      <c r="G24" s="1" t="n">
        <v>21.6</v>
      </c>
      <c r="H24" s="1" t="n">
        <v>2</v>
      </c>
      <c r="I24" s="1" t="n">
        <v>4.8</v>
      </c>
      <c r="J24" s="18"/>
      <c r="K24" s="1" t="n">
        <v>39.647</v>
      </c>
      <c r="L24" s="1" t="n">
        <v>3.055</v>
      </c>
      <c r="M24" s="1" t="n">
        <v>0.238</v>
      </c>
      <c r="N24" s="1" t="n">
        <v>0.0087</v>
      </c>
      <c r="O24" s="1" t="n">
        <v>0.0167</v>
      </c>
      <c r="P24" s="1" t="n">
        <v>0.0022</v>
      </c>
      <c r="Q24" s="17" t="n">
        <f aca="false">((N24-P24)/N24)*100</f>
        <v>74.7126436781609</v>
      </c>
      <c r="R24" s="24" t="n">
        <v>4.7</v>
      </c>
      <c r="S24" s="24" t="n">
        <v>1.206</v>
      </c>
      <c r="T24" s="24" t="n">
        <v>0.127</v>
      </c>
      <c r="U24" s="21" t="n">
        <v>0.396</v>
      </c>
      <c r="V24" s="21" t="n">
        <v>0.947</v>
      </c>
      <c r="W24" s="22" t="n">
        <f aca="false">(U24/V24)*100</f>
        <v>41.8162618796199</v>
      </c>
    </row>
    <row r="25" customFormat="false" ht="15.75" hidden="false" customHeight="true" outlineLevel="0" collapsed="false">
      <c r="A25" s="1"/>
      <c r="B25" s="1" t="s">
        <v>28</v>
      </c>
      <c r="C25" s="1" t="n">
        <v>19.5</v>
      </c>
      <c r="D25" s="1" t="n">
        <v>9</v>
      </c>
      <c r="E25" s="1" t="n">
        <v>27</v>
      </c>
      <c r="F25" s="1" t="n">
        <v>36</v>
      </c>
      <c r="G25" s="1" t="n">
        <v>19.5</v>
      </c>
      <c r="H25" s="1" t="n">
        <v>3</v>
      </c>
      <c r="I25" s="1" t="n">
        <v>6.3</v>
      </c>
      <c r="J25" s="18"/>
      <c r="K25" s="1" t="n">
        <v>41.276</v>
      </c>
      <c r="L25" s="1" t="n">
        <v>3.157</v>
      </c>
      <c r="M25" s="1" t="n">
        <v>0.246</v>
      </c>
      <c r="N25" s="1" t="n">
        <v>0.0095</v>
      </c>
      <c r="O25" s="1" t="n">
        <v>0.0159</v>
      </c>
      <c r="P25" s="1" t="n">
        <v>0.0024</v>
      </c>
      <c r="Q25" s="17" t="n">
        <f aca="false">((N25-P25)/N25)*100</f>
        <v>74.7368421052632</v>
      </c>
      <c r="R25" s="24" t="n">
        <v>4.5</v>
      </c>
      <c r="S25" s="24" t="n">
        <v>1.178</v>
      </c>
      <c r="T25" s="24" t="n">
        <v>0.116</v>
      </c>
      <c r="U25" s="21" t="n">
        <v>0.511</v>
      </c>
      <c r="V25" s="21" t="n">
        <v>0.916</v>
      </c>
      <c r="W25" s="22" t="n">
        <f aca="false">(U25/V25)*100</f>
        <v>55.7860262008734</v>
      </c>
    </row>
    <row r="26" customFormat="false" ht="15.75" hidden="false" customHeight="true" outlineLevel="0" collapsed="false">
      <c r="A26" s="1"/>
      <c r="B26" s="1" t="s">
        <v>29</v>
      </c>
      <c r="C26" s="1" t="n">
        <v>20.7</v>
      </c>
      <c r="D26" s="1" t="n">
        <v>8</v>
      </c>
      <c r="E26" s="1" t="n">
        <v>25</v>
      </c>
      <c r="F26" s="1" t="n">
        <v>33</v>
      </c>
      <c r="G26" s="1" t="n">
        <v>22.4</v>
      </c>
      <c r="H26" s="1" t="n">
        <v>2</v>
      </c>
      <c r="I26" s="1" t="n">
        <v>5.1</v>
      </c>
      <c r="J26" s="18"/>
      <c r="K26" s="1" t="n">
        <v>40.578</v>
      </c>
      <c r="L26" s="1" t="n">
        <v>3.286</v>
      </c>
      <c r="M26" s="1" t="n">
        <v>0.241</v>
      </c>
      <c r="N26" s="1" t="n">
        <v>0.0098</v>
      </c>
      <c r="O26" s="1" t="n">
        <v>0.0184</v>
      </c>
      <c r="P26" s="1" t="n">
        <v>0.0021</v>
      </c>
      <c r="Q26" s="17" t="n">
        <f aca="false">((N26-P26)/N26)*100</f>
        <v>78.5714285714286</v>
      </c>
      <c r="R26" s="24" t="n">
        <v>5.1</v>
      </c>
      <c r="S26" s="24" t="n">
        <v>1.086</v>
      </c>
      <c r="T26" s="24" t="n">
        <v>0.125</v>
      </c>
      <c r="U26" s="21" t="n">
        <v>0.549</v>
      </c>
      <c r="V26" s="21" t="n">
        <v>0.923</v>
      </c>
      <c r="W26" s="22" t="n">
        <f aca="false">(U26/V26)*100</f>
        <v>59.4799566630553</v>
      </c>
    </row>
    <row r="27" customFormat="false" ht="15.75" hidden="false" customHeight="true" outlineLevel="0" collapsed="false">
      <c r="A27" s="1"/>
      <c r="B27" s="1" t="s">
        <v>30</v>
      </c>
      <c r="C27" s="1" t="n">
        <v>19.6</v>
      </c>
      <c r="D27" s="1" t="n">
        <v>9</v>
      </c>
      <c r="E27" s="1" t="n">
        <v>28</v>
      </c>
      <c r="F27" s="1" t="n">
        <v>37</v>
      </c>
      <c r="G27" s="1" t="n">
        <v>20.7</v>
      </c>
      <c r="H27" s="1" t="n">
        <v>3</v>
      </c>
      <c r="I27" s="1" t="n">
        <v>4.2</v>
      </c>
      <c r="J27" s="18"/>
      <c r="K27" s="1" t="n">
        <v>42.674</v>
      </c>
      <c r="L27" s="1" t="n">
        <v>3.305</v>
      </c>
      <c r="M27" s="1" t="n">
        <v>0.261</v>
      </c>
      <c r="N27" s="1" t="n">
        <v>0.0082</v>
      </c>
      <c r="O27" s="1" t="n">
        <v>0.0191</v>
      </c>
      <c r="P27" s="1" t="n">
        <v>0.0015</v>
      </c>
      <c r="Q27" s="17" t="n">
        <f aca="false">((N27-P27)/N27)*100</f>
        <v>81.7073170731707</v>
      </c>
      <c r="R27" s="24" t="n">
        <v>5.3</v>
      </c>
      <c r="S27" s="24" t="n">
        <v>1.168</v>
      </c>
      <c r="T27" s="24" t="n">
        <v>0.126</v>
      </c>
      <c r="U27" s="21" t="n">
        <v>0.468</v>
      </c>
      <c r="V27" s="21" t="n">
        <v>1.106</v>
      </c>
      <c r="W27" s="22" t="n">
        <f aca="false">(U27/V27)*100</f>
        <v>42.3146473779385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8">
    <mergeCell ref="A1:A2"/>
    <mergeCell ref="B1:B2"/>
    <mergeCell ref="C1:C2"/>
    <mergeCell ref="D1:F1"/>
    <mergeCell ref="G1:G2"/>
    <mergeCell ref="H1:I1"/>
    <mergeCell ref="K1:K2"/>
    <mergeCell ref="L1:M1"/>
    <mergeCell ref="N1:Q1"/>
    <mergeCell ref="R1:T1"/>
    <mergeCell ref="U1:W1"/>
    <mergeCell ref="A3:A6"/>
    <mergeCell ref="A8:A9"/>
    <mergeCell ref="B8:B9"/>
    <mergeCell ref="C8:C9"/>
    <mergeCell ref="D8:F8"/>
    <mergeCell ref="G8:G9"/>
    <mergeCell ref="H8:I8"/>
    <mergeCell ref="K8:K9"/>
    <mergeCell ref="L8:M8"/>
    <mergeCell ref="N8:Q8"/>
    <mergeCell ref="R8:T8"/>
    <mergeCell ref="U8:W8"/>
    <mergeCell ref="A10:A13"/>
    <mergeCell ref="A15:A16"/>
    <mergeCell ref="B15:B16"/>
    <mergeCell ref="C15:C16"/>
    <mergeCell ref="D15:F15"/>
    <mergeCell ref="G15:G16"/>
    <mergeCell ref="H15:I15"/>
    <mergeCell ref="K15:K16"/>
    <mergeCell ref="L15:M15"/>
    <mergeCell ref="N15:Q15"/>
    <mergeCell ref="R15:T15"/>
    <mergeCell ref="U15:W15"/>
    <mergeCell ref="A17:A20"/>
    <mergeCell ref="A22:A23"/>
    <mergeCell ref="B22:B23"/>
    <mergeCell ref="C22:C23"/>
    <mergeCell ref="D22:F22"/>
    <mergeCell ref="G22:G23"/>
    <mergeCell ref="H22:I22"/>
    <mergeCell ref="K22:K23"/>
    <mergeCell ref="L22:M22"/>
    <mergeCell ref="N22:Q22"/>
    <mergeCell ref="R22:T22"/>
    <mergeCell ref="U22:W22"/>
    <mergeCell ref="A24:A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2" activeCellId="0" sqref="K2"/>
    </sheetView>
  </sheetViews>
  <sheetFormatPr defaultColWidth="11.66796875" defaultRowHeight="12.8" zeroHeight="false" outlineLevelRow="0" outlineLevelCol="0"/>
  <sheetData>
    <row r="1" customFormat="false" ht="68.65" hidden="false" customHeight="false" outlineLevel="0" collapsed="false">
      <c r="A1" s="69" t="s">
        <v>53</v>
      </c>
      <c r="B1" s="4" t="s">
        <v>4</v>
      </c>
      <c r="D1" s="69" t="s">
        <v>65</v>
      </c>
      <c r="E1" s="4" t="s">
        <v>4</v>
      </c>
      <c r="G1" s="69" t="s">
        <v>66</v>
      </c>
      <c r="H1" s="27" t="s">
        <v>4</v>
      </c>
      <c r="J1" s="69" t="s">
        <v>67</v>
      </c>
      <c r="K1" s="27" t="s">
        <v>4</v>
      </c>
    </row>
    <row r="2" customFormat="false" ht="14.9" hidden="false" customHeight="false" outlineLevel="0" collapsed="false">
      <c r="A2" s="69" t="s">
        <v>61</v>
      </c>
      <c r="B2" s="17" t="n">
        <v>36.7</v>
      </c>
      <c r="D2" s="69" t="s">
        <v>61</v>
      </c>
      <c r="E2" s="21" t="n">
        <v>39.6</v>
      </c>
      <c r="G2" s="69" t="s">
        <v>61</v>
      </c>
      <c r="H2" s="21" t="n">
        <v>38.4</v>
      </c>
      <c r="J2" s="69" t="s">
        <v>61</v>
      </c>
      <c r="K2" s="24" t="n">
        <v>34.5</v>
      </c>
    </row>
    <row r="3" customFormat="false" ht="14.9" hidden="false" customHeight="false" outlineLevel="0" collapsed="false">
      <c r="A3" s="69" t="s">
        <v>61</v>
      </c>
      <c r="B3" s="17" t="n">
        <v>35.4</v>
      </c>
      <c r="D3" s="69" t="s">
        <v>61</v>
      </c>
      <c r="E3" s="21" t="n">
        <v>41.6</v>
      </c>
      <c r="G3" s="69" t="s">
        <v>61</v>
      </c>
      <c r="H3" s="21" t="n">
        <v>37.6</v>
      </c>
      <c r="J3" s="69" t="s">
        <v>61</v>
      </c>
      <c r="K3" s="24" t="n">
        <v>33.9</v>
      </c>
    </row>
    <row r="4" customFormat="false" ht="14.9" hidden="false" customHeight="false" outlineLevel="0" collapsed="false">
      <c r="A4" s="69" t="s">
        <v>61</v>
      </c>
      <c r="B4" s="17" t="n">
        <v>34.3</v>
      </c>
      <c r="D4" s="69" t="s">
        <v>61</v>
      </c>
      <c r="E4" s="21" t="n">
        <v>39.4</v>
      </c>
      <c r="G4" s="69" t="s">
        <v>61</v>
      </c>
      <c r="H4" s="21" t="n">
        <v>39.4</v>
      </c>
      <c r="J4" s="69" t="s">
        <v>61</v>
      </c>
      <c r="K4" s="24" t="n">
        <v>33.1</v>
      </c>
    </row>
    <row r="5" customFormat="false" ht="14.9" hidden="false" customHeight="false" outlineLevel="0" collapsed="false">
      <c r="A5" s="69" t="s">
        <v>61</v>
      </c>
      <c r="B5" s="17" t="n">
        <v>34.8</v>
      </c>
      <c r="D5" s="69" t="s">
        <v>61</v>
      </c>
      <c r="E5" s="21" t="n">
        <v>39.5</v>
      </c>
      <c r="G5" s="69" t="s">
        <v>61</v>
      </c>
      <c r="H5" s="21" t="n">
        <v>36.5</v>
      </c>
      <c r="J5" s="69" t="s">
        <v>61</v>
      </c>
      <c r="K5" s="24" t="n">
        <v>34.7</v>
      </c>
    </row>
    <row r="6" customFormat="false" ht="14.9" hidden="false" customHeight="false" outlineLevel="0" collapsed="false">
      <c r="A6" s="69" t="s">
        <v>62</v>
      </c>
      <c r="B6" s="1" t="n">
        <v>36.5</v>
      </c>
      <c r="D6" s="69" t="s">
        <v>62</v>
      </c>
      <c r="E6" s="24" t="n">
        <v>38.5</v>
      </c>
      <c r="G6" s="69" t="s">
        <v>62</v>
      </c>
      <c r="H6" s="24" t="n">
        <v>37.6</v>
      </c>
      <c r="J6" s="69" t="s">
        <v>62</v>
      </c>
      <c r="K6" s="24" t="n">
        <v>31.7</v>
      </c>
    </row>
    <row r="7" customFormat="false" ht="14.9" hidden="false" customHeight="false" outlineLevel="0" collapsed="false">
      <c r="A7" s="69" t="s">
        <v>62</v>
      </c>
      <c r="B7" s="1" t="n">
        <v>35.9</v>
      </c>
      <c r="D7" s="69" t="s">
        <v>62</v>
      </c>
      <c r="E7" s="24" t="n">
        <v>40.6</v>
      </c>
      <c r="G7" s="69" t="s">
        <v>62</v>
      </c>
      <c r="H7" s="24" t="n">
        <v>38.1</v>
      </c>
      <c r="J7" s="69" t="s">
        <v>62</v>
      </c>
      <c r="K7" s="24" t="n">
        <v>32.1</v>
      </c>
    </row>
    <row r="8" customFormat="false" ht="14.9" hidden="false" customHeight="false" outlineLevel="0" collapsed="false">
      <c r="A8" s="69" t="s">
        <v>62</v>
      </c>
      <c r="B8" s="1" t="n">
        <v>36.7</v>
      </c>
      <c r="D8" s="69" t="s">
        <v>62</v>
      </c>
      <c r="E8" s="24" t="n">
        <v>39.8</v>
      </c>
      <c r="G8" s="69" t="s">
        <v>62</v>
      </c>
      <c r="H8" s="24" t="n">
        <v>39.3</v>
      </c>
      <c r="J8" s="69" t="s">
        <v>62</v>
      </c>
      <c r="K8" s="24" t="n">
        <v>31.5</v>
      </c>
    </row>
    <row r="9" customFormat="false" ht="14.9" hidden="false" customHeight="false" outlineLevel="0" collapsed="false">
      <c r="A9" s="69" t="s">
        <v>62</v>
      </c>
      <c r="B9" s="1" t="n">
        <v>34.8</v>
      </c>
      <c r="D9" s="69" t="s">
        <v>62</v>
      </c>
      <c r="E9" s="24" t="n">
        <v>38.2</v>
      </c>
      <c r="G9" s="69" t="s">
        <v>62</v>
      </c>
      <c r="H9" s="24" t="n">
        <v>38.7</v>
      </c>
      <c r="J9" s="69" t="s">
        <v>62</v>
      </c>
      <c r="K9" s="24" t="n">
        <v>31.8</v>
      </c>
    </row>
    <row r="10" customFormat="false" ht="14.9" hidden="false" customHeight="false" outlineLevel="0" collapsed="false">
      <c r="A10" s="69" t="s">
        <v>63</v>
      </c>
      <c r="B10" s="17" t="n">
        <v>22.7</v>
      </c>
      <c r="D10" s="69" t="s">
        <v>63</v>
      </c>
      <c r="E10" s="21" t="n">
        <v>22.6</v>
      </c>
      <c r="G10" s="69" t="s">
        <v>63</v>
      </c>
      <c r="H10" s="21" t="n">
        <v>30.7</v>
      </c>
      <c r="J10" s="69" t="s">
        <v>63</v>
      </c>
      <c r="K10" s="24" t="n">
        <v>26.5</v>
      </c>
    </row>
    <row r="11" customFormat="false" ht="14.9" hidden="false" customHeight="false" outlineLevel="0" collapsed="false">
      <c r="A11" s="69" t="s">
        <v>63</v>
      </c>
      <c r="B11" s="17" t="n">
        <v>21.3</v>
      </c>
      <c r="D11" s="69" t="s">
        <v>63</v>
      </c>
      <c r="E11" s="21" t="n">
        <v>21.7</v>
      </c>
      <c r="G11" s="69" t="s">
        <v>63</v>
      </c>
      <c r="H11" s="21" t="n">
        <v>33.8</v>
      </c>
      <c r="J11" s="69" t="s">
        <v>63</v>
      </c>
      <c r="K11" s="24" t="n">
        <v>28.7</v>
      </c>
    </row>
    <row r="12" customFormat="false" ht="14.9" hidden="false" customHeight="false" outlineLevel="0" collapsed="false">
      <c r="A12" s="69" t="s">
        <v>63</v>
      </c>
      <c r="B12" s="17" t="n">
        <v>20.9</v>
      </c>
      <c r="D12" s="69" t="s">
        <v>63</v>
      </c>
      <c r="E12" s="21" t="n">
        <v>20.9</v>
      </c>
      <c r="G12" s="69" t="s">
        <v>63</v>
      </c>
      <c r="H12" s="21" t="n">
        <v>31.2</v>
      </c>
      <c r="J12" s="69" t="s">
        <v>63</v>
      </c>
      <c r="K12" s="24" t="n">
        <v>28.1</v>
      </c>
    </row>
    <row r="13" customFormat="false" ht="14.9" hidden="false" customHeight="false" outlineLevel="0" collapsed="false">
      <c r="A13" s="69" t="s">
        <v>63</v>
      </c>
      <c r="B13" s="17" t="n">
        <v>22.3</v>
      </c>
      <c r="D13" s="69" t="s">
        <v>63</v>
      </c>
      <c r="E13" s="21" t="n">
        <v>21.7</v>
      </c>
      <c r="G13" s="69" t="s">
        <v>63</v>
      </c>
      <c r="H13" s="21" t="n">
        <v>31.9</v>
      </c>
      <c r="J13" s="69" t="s">
        <v>63</v>
      </c>
      <c r="K13" s="24" t="n">
        <v>27.6</v>
      </c>
    </row>
    <row r="14" customFormat="false" ht="14.9" hidden="false" customHeight="false" outlineLevel="0" collapsed="false">
      <c r="A14" s="69" t="s">
        <v>64</v>
      </c>
      <c r="B14" s="1" t="n">
        <v>21.6</v>
      </c>
      <c r="D14" s="69" t="s">
        <v>64</v>
      </c>
      <c r="E14" s="24" t="n">
        <v>22.7</v>
      </c>
      <c r="G14" s="69" t="s">
        <v>64</v>
      </c>
      <c r="H14" s="24" t="n">
        <v>28.4</v>
      </c>
      <c r="J14" s="69" t="s">
        <v>64</v>
      </c>
      <c r="K14" s="24" t="n">
        <v>24.7</v>
      </c>
    </row>
    <row r="15" customFormat="false" ht="14.9" hidden="false" customHeight="false" outlineLevel="0" collapsed="false">
      <c r="A15" s="69" t="s">
        <v>64</v>
      </c>
      <c r="B15" s="1" t="n">
        <v>19.5</v>
      </c>
      <c r="D15" s="69" t="s">
        <v>64</v>
      </c>
      <c r="E15" s="24" t="n">
        <v>20.4</v>
      </c>
      <c r="G15" s="69" t="s">
        <v>64</v>
      </c>
      <c r="H15" s="24" t="n">
        <v>30.8</v>
      </c>
      <c r="J15" s="69" t="s">
        <v>64</v>
      </c>
      <c r="K15" s="24" t="n">
        <v>23.1</v>
      </c>
    </row>
    <row r="16" customFormat="false" ht="14.9" hidden="false" customHeight="false" outlineLevel="0" collapsed="false">
      <c r="A16" s="69" t="s">
        <v>64</v>
      </c>
      <c r="B16" s="1" t="n">
        <v>22.4</v>
      </c>
      <c r="D16" s="69" t="s">
        <v>64</v>
      </c>
      <c r="E16" s="24" t="n">
        <v>21.3</v>
      </c>
      <c r="G16" s="69" t="s">
        <v>64</v>
      </c>
      <c r="H16" s="24" t="n">
        <v>27.6</v>
      </c>
      <c r="J16" s="69" t="s">
        <v>64</v>
      </c>
      <c r="K16" s="24" t="n">
        <v>23.9</v>
      </c>
    </row>
    <row r="17" customFormat="false" ht="14.9" hidden="false" customHeight="false" outlineLevel="0" collapsed="false">
      <c r="A17" s="69" t="s">
        <v>64</v>
      </c>
      <c r="B17" s="1" t="n">
        <v>20.7</v>
      </c>
      <c r="D17" s="69" t="s">
        <v>64</v>
      </c>
      <c r="E17" s="24" t="n">
        <v>19.8</v>
      </c>
      <c r="G17" s="69" t="s">
        <v>64</v>
      </c>
      <c r="H17" s="24" t="n">
        <v>29.5</v>
      </c>
      <c r="J17" s="69" t="s">
        <v>64</v>
      </c>
      <c r="K17" s="24" t="n">
        <v>23.6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83" t="s">
        <v>45</v>
      </c>
      <c r="B1" s="83" t="s">
        <v>38</v>
      </c>
      <c r="C1" s="83" t="s">
        <v>68</v>
      </c>
      <c r="D1" s="83" t="s">
        <v>69</v>
      </c>
      <c r="E1" s="83" t="s">
        <v>70</v>
      </c>
      <c r="F1" s="83" t="s">
        <v>71</v>
      </c>
      <c r="G1" s="83" t="s">
        <v>72</v>
      </c>
      <c r="H1" s="83" t="s">
        <v>73</v>
      </c>
      <c r="I1" s="83" t="s">
        <v>74</v>
      </c>
      <c r="J1" s="83" t="s">
        <v>75</v>
      </c>
      <c r="K1" s="83" t="s">
        <v>76</v>
      </c>
      <c r="L1" s="83" t="s">
        <v>77</v>
      </c>
    </row>
    <row r="2" customFormat="false" ht="12.8" hidden="false" customHeight="false" outlineLevel="0" collapsed="false">
      <c r="A2" s="84" t="n">
        <v>1</v>
      </c>
      <c r="B2" s="85" t="s">
        <v>41</v>
      </c>
      <c r="C2" s="84" t="n">
        <v>63.0825</v>
      </c>
      <c r="D2" s="84" t="n">
        <v>5.044</v>
      </c>
      <c r="E2" s="84" t="n">
        <v>12.5064432989691</v>
      </c>
      <c r="F2" s="84" t="n">
        <v>0.0799587841318908</v>
      </c>
      <c r="G2" s="84" t="n">
        <v>0.630825</v>
      </c>
      <c r="H2" s="84" t="n">
        <v>3</v>
      </c>
      <c r="I2" s="85" t="s">
        <v>41</v>
      </c>
      <c r="J2" s="84" t="n">
        <f aca="false">(LN(D2)-LN(D6)/(H6-H2))</f>
        <v>1.34235062762247</v>
      </c>
      <c r="K2" s="84" t="n">
        <f aca="false">((D6-D2)/(H6-H2))*((LN(C6)-LN(C2)/(C6-C2)))</f>
        <v>1.2033511685718</v>
      </c>
      <c r="L2" s="84" t="n">
        <v>10</v>
      </c>
    </row>
    <row r="3" customFormat="false" ht="12.8" hidden="false" customHeight="false" outlineLevel="0" collapsed="false">
      <c r="A3" s="84" t="n">
        <v>1</v>
      </c>
      <c r="B3" s="85" t="s">
        <v>42</v>
      </c>
      <c r="C3" s="84" t="n">
        <v>64.35</v>
      </c>
      <c r="D3" s="84" t="n">
        <v>5.13525</v>
      </c>
      <c r="E3" s="84" t="n">
        <v>12.5310354899956</v>
      </c>
      <c r="F3" s="84" t="n">
        <v>0.0798018648018648</v>
      </c>
      <c r="G3" s="84" t="n">
        <v>0.6435</v>
      </c>
      <c r="H3" s="84" t="n">
        <v>3</v>
      </c>
      <c r="I3" s="85" t="s">
        <v>42</v>
      </c>
      <c r="J3" s="84" t="n">
        <f aca="false">(LN(D3)-LN(D7)/(H7-H3))</f>
        <v>1.36426568091616</v>
      </c>
      <c r="K3" s="84" t="n">
        <f aca="false">((D7-D3)/(H7-H3))*((LN(C7)-LN(C3)/(C7-C3)))</f>
        <v>1.01240591467281</v>
      </c>
      <c r="L3" s="84" t="n">
        <v>10</v>
      </c>
    </row>
    <row r="4" customFormat="false" ht="12.8" hidden="false" customHeight="false" outlineLevel="0" collapsed="false">
      <c r="A4" s="84" t="n">
        <v>1</v>
      </c>
      <c r="B4" s="85" t="s">
        <v>43</v>
      </c>
      <c r="C4" s="84" t="n">
        <v>42.16725</v>
      </c>
      <c r="D4" s="84" t="n">
        <v>3.3185</v>
      </c>
      <c r="E4" s="84" t="n">
        <v>12.7067199035709</v>
      </c>
      <c r="F4" s="84" t="n">
        <v>0.0786985160284344</v>
      </c>
      <c r="G4" s="84" t="n">
        <v>0.4216725</v>
      </c>
      <c r="H4" s="84" t="n">
        <v>3</v>
      </c>
      <c r="I4" s="85" t="s">
        <v>43</v>
      </c>
      <c r="J4" s="84" t="n">
        <f aca="false">(LN(D4)-LN(D8)/(H8-H4))</f>
        <v>0.976838102476757</v>
      </c>
      <c r="K4" s="84" t="n">
        <f aca="false">((D8-D4)/(H8-H4))*((LN(C8)-LN(C4)/(C8-C4)))</f>
        <v>0.855381609674961</v>
      </c>
      <c r="L4" s="84" t="n">
        <v>10</v>
      </c>
    </row>
    <row r="5" customFormat="false" ht="12.8" hidden="false" customHeight="false" outlineLevel="0" collapsed="false">
      <c r="A5" s="84" t="n">
        <v>1</v>
      </c>
      <c r="B5" s="85" t="s">
        <v>44</v>
      </c>
      <c r="C5" s="84" t="n">
        <v>41.04375</v>
      </c>
      <c r="D5" s="84" t="n">
        <v>3.20075</v>
      </c>
      <c r="E5" s="84" t="n">
        <v>12.8231664453644</v>
      </c>
      <c r="F5" s="84" t="n">
        <v>0.0779838586873763</v>
      </c>
      <c r="G5" s="84" t="n">
        <v>0.4104375</v>
      </c>
      <c r="H5" s="84" t="n">
        <v>3</v>
      </c>
      <c r="I5" s="85" t="s">
        <v>44</v>
      </c>
      <c r="J5" s="84" t="n">
        <f aca="false">(LN(D5)-LN(D9)/(H9-H5))</f>
        <v>0.974334505723292</v>
      </c>
      <c r="K5" s="84" t="n">
        <f aca="false">((D9-D5)/(H9-H5))*((LN(C9)-LN(C5)/(C9-C5)))</f>
        <v>0.306168661511958</v>
      </c>
      <c r="L5" s="84" t="n">
        <v>10</v>
      </c>
    </row>
    <row r="6" customFormat="false" ht="12.8" hidden="false" customHeight="false" outlineLevel="0" collapsed="false">
      <c r="A6" s="84" t="n">
        <v>2</v>
      </c>
      <c r="B6" s="85" t="s">
        <v>41</v>
      </c>
      <c r="C6" s="84" t="n">
        <v>104.43175</v>
      </c>
      <c r="D6" s="84" t="n">
        <v>6.896</v>
      </c>
      <c r="E6" s="84" t="n">
        <v>15.1438152552204</v>
      </c>
      <c r="F6" s="84" t="n">
        <v>0.0660335578021052</v>
      </c>
      <c r="G6" s="84" t="n">
        <v>1.0443175</v>
      </c>
      <c r="H6" s="84" t="n">
        <v>10</v>
      </c>
      <c r="I6" s="85" t="s">
        <v>41</v>
      </c>
      <c r="J6" s="84" t="n">
        <f aca="false">(LN(D6)-LN(D10)/(H10-H6))</f>
        <v>1.54219209271431</v>
      </c>
      <c r="K6" s="84" t="n">
        <f aca="false">((D10-D6)/(H10-H6))*((LN(C10)-LN(C6)/(C10-C6)))</f>
        <v>5.92028340187448</v>
      </c>
      <c r="L6" s="84" t="n">
        <v>17</v>
      </c>
    </row>
    <row r="7" customFormat="false" ht="12.8" hidden="false" customHeight="false" outlineLevel="0" collapsed="false">
      <c r="A7" s="84" t="n">
        <v>2</v>
      </c>
      <c r="B7" s="85" t="s">
        <v>42</v>
      </c>
      <c r="C7" s="84" t="n">
        <v>101.7395</v>
      </c>
      <c r="D7" s="84" t="n">
        <v>6.70625</v>
      </c>
      <c r="E7" s="84" t="n">
        <v>15.1708480894688</v>
      </c>
      <c r="F7" s="84" t="n">
        <v>0.0659158930405595</v>
      </c>
      <c r="G7" s="84" t="n">
        <v>1.017395</v>
      </c>
      <c r="H7" s="84" t="n">
        <v>10</v>
      </c>
      <c r="I7" s="85" t="s">
        <v>42</v>
      </c>
      <c r="J7" s="84" t="n">
        <f aca="false">(LN(D7)-LN(D11)/(H11-H7))</f>
        <v>1.51837338467423</v>
      </c>
      <c r="K7" s="84" t="n">
        <f aca="false">((D11-D7)/(H11-H7))*((LN(C11)-LN(C7)/(C11-C7)))</f>
        <v>5.71977047563182</v>
      </c>
      <c r="L7" s="84" t="n">
        <v>17</v>
      </c>
    </row>
    <row r="8" customFormat="false" ht="12.8" hidden="false" customHeight="false" outlineLevel="0" collapsed="false">
      <c r="A8" s="84" t="n">
        <v>2</v>
      </c>
      <c r="B8" s="85" t="s">
        <v>43</v>
      </c>
      <c r="C8" s="84" t="n">
        <v>73.32275</v>
      </c>
      <c r="D8" s="84" t="n">
        <v>4.75275</v>
      </c>
      <c r="E8" s="84" t="n">
        <v>15.4274367471464</v>
      </c>
      <c r="F8" s="84" t="n">
        <v>0.0648195819169357</v>
      </c>
      <c r="G8" s="84" t="n">
        <v>0.7332275</v>
      </c>
      <c r="H8" s="84" t="n">
        <v>10</v>
      </c>
      <c r="I8" s="85" t="s">
        <v>43</v>
      </c>
      <c r="J8" s="84" t="n">
        <f aca="false">(LN(D8)-LN(D12)/(H12-H8))</f>
        <v>1.26513985357887</v>
      </c>
      <c r="K8" s="84" t="n">
        <f aca="false">((D12-D8)/(H12-H8))*((LN(C12)-LN(C8)/(C12-C8)))</f>
        <v>1.77298582535442</v>
      </c>
      <c r="L8" s="84" t="n">
        <v>17</v>
      </c>
    </row>
    <row r="9" customFormat="false" ht="12.8" hidden="false" customHeight="false" outlineLevel="0" collapsed="false">
      <c r="A9" s="84" t="n">
        <v>2</v>
      </c>
      <c r="B9" s="85" t="s">
        <v>44</v>
      </c>
      <c r="C9" s="84" t="n">
        <v>58.624</v>
      </c>
      <c r="D9" s="84" t="n">
        <v>3.756</v>
      </c>
      <c r="E9" s="84" t="n">
        <v>15.6080937167199</v>
      </c>
      <c r="F9" s="84" t="n">
        <v>0.0640693231441048</v>
      </c>
      <c r="G9" s="84" t="n">
        <v>0.58624</v>
      </c>
      <c r="H9" s="84" t="n">
        <v>10</v>
      </c>
      <c r="I9" s="85" t="s">
        <v>44</v>
      </c>
      <c r="J9" s="84" t="n">
        <f aca="false">(LN(D9)-LN(D13)/(H13-H9))</f>
        <v>1.03825167547095</v>
      </c>
      <c r="K9" s="84" t="n">
        <f aca="false">((D13-D9)/(H13-H9))*((LN(C13)-LN(C9)/(C13-C9)))</f>
        <v>2.16178584418529</v>
      </c>
      <c r="L9" s="84" t="n">
        <v>17</v>
      </c>
    </row>
    <row r="10" customFormat="false" ht="12.8" hidden="false" customHeight="false" outlineLevel="0" collapsed="false">
      <c r="A10" s="84" t="n">
        <v>3</v>
      </c>
      <c r="B10" s="85" t="s">
        <v>41</v>
      </c>
      <c r="C10" s="84" t="n">
        <v>159.94025</v>
      </c>
      <c r="D10" s="84" t="n">
        <v>15.19925</v>
      </c>
      <c r="E10" s="84" t="n">
        <v>10.5229040906624</v>
      </c>
      <c r="F10" s="84" t="n">
        <v>0.0950308005645858</v>
      </c>
      <c r="G10" s="84" t="n">
        <v>1.5994025</v>
      </c>
      <c r="H10" s="84" t="n">
        <v>17</v>
      </c>
      <c r="I10" s="85" t="s">
        <v>41</v>
      </c>
      <c r="J10" s="84" t="n">
        <f aca="false">(LN(D10)-LN(D14)/(H14-H10))</f>
        <v>2.29189291506801</v>
      </c>
      <c r="K10" s="84" t="n">
        <f aca="false">((D14-D10)/(H14-H10))*((LN(C14)-LN(C10)/(C14-C10)))</f>
        <v>3.6148354268135</v>
      </c>
      <c r="L10" s="84" t="n">
        <v>24</v>
      </c>
    </row>
    <row r="11" customFormat="false" ht="12.8" hidden="false" customHeight="false" outlineLevel="0" collapsed="false">
      <c r="A11" s="84" t="n">
        <v>3</v>
      </c>
      <c r="B11" s="85" t="s">
        <v>42</v>
      </c>
      <c r="C11" s="84" t="n">
        <v>155.99375</v>
      </c>
      <c r="D11" s="84" t="n">
        <v>14.771</v>
      </c>
      <c r="E11" s="84" t="n">
        <v>10.5608117256787</v>
      </c>
      <c r="F11" s="84" t="n">
        <v>0.0946896910933932</v>
      </c>
      <c r="G11" s="84" t="n">
        <v>1.5599375</v>
      </c>
      <c r="H11" s="84" t="n">
        <v>17</v>
      </c>
      <c r="I11" s="85" t="s">
        <v>42</v>
      </c>
      <c r="J11" s="84" t="n">
        <f aca="false">(LN(D11)-LN(D15)/(H15-H11))</f>
        <v>2.27102581007025</v>
      </c>
      <c r="K11" s="84" t="n">
        <f aca="false">((D15-D11)/(H15-H11))*((LN(C15)-LN(C11)/(C15-C11)))</f>
        <v>3.11297821453222</v>
      </c>
      <c r="L11" s="84" t="n">
        <v>24</v>
      </c>
    </row>
    <row r="12" customFormat="false" ht="12.8" hidden="false" customHeight="false" outlineLevel="0" collapsed="false">
      <c r="A12" s="84" t="n">
        <v>3</v>
      </c>
      <c r="B12" s="85" t="s">
        <v>43</v>
      </c>
      <c r="C12" s="84" t="n">
        <v>84.72675</v>
      </c>
      <c r="D12" s="84" t="n">
        <v>7.8075</v>
      </c>
      <c r="E12" s="84" t="n">
        <v>10.8519692603266</v>
      </c>
      <c r="F12" s="84" t="n">
        <v>0.0921491736671122</v>
      </c>
      <c r="G12" s="84" t="n">
        <v>0.8472675</v>
      </c>
      <c r="H12" s="84" t="n">
        <v>17</v>
      </c>
      <c r="I12" s="85" t="s">
        <v>43</v>
      </c>
      <c r="J12" s="84" t="n">
        <f aca="false">(LN(D12)-LN(D16)/(H16-H12))</f>
        <v>1.71680269385253</v>
      </c>
      <c r="K12" s="84" t="n">
        <f aca="false">((D16-D12)/(H16-H12))*((LN(C16)-LN(C12)/(C16-C12)))</f>
        <v>1.7700035220189</v>
      </c>
      <c r="L12" s="84" t="n">
        <v>24</v>
      </c>
    </row>
    <row r="13" customFormat="false" ht="12.8" hidden="false" customHeight="false" outlineLevel="0" collapsed="false">
      <c r="A13" s="84" t="n">
        <v>3</v>
      </c>
      <c r="B13" s="85" t="s">
        <v>44</v>
      </c>
      <c r="C13" s="84" t="n">
        <v>80.47925</v>
      </c>
      <c r="D13" s="84" t="n">
        <v>7.3575</v>
      </c>
      <c r="E13" s="84" t="n">
        <v>10.9383961943595</v>
      </c>
      <c r="F13" s="84" t="n">
        <v>0.0914210805890959</v>
      </c>
      <c r="G13" s="84" t="n">
        <v>0.8047925</v>
      </c>
      <c r="H13" s="84" t="n">
        <v>17</v>
      </c>
      <c r="I13" s="85" t="s">
        <v>44</v>
      </c>
      <c r="J13" s="84" t="n">
        <f aca="false">(LN(D13)-LN(D17)/(H17-H13))</f>
        <v>1.65786022394687</v>
      </c>
      <c r="K13" s="84" t="n">
        <f aca="false">((D17-D13)/(H17-H13))*((LN(C17)-LN(C13)/(C17-C13)))</f>
        <v>2.05686528248297</v>
      </c>
      <c r="L13" s="84" t="n">
        <v>24</v>
      </c>
    </row>
    <row r="14" customFormat="false" ht="12.8" hidden="false" customHeight="false" outlineLevel="0" collapsed="false">
      <c r="A14" s="84" t="n">
        <v>4</v>
      </c>
      <c r="B14" s="85" t="s">
        <v>41</v>
      </c>
      <c r="C14" s="84" t="n">
        <v>188.7535</v>
      </c>
      <c r="D14" s="84" t="n">
        <v>20.19575</v>
      </c>
      <c r="E14" s="84" t="n">
        <v>9.34619907653838</v>
      </c>
      <c r="F14" s="84" t="n">
        <v>0.106995366973328</v>
      </c>
      <c r="G14" s="84" t="n">
        <v>1.887535</v>
      </c>
      <c r="H14" s="84" t="n">
        <v>24</v>
      </c>
      <c r="I14" s="84"/>
      <c r="J14" s="84"/>
      <c r="K14" s="84"/>
    </row>
    <row r="15" customFormat="false" ht="12.8" hidden="false" customHeight="false" outlineLevel="0" collapsed="false">
      <c r="A15" s="84" t="n">
        <v>4</v>
      </c>
      <c r="B15" s="85" t="s">
        <v>42</v>
      </c>
      <c r="C15" s="84" t="n">
        <v>180.826</v>
      </c>
      <c r="D15" s="84" t="n">
        <v>19.13425</v>
      </c>
      <c r="E15" s="84" t="n">
        <v>9.45038347465932</v>
      </c>
      <c r="F15" s="84" t="n">
        <v>0.105815811885459</v>
      </c>
      <c r="G15" s="84" t="n">
        <v>1.80826</v>
      </c>
      <c r="H15" s="84" t="n">
        <v>24</v>
      </c>
      <c r="I15" s="84"/>
      <c r="J15" s="84"/>
      <c r="K15" s="84"/>
    </row>
    <row r="16" customFormat="false" ht="12.8" hidden="false" customHeight="false" outlineLevel="0" collapsed="false">
      <c r="A16" s="84" t="n">
        <v>4</v>
      </c>
      <c r="B16" s="85" t="s">
        <v>43</v>
      </c>
      <c r="C16" s="84" t="n">
        <v>100.181</v>
      </c>
      <c r="D16" s="84" t="n">
        <v>10.67575</v>
      </c>
      <c r="E16" s="84" t="n">
        <v>9.38397770648432</v>
      </c>
      <c r="F16" s="84" t="n">
        <v>0.106564618041345</v>
      </c>
      <c r="G16" s="84" t="n">
        <v>1.00181</v>
      </c>
      <c r="H16" s="84" t="n">
        <v>24</v>
      </c>
      <c r="I16" s="84"/>
      <c r="J16" s="84"/>
      <c r="K16" s="84"/>
    </row>
    <row r="17" customFormat="false" ht="12.8" hidden="false" customHeight="false" outlineLevel="0" collapsed="false">
      <c r="A17" s="84" t="n">
        <v>4</v>
      </c>
      <c r="B17" s="85" t="s">
        <v>44</v>
      </c>
      <c r="C17" s="84" t="n">
        <v>100.01175</v>
      </c>
      <c r="D17" s="84" t="n">
        <v>10.64425</v>
      </c>
      <c r="E17" s="84" t="n">
        <v>9.39584752331071</v>
      </c>
      <c r="F17" s="84" t="n">
        <v>0.106429994475649</v>
      </c>
      <c r="G17" s="84" t="n">
        <v>1.0001175</v>
      </c>
      <c r="H17" s="84" t="n">
        <v>24</v>
      </c>
      <c r="I17" s="84"/>
      <c r="J17" s="84"/>
      <c r="K17" s="84"/>
    </row>
    <row r="18" customFormat="false" ht="12.8" hidden="false" customHeight="false" outlineLevel="0" collapsed="false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20" activeCellId="0" sqref="L20"/>
    </sheetView>
  </sheetViews>
  <sheetFormatPr defaultColWidth="11.66796875" defaultRowHeight="12.8" zeroHeight="false" outlineLevelRow="0" outlineLevelCol="0"/>
  <sheetData>
    <row r="1" customFormat="false" ht="26.85" hidden="false" customHeight="false" outlineLevel="0" collapsed="false">
      <c r="A1" s="86" t="s">
        <v>53</v>
      </c>
      <c r="B1" s="70" t="s">
        <v>7</v>
      </c>
      <c r="C1" s="71" t="s">
        <v>18</v>
      </c>
      <c r="D1" s="72" t="s">
        <v>19</v>
      </c>
      <c r="E1" s="70" t="s">
        <v>15</v>
      </c>
      <c r="F1" s="73" t="s">
        <v>16</v>
      </c>
      <c r="G1" s="86"/>
      <c r="H1" s="86" t="s">
        <v>65</v>
      </c>
      <c r="I1" s="87" t="s">
        <v>7</v>
      </c>
      <c r="J1" s="88" t="s">
        <v>18</v>
      </c>
      <c r="K1" s="89" t="s">
        <v>19</v>
      </c>
      <c r="L1" s="87" t="s">
        <v>15</v>
      </c>
      <c r="M1" s="90" t="s">
        <v>16</v>
      </c>
      <c r="N1" s="86"/>
      <c r="O1" s="86" t="s">
        <v>66</v>
      </c>
      <c r="P1" s="87" t="s">
        <v>7</v>
      </c>
      <c r="Q1" s="88" t="s">
        <v>18</v>
      </c>
      <c r="R1" s="89" t="s">
        <v>19</v>
      </c>
      <c r="S1" s="87" t="s">
        <v>15</v>
      </c>
      <c r="T1" s="90" t="s">
        <v>16</v>
      </c>
      <c r="U1" s="86"/>
      <c r="V1" s="86" t="s">
        <v>67</v>
      </c>
      <c r="W1" s="87" t="s">
        <v>7</v>
      </c>
      <c r="X1" s="88" t="s">
        <v>18</v>
      </c>
      <c r="Y1" s="89" t="s">
        <v>19</v>
      </c>
      <c r="Z1" s="87" t="s">
        <v>15</v>
      </c>
      <c r="AA1" s="90" t="s">
        <v>16</v>
      </c>
    </row>
    <row r="2" customFormat="false" ht="14.15" hidden="false" customHeight="false" outlineLevel="0" collapsed="false">
      <c r="A2" s="86" t="s">
        <v>61</v>
      </c>
      <c r="B2" s="77" t="n">
        <v>65.181</v>
      </c>
      <c r="C2" s="76" t="n">
        <v>5.167</v>
      </c>
      <c r="D2" s="76" t="n">
        <v>0.427</v>
      </c>
      <c r="E2" s="76" t="n">
        <v>4</v>
      </c>
      <c r="F2" s="76" t="n">
        <v>7.4</v>
      </c>
      <c r="G2" s="86"/>
      <c r="H2" s="86" t="s">
        <v>61</v>
      </c>
      <c r="I2" s="91" t="n">
        <v>104.571</v>
      </c>
      <c r="J2" s="92" t="n">
        <v>7.017</v>
      </c>
      <c r="K2" s="92" t="n">
        <v>0.711</v>
      </c>
      <c r="L2" s="92" t="n">
        <v>5</v>
      </c>
      <c r="M2" s="93" t="n">
        <v>11.9</v>
      </c>
      <c r="N2" s="86"/>
      <c r="O2" s="86" t="s">
        <v>61</v>
      </c>
      <c r="P2" s="91" t="n">
        <v>159.761</v>
      </c>
      <c r="Q2" s="91" t="n">
        <v>14.759</v>
      </c>
      <c r="R2" s="92" t="n">
        <v>1.099</v>
      </c>
      <c r="S2" s="92" t="n">
        <v>5</v>
      </c>
      <c r="T2" s="93" t="n">
        <v>16.9</v>
      </c>
      <c r="U2" s="86"/>
      <c r="V2" s="86" t="s">
        <v>61</v>
      </c>
      <c r="W2" s="94" t="n">
        <v>190.227</v>
      </c>
      <c r="X2" s="93" t="n">
        <v>20.119</v>
      </c>
      <c r="Y2" s="93" t="n">
        <v>1.893</v>
      </c>
      <c r="Z2" s="93" t="n">
        <v>6</v>
      </c>
      <c r="AA2" s="93" t="n">
        <v>20.1</v>
      </c>
    </row>
    <row r="3" customFormat="false" ht="14.15" hidden="false" customHeight="false" outlineLevel="0" collapsed="false">
      <c r="A3" s="86" t="s">
        <v>61</v>
      </c>
      <c r="B3" s="77" t="n">
        <v>63.197</v>
      </c>
      <c r="C3" s="76" t="n">
        <v>5.076</v>
      </c>
      <c r="D3" s="76" t="n">
        <v>0.388</v>
      </c>
      <c r="E3" s="76" t="n">
        <v>4</v>
      </c>
      <c r="F3" s="76" t="n">
        <v>8.1</v>
      </c>
      <c r="G3" s="86"/>
      <c r="H3" s="86" t="s">
        <v>61</v>
      </c>
      <c r="I3" s="91" t="n">
        <v>103.642</v>
      </c>
      <c r="J3" s="92" t="n">
        <v>6.816</v>
      </c>
      <c r="K3" s="92" t="n">
        <v>0.709</v>
      </c>
      <c r="L3" s="92" t="n">
        <v>5</v>
      </c>
      <c r="M3" s="93" t="n">
        <v>12.3</v>
      </c>
      <c r="N3" s="86"/>
      <c r="O3" s="86" t="s">
        <v>61</v>
      </c>
      <c r="P3" s="91" t="n">
        <v>161.447</v>
      </c>
      <c r="Q3" s="92" t="n">
        <v>15.128</v>
      </c>
      <c r="R3" s="92" t="n">
        <v>1.173</v>
      </c>
      <c r="S3" s="92" t="n">
        <v>6</v>
      </c>
      <c r="T3" s="93" t="n">
        <v>17.6</v>
      </c>
      <c r="U3" s="86"/>
      <c r="V3" s="86" t="s">
        <v>61</v>
      </c>
      <c r="W3" s="94" t="n">
        <v>189.375</v>
      </c>
      <c r="X3" s="93" t="n">
        <v>19.674</v>
      </c>
      <c r="Y3" s="93" t="n">
        <v>1.992</v>
      </c>
      <c r="Z3" s="93" t="n">
        <v>7</v>
      </c>
      <c r="AA3" s="93" t="n">
        <v>19.3</v>
      </c>
    </row>
    <row r="4" customFormat="false" ht="14.15" hidden="false" customHeight="false" outlineLevel="0" collapsed="false">
      <c r="A4" s="86" t="s">
        <v>61</v>
      </c>
      <c r="B4" s="77" t="n">
        <v>61.494</v>
      </c>
      <c r="C4" s="76" t="n">
        <v>4.896</v>
      </c>
      <c r="D4" s="76" t="n">
        <v>0.391</v>
      </c>
      <c r="E4" s="76" t="n">
        <v>4</v>
      </c>
      <c r="F4" s="76" t="n">
        <v>7.3</v>
      </c>
      <c r="G4" s="86"/>
      <c r="H4" s="86" t="s">
        <v>61</v>
      </c>
      <c r="I4" s="91" t="n">
        <v>106.221</v>
      </c>
      <c r="J4" s="92" t="n">
        <v>6.924</v>
      </c>
      <c r="K4" s="92" t="n">
        <v>0.689</v>
      </c>
      <c r="L4" s="92" t="n">
        <v>5</v>
      </c>
      <c r="M4" s="93" t="n">
        <v>11.7</v>
      </c>
      <c r="N4" s="86"/>
      <c r="O4" s="86" t="s">
        <v>61</v>
      </c>
      <c r="P4" s="91" t="n">
        <v>160.258</v>
      </c>
      <c r="Q4" s="92" t="n">
        <v>15.463</v>
      </c>
      <c r="R4" s="92" t="n">
        <v>1.008</v>
      </c>
      <c r="S4" s="92" t="n">
        <v>5</v>
      </c>
      <c r="T4" s="93" t="n">
        <v>18.1</v>
      </c>
      <c r="U4" s="86"/>
      <c r="V4" s="86" t="s">
        <v>61</v>
      </c>
      <c r="W4" s="94" t="n">
        <v>188.194</v>
      </c>
      <c r="X4" s="93" t="n">
        <v>21.221</v>
      </c>
      <c r="Y4" s="93" t="n">
        <v>2.001</v>
      </c>
      <c r="Z4" s="93" t="n">
        <v>6</v>
      </c>
      <c r="AA4" s="93" t="n">
        <v>20.4</v>
      </c>
    </row>
    <row r="5" customFormat="false" ht="14.15" hidden="false" customHeight="false" outlineLevel="0" collapsed="false">
      <c r="A5" s="86" t="s">
        <v>61</v>
      </c>
      <c r="B5" s="77" t="n">
        <v>62.458</v>
      </c>
      <c r="C5" s="76" t="n">
        <v>5.037</v>
      </c>
      <c r="D5" s="76" t="n">
        <v>0.416</v>
      </c>
      <c r="E5" s="76" t="n">
        <v>4</v>
      </c>
      <c r="F5" s="76" t="n">
        <v>6.5</v>
      </c>
      <c r="G5" s="86"/>
      <c r="H5" s="86" t="s">
        <v>61</v>
      </c>
      <c r="I5" s="91" t="n">
        <v>103.293</v>
      </c>
      <c r="J5" s="92" t="n">
        <v>6.827</v>
      </c>
      <c r="K5" s="92" t="n">
        <v>0.713</v>
      </c>
      <c r="L5" s="92" t="n">
        <v>5</v>
      </c>
      <c r="M5" s="93" t="n">
        <v>11.5</v>
      </c>
      <c r="N5" s="86"/>
      <c r="O5" s="86" t="s">
        <v>61</v>
      </c>
      <c r="P5" s="91" t="n">
        <v>158.295</v>
      </c>
      <c r="Q5" s="92" t="n">
        <v>15.447</v>
      </c>
      <c r="R5" s="92" t="n">
        <v>0.994</v>
      </c>
      <c r="S5" s="92" t="n">
        <v>6</v>
      </c>
      <c r="T5" s="93" t="n">
        <v>17.8</v>
      </c>
      <c r="U5" s="86"/>
      <c r="V5" s="86" t="s">
        <v>61</v>
      </c>
      <c r="W5" s="94" t="n">
        <v>187.218</v>
      </c>
      <c r="X5" s="93" t="n">
        <v>19.769</v>
      </c>
      <c r="Y5" s="93" t="n">
        <v>2.004</v>
      </c>
      <c r="Z5" s="93" t="n">
        <v>6</v>
      </c>
      <c r="AA5" s="93" t="n">
        <v>20.3</v>
      </c>
    </row>
    <row r="6" customFormat="false" ht="14.15" hidden="false" customHeight="false" outlineLevel="0" collapsed="false">
      <c r="A6" s="86" t="s">
        <v>62</v>
      </c>
      <c r="B6" s="80" t="n">
        <v>64.372</v>
      </c>
      <c r="C6" s="80" t="n">
        <v>5.131</v>
      </c>
      <c r="D6" s="80" t="n">
        <v>0.416</v>
      </c>
      <c r="E6" s="80" t="n">
        <v>4</v>
      </c>
      <c r="F6" s="80" t="n">
        <v>7.4</v>
      </c>
      <c r="G6" s="86"/>
      <c r="H6" s="86" t="s">
        <v>62</v>
      </c>
      <c r="I6" s="93" t="n">
        <v>101.854</v>
      </c>
      <c r="J6" s="93" t="n">
        <v>6.849</v>
      </c>
      <c r="K6" s="93" t="n">
        <v>0.694</v>
      </c>
      <c r="L6" s="93" t="n">
        <v>5</v>
      </c>
      <c r="M6" s="93" t="n">
        <v>11.1</v>
      </c>
      <c r="N6" s="86"/>
      <c r="O6" s="86" t="s">
        <v>62</v>
      </c>
      <c r="P6" s="93" t="n">
        <v>155.467</v>
      </c>
      <c r="Q6" s="93" t="n">
        <v>14.349</v>
      </c>
      <c r="R6" s="93" t="n">
        <v>1.064</v>
      </c>
      <c r="S6" s="93" t="n">
        <v>5</v>
      </c>
      <c r="T6" s="93" t="n">
        <v>16.7</v>
      </c>
      <c r="U6" s="86"/>
      <c r="V6" s="86" t="s">
        <v>62</v>
      </c>
      <c r="W6" s="93" t="n">
        <v>179.392</v>
      </c>
      <c r="X6" s="93" t="n">
        <v>18.738</v>
      </c>
      <c r="Y6" s="93" t="n">
        <v>1.764</v>
      </c>
      <c r="Z6" s="93" t="n">
        <v>6</v>
      </c>
      <c r="AA6" s="93" t="n">
        <v>18.9</v>
      </c>
    </row>
    <row r="7" customFormat="false" ht="14.15" hidden="false" customHeight="false" outlineLevel="0" collapsed="false">
      <c r="A7" s="86" t="s">
        <v>62</v>
      </c>
      <c r="B7" s="80" t="n">
        <v>65.227</v>
      </c>
      <c r="C7" s="80" t="n">
        <v>5.169</v>
      </c>
      <c r="D7" s="80" t="n">
        <v>0.389</v>
      </c>
      <c r="E7" s="80" t="n">
        <v>3</v>
      </c>
      <c r="F7" s="80" t="n">
        <v>7.5</v>
      </c>
      <c r="G7" s="86"/>
      <c r="H7" s="86" t="s">
        <v>62</v>
      </c>
      <c r="I7" s="93" t="n">
        <v>100.673</v>
      </c>
      <c r="J7" s="94" t="n">
        <v>6.628</v>
      </c>
      <c r="K7" s="93" t="n">
        <v>0.682</v>
      </c>
      <c r="L7" s="93" t="n">
        <v>4</v>
      </c>
      <c r="M7" s="93" t="n">
        <v>10.9</v>
      </c>
      <c r="N7" s="86"/>
      <c r="O7" s="86" t="s">
        <v>62</v>
      </c>
      <c r="P7" s="93" t="n">
        <v>148.329</v>
      </c>
      <c r="Q7" s="93" t="n">
        <v>13.716</v>
      </c>
      <c r="R7" s="93" t="n">
        <v>1.011</v>
      </c>
      <c r="S7" s="93" t="n">
        <v>4</v>
      </c>
      <c r="T7" s="93" t="n">
        <v>15.1</v>
      </c>
      <c r="U7" s="86"/>
      <c r="V7" s="86" t="s">
        <v>62</v>
      </c>
      <c r="W7" s="93" t="n">
        <v>180.731</v>
      </c>
      <c r="X7" s="93" t="n">
        <v>18.693</v>
      </c>
      <c r="Y7" s="93" t="n">
        <v>1.839</v>
      </c>
      <c r="Z7" s="93" t="n">
        <v>5</v>
      </c>
      <c r="AA7" s="93" t="n">
        <v>19.1</v>
      </c>
    </row>
    <row r="8" customFormat="false" ht="14.15" hidden="false" customHeight="false" outlineLevel="0" collapsed="false">
      <c r="A8" s="86" t="s">
        <v>62</v>
      </c>
      <c r="B8" s="80" t="n">
        <v>66.318</v>
      </c>
      <c r="C8" s="80" t="n">
        <v>5.246</v>
      </c>
      <c r="D8" s="80" t="n">
        <v>0.425</v>
      </c>
      <c r="E8" s="80" t="n">
        <v>4</v>
      </c>
      <c r="F8" s="80" t="n">
        <v>6.9</v>
      </c>
      <c r="G8" s="86"/>
      <c r="H8" s="86" t="s">
        <v>62</v>
      </c>
      <c r="I8" s="93" t="n">
        <v>101.964</v>
      </c>
      <c r="J8" s="93" t="n">
        <v>6.633</v>
      </c>
      <c r="K8" s="93" t="n">
        <v>0.671</v>
      </c>
      <c r="L8" s="93" t="n">
        <v>5</v>
      </c>
      <c r="M8" s="93" t="n">
        <v>11.5</v>
      </c>
      <c r="N8" s="86"/>
      <c r="O8" s="86" t="s">
        <v>62</v>
      </c>
      <c r="P8" s="93" t="n">
        <v>160.716</v>
      </c>
      <c r="Q8" s="93" t="n">
        <v>15.611</v>
      </c>
      <c r="R8" s="93" t="n">
        <v>1.128</v>
      </c>
      <c r="S8" s="93" t="n">
        <v>5</v>
      </c>
      <c r="T8" s="93" t="n">
        <v>15.8</v>
      </c>
      <c r="U8" s="86"/>
      <c r="V8" s="86" t="s">
        <v>62</v>
      </c>
      <c r="W8" s="93" t="n">
        <v>181.628</v>
      </c>
      <c r="X8" s="93" t="n">
        <v>20.009</v>
      </c>
      <c r="Y8" s="93" t="n">
        <v>1.853</v>
      </c>
      <c r="Z8" s="93" t="n">
        <v>6</v>
      </c>
      <c r="AA8" s="93" t="n">
        <v>19.6</v>
      </c>
    </row>
    <row r="9" customFormat="false" ht="14.15" hidden="false" customHeight="false" outlineLevel="0" collapsed="false">
      <c r="A9" s="86" t="s">
        <v>62</v>
      </c>
      <c r="B9" s="80" t="n">
        <v>61.483</v>
      </c>
      <c r="C9" s="80" t="n">
        <v>4.995</v>
      </c>
      <c r="D9" s="80" t="n">
        <v>0.423</v>
      </c>
      <c r="E9" s="80" t="n">
        <v>4</v>
      </c>
      <c r="F9" s="80" t="n">
        <v>5.8</v>
      </c>
      <c r="G9" s="86"/>
      <c r="H9" s="86" t="s">
        <v>62</v>
      </c>
      <c r="I9" s="93" t="n">
        <v>102.467</v>
      </c>
      <c r="J9" s="93" t="n">
        <v>6.715</v>
      </c>
      <c r="K9" s="93" t="n">
        <v>0.693</v>
      </c>
      <c r="L9" s="93" t="n">
        <v>5</v>
      </c>
      <c r="M9" s="93" t="n">
        <v>10.3</v>
      </c>
      <c r="N9" s="86"/>
      <c r="O9" s="86" t="s">
        <v>62</v>
      </c>
      <c r="P9" s="93" t="n">
        <v>159.463</v>
      </c>
      <c r="Q9" s="93" t="n">
        <v>15.408</v>
      </c>
      <c r="R9" s="93" t="n">
        <v>1.111</v>
      </c>
      <c r="S9" s="93" t="n">
        <v>5</v>
      </c>
      <c r="T9" s="93" t="n">
        <v>17.9</v>
      </c>
      <c r="U9" s="86"/>
      <c r="V9" s="86" t="s">
        <v>62</v>
      </c>
      <c r="W9" s="93" t="n">
        <v>181.553</v>
      </c>
      <c r="X9" s="93" t="n">
        <v>19.097</v>
      </c>
      <c r="Y9" s="93" t="n">
        <v>1.869</v>
      </c>
      <c r="Z9" s="93" t="n">
        <v>6</v>
      </c>
      <c r="AA9" s="93" t="n">
        <v>18.7</v>
      </c>
    </row>
    <row r="10" customFormat="false" ht="14.15" hidden="false" customHeight="false" outlineLevel="0" collapsed="false">
      <c r="A10" s="86" t="s">
        <v>63</v>
      </c>
      <c r="B10" s="76" t="n">
        <v>42.497</v>
      </c>
      <c r="C10" s="76" t="n">
        <v>3.349</v>
      </c>
      <c r="D10" s="76" t="n">
        <v>0.268</v>
      </c>
      <c r="E10" s="76" t="n">
        <v>3</v>
      </c>
      <c r="F10" s="76" t="n">
        <v>5.1</v>
      </c>
      <c r="G10" s="86"/>
      <c r="H10" s="86" t="s">
        <v>63</v>
      </c>
      <c r="I10" s="92" t="n">
        <v>75.642</v>
      </c>
      <c r="J10" s="92" t="n">
        <v>5.127</v>
      </c>
      <c r="K10" s="92" t="n">
        <v>0.527</v>
      </c>
      <c r="L10" s="92" t="n">
        <v>4</v>
      </c>
      <c r="M10" s="92" t="n">
        <v>7.1</v>
      </c>
      <c r="N10" s="86"/>
      <c r="O10" s="86" t="s">
        <v>63</v>
      </c>
      <c r="P10" s="91" t="n">
        <v>88.462</v>
      </c>
      <c r="Q10" s="92" t="n">
        <v>8.059</v>
      </c>
      <c r="R10" s="92" t="n">
        <v>0.587</v>
      </c>
      <c r="S10" s="92" t="n">
        <v>5</v>
      </c>
      <c r="T10" s="92" t="n">
        <v>9.4</v>
      </c>
      <c r="U10" s="86"/>
      <c r="V10" s="86" t="s">
        <v>63</v>
      </c>
      <c r="W10" s="93" t="n">
        <v>100.562</v>
      </c>
      <c r="X10" s="93" t="n">
        <v>10.572</v>
      </c>
      <c r="Y10" s="93" t="n">
        <v>0.984</v>
      </c>
      <c r="Z10" s="93" t="n">
        <v>6</v>
      </c>
      <c r="AA10" s="93" t="n">
        <v>10.8</v>
      </c>
    </row>
    <row r="11" customFormat="false" ht="14.15" hidden="false" customHeight="false" outlineLevel="0" collapsed="false">
      <c r="A11" s="86" t="s">
        <v>63</v>
      </c>
      <c r="B11" s="76" t="n">
        <v>38.264</v>
      </c>
      <c r="C11" s="76" t="n">
        <v>3.128</v>
      </c>
      <c r="D11" s="76" t="n">
        <v>0.246</v>
      </c>
      <c r="E11" s="76" t="n">
        <v>2</v>
      </c>
      <c r="F11" s="76" t="n">
        <v>4.8</v>
      </c>
      <c r="G11" s="86"/>
      <c r="H11" s="86" t="s">
        <v>63</v>
      </c>
      <c r="I11" s="92" t="n">
        <v>72.146</v>
      </c>
      <c r="J11" s="92" t="n">
        <v>4.637</v>
      </c>
      <c r="K11" s="92" t="n">
        <v>0.468</v>
      </c>
      <c r="L11" s="92" t="n">
        <v>3</v>
      </c>
      <c r="M11" s="92" t="n">
        <v>6.8</v>
      </c>
      <c r="N11" s="86"/>
      <c r="O11" s="86" t="s">
        <v>63</v>
      </c>
      <c r="P11" s="92" t="n">
        <v>73.196</v>
      </c>
      <c r="Q11" s="92" t="n">
        <v>6.824</v>
      </c>
      <c r="R11" s="92" t="n">
        <v>0.472</v>
      </c>
      <c r="S11" s="92" t="n">
        <v>4</v>
      </c>
      <c r="T11" s="92" t="n">
        <v>8.3</v>
      </c>
      <c r="U11" s="86"/>
      <c r="V11" s="86" t="s">
        <v>63</v>
      </c>
      <c r="W11" s="93" t="n">
        <v>101.271</v>
      </c>
      <c r="X11" s="93" t="n">
        <v>10.381</v>
      </c>
      <c r="Y11" s="93" t="n">
        <v>1.015</v>
      </c>
      <c r="Z11" s="93" t="n">
        <v>5</v>
      </c>
      <c r="AA11" s="93" t="n">
        <v>11.1</v>
      </c>
    </row>
    <row r="12" customFormat="false" ht="14.15" hidden="false" customHeight="false" outlineLevel="0" collapsed="false">
      <c r="A12" s="86" t="s">
        <v>63</v>
      </c>
      <c r="B12" s="76" t="n">
        <v>44.287</v>
      </c>
      <c r="C12" s="76" t="n">
        <v>3.406</v>
      </c>
      <c r="D12" s="76" t="n">
        <v>0.253</v>
      </c>
      <c r="E12" s="76" t="n">
        <v>3</v>
      </c>
      <c r="F12" s="76" t="n">
        <v>4.7</v>
      </c>
      <c r="G12" s="86"/>
      <c r="H12" s="86" t="s">
        <v>63</v>
      </c>
      <c r="I12" s="92" t="n">
        <v>71.854</v>
      </c>
      <c r="J12" s="92" t="n">
        <v>4.528</v>
      </c>
      <c r="K12" s="92" t="n">
        <v>0.453</v>
      </c>
      <c r="L12" s="92" t="n">
        <v>3</v>
      </c>
      <c r="M12" s="92" t="n">
        <v>6.7</v>
      </c>
      <c r="N12" s="86"/>
      <c r="O12" s="86" t="s">
        <v>63</v>
      </c>
      <c r="P12" s="92" t="n">
        <v>85.496</v>
      </c>
      <c r="Q12" s="92" t="n">
        <v>8.001</v>
      </c>
      <c r="R12" s="92" t="n">
        <v>0.562</v>
      </c>
      <c r="S12" s="92" t="n">
        <v>4</v>
      </c>
      <c r="T12" s="92" t="n">
        <v>9.1</v>
      </c>
      <c r="U12" s="86"/>
      <c r="V12" s="86" t="s">
        <v>63</v>
      </c>
      <c r="W12" s="93" t="n">
        <v>99.893</v>
      </c>
      <c r="X12" s="93" t="n">
        <v>11.167</v>
      </c>
      <c r="Y12" s="93" t="n">
        <v>1.072</v>
      </c>
      <c r="Z12" s="93" t="n">
        <v>4</v>
      </c>
      <c r="AA12" s="93" t="n">
        <v>10.5</v>
      </c>
    </row>
    <row r="13" customFormat="false" ht="14.15" hidden="false" customHeight="false" outlineLevel="0" collapsed="false">
      <c r="A13" s="86" t="s">
        <v>63</v>
      </c>
      <c r="B13" s="76" t="n">
        <v>43.621</v>
      </c>
      <c r="C13" s="76" t="n">
        <v>3.391</v>
      </c>
      <c r="D13" s="76" t="n">
        <v>0.279</v>
      </c>
      <c r="E13" s="76" t="n">
        <v>3</v>
      </c>
      <c r="F13" s="76" t="n">
        <v>5.3</v>
      </c>
      <c r="G13" s="86"/>
      <c r="H13" s="86" t="s">
        <v>63</v>
      </c>
      <c r="I13" s="92" t="n">
        <v>73.649</v>
      </c>
      <c r="J13" s="92" t="n">
        <v>4.719</v>
      </c>
      <c r="K13" s="92" t="n">
        <v>0.492</v>
      </c>
      <c r="L13" s="92" t="n">
        <v>3</v>
      </c>
      <c r="M13" s="92" t="n">
        <v>6.1</v>
      </c>
      <c r="N13" s="86"/>
      <c r="O13" s="86" t="s">
        <v>63</v>
      </c>
      <c r="P13" s="92" t="n">
        <v>91.753</v>
      </c>
      <c r="Q13" s="92" t="n">
        <v>8.346</v>
      </c>
      <c r="R13" s="92" t="n">
        <v>0.611</v>
      </c>
      <c r="S13" s="92" t="n">
        <v>4</v>
      </c>
      <c r="T13" s="92" t="n">
        <v>8.8</v>
      </c>
      <c r="U13" s="86"/>
      <c r="V13" s="86" t="s">
        <v>63</v>
      </c>
      <c r="W13" s="93" t="n">
        <v>98.998</v>
      </c>
      <c r="X13" s="93" t="n">
        <v>10.583</v>
      </c>
      <c r="Y13" s="93" t="n">
        <v>1.089</v>
      </c>
      <c r="Z13" s="93" t="n">
        <v>5</v>
      </c>
      <c r="AA13" s="93" t="n">
        <v>10.3</v>
      </c>
    </row>
    <row r="14" customFormat="false" ht="14.15" hidden="false" customHeight="false" outlineLevel="0" collapsed="false">
      <c r="A14" s="86" t="s">
        <v>64</v>
      </c>
      <c r="B14" s="80" t="n">
        <v>39.647</v>
      </c>
      <c r="C14" s="80" t="n">
        <v>3.055</v>
      </c>
      <c r="D14" s="80" t="n">
        <v>0.238</v>
      </c>
      <c r="E14" s="80" t="n">
        <v>2</v>
      </c>
      <c r="F14" s="80" t="n">
        <v>4.8</v>
      </c>
      <c r="G14" s="86"/>
      <c r="H14" s="86" t="s">
        <v>64</v>
      </c>
      <c r="I14" s="93" t="n">
        <v>42.764</v>
      </c>
      <c r="J14" s="93" t="n">
        <v>2.746</v>
      </c>
      <c r="K14" s="93" t="n">
        <v>0.294</v>
      </c>
      <c r="L14" s="93" t="n">
        <v>2</v>
      </c>
      <c r="M14" s="93" t="n">
        <v>7.1</v>
      </c>
      <c r="N14" s="86"/>
      <c r="O14" s="86" t="s">
        <v>64</v>
      </c>
      <c r="P14" s="93" t="n">
        <v>81.463</v>
      </c>
      <c r="Q14" s="93" t="n">
        <v>7.428</v>
      </c>
      <c r="R14" s="93" t="n">
        <v>0.524</v>
      </c>
      <c r="S14" s="93" t="n">
        <v>4</v>
      </c>
      <c r="T14" s="93" t="n">
        <v>9.1</v>
      </c>
      <c r="U14" s="86"/>
      <c r="V14" s="86" t="s">
        <v>64</v>
      </c>
      <c r="W14" s="93" t="n">
        <v>100.428</v>
      </c>
      <c r="X14" s="93" t="n">
        <v>10.538</v>
      </c>
      <c r="Y14" s="93" t="n">
        <v>0.974</v>
      </c>
      <c r="Z14" s="93" t="n">
        <v>4</v>
      </c>
      <c r="AA14" s="93" t="n">
        <v>11.6</v>
      </c>
    </row>
    <row r="15" customFormat="false" ht="14.15" hidden="false" customHeight="false" outlineLevel="0" collapsed="false">
      <c r="A15" s="86" t="s">
        <v>64</v>
      </c>
      <c r="B15" s="80" t="n">
        <v>41.276</v>
      </c>
      <c r="C15" s="80" t="n">
        <v>3.157</v>
      </c>
      <c r="D15" s="80" t="n">
        <v>0.246</v>
      </c>
      <c r="E15" s="80" t="n">
        <v>3</v>
      </c>
      <c r="F15" s="80" t="n">
        <v>6.3</v>
      </c>
      <c r="G15" s="86"/>
      <c r="H15" s="86" t="s">
        <v>64</v>
      </c>
      <c r="I15" s="93" t="n">
        <v>63.748</v>
      </c>
      <c r="J15" s="93" t="n">
        <v>4.167</v>
      </c>
      <c r="K15" s="93" t="n">
        <v>0.437</v>
      </c>
      <c r="L15" s="92" t="n">
        <v>3</v>
      </c>
      <c r="M15" s="93" t="n">
        <v>6.8</v>
      </c>
      <c r="N15" s="86"/>
      <c r="O15" s="86" t="s">
        <v>64</v>
      </c>
      <c r="P15" s="93" t="n">
        <v>79.156</v>
      </c>
      <c r="Q15" s="93" t="n">
        <v>7.222</v>
      </c>
      <c r="R15" s="93" t="n">
        <v>0.483</v>
      </c>
      <c r="S15" s="92" t="n">
        <v>4</v>
      </c>
      <c r="T15" s="93" t="n">
        <v>8.5</v>
      </c>
      <c r="U15" s="86"/>
      <c r="V15" s="86" t="s">
        <v>64</v>
      </c>
      <c r="W15" s="93" t="n">
        <v>99.173</v>
      </c>
      <c r="X15" s="93" t="n">
        <v>10.173</v>
      </c>
      <c r="Y15" s="93" t="n">
        <v>0.963</v>
      </c>
      <c r="Z15" s="93" t="n">
        <v>5</v>
      </c>
      <c r="AA15" s="93" t="n">
        <v>10.9</v>
      </c>
    </row>
    <row r="16" customFormat="false" ht="14.15" hidden="false" customHeight="false" outlineLevel="0" collapsed="false">
      <c r="A16" s="86" t="s">
        <v>64</v>
      </c>
      <c r="B16" s="80" t="n">
        <v>40.578</v>
      </c>
      <c r="C16" s="80" t="n">
        <v>3.286</v>
      </c>
      <c r="D16" s="80" t="n">
        <v>0.241</v>
      </c>
      <c r="E16" s="80" t="n">
        <v>2</v>
      </c>
      <c r="F16" s="80" t="n">
        <v>5.1</v>
      </c>
      <c r="G16" s="86"/>
      <c r="H16" s="86" t="s">
        <v>64</v>
      </c>
      <c r="I16" s="93" t="n">
        <v>58.335</v>
      </c>
      <c r="J16" s="93" t="n">
        <v>3.628</v>
      </c>
      <c r="K16" s="93" t="n">
        <v>0.361</v>
      </c>
      <c r="L16" s="92" t="n">
        <v>3</v>
      </c>
      <c r="M16" s="93" t="n">
        <v>7.3</v>
      </c>
      <c r="N16" s="86"/>
      <c r="O16" s="86" t="s">
        <v>64</v>
      </c>
      <c r="P16" s="93" t="n">
        <v>89.649</v>
      </c>
      <c r="Q16" s="93" t="n">
        <v>8.493</v>
      </c>
      <c r="R16" s="93" t="n">
        <v>0.591</v>
      </c>
      <c r="S16" s="92" t="n">
        <v>5</v>
      </c>
      <c r="T16" s="93" t="n">
        <v>8.8</v>
      </c>
      <c r="U16" s="86"/>
      <c r="V16" s="86" t="s">
        <v>64</v>
      </c>
      <c r="W16" s="93" t="n">
        <v>98.774</v>
      </c>
      <c r="X16" s="93" t="n">
        <v>11.069</v>
      </c>
      <c r="Y16" s="93" t="n">
        <v>1.101</v>
      </c>
      <c r="Z16" s="93" t="n">
        <v>5</v>
      </c>
      <c r="AA16" s="93" t="n">
        <v>11.3</v>
      </c>
    </row>
    <row r="17" customFormat="false" ht="14.15" hidden="false" customHeight="false" outlineLevel="0" collapsed="false">
      <c r="A17" s="86" t="s">
        <v>64</v>
      </c>
      <c r="B17" s="80" t="n">
        <v>42.674</v>
      </c>
      <c r="C17" s="80" t="n">
        <v>3.305</v>
      </c>
      <c r="D17" s="80" t="n">
        <v>0.261</v>
      </c>
      <c r="E17" s="80" t="n">
        <v>3</v>
      </c>
      <c r="F17" s="80" t="n">
        <v>4.2</v>
      </c>
      <c r="G17" s="86"/>
      <c r="H17" s="86" t="s">
        <v>64</v>
      </c>
      <c r="I17" s="93" t="n">
        <v>69.649</v>
      </c>
      <c r="J17" s="93" t="n">
        <v>4.483</v>
      </c>
      <c r="K17" s="93" t="n">
        <v>0.467</v>
      </c>
      <c r="L17" s="93" t="n">
        <v>4</v>
      </c>
      <c r="M17" s="93" t="n">
        <v>6.7</v>
      </c>
      <c r="N17" s="86"/>
      <c r="O17" s="86" t="s">
        <v>64</v>
      </c>
      <c r="P17" s="93" t="n">
        <v>71.649</v>
      </c>
      <c r="Q17" s="93" t="n">
        <v>6.287</v>
      </c>
      <c r="R17" s="93" t="n">
        <v>0.389</v>
      </c>
      <c r="S17" s="93" t="n">
        <v>3</v>
      </c>
      <c r="T17" s="93" t="n">
        <v>7.1</v>
      </c>
      <c r="U17" s="86"/>
      <c r="V17" s="86" t="s">
        <v>64</v>
      </c>
      <c r="W17" s="93" t="n">
        <v>101.672</v>
      </c>
      <c r="X17" s="93" t="n">
        <v>10.797</v>
      </c>
      <c r="Y17" s="93" t="n">
        <v>1.117</v>
      </c>
      <c r="Z17" s="93" t="n">
        <v>5</v>
      </c>
      <c r="AA17" s="93" t="n">
        <v>10.7</v>
      </c>
    </row>
    <row r="20" customFormat="false" ht="12.8" hidden="false" customHeight="false" outlineLevel="0" collapsed="false">
      <c r="S20" s="0" t="n">
        <f aca="false">AVERAGE(S2:S5)</f>
        <v>5.5</v>
      </c>
      <c r="Z20" s="0" t="n">
        <f aca="false">AVERAGE(Z2:Z5)</f>
        <v>6.25</v>
      </c>
    </row>
    <row r="21" customFormat="false" ht="12.8" hidden="false" customHeight="false" outlineLevel="0" collapsed="false">
      <c r="S21" s="0" t="n">
        <f aca="false">AVERAGE(S6:S9)</f>
        <v>4.75</v>
      </c>
      <c r="Z21" s="0" t="n">
        <f aca="false">AVERAGE(Z6:Z9)</f>
        <v>5.75</v>
      </c>
    </row>
    <row r="22" customFormat="false" ht="12.8" hidden="false" customHeight="false" outlineLevel="0" collapsed="false">
      <c r="S22" s="0" t="n">
        <f aca="false">AVERAGE(S10:S13)</f>
        <v>4.25</v>
      </c>
      <c r="Z22" s="0" t="n">
        <f aca="false">AVERAGE(Z10:Z13)</f>
        <v>5</v>
      </c>
    </row>
    <row r="23" customFormat="false" ht="12.8" hidden="false" customHeight="false" outlineLevel="0" collapsed="false">
      <c r="S23" s="0" t="n">
        <f aca="false">AVERAGE(S14:S17)</f>
        <v>4</v>
      </c>
      <c r="Z23" s="0" t="n">
        <f aca="false">AVERAGE(Z14:Z17)</f>
        <v>4.75</v>
      </c>
    </row>
    <row r="26" customFormat="false" ht="12.8" hidden="false" customHeight="false" outlineLevel="0" collapsed="false">
      <c r="S26" s="0" t="n">
        <f aca="false">AVERAGE(E20,L20,S20,Z20)</f>
        <v>5.875</v>
      </c>
    </row>
    <row r="27" customFormat="false" ht="12.8" hidden="false" customHeight="false" outlineLevel="0" collapsed="false">
      <c r="S27" s="0" t="n">
        <f aca="false">AVERAGE(E22,L22,S22,Z22)</f>
        <v>4.625</v>
      </c>
      <c r="T27" s="0" t="n">
        <f aca="false">(100*S27)/S26</f>
        <v>78.7234042553192</v>
      </c>
    </row>
    <row r="28" customFormat="false" ht="12.8" hidden="false" customHeight="false" outlineLevel="0" collapsed="false">
      <c r="S28" s="0" t="n">
        <f aca="false">AVERAGE(E23,L23,S23,Z23)</f>
        <v>4.375</v>
      </c>
      <c r="T28" s="0" t="n">
        <f aca="false">(100*S28)/S26</f>
        <v>74.468085106383</v>
      </c>
    </row>
    <row r="29" customFormat="false" ht="12.8" hidden="false" customHeight="false" outlineLevel="0" collapsed="false">
      <c r="G29" s="0" t="s">
        <v>45</v>
      </c>
      <c r="H29" s="0" t="s">
        <v>38</v>
      </c>
      <c r="I29" s="83" t="s">
        <v>68</v>
      </c>
      <c r="J29" s="83" t="s">
        <v>69</v>
      </c>
      <c r="K29" s="83"/>
      <c r="L29" s="83" t="s">
        <v>70</v>
      </c>
      <c r="M29" s="83" t="s">
        <v>71</v>
      </c>
      <c r="N29" s="83" t="s">
        <v>72</v>
      </c>
      <c r="O29" s="83" t="s">
        <v>75</v>
      </c>
      <c r="P29" s="83" t="s">
        <v>76</v>
      </c>
    </row>
    <row r="30" customFormat="false" ht="12.8" hidden="false" customHeight="false" outlineLevel="0" collapsed="false">
      <c r="G30" s="0" t="n">
        <v>1</v>
      </c>
      <c r="H30" s="0" t="s">
        <v>41</v>
      </c>
      <c r="I30" s="0" t="n">
        <f aca="false">AVERAGE(B2:B5)</f>
        <v>63.0825</v>
      </c>
      <c r="J30" s="0" t="n">
        <f aca="false">AVERAGE(C2:C5)</f>
        <v>5.044</v>
      </c>
      <c r="L30" s="0" t="n">
        <f aca="false">(I30/J30)</f>
        <v>12.5064432989691</v>
      </c>
      <c r="M30" s="0" t="n">
        <f aca="false">(J30/I30)</f>
        <v>0.0799587841318908</v>
      </c>
      <c r="N30" s="0" t="n">
        <f aca="false">(I30/100)</f>
        <v>0.630825</v>
      </c>
    </row>
    <row r="31" customFormat="false" ht="12.8" hidden="false" customHeight="false" outlineLevel="0" collapsed="false">
      <c r="G31" s="0" t="n">
        <v>1</v>
      </c>
      <c r="H31" s="0" t="s">
        <v>42</v>
      </c>
      <c r="I31" s="0" t="n">
        <f aca="false">AVERAGE(B6:B9)</f>
        <v>64.35</v>
      </c>
      <c r="J31" s="0" t="n">
        <f aca="false">AVERAGE(C6:C9)</f>
        <v>5.13525</v>
      </c>
      <c r="L31" s="0" t="n">
        <f aca="false">(I31/J31)</f>
        <v>12.5310354899956</v>
      </c>
      <c r="M31" s="0" t="n">
        <f aca="false">(J31/I31)</f>
        <v>0.0798018648018648</v>
      </c>
      <c r="N31" s="0" t="n">
        <f aca="false">(I31/100)</f>
        <v>0.6435</v>
      </c>
    </row>
    <row r="32" customFormat="false" ht="12.8" hidden="false" customHeight="false" outlineLevel="0" collapsed="false">
      <c r="G32" s="0" t="n">
        <v>1</v>
      </c>
      <c r="H32" s="0" t="s">
        <v>43</v>
      </c>
      <c r="I32" s="0" t="n">
        <f aca="false">AVERAGE(B10:B13)</f>
        <v>42.16725</v>
      </c>
      <c r="J32" s="0" t="n">
        <f aca="false">AVERAGE(C10:C13)</f>
        <v>3.3185</v>
      </c>
      <c r="L32" s="0" t="n">
        <f aca="false">(I32/J32)</f>
        <v>12.7067199035709</v>
      </c>
      <c r="M32" s="0" t="n">
        <f aca="false">(J32/I32)</f>
        <v>0.0786985160284344</v>
      </c>
      <c r="N32" s="0" t="n">
        <f aca="false">(I32/100)</f>
        <v>0.4216725</v>
      </c>
    </row>
    <row r="33" customFormat="false" ht="12.8" hidden="false" customHeight="false" outlineLevel="0" collapsed="false">
      <c r="G33" s="0" t="n">
        <v>1</v>
      </c>
      <c r="H33" s="0" t="s">
        <v>44</v>
      </c>
      <c r="I33" s="0" t="n">
        <f aca="false">AVERAGE(B14:B17)</f>
        <v>41.04375</v>
      </c>
      <c r="J33" s="0" t="n">
        <f aca="false">AVERAGE(C14:C17)</f>
        <v>3.20075</v>
      </c>
      <c r="L33" s="0" t="n">
        <f aca="false">(I33/J33)</f>
        <v>12.8231664453644</v>
      </c>
      <c r="M33" s="0" t="n">
        <f aca="false">(J33/I33)</f>
        <v>0.0779838586873763</v>
      </c>
      <c r="N33" s="0" t="n">
        <f aca="false">(I33/100)</f>
        <v>0.4104375</v>
      </c>
    </row>
    <row r="34" customFormat="false" ht="12.8" hidden="false" customHeight="false" outlineLevel="0" collapsed="false">
      <c r="G34" s="0" t="n">
        <v>2</v>
      </c>
      <c r="H34" s="0" t="s">
        <v>41</v>
      </c>
      <c r="I34" s="0" t="n">
        <f aca="false">AVERAGE(I2:I5)</f>
        <v>104.43175</v>
      </c>
      <c r="J34" s="0" t="n">
        <f aca="false">AVERAGE(J2:J5)</f>
        <v>6.896</v>
      </c>
      <c r="L34" s="0" t="n">
        <f aca="false">(I34/J34)</f>
        <v>15.1438152552204</v>
      </c>
      <c r="M34" s="0" t="n">
        <f aca="false">(J34/I34)</f>
        <v>0.0660335578021052</v>
      </c>
      <c r="N34" s="0" t="n">
        <f aca="false">(I34/100)</f>
        <v>1.0443175</v>
      </c>
    </row>
    <row r="35" customFormat="false" ht="12.8" hidden="false" customHeight="false" outlineLevel="0" collapsed="false">
      <c r="G35" s="0" t="n">
        <v>2</v>
      </c>
      <c r="H35" s="0" t="s">
        <v>42</v>
      </c>
      <c r="I35" s="0" t="n">
        <f aca="false">AVERAGE(I6:I9)</f>
        <v>101.7395</v>
      </c>
      <c r="J35" s="0" t="n">
        <f aca="false">AVERAGE(J6:J9)</f>
        <v>6.70625</v>
      </c>
      <c r="L35" s="0" t="n">
        <f aca="false">(I35/J35)</f>
        <v>15.1708480894688</v>
      </c>
      <c r="M35" s="0" t="n">
        <f aca="false">(J35/I35)</f>
        <v>0.0659158930405595</v>
      </c>
      <c r="N35" s="0" t="n">
        <f aca="false">(I35/100)</f>
        <v>1.017395</v>
      </c>
    </row>
    <row r="36" customFormat="false" ht="12.8" hidden="false" customHeight="false" outlineLevel="0" collapsed="false">
      <c r="G36" s="0" t="n">
        <v>2</v>
      </c>
      <c r="H36" s="0" t="s">
        <v>43</v>
      </c>
      <c r="I36" s="0" t="n">
        <f aca="false">AVERAGE(I10:I13)</f>
        <v>73.32275</v>
      </c>
      <c r="J36" s="0" t="n">
        <f aca="false">AVERAGE(J10:J13)</f>
        <v>4.75275</v>
      </c>
      <c r="L36" s="0" t="n">
        <f aca="false">(I36/J36)</f>
        <v>15.4274367471464</v>
      </c>
      <c r="M36" s="0" t="n">
        <f aca="false">(J36/I36)</f>
        <v>0.0648195819169357</v>
      </c>
      <c r="N36" s="0" t="n">
        <f aca="false">(I36/100)</f>
        <v>0.7332275</v>
      </c>
    </row>
    <row r="37" customFormat="false" ht="12.8" hidden="false" customHeight="false" outlineLevel="0" collapsed="false">
      <c r="D37" s="0" t="n">
        <f aca="false">(LN(Q2)-LN(C2))/21</f>
        <v>0.0499790865187901</v>
      </c>
      <c r="G37" s="0" t="n">
        <v>2</v>
      </c>
      <c r="H37" s="0" t="s">
        <v>44</v>
      </c>
      <c r="I37" s="0" t="n">
        <f aca="false">AVERAGE(I14:I17)</f>
        <v>58.624</v>
      </c>
      <c r="J37" s="0" t="n">
        <f aca="false">AVERAGE(J14:J17)</f>
        <v>3.756</v>
      </c>
      <c r="L37" s="0" t="n">
        <f aca="false">(I37/J37)</f>
        <v>15.6080937167199</v>
      </c>
      <c r="M37" s="0" t="n">
        <f aca="false">(J37/I37)</f>
        <v>0.0640693231441048</v>
      </c>
      <c r="N37" s="0" t="n">
        <f aca="false">(I37/100)</f>
        <v>0.58624</v>
      </c>
    </row>
    <row r="38" customFormat="false" ht="12.8" hidden="false" customHeight="false" outlineLevel="0" collapsed="false">
      <c r="G38" s="0" t="n">
        <v>3</v>
      </c>
      <c r="H38" s="0" t="s">
        <v>41</v>
      </c>
      <c r="I38" s="0" t="n">
        <f aca="false">AVERAGE(P2:P5)</f>
        <v>159.94025</v>
      </c>
      <c r="J38" s="0" t="n">
        <f aca="false">AVERAGE(Q2:Q5)</f>
        <v>15.19925</v>
      </c>
      <c r="L38" s="0" t="n">
        <f aca="false">(I38/J38)</f>
        <v>10.5229040906624</v>
      </c>
      <c r="M38" s="0" t="n">
        <f aca="false">(J38/I38)</f>
        <v>0.0950308005645858</v>
      </c>
      <c r="N38" s="0" t="n">
        <f aca="false">(I38/100)</f>
        <v>1.5994025</v>
      </c>
    </row>
    <row r="39" customFormat="false" ht="12.8" hidden="false" customHeight="false" outlineLevel="0" collapsed="false">
      <c r="G39" s="0" t="n">
        <v>3</v>
      </c>
      <c r="H39" s="0" t="s">
        <v>42</v>
      </c>
      <c r="I39" s="0" t="n">
        <f aca="false">AVERAGE(P6:P9)</f>
        <v>155.99375</v>
      </c>
      <c r="J39" s="0" t="n">
        <f aca="false">AVERAGE(Q6:Q9)</f>
        <v>14.771</v>
      </c>
      <c r="L39" s="0" t="n">
        <f aca="false">(I39/J39)</f>
        <v>10.5608117256787</v>
      </c>
      <c r="M39" s="0" t="n">
        <f aca="false">(J39/I39)</f>
        <v>0.0946896910933932</v>
      </c>
      <c r="N39" s="0" t="n">
        <f aca="false">(I39/100)</f>
        <v>1.5599375</v>
      </c>
    </row>
    <row r="40" customFormat="false" ht="12.8" hidden="false" customHeight="false" outlineLevel="0" collapsed="false">
      <c r="G40" s="0" t="n">
        <v>3</v>
      </c>
      <c r="H40" s="0" t="s">
        <v>43</v>
      </c>
      <c r="I40" s="0" t="n">
        <f aca="false">AVERAGE(P10:P13)</f>
        <v>84.72675</v>
      </c>
      <c r="J40" s="0" t="n">
        <f aca="false">AVERAGE(Q10:Q13)</f>
        <v>7.8075</v>
      </c>
      <c r="L40" s="0" t="n">
        <f aca="false">(I40/J40)</f>
        <v>10.8519692603266</v>
      </c>
      <c r="M40" s="0" t="n">
        <f aca="false">(J40/I40)</f>
        <v>0.0921491736671122</v>
      </c>
      <c r="N40" s="0" t="n">
        <f aca="false">(I40/100)</f>
        <v>0.8472675</v>
      </c>
    </row>
    <row r="41" customFormat="false" ht="12.8" hidden="false" customHeight="false" outlineLevel="0" collapsed="false">
      <c r="G41" s="0" t="n">
        <v>3</v>
      </c>
      <c r="H41" s="0" t="s">
        <v>44</v>
      </c>
      <c r="I41" s="0" t="n">
        <f aca="false">AVERAGE(P14:P17)</f>
        <v>80.47925</v>
      </c>
      <c r="J41" s="0" t="n">
        <f aca="false">AVERAGE(Q14:Q17)</f>
        <v>7.3575</v>
      </c>
      <c r="L41" s="0" t="n">
        <f aca="false">(I41/J41)</f>
        <v>10.9383961943595</v>
      </c>
      <c r="M41" s="0" t="n">
        <f aca="false">(J41/I41)</f>
        <v>0.0914210805890959</v>
      </c>
      <c r="N41" s="0" t="n">
        <f aca="false">(I41/100)</f>
        <v>0.8047925</v>
      </c>
    </row>
    <row r="42" customFormat="false" ht="12.8" hidden="false" customHeight="false" outlineLevel="0" collapsed="false">
      <c r="G42" s="0" t="n">
        <v>4</v>
      </c>
      <c r="H42" s="0" t="s">
        <v>41</v>
      </c>
      <c r="I42" s="0" t="n">
        <f aca="false">AVERAGE(W2:W5)</f>
        <v>188.7535</v>
      </c>
      <c r="J42" s="0" t="n">
        <f aca="false">AVERAGE(X2:X5)</f>
        <v>20.19575</v>
      </c>
      <c r="L42" s="0" t="n">
        <f aca="false">(I42/J42)</f>
        <v>9.34619907653838</v>
      </c>
      <c r="M42" s="0" t="n">
        <f aca="false">(J42/I42)</f>
        <v>0.106995366973328</v>
      </c>
      <c r="N42" s="0" t="n">
        <f aca="false">(I42/100)</f>
        <v>1.887535</v>
      </c>
    </row>
    <row r="43" customFormat="false" ht="12.8" hidden="false" customHeight="false" outlineLevel="0" collapsed="false">
      <c r="G43" s="0" t="n">
        <v>4</v>
      </c>
      <c r="H43" s="0" t="s">
        <v>42</v>
      </c>
      <c r="I43" s="0" t="n">
        <f aca="false">AVERAGE(W6:W9)</f>
        <v>180.826</v>
      </c>
      <c r="J43" s="0" t="n">
        <f aca="false">AVERAGE(X6:X9)</f>
        <v>19.13425</v>
      </c>
      <c r="L43" s="0" t="n">
        <f aca="false">(I43/J43)</f>
        <v>9.45038347465932</v>
      </c>
      <c r="M43" s="0" t="n">
        <f aca="false">(J43/I43)</f>
        <v>0.105815811885459</v>
      </c>
      <c r="N43" s="0" t="n">
        <f aca="false">(I43/100)</f>
        <v>1.80826</v>
      </c>
    </row>
    <row r="44" customFormat="false" ht="12.8" hidden="false" customHeight="false" outlineLevel="0" collapsed="false">
      <c r="G44" s="0" t="n">
        <v>4</v>
      </c>
      <c r="H44" s="0" t="s">
        <v>43</v>
      </c>
      <c r="I44" s="0" t="n">
        <f aca="false">AVERAGE(W10:W13)</f>
        <v>100.181</v>
      </c>
      <c r="J44" s="0" t="n">
        <f aca="false">AVERAGE(X10:X13)</f>
        <v>10.67575</v>
      </c>
      <c r="L44" s="0" t="n">
        <f aca="false">(I44/J44)</f>
        <v>9.38397770648432</v>
      </c>
      <c r="M44" s="0" t="n">
        <f aca="false">(J44/I44)</f>
        <v>0.106564618041345</v>
      </c>
      <c r="N44" s="0" t="n">
        <f aca="false">(I44/100)</f>
        <v>1.00181</v>
      </c>
    </row>
    <row r="45" customFormat="false" ht="12.8" hidden="false" customHeight="false" outlineLevel="0" collapsed="false">
      <c r="G45" s="0" t="n">
        <v>4</v>
      </c>
      <c r="H45" s="0" t="s">
        <v>44</v>
      </c>
      <c r="I45" s="0" t="n">
        <f aca="false">AVERAGE(W14:W17)</f>
        <v>100.01175</v>
      </c>
      <c r="J45" s="0" t="n">
        <f aca="false">AVERAGE(X14:X17)</f>
        <v>10.64425</v>
      </c>
      <c r="L45" s="0" t="n">
        <f aca="false">(I45/J45)</f>
        <v>9.39584752331071</v>
      </c>
      <c r="M45" s="0" t="n">
        <f aca="false">(J45/I45)</f>
        <v>0.106429994475649</v>
      </c>
      <c r="N45" s="0" t="n">
        <f aca="false">(I45/100)</f>
        <v>1.0001175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W2" activeCellId="0" sqref="W2"/>
    </sheetView>
  </sheetViews>
  <sheetFormatPr defaultColWidth="11.66796875" defaultRowHeight="12.8" zeroHeight="false" outlineLevelRow="0" outlineLevelCol="0"/>
  <sheetData>
    <row r="1" customFormat="false" ht="26.85" hidden="false" customHeight="false" outlineLevel="0" collapsed="false">
      <c r="A1" s="79" t="s">
        <v>53</v>
      </c>
      <c r="B1" s="43" t="s">
        <v>18</v>
      </c>
      <c r="C1" s="74" t="s">
        <v>20</v>
      </c>
      <c r="D1" s="44" t="s">
        <v>19</v>
      </c>
      <c r="E1" s="45" t="s">
        <v>21</v>
      </c>
      <c r="G1" s="79" t="s">
        <v>65</v>
      </c>
      <c r="H1" s="95" t="s">
        <v>18</v>
      </c>
      <c r="I1" s="96" t="s">
        <v>20</v>
      </c>
      <c r="J1" s="46" t="s">
        <v>19</v>
      </c>
      <c r="K1" s="45" t="s">
        <v>21</v>
      </c>
      <c r="M1" s="79" t="s">
        <v>66</v>
      </c>
      <c r="N1" s="95" t="s">
        <v>18</v>
      </c>
      <c r="O1" s="96" t="s">
        <v>20</v>
      </c>
      <c r="P1" s="46" t="s">
        <v>19</v>
      </c>
      <c r="Q1" s="45" t="s">
        <v>21</v>
      </c>
      <c r="S1" s="79" t="s">
        <v>67</v>
      </c>
      <c r="T1" s="95" t="s">
        <v>18</v>
      </c>
      <c r="U1" s="96" t="s">
        <v>20</v>
      </c>
      <c r="V1" s="46" t="s">
        <v>19</v>
      </c>
      <c r="W1" s="45" t="s">
        <v>21</v>
      </c>
    </row>
    <row r="2" customFormat="false" ht="14.15" hidden="false" customHeight="false" outlineLevel="0" collapsed="false">
      <c r="A2" s="79" t="s">
        <v>61</v>
      </c>
      <c r="B2" s="47" t="n">
        <v>0.0169</v>
      </c>
      <c r="C2" s="47" t="n">
        <v>0.0191</v>
      </c>
      <c r="D2" s="78" t="n">
        <v>0.0021</v>
      </c>
      <c r="E2" s="79" t="n">
        <f aca="false">100 * (B2-D2)/B2</f>
        <v>87.5739644970414</v>
      </c>
      <c r="G2" s="79" t="s">
        <v>61</v>
      </c>
      <c r="H2" s="48" t="n">
        <v>0.0172</v>
      </c>
      <c r="I2" s="48" t="n">
        <v>0.0197</v>
      </c>
      <c r="J2" s="97" t="n">
        <v>0.0019</v>
      </c>
      <c r="K2" s="79" t="n">
        <f aca="false">100*(H2-J2)/H2</f>
        <v>88.953488372093</v>
      </c>
      <c r="M2" s="79" t="s">
        <v>61</v>
      </c>
      <c r="N2" s="48" t="n">
        <v>0.0207</v>
      </c>
      <c r="O2" s="97" t="n">
        <v>0.0223</v>
      </c>
      <c r="P2" s="97" t="n">
        <v>0.0021</v>
      </c>
      <c r="Q2" s="79" t="n">
        <f aca="false">100* (N2-P2)/N2</f>
        <v>89.8550724637681</v>
      </c>
      <c r="S2" s="79" t="s">
        <v>61</v>
      </c>
      <c r="T2" s="82" t="n">
        <v>0.0298</v>
      </c>
      <c r="U2" s="82" t="n">
        <v>0.0328</v>
      </c>
      <c r="V2" s="98" t="n">
        <v>0.0031</v>
      </c>
      <c r="W2" s="79" t="n">
        <f aca="false">100 *(T2-V2)/T2</f>
        <v>89.5973154362416</v>
      </c>
    </row>
    <row r="3" customFormat="false" ht="14.15" hidden="false" customHeight="false" outlineLevel="0" collapsed="false">
      <c r="A3" s="79" t="s">
        <v>61</v>
      </c>
      <c r="B3" s="47" t="n">
        <v>0.0165</v>
      </c>
      <c r="C3" s="47" t="n">
        <v>0.0183</v>
      </c>
      <c r="D3" s="78" t="n">
        <v>0.0019</v>
      </c>
      <c r="E3" s="79" t="n">
        <f aca="false">100 * (B3-D3)/B3</f>
        <v>88.4848484848485</v>
      </c>
      <c r="G3" s="79" t="s">
        <v>61</v>
      </c>
      <c r="H3" s="48" t="n">
        <v>0.0191</v>
      </c>
      <c r="I3" s="48" t="n">
        <v>0.0213</v>
      </c>
      <c r="J3" s="97" t="n">
        <v>0.0021</v>
      </c>
      <c r="K3" s="79" t="n">
        <f aca="false">100*(H3-J3)/H3</f>
        <v>89.0052356020942</v>
      </c>
      <c r="M3" s="79" t="s">
        <v>61</v>
      </c>
      <c r="N3" s="48" t="n">
        <v>0.0198</v>
      </c>
      <c r="O3" s="97" t="n">
        <v>0.0218</v>
      </c>
      <c r="P3" s="97" t="n">
        <v>0.0022</v>
      </c>
      <c r="Q3" s="79" t="n">
        <f aca="false">100* (N3-P3)/N3</f>
        <v>88.8888888888889</v>
      </c>
      <c r="S3" s="79" t="s">
        <v>61</v>
      </c>
      <c r="T3" s="82" t="n">
        <v>0.0211</v>
      </c>
      <c r="U3" s="82" t="n">
        <v>0.0227</v>
      </c>
      <c r="V3" s="98" t="n">
        <v>0.0022</v>
      </c>
      <c r="W3" s="79" t="n">
        <f aca="false">100 *(T3-V3)/T3</f>
        <v>89.5734597156398</v>
      </c>
    </row>
    <row r="4" customFormat="false" ht="14.15" hidden="false" customHeight="false" outlineLevel="0" collapsed="false">
      <c r="A4" s="79" t="s">
        <v>61</v>
      </c>
      <c r="B4" s="47" t="n">
        <v>0.0173</v>
      </c>
      <c r="C4" s="47" t="n">
        <v>0.0191</v>
      </c>
      <c r="D4" s="78" t="n">
        <v>0.0017</v>
      </c>
      <c r="E4" s="79" t="n">
        <f aca="false">100 * (B4-D4)/B4</f>
        <v>90.1734104046243</v>
      </c>
      <c r="G4" s="79" t="s">
        <v>61</v>
      </c>
      <c r="H4" s="48" t="n">
        <v>0.0173</v>
      </c>
      <c r="I4" s="48" t="n">
        <v>0.0187</v>
      </c>
      <c r="J4" s="97" t="n">
        <v>0.0022</v>
      </c>
      <c r="K4" s="79" t="n">
        <f aca="false">100*(H4-J4)/H4</f>
        <v>87.2832369942197</v>
      </c>
      <c r="M4" s="79" t="s">
        <v>61</v>
      </c>
      <c r="N4" s="48" t="n">
        <v>0.0203</v>
      </c>
      <c r="O4" s="97" t="n">
        <v>0.0219</v>
      </c>
      <c r="P4" s="97" t="n">
        <v>0.0023</v>
      </c>
      <c r="Q4" s="79" t="n">
        <f aca="false">100* (N4-P4)/N4</f>
        <v>88.6699507389163</v>
      </c>
      <c r="S4" s="79" t="s">
        <v>61</v>
      </c>
      <c r="T4" s="82" t="n">
        <v>0.0251</v>
      </c>
      <c r="U4" s="82" t="n">
        <v>0.0278</v>
      </c>
      <c r="V4" s="98" t="n">
        <v>0.0027</v>
      </c>
      <c r="W4" s="79" t="n">
        <f aca="false">100 *(T4-V4)/T4</f>
        <v>89.2430278884462</v>
      </c>
    </row>
    <row r="5" customFormat="false" ht="14.15" hidden="false" customHeight="false" outlineLevel="0" collapsed="false">
      <c r="A5" s="79" t="s">
        <v>61</v>
      </c>
      <c r="B5" s="47" t="n">
        <v>0.0173</v>
      </c>
      <c r="C5" s="47" t="n">
        <v>0.0184</v>
      </c>
      <c r="D5" s="78" t="n">
        <v>0.0033</v>
      </c>
      <c r="E5" s="79" t="n">
        <f aca="false">100 * (B5-D5)/B5</f>
        <v>80.9248554913295</v>
      </c>
      <c r="G5" s="79" t="s">
        <v>61</v>
      </c>
      <c r="H5" s="48" t="n">
        <v>0.0187</v>
      </c>
      <c r="I5" s="48" t="n">
        <v>0.0211</v>
      </c>
      <c r="J5" s="97" t="n">
        <v>0.0024</v>
      </c>
      <c r="K5" s="79" t="n">
        <f aca="false">100*(H5-J5)/H5</f>
        <v>87.1657754010695</v>
      </c>
      <c r="M5" s="79" t="s">
        <v>61</v>
      </c>
      <c r="N5" s="48" t="n">
        <v>0.0211</v>
      </c>
      <c r="O5" s="97" t="n">
        <v>0.0224</v>
      </c>
      <c r="P5" s="97" t="n">
        <v>0.0025</v>
      </c>
      <c r="Q5" s="79" t="n">
        <f aca="false">100* (N5-P5)/N5</f>
        <v>88.1516587677725</v>
      </c>
      <c r="S5" s="79" t="s">
        <v>61</v>
      </c>
      <c r="T5" s="82" t="n">
        <v>0.0218</v>
      </c>
      <c r="U5" s="82" t="n">
        <v>0.0244</v>
      </c>
      <c r="V5" s="98" t="n">
        <v>0.0022</v>
      </c>
      <c r="W5" s="79" t="n">
        <f aca="false">100 *(T5-V5)/T5</f>
        <v>89.908256880734</v>
      </c>
    </row>
    <row r="6" customFormat="false" ht="14.15" hidden="false" customHeight="false" outlineLevel="0" collapsed="false">
      <c r="A6" s="79" t="s">
        <v>62</v>
      </c>
      <c r="B6" s="81" t="n">
        <v>0.0181</v>
      </c>
      <c r="C6" s="81" t="n">
        <v>0.0213</v>
      </c>
      <c r="D6" s="81" t="n">
        <v>0.0021</v>
      </c>
      <c r="E6" s="79" t="n">
        <f aca="false">100 * (B6-D6)/B6</f>
        <v>88.3977900552486</v>
      </c>
      <c r="G6" s="79" t="s">
        <v>62</v>
      </c>
      <c r="H6" s="82" t="n">
        <v>0.0195</v>
      </c>
      <c r="I6" s="82" t="n">
        <v>0.0224</v>
      </c>
      <c r="J6" s="82" t="n">
        <v>0.0023</v>
      </c>
      <c r="K6" s="79" t="n">
        <f aca="false">100*(H6-J6)/H6</f>
        <v>88.2051282051282</v>
      </c>
      <c r="M6" s="79" t="s">
        <v>62</v>
      </c>
      <c r="N6" s="82" t="n">
        <v>0.0188</v>
      </c>
      <c r="O6" s="82" t="n">
        <v>0.0207</v>
      </c>
      <c r="P6" s="82" t="n">
        <v>0.0024</v>
      </c>
      <c r="Q6" s="79" t="n">
        <f aca="false">100* (N6-P6)/N6</f>
        <v>87.2340425531915</v>
      </c>
      <c r="S6" s="79" t="s">
        <v>62</v>
      </c>
      <c r="T6" s="82" t="n">
        <v>0.0257</v>
      </c>
      <c r="U6" s="82" t="n">
        <v>0.0286</v>
      </c>
      <c r="V6" s="82" t="n">
        <v>0.0032</v>
      </c>
      <c r="W6" s="79" t="n">
        <f aca="false">100 *(T6-V6)/T6</f>
        <v>87.5486381322957</v>
      </c>
    </row>
    <row r="7" customFormat="false" ht="14.15" hidden="false" customHeight="false" outlineLevel="0" collapsed="false">
      <c r="A7" s="79" t="s">
        <v>62</v>
      </c>
      <c r="B7" s="81" t="n">
        <v>0.0177</v>
      </c>
      <c r="C7" s="81" t="n">
        <v>0.0196</v>
      </c>
      <c r="D7" s="81" t="n">
        <v>0.0025</v>
      </c>
      <c r="E7" s="79" t="n">
        <f aca="false">100 * (B7-D7)/B7</f>
        <v>85.8757062146893</v>
      </c>
      <c r="G7" s="79" t="s">
        <v>62</v>
      </c>
      <c r="H7" s="82" t="n">
        <v>0.0193</v>
      </c>
      <c r="I7" s="82" t="n">
        <v>0.0219</v>
      </c>
      <c r="J7" s="82" t="n">
        <v>0.0026</v>
      </c>
      <c r="K7" s="79" t="n">
        <f aca="false">100*(H7-J7)/H7</f>
        <v>86.5284974093264</v>
      </c>
      <c r="M7" s="79" t="s">
        <v>62</v>
      </c>
      <c r="N7" s="82" t="n">
        <v>0.0179</v>
      </c>
      <c r="O7" s="82" t="n">
        <v>0.0205</v>
      </c>
      <c r="P7" s="82" t="n">
        <v>0.0018</v>
      </c>
      <c r="Q7" s="79" t="n">
        <f aca="false">100* (N7-P7)/N7</f>
        <v>89.9441340782123</v>
      </c>
      <c r="S7" s="79" t="s">
        <v>62</v>
      </c>
      <c r="T7" s="82" t="n">
        <v>0.0199</v>
      </c>
      <c r="U7" s="82" t="n">
        <v>0.0221</v>
      </c>
      <c r="V7" s="82" t="n">
        <v>0.0027</v>
      </c>
      <c r="W7" s="79" t="n">
        <f aca="false">100 *(T7-V7)/T7</f>
        <v>86.4321608040201</v>
      </c>
    </row>
    <row r="8" customFormat="false" ht="14.15" hidden="false" customHeight="false" outlineLevel="0" collapsed="false">
      <c r="A8" s="79" t="s">
        <v>62</v>
      </c>
      <c r="B8" s="81" t="n">
        <v>0.0132</v>
      </c>
      <c r="C8" s="81" t="n">
        <v>0.0158</v>
      </c>
      <c r="D8" s="81" t="n">
        <v>0.0019</v>
      </c>
      <c r="E8" s="79" t="n">
        <f aca="false">100 * (B8-D8)/B8</f>
        <v>85.6060606060606</v>
      </c>
      <c r="G8" s="79" t="s">
        <v>62</v>
      </c>
      <c r="H8" s="82" t="n">
        <v>0.0179</v>
      </c>
      <c r="I8" s="82" t="n">
        <v>0.0221</v>
      </c>
      <c r="J8" s="82" t="n">
        <v>0.0018</v>
      </c>
      <c r="K8" s="79" t="n">
        <f aca="false">100*(H8-J8)/H8</f>
        <v>89.9441340782123</v>
      </c>
      <c r="M8" s="79" t="s">
        <v>62</v>
      </c>
      <c r="N8" s="82" t="n">
        <v>0.0192</v>
      </c>
      <c r="O8" s="82" t="n">
        <v>0.0213</v>
      </c>
      <c r="P8" s="82" t="n">
        <v>0.0021</v>
      </c>
      <c r="Q8" s="79" t="n">
        <f aca="false">100* (N8-P8)/N8</f>
        <v>89.0625</v>
      </c>
      <c r="S8" s="79" t="s">
        <v>62</v>
      </c>
      <c r="T8" s="82" t="n">
        <v>0.0271</v>
      </c>
      <c r="U8" s="82" t="n">
        <v>0.0293</v>
      </c>
      <c r="V8" s="82" t="n">
        <v>0.0031</v>
      </c>
      <c r="W8" s="79" t="n">
        <f aca="false">100 *(T8-V8)/T8</f>
        <v>88.5608856088561</v>
      </c>
    </row>
    <row r="9" customFormat="false" ht="14.15" hidden="false" customHeight="false" outlineLevel="0" collapsed="false">
      <c r="A9" s="79" t="s">
        <v>62</v>
      </c>
      <c r="B9" s="81" t="n">
        <v>0.0133</v>
      </c>
      <c r="C9" s="81" t="n">
        <v>0.0153</v>
      </c>
      <c r="D9" s="81" t="n">
        <v>0.0022</v>
      </c>
      <c r="E9" s="79" t="n">
        <f aca="false">100 * (B9-D9)/B9</f>
        <v>83.4586466165414</v>
      </c>
      <c r="G9" s="79" t="s">
        <v>62</v>
      </c>
      <c r="H9" s="82" t="n">
        <v>0.0198</v>
      </c>
      <c r="I9" s="82" t="n">
        <v>0.0218</v>
      </c>
      <c r="J9" s="82" t="n">
        <v>0.0024</v>
      </c>
      <c r="K9" s="79" t="n">
        <f aca="false">100*(H9-J9)/H9</f>
        <v>87.8787878787879</v>
      </c>
      <c r="M9" s="79" t="s">
        <v>62</v>
      </c>
      <c r="N9" s="82" t="n">
        <v>0.0178</v>
      </c>
      <c r="O9" s="82" t="n">
        <v>0.0197</v>
      </c>
      <c r="P9" s="82" t="n">
        <v>0.0025</v>
      </c>
      <c r="Q9" s="79" t="n">
        <f aca="false">100* (N9-P9)/N9</f>
        <v>85.9550561797753</v>
      </c>
      <c r="S9" s="79" t="s">
        <v>62</v>
      </c>
      <c r="T9" s="82" t="n">
        <v>0.0203</v>
      </c>
      <c r="U9" s="82" t="n">
        <v>0.0234</v>
      </c>
      <c r="V9" s="82" t="n">
        <v>0.0023</v>
      </c>
      <c r="W9" s="79" t="n">
        <f aca="false">100 *(T9-V9)/T9</f>
        <v>88.6699507389163</v>
      </c>
    </row>
    <row r="10" customFormat="false" ht="14.15" hidden="false" customHeight="false" outlineLevel="0" collapsed="false">
      <c r="A10" s="79" t="s">
        <v>63</v>
      </c>
      <c r="B10" s="47" t="n">
        <v>0.0108</v>
      </c>
      <c r="C10" s="47" t="n">
        <v>0.0173</v>
      </c>
      <c r="D10" s="47" t="n">
        <v>0.0022</v>
      </c>
      <c r="E10" s="79" t="n">
        <f aca="false">100 * (B10-D10)/B10</f>
        <v>79.6296296296296</v>
      </c>
      <c r="G10" s="79" t="s">
        <v>63</v>
      </c>
      <c r="H10" s="48" t="n">
        <v>0.0149</v>
      </c>
      <c r="I10" s="48" t="n">
        <v>0.0193</v>
      </c>
      <c r="J10" s="48" t="n">
        <v>0.0022</v>
      </c>
      <c r="K10" s="79" t="n">
        <f aca="false">100*(H10-J10)/H10</f>
        <v>85.2348993288591</v>
      </c>
      <c r="M10" s="79" t="s">
        <v>63</v>
      </c>
      <c r="N10" s="48" t="n">
        <v>0.0185</v>
      </c>
      <c r="O10" s="48" t="n">
        <v>0.0222</v>
      </c>
      <c r="P10" s="48" t="n">
        <v>0.0023</v>
      </c>
      <c r="Q10" s="79" t="n">
        <f aca="false">100* (N10-P10)/N10</f>
        <v>87.5675675675676</v>
      </c>
      <c r="S10" s="79" t="s">
        <v>63</v>
      </c>
      <c r="T10" s="82" t="n">
        <v>0.0228</v>
      </c>
      <c r="U10" s="82" t="n">
        <v>0.0276</v>
      </c>
      <c r="V10" s="82" t="n">
        <v>0.0027</v>
      </c>
      <c r="W10" s="79" t="n">
        <f aca="false">100 *(T10-V10)/T10</f>
        <v>88.1578947368421</v>
      </c>
    </row>
    <row r="11" customFormat="false" ht="14.15" hidden="false" customHeight="false" outlineLevel="0" collapsed="false">
      <c r="A11" s="79" t="s">
        <v>63</v>
      </c>
      <c r="B11" s="47" t="n">
        <v>0.0097</v>
      </c>
      <c r="C11" s="47" t="n">
        <v>0.0167</v>
      </c>
      <c r="D11" s="47" t="n">
        <v>0.0018</v>
      </c>
      <c r="E11" s="79" t="n">
        <f aca="false">100 * (B11-D11)/B11</f>
        <v>81.4432989690722</v>
      </c>
      <c r="G11" s="79" t="s">
        <v>63</v>
      </c>
      <c r="H11" s="48" t="n">
        <v>0.0138</v>
      </c>
      <c r="I11" s="48" t="n">
        <v>0.0208</v>
      </c>
      <c r="J11" s="48" t="n">
        <v>0.0017</v>
      </c>
      <c r="K11" s="79" t="n">
        <f aca="false">100*(H11-J11)/H11</f>
        <v>87.6811594202899</v>
      </c>
      <c r="M11" s="79" t="s">
        <v>63</v>
      </c>
      <c r="N11" s="48" t="n">
        <v>0.0177</v>
      </c>
      <c r="O11" s="48" t="n">
        <v>0.0229</v>
      </c>
      <c r="P11" s="48" t="n">
        <v>0.0018</v>
      </c>
      <c r="Q11" s="79" t="n">
        <f aca="false">100* (N11-P11)/N11</f>
        <v>89.8305084745763</v>
      </c>
      <c r="S11" s="79" t="s">
        <v>63</v>
      </c>
      <c r="T11" s="82" t="n">
        <v>0.0217</v>
      </c>
      <c r="U11" s="82" t="n">
        <v>0.0283</v>
      </c>
      <c r="V11" s="82" t="n">
        <v>0.0029</v>
      </c>
      <c r="W11" s="79" t="n">
        <f aca="false">100 *(T11-V11)/T11</f>
        <v>86.6359447004608</v>
      </c>
    </row>
    <row r="12" customFormat="false" ht="14.15" hidden="false" customHeight="false" outlineLevel="0" collapsed="false">
      <c r="A12" s="79" t="s">
        <v>63</v>
      </c>
      <c r="B12" s="47" t="n">
        <v>0.0095</v>
      </c>
      <c r="C12" s="47" t="n">
        <v>0.0182</v>
      </c>
      <c r="D12" s="47" t="n">
        <v>0.0014</v>
      </c>
      <c r="E12" s="79" t="n">
        <f aca="false">100 * (B12-D12)/B12</f>
        <v>85.2631578947368</v>
      </c>
      <c r="G12" s="79" t="s">
        <v>63</v>
      </c>
      <c r="H12" s="48" t="n">
        <v>0.0151</v>
      </c>
      <c r="I12" s="48" t="n">
        <v>0.0213</v>
      </c>
      <c r="J12" s="48" t="n">
        <v>0.0025</v>
      </c>
      <c r="K12" s="79" t="n">
        <f aca="false">100*(H12-J12)/H12</f>
        <v>83.4437086092715</v>
      </c>
      <c r="M12" s="79" t="s">
        <v>63</v>
      </c>
      <c r="N12" s="48" t="n">
        <v>0.0181</v>
      </c>
      <c r="O12" s="48" t="n">
        <v>0.0215</v>
      </c>
      <c r="P12" s="48" t="n">
        <v>0.0024</v>
      </c>
      <c r="Q12" s="79" t="n">
        <f aca="false">100* (N12-P12)/N12</f>
        <v>86.7403314917127</v>
      </c>
      <c r="S12" s="79" t="s">
        <v>63</v>
      </c>
      <c r="T12" s="82" t="n">
        <v>0.0275</v>
      </c>
      <c r="U12" s="82" t="n">
        <v>0.0317</v>
      </c>
      <c r="V12" s="82" t="n">
        <v>0.0021</v>
      </c>
      <c r="W12" s="79" t="n">
        <f aca="false">100 *(T12-V12)/T12</f>
        <v>92.3636363636364</v>
      </c>
    </row>
    <row r="13" customFormat="false" ht="14.15" hidden="false" customHeight="false" outlineLevel="0" collapsed="false">
      <c r="A13" s="79" t="s">
        <v>63</v>
      </c>
      <c r="B13" s="47" t="n">
        <v>0.0105</v>
      </c>
      <c r="C13" s="47" t="n">
        <v>0.0166</v>
      </c>
      <c r="D13" s="47" t="n">
        <v>0.0031</v>
      </c>
      <c r="E13" s="79" t="n">
        <f aca="false">100 * (B13-D13)/B13</f>
        <v>70.4761904761905</v>
      </c>
      <c r="G13" s="79" t="s">
        <v>63</v>
      </c>
      <c r="H13" s="48" t="n">
        <v>0.0137</v>
      </c>
      <c r="I13" s="48" t="n">
        <v>0.0188</v>
      </c>
      <c r="J13" s="48" t="n">
        <v>0.0019</v>
      </c>
      <c r="K13" s="79" t="n">
        <f aca="false">100*(H13-J13)/H13</f>
        <v>86.1313868613139</v>
      </c>
      <c r="M13" s="79" t="s">
        <v>63</v>
      </c>
      <c r="N13" s="48" t="n">
        <v>0.0167</v>
      </c>
      <c r="O13" s="48" t="n">
        <v>0.0208</v>
      </c>
      <c r="P13" s="48" t="n">
        <v>0.0021</v>
      </c>
      <c r="Q13" s="79" t="n">
        <f aca="false">100* (N13-P13)/N13</f>
        <v>87.4251497005988</v>
      </c>
      <c r="S13" s="79" t="s">
        <v>63</v>
      </c>
      <c r="T13" s="82" t="n">
        <v>0.0241</v>
      </c>
      <c r="U13" s="82" t="n">
        <v>0.0301</v>
      </c>
      <c r="V13" s="82" t="n">
        <v>0.0032</v>
      </c>
      <c r="W13" s="79" t="n">
        <f aca="false">100 *(T13-V13)/T13</f>
        <v>86.7219917012448</v>
      </c>
    </row>
    <row r="14" customFormat="false" ht="14.15" hidden="false" customHeight="false" outlineLevel="0" collapsed="false">
      <c r="A14" s="79" t="s">
        <v>64</v>
      </c>
      <c r="B14" s="81" t="n">
        <v>0.0087</v>
      </c>
      <c r="C14" s="81" t="n">
        <v>0.0167</v>
      </c>
      <c r="D14" s="81" t="n">
        <v>0.0022</v>
      </c>
      <c r="E14" s="79" t="n">
        <f aca="false">100 * (B14-D14)/B14</f>
        <v>74.7126436781609</v>
      </c>
      <c r="G14" s="79" t="s">
        <v>64</v>
      </c>
      <c r="H14" s="82" t="n">
        <v>0.0117</v>
      </c>
      <c r="I14" s="82" t="n">
        <v>0.0185</v>
      </c>
      <c r="J14" s="82" t="n">
        <v>0.0021</v>
      </c>
      <c r="K14" s="79" t="n">
        <f aca="false">100*(H14-J14)/H14</f>
        <v>82.0512820512821</v>
      </c>
      <c r="M14" s="79" t="s">
        <v>64</v>
      </c>
      <c r="N14" s="82" t="n">
        <v>0.0161</v>
      </c>
      <c r="O14" s="82" t="n">
        <v>0.0211</v>
      </c>
      <c r="P14" s="82" t="n">
        <v>0.0022</v>
      </c>
      <c r="Q14" s="79" t="n">
        <f aca="false">100* (N14-P14)/N14</f>
        <v>86.3354037267081</v>
      </c>
      <c r="S14" s="79" t="s">
        <v>64</v>
      </c>
      <c r="T14" s="82" t="n">
        <v>0.0238</v>
      </c>
      <c r="U14" s="82" t="n">
        <v>0.0311</v>
      </c>
      <c r="V14" s="82" t="n">
        <v>0.0037</v>
      </c>
      <c r="W14" s="79" t="n">
        <f aca="false">100 *(T14-V14)/T14</f>
        <v>84.453781512605</v>
      </c>
    </row>
    <row r="15" customFormat="false" ht="14.15" hidden="false" customHeight="false" outlineLevel="0" collapsed="false">
      <c r="A15" s="79" t="s">
        <v>64</v>
      </c>
      <c r="B15" s="81" t="n">
        <v>0.0095</v>
      </c>
      <c r="C15" s="81" t="n">
        <v>0.0159</v>
      </c>
      <c r="D15" s="81" t="n">
        <v>0.0024</v>
      </c>
      <c r="E15" s="79" t="n">
        <f aca="false">100 * (B15-D15)/B15</f>
        <v>74.7368421052632</v>
      </c>
      <c r="G15" s="79" t="s">
        <v>64</v>
      </c>
      <c r="H15" s="82" t="n">
        <v>0.0145</v>
      </c>
      <c r="I15" s="82" t="n">
        <v>0.0221</v>
      </c>
      <c r="J15" s="82" t="n">
        <v>0.0025</v>
      </c>
      <c r="K15" s="79" t="n">
        <f aca="false">100*(H15-J15)/H15</f>
        <v>82.7586206896552</v>
      </c>
      <c r="M15" s="79" t="s">
        <v>64</v>
      </c>
      <c r="N15" s="82" t="n">
        <v>0.0168</v>
      </c>
      <c r="O15" s="82" t="n">
        <v>0.0217</v>
      </c>
      <c r="P15" s="82" t="n">
        <v>0.0026</v>
      </c>
      <c r="Q15" s="79" t="n">
        <f aca="false">100* (N15-P15)/N15</f>
        <v>84.5238095238095</v>
      </c>
      <c r="S15" s="79" t="s">
        <v>64</v>
      </c>
      <c r="T15" s="82" t="n">
        <v>0.0326</v>
      </c>
      <c r="U15" s="82" t="n">
        <v>0.0428</v>
      </c>
      <c r="V15" s="82" t="n">
        <v>0.0026</v>
      </c>
      <c r="W15" s="79" t="n">
        <f aca="false">100 *(T15-V15)/T15</f>
        <v>92.0245398773006</v>
      </c>
    </row>
    <row r="16" customFormat="false" ht="14.15" hidden="false" customHeight="false" outlineLevel="0" collapsed="false">
      <c r="A16" s="79" t="s">
        <v>64</v>
      </c>
      <c r="B16" s="81" t="n">
        <v>0.0098</v>
      </c>
      <c r="C16" s="81" t="n">
        <v>0.0184</v>
      </c>
      <c r="D16" s="81" t="n">
        <v>0.0021</v>
      </c>
      <c r="E16" s="79" t="n">
        <f aca="false">100 * (B16-D16)/B16</f>
        <v>78.5714285714286</v>
      </c>
      <c r="G16" s="79" t="s">
        <v>64</v>
      </c>
      <c r="H16" s="82" t="n">
        <v>0.0114</v>
      </c>
      <c r="I16" s="82" t="n">
        <v>0.0187</v>
      </c>
      <c r="J16" s="82" t="n">
        <v>0.0018</v>
      </c>
      <c r="K16" s="79" t="n">
        <f aca="false">100*(H16-J16)/H16</f>
        <v>84.2105263157895</v>
      </c>
      <c r="M16" s="79" t="s">
        <v>64</v>
      </c>
      <c r="N16" s="82" t="n">
        <v>0.0154</v>
      </c>
      <c r="O16" s="82" t="n">
        <v>0.0222</v>
      </c>
      <c r="P16" s="82" t="n">
        <v>0.0019</v>
      </c>
      <c r="Q16" s="79" t="n">
        <f aca="false">100* (N16-P16)/N16</f>
        <v>87.6623376623377</v>
      </c>
      <c r="S16" s="79" t="s">
        <v>64</v>
      </c>
      <c r="T16" s="82" t="n">
        <v>0.0225</v>
      </c>
      <c r="U16" s="82" t="n">
        <v>0.0301</v>
      </c>
      <c r="V16" s="82" t="n">
        <v>0.0029</v>
      </c>
      <c r="W16" s="79" t="n">
        <f aca="false">100 *(T16-V16)/T16</f>
        <v>87.1111111111111</v>
      </c>
    </row>
    <row r="17" customFormat="false" ht="14.15" hidden="false" customHeight="false" outlineLevel="0" collapsed="false">
      <c r="A17" s="79" t="s">
        <v>64</v>
      </c>
      <c r="B17" s="81" t="n">
        <v>0.0082</v>
      </c>
      <c r="C17" s="81" t="n">
        <v>0.0191</v>
      </c>
      <c r="D17" s="81" t="n">
        <v>0.0015</v>
      </c>
      <c r="E17" s="79" t="n">
        <f aca="false">100 * (B17-D17)/B17</f>
        <v>81.7073170731707</v>
      </c>
      <c r="G17" s="79" t="s">
        <v>64</v>
      </c>
      <c r="H17" s="82" t="n">
        <v>0.0108</v>
      </c>
      <c r="I17" s="82" t="n">
        <v>0.0188</v>
      </c>
      <c r="J17" s="82" t="n">
        <v>0.0021</v>
      </c>
      <c r="K17" s="79" t="n">
        <f aca="false">100*(H17-J17)/H17</f>
        <v>80.5555555555556</v>
      </c>
      <c r="M17" s="79" t="s">
        <v>64</v>
      </c>
      <c r="N17" s="82" t="n">
        <v>0.0151</v>
      </c>
      <c r="O17" s="82" t="n">
        <v>0.0218</v>
      </c>
      <c r="P17" s="82" t="n">
        <v>0.0015</v>
      </c>
      <c r="Q17" s="79" t="n">
        <f aca="false">100* (N17-P17)/N17</f>
        <v>90.0662251655629</v>
      </c>
      <c r="S17" s="79" t="s">
        <v>64</v>
      </c>
      <c r="T17" s="82" t="n">
        <v>0.0153</v>
      </c>
      <c r="U17" s="82" t="n">
        <v>0.0197</v>
      </c>
      <c r="V17" s="82" t="n">
        <v>0.0022</v>
      </c>
      <c r="W17" s="79" t="n">
        <f aca="false">100 *(T17-V17)/T17</f>
        <v>85.6209150326797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M32" activeCellId="0" sqref="M32"/>
    </sheetView>
  </sheetViews>
  <sheetFormatPr defaultColWidth="11.66796875" defaultRowHeight="12.8" zeroHeight="false" outlineLevelRow="0" outlineLevelCol="0"/>
  <sheetData>
    <row r="1" customFormat="false" ht="28.35" hidden="false" customHeight="false" outlineLevel="0" collapsed="false">
      <c r="A1" s="99" t="s">
        <v>53</v>
      </c>
      <c r="B1" s="75" t="s">
        <v>22</v>
      </c>
      <c r="C1" s="56" t="s">
        <v>18</v>
      </c>
      <c r="D1" s="57" t="s">
        <v>19</v>
      </c>
      <c r="F1" s="99" t="s">
        <v>65</v>
      </c>
      <c r="G1" s="75" t="s">
        <v>22</v>
      </c>
      <c r="H1" s="56" t="s">
        <v>18</v>
      </c>
      <c r="I1" s="57" t="s">
        <v>19</v>
      </c>
      <c r="K1" s="99" t="s">
        <v>66</v>
      </c>
      <c r="L1" s="75" t="s">
        <v>22</v>
      </c>
      <c r="M1" s="56" t="s">
        <v>18</v>
      </c>
      <c r="N1" s="57" t="s">
        <v>19</v>
      </c>
      <c r="P1" s="99" t="s">
        <v>67</v>
      </c>
      <c r="Q1" s="75" t="s">
        <v>22</v>
      </c>
      <c r="R1" s="56" t="s">
        <v>18</v>
      </c>
      <c r="S1" s="57" t="s">
        <v>19</v>
      </c>
    </row>
    <row r="2" customFormat="false" ht="14.9" hidden="false" customHeight="false" outlineLevel="0" collapsed="false">
      <c r="A2" s="99" t="s">
        <v>61</v>
      </c>
      <c r="B2" s="100" t="n">
        <v>14.9</v>
      </c>
      <c r="C2" s="100" t="n">
        <v>3.678</v>
      </c>
      <c r="D2" s="100" t="n">
        <v>0.346</v>
      </c>
      <c r="F2" s="99" t="s">
        <v>61</v>
      </c>
      <c r="G2" s="100" t="n">
        <v>24.72</v>
      </c>
      <c r="H2" s="100" t="n">
        <v>8.226</v>
      </c>
      <c r="I2" s="100" t="n">
        <v>0.596</v>
      </c>
      <c r="K2" s="99" t="s">
        <v>61</v>
      </c>
      <c r="L2" s="100" t="n">
        <v>36.19</v>
      </c>
      <c r="M2" s="100" t="n">
        <v>13.845</v>
      </c>
      <c r="N2" s="100" t="n">
        <v>1.346</v>
      </c>
      <c r="P2" s="99" t="s">
        <v>61</v>
      </c>
      <c r="Q2" s="101" t="n">
        <v>49.21</v>
      </c>
      <c r="R2" s="101" t="n">
        <v>18.438</v>
      </c>
      <c r="S2" s="101" t="n">
        <v>1.849</v>
      </c>
    </row>
    <row r="3" customFormat="false" ht="14.9" hidden="false" customHeight="false" outlineLevel="0" collapsed="false">
      <c r="A3" s="99" t="s">
        <v>61</v>
      </c>
      <c r="B3" s="100" t="n">
        <v>15.6</v>
      </c>
      <c r="C3" s="100" t="n">
        <v>3.562</v>
      </c>
      <c r="D3" s="100" t="n">
        <v>0.379</v>
      </c>
      <c r="F3" s="99" t="s">
        <v>61</v>
      </c>
      <c r="G3" s="100" t="n">
        <v>24.66</v>
      </c>
      <c r="H3" s="100" t="n">
        <v>7.986</v>
      </c>
      <c r="I3" s="100" t="n">
        <v>0.602</v>
      </c>
      <c r="K3" s="99" t="s">
        <v>61</v>
      </c>
      <c r="L3" s="100" t="n">
        <v>35.71</v>
      </c>
      <c r="M3" s="100" t="n">
        <v>14.296</v>
      </c>
      <c r="N3" s="100" t="n">
        <v>1.298</v>
      </c>
      <c r="P3" s="99" t="s">
        <v>61</v>
      </c>
      <c r="Q3" s="101" t="n">
        <v>48.19</v>
      </c>
      <c r="R3" s="101" t="n">
        <v>18.291</v>
      </c>
      <c r="S3" s="101" t="n">
        <v>1.993</v>
      </c>
    </row>
    <row r="4" customFormat="false" ht="14.9" hidden="false" customHeight="false" outlineLevel="0" collapsed="false">
      <c r="A4" s="99" t="s">
        <v>61</v>
      </c>
      <c r="B4" s="100" t="n">
        <v>15.3</v>
      </c>
      <c r="C4" s="100" t="n">
        <v>3.697</v>
      </c>
      <c r="D4" s="100" t="n">
        <v>0.364</v>
      </c>
      <c r="F4" s="99" t="s">
        <v>61</v>
      </c>
      <c r="G4" s="100" t="n">
        <v>25.18</v>
      </c>
      <c r="H4" s="100" t="n">
        <v>8.167</v>
      </c>
      <c r="I4" s="100" t="n">
        <v>0.584</v>
      </c>
      <c r="K4" s="99" t="s">
        <v>61</v>
      </c>
      <c r="L4" s="100" t="n">
        <v>36.11</v>
      </c>
      <c r="M4" s="100" t="n">
        <v>13.781</v>
      </c>
      <c r="N4" s="100" t="n">
        <v>1.337</v>
      </c>
      <c r="P4" s="99" t="s">
        <v>61</v>
      </c>
      <c r="Q4" s="101" t="n">
        <v>46.92</v>
      </c>
      <c r="R4" s="101" t="n">
        <v>17.884</v>
      </c>
      <c r="S4" s="101" t="n">
        <v>1.873</v>
      </c>
    </row>
    <row r="5" customFormat="false" ht="14.9" hidden="false" customHeight="false" outlineLevel="0" collapsed="false">
      <c r="A5" s="99" t="s">
        <v>61</v>
      </c>
      <c r="B5" s="100" t="n">
        <v>14.7</v>
      </c>
      <c r="C5" s="100" t="n">
        <v>3.497</v>
      </c>
      <c r="D5" s="100" t="n">
        <v>0.362</v>
      </c>
      <c r="F5" s="99" t="s">
        <v>61</v>
      </c>
      <c r="G5" s="100" t="n">
        <v>25.05</v>
      </c>
      <c r="H5" s="100" t="n">
        <v>8.334</v>
      </c>
      <c r="I5" s="100" t="n">
        <v>0.617</v>
      </c>
      <c r="K5" s="99" t="s">
        <v>61</v>
      </c>
      <c r="L5" s="100" t="n">
        <v>36.28</v>
      </c>
      <c r="M5" s="100" t="n">
        <v>14.367</v>
      </c>
      <c r="N5" s="100" t="n">
        <v>1.254</v>
      </c>
      <c r="P5" s="99" t="s">
        <v>61</v>
      </c>
      <c r="Q5" s="101" t="n">
        <v>47.11</v>
      </c>
      <c r="R5" s="101" t="n">
        <v>18.003</v>
      </c>
      <c r="S5" s="101" t="n">
        <v>1.998</v>
      </c>
    </row>
    <row r="6" customFormat="false" ht="14.9" hidden="false" customHeight="false" outlineLevel="0" collapsed="false">
      <c r="A6" s="99" t="s">
        <v>62</v>
      </c>
      <c r="B6" s="101" t="n">
        <v>14.3</v>
      </c>
      <c r="C6" s="101" t="n">
        <v>3.464</v>
      </c>
      <c r="D6" s="101" t="n">
        <v>0.331</v>
      </c>
      <c r="F6" s="99" t="s">
        <v>62</v>
      </c>
      <c r="G6" s="101" t="n">
        <v>23.74</v>
      </c>
      <c r="H6" s="101" t="n">
        <v>7.964</v>
      </c>
      <c r="I6" s="101" t="n">
        <v>0.574</v>
      </c>
      <c r="K6" s="99" t="s">
        <v>62</v>
      </c>
      <c r="L6" s="101" t="n">
        <v>33.87</v>
      </c>
      <c r="M6" s="101" t="n">
        <v>13.385</v>
      </c>
      <c r="N6" s="101" t="n">
        <v>1.317</v>
      </c>
      <c r="P6" s="99" t="s">
        <v>62</v>
      </c>
      <c r="Q6" s="101" t="n">
        <v>42.18</v>
      </c>
      <c r="R6" s="101" t="n">
        <v>15.873</v>
      </c>
      <c r="S6" s="101" t="n">
        <v>1.583</v>
      </c>
    </row>
    <row r="7" customFormat="false" ht="14.9" hidden="false" customHeight="false" outlineLevel="0" collapsed="false">
      <c r="A7" s="99" t="s">
        <v>62</v>
      </c>
      <c r="B7" s="101" t="n">
        <v>13.8</v>
      </c>
      <c r="C7" s="101" t="n">
        <v>3.172</v>
      </c>
      <c r="D7" s="101" t="n">
        <v>0.328</v>
      </c>
      <c r="F7" s="99" t="s">
        <v>62</v>
      </c>
      <c r="G7" s="101" t="n">
        <v>24.29</v>
      </c>
      <c r="H7" s="101" t="n">
        <v>7.826</v>
      </c>
      <c r="I7" s="101" t="n">
        <v>0.583</v>
      </c>
      <c r="K7" s="99" t="s">
        <v>62</v>
      </c>
      <c r="L7" s="101" t="n">
        <v>33.92</v>
      </c>
      <c r="M7" s="101" t="n">
        <v>13.467</v>
      </c>
      <c r="N7" s="101" t="n">
        <v>1.217</v>
      </c>
      <c r="P7" s="99" t="s">
        <v>62</v>
      </c>
      <c r="Q7" s="101" t="n">
        <v>42.77</v>
      </c>
      <c r="R7" s="101" t="n">
        <v>16.172</v>
      </c>
      <c r="S7" s="101" t="n">
        <v>1.682</v>
      </c>
    </row>
    <row r="8" customFormat="false" ht="14.9" hidden="false" customHeight="false" outlineLevel="0" collapsed="false">
      <c r="A8" s="99" t="s">
        <v>62</v>
      </c>
      <c r="B8" s="101" t="n">
        <v>12.7</v>
      </c>
      <c r="C8" s="101" t="n">
        <v>3.081</v>
      </c>
      <c r="D8" s="101" t="n">
        <v>0.284</v>
      </c>
      <c r="F8" s="99" t="s">
        <v>62</v>
      </c>
      <c r="G8" s="101" t="n">
        <v>23.58</v>
      </c>
      <c r="H8" s="101" t="n">
        <v>7.713</v>
      </c>
      <c r="I8" s="101" t="n">
        <v>0.562</v>
      </c>
      <c r="K8" s="99" t="s">
        <v>62</v>
      </c>
      <c r="L8" s="101" t="n">
        <v>33.11</v>
      </c>
      <c r="M8" s="101" t="n">
        <v>12.569</v>
      </c>
      <c r="N8" s="101" t="n">
        <v>1.209</v>
      </c>
      <c r="P8" s="99" t="s">
        <v>62</v>
      </c>
      <c r="Q8" s="101" t="n">
        <v>39.16</v>
      </c>
      <c r="R8" s="101" t="n">
        <v>15.001</v>
      </c>
      <c r="S8" s="101" t="n">
        <v>1.584</v>
      </c>
    </row>
    <row r="9" customFormat="false" ht="14.9" hidden="false" customHeight="false" outlineLevel="0" collapsed="false">
      <c r="A9" s="99" t="s">
        <v>62</v>
      </c>
      <c r="B9" s="101" t="n">
        <v>14.4</v>
      </c>
      <c r="C9" s="101" t="n">
        <v>3.493</v>
      </c>
      <c r="D9" s="101" t="n">
        <v>0.319</v>
      </c>
      <c r="F9" s="99" t="s">
        <v>62</v>
      </c>
      <c r="G9" s="101" t="n">
        <v>24.66</v>
      </c>
      <c r="H9" s="101" t="n">
        <v>8.167</v>
      </c>
      <c r="I9" s="101" t="n">
        <v>0.608</v>
      </c>
      <c r="K9" s="99" t="s">
        <v>62</v>
      </c>
      <c r="L9" s="101" t="n">
        <v>34.68</v>
      </c>
      <c r="M9" s="101" t="n">
        <v>13.668</v>
      </c>
      <c r="N9" s="101" t="n">
        <v>1.165</v>
      </c>
      <c r="P9" s="99" t="s">
        <v>62</v>
      </c>
      <c r="Q9" s="101" t="n">
        <v>41.32</v>
      </c>
      <c r="R9" s="101" t="n">
        <v>15.894</v>
      </c>
      <c r="S9" s="101" t="n">
        <v>1.671</v>
      </c>
    </row>
    <row r="10" customFormat="false" ht="14.9" hidden="false" customHeight="false" outlineLevel="0" collapsed="false">
      <c r="A10" s="99" t="s">
        <v>63</v>
      </c>
      <c r="B10" s="100" t="n">
        <v>5.4</v>
      </c>
      <c r="C10" s="100" t="n">
        <v>1.374</v>
      </c>
      <c r="D10" s="100" t="n">
        <v>0.131</v>
      </c>
      <c r="F10" s="99" t="s">
        <v>63</v>
      </c>
      <c r="G10" s="100" t="n">
        <v>10.67</v>
      </c>
      <c r="H10" s="100" t="n">
        <v>3.649</v>
      </c>
      <c r="I10" s="100" t="n">
        <v>0.264</v>
      </c>
      <c r="K10" s="99" t="s">
        <v>63</v>
      </c>
      <c r="L10" s="100" t="n">
        <v>13.46</v>
      </c>
      <c r="M10" s="100" t="n">
        <v>5.287</v>
      </c>
      <c r="N10" s="100" t="n">
        <v>0.537</v>
      </c>
      <c r="P10" s="99" t="s">
        <v>63</v>
      </c>
      <c r="Q10" s="101" t="n">
        <v>18.33</v>
      </c>
      <c r="R10" s="101" t="n">
        <v>6.916</v>
      </c>
      <c r="S10" s="101" t="n">
        <v>0.673</v>
      </c>
    </row>
    <row r="11" customFormat="false" ht="14.9" hidden="false" customHeight="false" outlineLevel="0" collapsed="false">
      <c r="A11" s="99" t="s">
        <v>63</v>
      </c>
      <c r="B11" s="100" t="n">
        <v>5.8</v>
      </c>
      <c r="C11" s="100" t="n">
        <v>1.335</v>
      </c>
      <c r="D11" s="100" t="n">
        <v>0.138</v>
      </c>
      <c r="F11" s="99" t="s">
        <v>63</v>
      </c>
      <c r="G11" s="100" t="n">
        <v>11.82</v>
      </c>
      <c r="H11" s="100" t="n">
        <v>3.827</v>
      </c>
      <c r="I11" s="100" t="n">
        <v>0.273</v>
      </c>
      <c r="K11" s="99" t="s">
        <v>63</v>
      </c>
      <c r="L11" s="100" t="n">
        <v>12.82</v>
      </c>
      <c r="M11" s="100" t="n">
        <v>5.096</v>
      </c>
      <c r="N11" s="100" t="n">
        <v>0.472</v>
      </c>
      <c r="P11" s="99" t="s">
        <v>63</v>
      </c>
      <c r="Q11" s="101" t="n">
        <v>19.17</v>
      </c>
      <c r="R11" s="101" t="n">
        <v>7.153</v>
      </c>
      <c r="S11" s="101" t="n">
        <v>0.731</v>
      </c>
    </row>
    <row r="12" customFormat="false" ht="14.9" hidden="false" customHeight="false" outlineLevel="0" collapsed="false">
      <c r="A12" s="99" t="s">
        <v>63</v>
      </c>
      <c r="B12" s="100" t="n">
        <v>6.3</v>
      </c>
      <c r="C12" s="100" t="n">
        <v>1.429</v>
      </c>
      <c r="D12" s="100" t="n">
        <v>0.148</v>
      </c>
      <c r="F12" s="99" t="s">
        <v>63</v>
      </c>
      <c r="G12" s="100" t="n">
        <v>9.63</v>
      </c>
      <c r="H12" s="100" t="n">
        <v>3.163</v>
      </c>
      <c r="I12" s="100" t="n">
        <v>0.245</v>
      </c>
      <c r="K12" s="99" t="s">
        <v>63</v>
      </c>
      <c r="L12" s="100" t="n">
        <v>13.77</v>
      </c>
      <c r="M12" s="100" t="n">
        <v>5.374</v>
      </c>
      <c r="N12" s="100" t="n">
        <v>0.526</v>
      </c>
      <c r="P12" s="99" t="s">
        <v>63</v>
      </c>
      <c r="Q12" s="101" t="n">
        <v>17.29</v>
      </c>
      <c r="R12" s="101" t="n">
        <v>6.794</v>
      </c>
      <c r="S12" s="101" t="n">
        <v>0.699</v>
      </c>
    </row>
    <row r="13" customFormat="false" ht="14.9" hidden="false" customHeight="false" outlineLevel="0" collapsed="false">
      <c r="A13" s="99" t="s">
        <v>63</v>
      </c>
      <c r="B13" s="100" t="n">
        <v>5.5</v>
      </c>
      <c r="C13" s="100" t="n">
        <v>1.317</v>
      </c>
      <c r="D13" s="100" t="n">
        <v>0.135</v>
      </c>
      <c r="F13" s="99" t="s">
        <v>63</v>
      </c>
      <c r="G13" s="100" t="n">
        <v>10.56</v>
      </c>
      <c r="H13" s="100" t="n">
        <v>3.502</v>
      </c>
      <c r="I13" s="100" t="n">
        <v>0.261</v>
      </c>
      <c r="K13" s="99" t="s">
        <v>63</v>
      </c>
      <c r="L13" s="100" t="n">
        <v>12.93</v>
      </c>
      <c r="M13" s="100" t="n">
        <v>5.119</v>
      </c>
      <c r="N13" s="100" t="n">
        <v>0.485</v>
      </c>
      <c r="P13" s="99" t="s">
        <v>63</v>
      </c>
      <c r="Q13" s="101" t="n">
        <v>16.35</v>
      </c>
      <c r="R13" s="101" t="n">
        <v>6.438</v>
      </c>
      <c r="S13" s="101" t="n">
        <v>0.668</v>
      </c>
    </row>
    <row r="14" customFormat="false" ht="14.9" hidden="false" customHeight="false" outlineLevel="0" collapsed="false">
      <c r="A14" s="99" t="s">
        <v>64</v>
      </c>
      <c r="B14" s="101" t="n">
        <v>4.7</v>
      </c>
      <c r="C14" s="101" t="n">
        <v>1.206</v>
      </c>
      <c r="D14" s="101" t="n">
        <v>0.127</v>
      </c>
      <c r="F14" s="99" t="s">
        <v>64</v>
      </c>
      <c r="G14" s="101" t="n">
        <v>9.64</v>
      </c>
      <c r="H14" s="101" t="n">
        <v>3.246</v>
      </c>
      <c r="I14" s="101" t="n">
        <v>0.221</v>
      </c>
      <c r="K14" s="99" t="s">
        <v>64</v>
      </c>
      <c r="L14" s="101" t="n">
        <v>12.93</v>
      </c>
      <c r="M14" s="101" t="n">
        <v>5.116</v>
      </c>
      <c r="N14" s="101" t="n">
        <v>0.517</v>
      </c>
      <c r="P14" s="99" t="s">
        <v>64</v>
      </c>
      <c r="Q14" s="101" t="n">
        <v>17.59</v>
      </c>
      <c r="R14" s="101" t="n">
        <v>6.593</v>
      </c>
      <c r="S14" s="101" t="n">
        <v>0.631</v>
      </c>
    </row>
    <row r="15" customFormat="false" ht="14.9" hidden="false" customHeight="false" outlineLevel="0" collapsed="false">
      <c r="A15" s="99" t="s">
        <v>64</v>
      </c>
      <c r="B15" s="101" t="n">
        <v>4.5</v>
      </c>
      <c r="C15" s="101" t="n">
        <v>1.178</v>
      </c>
      <c r="D15" s="101" t="n">
        <v>0.116</v>
      </c>
      <c r="F15" s="99" t="s">
        <v>64</v>
      </c>
      <c r="G15" s="101" t="n">
        <v>10.73</v>
      </c>
      <c r="H15" s="101" t="n">
        <v>3.418</v>
      </c>
      <c r="I15" s="101" t="n">
        <v>0.237</v>
      </c>
      <c r="K15" s="99" t="s">
        <v>64</v>
      </c>
      <c r="L15" s="101" t="n">
        <v>13.97</v>
      </c>
      <c r="M15" s="101" t="n">
        <v>5.439</v>
      </c>
      <c r="N15" s="101" t="n">
        <v>0.509</v>
      </c>
      <c r="P15" s="99" t="s">
        <v>64</v>
      </c>
      <c r="Q15" s="101" t="n">
        <v>18.28</v>
      </c>
      <c r="R15" s="101" t="n">
        <v>6.772</v>
      </c>
      <c r="S15" s="101" t="n">
        <v>0.674</v>
      </c>
    </row>
    <row r="16" customFormat="false" ht="14.9" hidden="false" customHeight="false" outlineLevel="0" collapsed="false">
      <c r="A16" s="99" t="s">
        <v>64</v>
      </c>
      <c r="B16" s="101" t="n">
        <v>5.1</v>
      </c>
      <c r="C16" s="101" t="n">
        <v>1.086</v>
      </c>
      <c r="D16" s="101" t="n">
        <v>0.125</v>
      </c>
      <c r="F16" s="99" t="s">
        <v>64</v>
      </c>
      <c r="G16" s="101" t="n">
        <v>9.28</v>
      </c>
      <c r="H16" s="101" t="n">
        <v>3.105</v>
      </c>
      <c r="I16" s="101" t="n">
        <v>0.249</v>
      </c>
      <c r="K16" s="99" t="s">
        <v>64</v>
      </c>
      <c r="L16" s="101" t="n">
        <v>13.55</v>
      </c>
      <c r="M16" s="101" t="n">
        <v>5.198</v>
      </c>
      <c r="N16" s="101" t="n">
        <v>0.486</v>
      </c>
      <c r="P16" s="99" t="s">
        <v>64</v>
      </c>
      <c r="Q16" s="101" t="n">
        <v>19.04</v>
      </c>
      <c r="R16" s="101" t="n">
        <v>7.371</v>
      </c>
      <c r="S16" s="101" t="n">
        <v>0.716</v>
      </c>
    </row>
    <row r="17" customFormat="false" ht="14.9" hidden="false" customHeight="false" outlineLevel="0" collapsed="false">
      <c r="A17" s="99" t="s">
        <v>64</v>
      </c>
      <c r="B17" s="101" t="n">
        <v>5.3</v>
      </c>
      <c r="C17" s="101" t="n">
        <v>1.168</v>
      </c>
      <c r="D17" s="101" t="n">
        <v>0.126</v>
      </c>
      <c r="F17" s="99" t="s">
        <v>64</v>
      </c>
      <c r="G17" s="101" t="n">
        <v>10.87</v>
      </c>
      <c r="H17" s="101" t="n">
        <v>3.511</v>
      </c>
      <c r="I17" s="101" t="n">
        <v>0.258</v>
      </c>
      <c r="K17" s="99" t="s">
        <v>64</v>
      </c>
      <c r="L17" s="101" t="n">
        <v>12.74</v>
      </c>
      <c r="M17" s="101" t="n">
        <v>5.082</v>
      </c>
      <c r="N17" s="101" t="n">
        <v>0.493</v>
      </c>
      <c r="P17" s="99" t="s">
        <v>64</v>
      </c>
      <c r="Q17" s="101" t="n">
        <v>18.22</v>
      </c>
      <c r="R17" s="101" t="n">
        <v>7.294</v>
      </c>
      <c r="S17" s="101" t="n">
        <v>0.708</v>
      </c>
    </row>
    <row r="19" customFormat="false" ht="12.8" hidden="false" customHeight="false" outlineLevel="0" collapsed="false">
      <c r="Q19" s="0" t="n">
        <f aca="false">AVERAGE(Q2:Q5)</f>
        <v>47.8575</v>
      </c>
    </row>
    <row r="20" customFormat="false" ht="12.8" hidden="false" customHeight="false" outlineLevel="0" collapsed="false">
      <c r="Q20" s="0" t="n">
        <f aca="false">AVERAGE(Q6:Q9)</f>
        <v>41.3575</v>
      </c>
    </row>
    <row r="21" customFormat="false" ht="12.8" hidden="false" customHeight="false" outlineLevel="0" collapsed="false">
      <c r="C21" s="0" t="n">
        <f aca="false">AVERAGE(B2:B5)</f>
        <v>15.125</v>
      </c>
      <c r="G21" s="0" t="n">
        <f aca="false">AVERAGE(G2:G5)</f>
        <v>24.9025</v>
      </c>
      <c r="L21" s="0" t="n">
        <f aca="false">AVERAGE(L2:L5)</f>
        <v>36.0725</v>
      </c>
      <c r="Q21" s="0" t="n">
        <f aca="false">AVERAGE(Q10:Q13)</f>
        <v>17.785</v>
      </c>
      <c r="R21" s="0" t="n">
        <f aca="false">(Q21*100)/Q19</f>
        <v>37.162409235752</v>
      </c>
    </row>
    <row r="22" customFormat="false" ht="12.8" hidden="false" customHeight="false" outlineLevel="0" collapsed="false">
      <c r="C22" s="0" t="n">
        <f aca="false">AVERAGE(B6:B9)</f>
        <v>13.8</v>
      </c>
      <c r="G22" s="0" t="n">
        <f aca="false">AVERAGE(G6:G9)</f>
        <v>24.0675</v>
      </c>
      <c r="L22" s="0" t="n">
        <f aca="false">AVERAGE(L6:L9)</f>
        <v>33.895</v>
      </c>
      <c r="Q22" s="0" t="n">
        <f aca="false">AVERAGE(Q14:Q17)</f>
        <v>18.2825</v>
      </c>
      <c r="R22" s="0" t="n">
        <f aca="false">(Q22*100)/Q19</f>
        <v>38.2019537167633</v>
      </c>
    </row>
    <row r="23" customFormat="false" ht="12.8" hidden="false" customHeight="false" outlineLevel="0" collapsed="false">
      <c r="C23" s="0" t="n">
        <f aca="false">AVERAGE(B10:B13)</f>
        <v>5.75</v>
      </c>
      <c r="G23" s="0" t="n">
        <f aca="false">AVERAGE(G10:G13)</f>
        <v>10.67</v>
      </c>
      <c r="L23" s="0" t="n">
        <f aca="false">AVERAGE(L10:L13)</f>
        <v>13.245</v>
      </c>
    </row>
    <row r="24" customFormat="false" ht="12.8" hidden="false" customHeight="false" outlineLevel="0" collapsed="false">
      <c r="C24" s="0" t="n">
        <f aca="false">AVERAGE(B14:B17)</f>
        <v>4.9</v>
      </c>
      <c r="G24" s="0" t="n">
        <f aca="false">AVERAGE(G14:G17)</f>
        <v>10.13</v>
      </c>
      <c r="L24" s="0" t="n">
        <f aca="false">AVERAGE(L14:L17)</f>
        <v>13.2975</v>
      </c>
    </row>
    <row r="29" customFormat="false" ht="12.8" hidden="false" customHeight="false" outlineLevel="0" collapsed="false">
      <c r="L29" s="0" t="n">
        <f aca="false">AVERAGE(C21,G21,L21,Q19,)</f>
        <v>24.7915</v>
      </c>
    </row>
    <row r="30" customFormat="false" ht="12.8" hidden="false" customHeight="false" outlineLevel="0" collapsed="false">
      <c r="L30" s="0" t="n">
        <f aca="false">AVERAGE(C23,G23,L23,Q21,)</f>
        <v>9.49</v>
      </c>
      <c r="M30" s="0" t="n">
        <f aca="false">(100*L30)/L29</f>
        <v>38.2792489361273</v>
      </c>
    </row>
    <row r="31" customFormat="false" ht="12.8" hidden="false" customHeight="false" outlineLevel="0" collapsed="false">
      <c r="L31" s="0" t="n">
        <f aca="false">AVERAGE(C24,G24,L24,Q22)</f>
        <v>11.6525</v>
      </c>
      <c r="M31" s="0" t="n">
        <f aca="false">(100*L31)/L29</f>
        <v>47.0019966520783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S2" activeCellId="0" sqref="S2"/>
    </sheetView>
  </sheetViews>
  <sheetFormatPr defaultColWidth="11.66796875" defaultRowHeight="12.8" zeroHeight="false" outlineLevelRow="0" outlineLevelCol="0"/>
  <sheetData>
    <row r="1" customFormat="false" ht="14.15" hidden="false" customHeight="false" outlineLevel="0" collapsed="false">
      <c r="A1" s="79" t="s">
        <v>53</v>
      </c>
      <c r="B1" s="58" t="s">
        <v>23</v>
      </c>
      <c r="C1" s="59" t="s">
        <v>24</v>
      </c>
      <c r="D1" s="45" t="s">
        <v>47</v>
      </c>
      <c r="E1" s="86"/>
      <c r="F1" s="79" t="s">
        <v>65</v>
      </c>
      <c r="G1" s="58" t="s">
        <v>23</v>
      </c>
      <c r="H1" s="59" t="s">
        <v>24</v>
      </c>
      <c r="I1" s="45" t="s">
        <v>47</v>
      </c>
      <c r="J1" s="86"/>
      <c r="K1" s="79" t="s">
        <v>66</v>
      </c>
      <c r="L1" s="58" t="s">
        <v>23</v>
      </c>
      <c r="M1" s="59" t="s">
        <v>24</v>
      </c>
      <c r="N1" s="45" t="s">
        <v>47</v>
      </c>
      <c r="O1" s="86"/>
      <c r="P1" s="79" t="s">
        <v>67</v>
      </c>
      <c r="Q1" s="58" t="s">
        <v>23</v>
      </c>
      <c r="R1" s="59" t="s">
        <v>24</v>
      </c>
      <c r="S1" s="45" t="s">
        <v>47</v>
      </c>
    </row>
    <row r="2" customFormat="false" ht="13.8" hidden="false" customHeight="false" outlineLevel="0" collapsed="false">
      <c r="A2" s="79" t="s">
        <v>61</v>
      </c>
      <c r="B2" s="48" t="n">
        <v>0.091</v>
      </c>
      <c r="C2" s="48" t="n">
        <v>1.067</v>
      </c>
      <c r="D2" s="79" t="n">
        <f aca="false">(B2/C2)*100</f>
        <v>8.52858481724461</v>
      </c>
      <c r="E2" s="86"/>
      <c r="F2" s="79" t="s">
        <v>61</v>
      </c>
      <c r="G2" s="48" t="n">
        <v>0.078</v>
      </c>
      <c r="H2" s="48" t="n">
        <v>0.993</v>
      </c>
      <c r="I2" s="79" t="n">
        <f aca="false">(G2/H2)*100</f>
        <v>7.85498489425982</v>
      </c>
      <c r="J2" s="86"/>
      <c r="K2" s="79" t="s">
        <v>61</v>
      </c>
      <c r="L2" s="48" t="n">
        <v>0.057</v>
      </c>
      <c r="M2" s="48" t="n">
        <v>0.973</v>
      </c>
      <c r="N2" s="79" t="n">
        <f aca="false">(L2/M2)*100</f>
        <v>5.85817060637205</v>
      </c>
      <c r="O2" s="86"/>
      <c r="P2" s="79" t="s">
        <v>61</v>
      </c>
      <c r="Q2" s="48" t="n">
        <v>0.072</v>
      </c>
      <c r="R2" s="48" t="n">
        <v>0.982</v>
      </c>
      <c r="S2" s="79" t="n">
        <f aca="false">(Q2/R2)*100</f>
        <v>7.33197556008147</v>
      </c>
    </row>
    <row r="3" customFormat="false" ht="13.8" hidden="false" customHeight="false" outlineLevel="0" collapsed="false">
      <c r="A3" s="79" t="s">
        <v>61</v>
      </c>
      <c r="B3" s="48" t="n">
        <v>0.079</v>
      </c>
      <c r="C3" s="48" t="n">
        <v>0.967</v>
      </c>
      <c r="D3" s="79" t="n">
        <f aca="false">(B3/C3)*100</f>
        <v>8.16959669079628</v>
      </c>
      <c r="E3" s="86"/>
      <c r="F3" s="79" t="s">
        <v>61</v>
      </c>
      <c r="G3" s="48" t="n">
        <v>0.073</v>
      </c>
      <c r="H3" s="48" t="n">
        <v>0.921</v>
      </c>
      <c r="I3" s="79" t="n">
        <f aca="false">(G3/H3)*100</f>
        <v>7.92616720955483</v>
      </c>
      <c r="J3" s="86"/>
      <c r="K3" s="79" t="s">
        <v>61</v>
      </c>
      <c r="L3" s="48" t="n">
        <v>0.051</v>
      </c>
      <c r="M3" s="48" t="n">
        <v>0.946</v>
      </c>
      <c r="N3" s="79" t="n">
        <f aca="false">(L3/M3)*100</f>
        <v>5.39112050739958</v>
      </c>
      <c r="O3" s="86"/>
      <c r="P3" s="79" t="s">
        <v>61</v>
      </c>
      <c r="Q3" s="48" t="n">
        <v>0.055</v>
      </c>
      <c r="R3" s="48" t="n">
        <v>0.864</v>
      </c>
      <c r="S3" s="79" t="n">
        <f aca="false">(Q3/R3)*100</f>
        <v>6.36574074074074</v>
      </c>
    </row>
    <row r="4" customFormat="false" ht="13.8" hidden="false" customHeight="false" outlineLevel="0" collapsed="false">
      <c r="A4" s="79" t="s">
        <v>61</v>
      </c>
      <c r="B4" s="48" t="n">
        <v>0.067</v>
      </c>
      <c r="C4" s="48" t="n">
        <v>0.976</v>
      </c>
      <c r="D4" s="79" t="n">
        <f aca="false">(B4/C4)*100</f>
        <v>6.86475409836066</v>
      </c>
      <c r="E4" s="86"/>
      <c r="F4" s="79" t="s">
        <v>61</v>
      </c>
      <c r="G4" s="48" t="n">
        <v>0.055</v>
      </c>
      <c r="H4" s="48" t="n">
        <v>1.084</v>
      </c>
      <c r="I4" s="79" t="n">
        <f aca="false">(G4/H4)*100</f>
        <v>5.07380073800738</v>
      </c>
      <c r="J4" s="86"/>
      <c r="K4" s="79" t="s">
        <v>61</v>
      </c>
      <c r="L4" s="48" t="n">
        <v>0.063</v>
      </c>
      <c r="M4" s="48" t="n">
        <v>0.933</v>
      </c>
      <c r="N4" s="79" t="n">
        <f aca="false">(L4/M4)*100</f>
        <v>6.7524115755627</v>
      </c>
      <c r="O4" s="86"/>
      <c r="P4" s="79" t="s">
        <v>61</v>
      </c>
      <c r="Q4" s="48" t="n">
        <v>0.054</v>
      </c>
      <c r="R4" s="48" t="n">
        <v>0.903</v>
      </c>
      <c r="S4" s="79" t="n">
        <f aca="false">(Q4/R4)*100</f>
        <v>5.98006644518272</v>
      </c>
    </row>
    <row r="5" customFormat="false" ht="13.8" hidden="false" customHeight="false" outlineLevel="0" collapsed="false">
      <c r="A5" s="79" t="s">
        <v>61</v>
      </c>
      <c r="B5" s="48" t="n">
        <v>0.061</v>
      </c>
      <c r="C5" s="48" t="n">
        <v>1.107</v>
      </c>
      <c r="D5" s="79" t="n">
        <f aca="false">(B5/C5)*100</f>
        <v>5.51038843721771</v>
      </c>
      <c r="E5" s="86"/>
      <c r="F5" s="79" t="s">
        <v>61</v>
      </c>
      <c r="G5" s="48" t="n">
        <v>0.071</v>
      </c>
      <c r="H5" s="48" t="n">
        <v>0.975</v>
      </c>
      <c r="I5" s="79" t="n">
        <f aca="false">(G5/H5)*100</f>
        <v>7.28205128205128</v>
      </c>
      <c r="J5" s="86"/>
      <c r="K5" s="79" t="s">
        <v>61</v>
      </c>
      <c r="L5" s="48" t="n">
        <v>0.065</v>
      </c>
      <c r="M5" s="48" t="n">
        <v>0.858</v>
      </c>
      <c r="N5" s="79" t="n">
        <f aca="false">(L5/M5)*100</f>
        <v>7.57575757575758</v>
      </c>
      <c r="O5" s="86"/>
      <c r="P5" s="79" t="s">
        <v>61</v>
      </c>
      <c r="Q5" s="48" t="n">
        <v>0.051</v>
      </c>
      <c r="R5" s="48" t="n">
        <v>0.859</v>
      </c>
      <c r="S5" s="79" t="n">
        <f aca="false">(Q5/R5)*100</f>
        <v>5.93713620488941</v>
      </c>
    </row>
    <row r="6" customFormat="false" ht="13.8" hidden="false" customHeight="false" outlineLevel="0" collapsed="false">
      <c r="A6" s="79" t="s">
        <v>62</v>
      </c>
      <c r="B6" s="48" t="n">
        <v>0.081</v>
      </c>
      <c r="C6" s="48" t="n">
        <v>0.977</v>
      </c>
      <c r="D6" s="79" t="n">
        <f aca="false">(B6/C6)*100</f>
        <v>8.2906857727738</v>
      </c>
      <c r="E6" s="86"/>
      <c r="F6" s="79" t="s">
        <v>62</v>
      </c>
      <c r="G6" s="48" t="n">
        <v>0.077</v>
      </c>
      <c r="H6" s="48" t="n">
        <v>0.952</v>
      </c>
      <c r="I6" s="79" t="n">
        <f aca="false">(G6/H6)*100</f>
        <v>8.08823529411765</v>
      </c>
      <c r="J6" s="86"/>
      <c r="K6" s="79" t="s">
        <v>62</v>
      </c>
      <c r="L6" s="48" t="n">
        <v>0.071</v>
      </c>
      <c r="M6" s="48" t="n">
        <v>1.113</v>
      </c>
      <c r="N6" s="79" t="n">
        <f aca="false">(L6/M6)*100</f>
        <v>6.37915543575921</v>
      </c>
      <c r="O6" s="86"/>
      <c r="P6" s="79" t="s">
        <v>62</v>
      </c>
      <c r="Q6" s="48" t="n">
        <v>0.077</v>
      </c>
      <c r="R6" s="48" t="n">
        <v>0.897</v>
      </c>
      <c r="S6" s="79" t="n">
        <f aca="false">(Q6/R6)*100</f>
        <v>8.58416945373467</v>
      </c>
    </row>
    <row r="7" customFormat="false" ht="13.8" hidden="false" customHeight="false" outlineLevel="0" collapsed="false">
      <c r="A7" s="79" t="s">
        <v>62</v>
      </c>
      <c r="B7" s="48" t="n">
        <v>0.093</v>
      </c>
      <c r="C7" s="48" t="n">
        <v>0.973</v>
      </c>
      <c r="D7" s="79" t="n">
        <f aca="false">(B7/C7)*100</f>
        <v>9.55806783144913</v>
      </c>
      <c r="E7" s="86"/>
      <c r="F7" s="79" t="s">
        <v>62</v>
      </c>
      <c r="G7" s="48" t="n">
        <v>0.083</v>
      </c>
      <c r="H7" s="48" t="n">
        <v>0.899</v>
      </c>
      <c r="I7" s="79" t="n">
        <f aca="false">(G7/H7)*100</f>
        <v>9.23248053392659</v>
      </c>
      <c r="J7" s="86"/>
      <c r="K7" s="79" t="s">
        <v>62</v>
      </c>
      <c r="L7" s="48" t="n">
        <v>0.083</v>
      </c>
      <c r="M7" s="48" t="n">
        <v>0.987</v>
      </c>
      <c r="N7" s="79" t="n">
        <f aca="false">(L7/M7)*100</f>
        <v>8.40932117527862</v>
      </c>
      <c r="O7" s="86"/>
      <c r="P7" s="79" t="s">
        <v>62</v>
      </c>
      <c r="Q7" s="48" t="n">
        <v>0.071</v>
      </c>
      <c r="R7" s="48" t="n">
        <v>0.911</v>
      </c>
      <c r="S7" s="79" t="n">
        <f aca="false">(Q7/R7)*100</f>
        <v>7.79363336992316</v>
      </c>
    </row>
    <row r="8" customFormat="false" ht="13.8" hidden="false" customHeight="false" outlineLevel="0" collapsed="false">
      <c r="A8" s="79" t="s">
        <v>62</v>
      </c>
      <c r="B8" s="48" t="n">
        <v>0.078</v>
      </c>
      <c r="C8" s="48" t="n">
        <v>1.039</v>
      </c>
      <c r="D8" s="79" t="n">
        <f aca="false">(B8/C8)*100</f>
        <v>7.50721847930703</v>
      </c>
      <c r="E8" s="86"/>
      <c r="F8" s="79" t="s">
        <v>62</v>
      </c>
      <c r="G8" s="48" t="n">
        <v>0.081</v>
      </c>
      <c r="H8" s="48" t="n">
        <v>1.004</v>
      </c>
      <c r="I8" s="79" t="n">
        <f aca="false">(G8/H8)*100</f>
        <v>8.06772908366534</v>
      </c>
      <c r="J8" s="86"/>
      <c r="K8" s="79" t="s">
        <v>62</v>
      </c>
      <c r="L8" s="48" t="n">
        <v>0.079</v>
      </c>
      <c r="M8" s="48" t="n">
        <v>1.105</v>
      </c>
      <c r="N8" s="79" t="n">
        <f aca="false">(L8/M8)*100</f>
        <v>7.14932126696833</v>
      </c>
      <c r="O8" s="86"/>
      <c r="P8" s="79" t="s">
        <v>62</v>
      </c>
      <c r="Q8" s="48" t="n">
        <v>0.073</v>
      </c>
      <c r="R8" s="48" t="n">
        <v>0.906</v>
      </c>
      <c r="S8" s="79" t="n">
        <f aca="false">(Q8/R8)*100</f>
        <v>8.05739514348786</v>
      </c>
    </row>
    <row r="9" customFormat="false" ht="13.8" hidden="false" customHeight="false" outlineLevel="0" collapsed="false">
      <c r="A9" s="79" t="s">
        <v>62</v>
      </c>
      <c r="B9" s="48" t="n">
        <v>0.082</v>
      </c>
      <c r="C9" s="48" t="n">
        <v>0.994</v>
      </c>
      <c r="D9" s="79" t="n">
        <f aca="false">(B9/C9)*100</f>
        <v>8.24949698189135</v>
      </c>
      <c r="E9" s="86"/>
      <c r="F9" s="79" t="s">
        <v>62</v>
      </c>
      <c r="G9" s="48" t="n">
        <v>0.088</v>
      </c>
      <c r="H9" s="48" t="n">
        <v>0.937</v>
      </c>
      <c r="I9" s="79" t="n">
        <f aca="false">(G9/H9)*100</f>
        <v>9.39167556029883</v>
      </c>
      <c r="J9" s="86"/>
      <c r="K9" s="79" t="s">
        <v>62</v>
      </c>
      <c r="L9" s="48" t="n">
        <v>0.061</v>
      </c>
      <c r="M9" s="48" t="n">
        <v>0.973</v>
      </c>
      <c r="N9" s="79" t="n">
        <f aca="false">(L9/M9)*100</f>
        <v>6.26927029804728</v>
      </c>
      <c r="O9" s="86"/>
      <c r="P9" s="79" t="s">
        <v>62</v>
      </c>
      <c r="Q9" s="48" t="n">
        <v>0.077</v>
      </c>
      <c r="R9" s="48" t="n">
        <v>1.113</v>
      </c>
      <c r="S9" s="79" t="n">
        <f aca="false">(Q9/R9)*100</f>
        <v>6.91823899371069</v>
      </c>
    </row>
    <row r="10" customFormat="false" ht="13.8" hidden="false" customHeight="false" outlineLevel="0" collapsed="false">
      <c r="A10" s="79" t="s">
        <v>63</v>
      </c>
      <c r="B10" s="48" t="n">
        <v>0.397</v>
      </c>
      <c r="C10" s="48" t="n">
        <v>0.915</v>
      </c>
      <c r="D10" s="79" t="n">
        <f aca="false">(B10/C10)*100</f>
        <v>43.3879781420765</v>
      </c>
      <c r="E10" s="86"/>
      <c r="F10" s="79" t="s">
        <v>63</v>
      </c>
      <c r="G10" s="48" t="n">
        <v>0.509</v>
      </c>
      <c r="H10" s="48" t="n">
        <v>1.055</v>
      </c>
      <c r="I10" s="79" t="n">
        <f aca="false">(G10/H10)*100</f>
        <v>48.2464454976303</v>
      </c>
      <c r="J10" s="86"/>
      <c r="K10" s="79" t="s">
        <v>63</v>
      </c>
      <c r="L10" s="48" t="n">
        <v>0.419</v>
      </c>
      <c r="M10" s="48" t="n">
        <v>1.109</v>
      </c>
      <c r="N10" s="79" t="n">
        <f aca="false">(L10/M10)*100</f>
        <v>37.7817853922453</v>
      </c>
      <c r="O10" s="86"/>
      <c r="P10" s="79" t="s">
        <v>63</v>
      </c>
      <c r="Q10" s="48" t="n">
        <v>0.285</v>
      </c>
      <c r="R10" s="48" t="n">
        <v>1.008</v>
      </c>
      <c r="S10" s="79" t="n">
        <f aca="false">(Q10/R10)*100</f>
        <v>28.2738095238095</v>
      </c>
    </row>
    <row r="11" customFormat="false" ht="13.8" hidden="false" customHeight="false" outlineLevel="0" collapsed="false">
      <c r="A11" s="79" t="s">
        <v>63</v>
      </c>
      <c r="B11" s="48" t="n">
        <v>0.408</v>
      </c>
      <c r="C11" s="48" t="n">
        <v>1.057</v>
      </c>
      <c r="D11" s="79" t="n">
        <f aca="false">(B11/C11)*100</f>
        <v>38.5998107852413</v>
      </c>
      <c r="E11" s="86"/>
      <c r="F11" s="79" t="s">
        <v>63</v>
      </c>
      <c r="G11" s="48" t="n">
        <v>0.465</v>
      </c>
      <c r="H11" s="48" t="n">
        <v>0.937</v>
      </c>
      <c r="I11" s="79" t="n">
        <f aca="false">(G11/H11)*100</f>
        <v>49.6264674493063</v>
      </c>
      <c r="J11" s="86"/>
      <c r="K11" s="79" t="s">
        <v>63</v>
      </c>
      <c r="L11" s="48" t="n">
        <v>0.386</v>
      </c>
      <c r="M11" s="48" t="n">
        <v>0.958</v>
      </c>
      <c r="N11" s="79" t="n">
        <f aca="false">(L11/M11)*100</f>
        <v>40.2922755741127</v>
      </c>
      <c r="O11" s="86"/>
      <c r="P11" s="79" t="s">
        <v>63</v>
      </c>
      <c r="Q11" s="48" t="n">
        <v>0.261</v>
      </c>
      <c r="R11" s="48" t="n">
        <v>0.967</v>
      </c>
      <c r="S11" s="79" t="n">
        <f aca="false">(Q11/R11)*100</f>
        <v>26.9906928645295</v>
      </c>
    </row>
    <row r="12" customFormat="false" ht="13.8" hidden="false" customHeight="false" outlineLevel="0" collapsed="false">
      <c r="A12" s="79" t="s">
        <v>63</v>
      </c>
      <c r="B12" s="48" t="n">
        <v>0.384</v>
      </c>
      <c r="C12" s="48" t="n">
        <v>1.103</v>
      </c>
      <c r="D12" s="79" t="n">
        <f aca="false">(B12/C12)*100</f>
        <v>34.8141432456936</v>
      </c>
      <c r="E12" s="86"/>
      <c r="F12" s="79" t="s">
        <v>63</v>
      </c>
      <c r="G12" s="48" t="n">
        <v>0.444</v>
      </c>
      <c r="H12" s="48" t="n">
        <v>0.971</v>
      </c>
      <c r="I12" s="79" t="n">
        <f aca="false">(G12/H12)*100</f>
        <v>45.7260556127704</v>
      </c>
      <c r="J12" s="86"/>
      <c r="K12" s="79" t="s">
        <v>63</v>
      </c>
      <c r="L12" s="48" t="n">
        <v>0.419</v>
      </c>
      <c r="M12" s="48" t="n">
        <v>0.991</v>
      </c>
      <c r="N12" s="79" t="n">
        <f aca="false">(L12/M12)*100</f>
        <v>42.2805247225025</v>
      </c>
      <c r="O12" s="86"/>
      <c r="P12" s="79" t="s">
        <v>63</v>
      </c>
      <c r="Q12" s="48" t="n">
        <v>0.255</v>
      </c>
      <c r="R12" s="48" t="n">
        <v>0.985</v>
      </c>
      <c r="S12" s="79" t="n">
        <f aca="false">(Q12/R12)*100</f>
        <v>25.8883248730964</v>
      </c>
    </row>
    <row r="13" customFormat="false" ht="13.8" hidden="false" customHeight="false" outlineLevel="0" collapsed="false">
      <c r="A13" s="79" t="s">
        <v>63</v>
      </c>
      <c r="B13" s="48" t="n">
        <v>0.416</v>
      </c>
      <c r="C13" s="48" t="n">
        <v>0.916</v>
      </c>
      <c r="D13" s="79" t="n">
        <f aca="false">(B13/C13)*100</f>
        <v>45.4148471615721</v>
      </c>
      <c r="E13" s="86"/>
      <c r="F13" s="79" t="s">
        <v>63</v>
      </c>
      <c r="G13" s="48" t="n">
        <v>0.511</v>
      </c>
      <c r="H13" s="48" t="n">
        <v>1.076</v>
      </c>
      <c r="I13" s="79" t="n">
        <f aca="false">(G13/H13)*100</f>
        <v>47.4907063197026</v>
      </c>
      <c r="J13" s="86"/>
      <c r="K13" s="79" t="s">
        <v>63</v>
      </c>
      <c r="L13" s="48" t="n">
        <v>0.507</v>
      </c>
      <c r="M13" s="48" t="n">
        <v>1.111</v>
      </c>
      <c r="N13" s="79" t="n">
        <f aca="false">(L13/M13)*100</f>
        <v>45.6345634563456</v>
      </c>
      <c r="O13" s="86"/>
      <c r="P13" s="79" t="s">
        <v>63</v>
      </c>
      <c r="Q13" s="48" t="n">
        <v>0.221</v>
      </c>
      <c r="R13" s="48" t="n">
        <v>0.899</v>
      </c>
      <c r="S13" s="79" t="n">
        <f aca="false">(Q13/R13)*100</f>
        <v>24.5828698553949</v>
      </c>
    </row>
    <row r="14" customFormat="false" ht="13.8" hidden="false" customHeight="false" outlineLevel="0" collapsed="false">
      <c r="A14" s="79" t="s">
        <v>64</v>
      </c>
      <c r="B14" s="48" t="n">
        <v>0.396</v>
      </c>
      <c r="C14" s="48" t="n">
        <v>0.947</v>
      </c>
      <c r="D14" s="79" t="n">
        <f aca="false">(B14/C14)*100</f>
        <v>41.8162618796199</v>
      </c>
      <c r="E14" s="86"/>
      <c r="F14" s="79" t="s">
        <v>64</v>
      </c>
      <c r="G14" s="48" t="n">
        <v>0.543</v>
      </c>
      <c r="H14" s="48" t="n">
        <v>1.118</v>
      </c>
      <c r="I14" s="79" t="n">
        <f aca="false">(G14/H14)*100</f>
        <v>48.5688729874776</v>
      </c>
      <c r="J14" s="86"/>
      <c r="K14" s="79" t="s">
        <v>64</v>
      </c>
      <c r="L14" s="48" t="n">
        <v>0.519</v>
      </c>
      <c r="M14" s="48" t="n">
        <v>1.172</v>
      </c>
      <c r="N14" s="79" t="n">
        <f aca="false">(L14/M14)*100</f>
        <v>44.283276450512</v>
      </c>
      <c r="O14" s="86"/>
      <c r="P14" s="79" t="s">
        <v>64</v>
      </c>
      <c r="Q14" s="48" t="n">
        <v>0.274</v>
      </c>
      <c r="R14" s="48" t="n">
        <v>0.973</v>
      </c>
      <c r="S14" s="79" t="n">
        <f aca="false">(Q14/R14)*100</f>
        <v>28.1603288797533</v>
      </c>
    </row>
    <row r="15" customFormat="false" ht="13.8" hidden="false" customHeight="false" outlineLevel="0" collapsed="false">
      <c r="A15" s="79" t="s">
        <v>64</v>
      </c>
      <c r="B15" s="48" t="n">
        <v>0.511</v>
      </c>
      <c r="C15" s="48" t="n">
        <v>0.916</v>
      </c>
      <c r="D15" s="79" t="n">
        <f aca="false">(B15/C15)*100</f>
        <v>55.7860262008734</v>
      </c>
      <c r="E15" s="86"/>
      <c r="F15" s="79" t="s">
        <v>64</v>
      </c>
      <c r="G15" s="48" t="n">
        <v>0.622</v>
      </c>
      <c r="H15" s="48" t="n">
        <v>1.208</v>
      </c>
      <c r="I15" s="79" t="n">
        <f aca="false">(G15/H15)*100</f>
        <v>51.4900662251656</v>
      </c>
      <c r="J15" s="86"/>
      <c r="K15" s="79" t="s">
        <v>64</v>
      </c>
      <c r="L15" s="48" t="n">
        <v>0.503</v>
      </c>
      <c r="M15" s="48" t="n">
        <v>1.041</v>
      </c>
      <c r="N15" s="79" t="n">
        <f aca="false">(L15/M15)*100</f>
        <v>48.3189241114313</v>
      </c>
      <c r="O15" s="86"/>
      <c r="P15" s="79" t="s">
        <v>64</v>
      </c>
      <c r="Q15" s="48" t="n">
        <v>0.305</v>
      </c>
      <c r="R15" s="48" t="n">
        <v>0.911</v>
      </c>
      <c r="S15" s="79" t="n">
        <f aca="false">(Q15/R15)*100</f>
        <v>33.4796926454446</v>
      </c>
    </row>
    <row r="16" customFormat="false" ht="13.8" hidden="false" customHeight="false" outlineLevel="0" collapsed="false">
      <c r="A16" s="79" t="s">
        <v>64</v>
      </c>
      <c r="B16" s="48" t="n">
        <v>0.549</v>
      </c>
      <c r="C16" s="48" t="n">
        <v>0.923</v>
      </c>
      <c r="D16" s="79" t="n">
        <f aca="false">(B16/C16)*100</f>
        <v>59.4799566630553</v>
      </c>
      <c r="E16" s="86"/>
      <c r="F16" s="79" t="s">
        <v>64</v>
      </c>
      <c r="G16" s="48" t="n">
        <v>0.497</v>
      </c>
      <c r="H16" s="48" t="n">
        <v>0.982</v>
      </c>
      <c r="I16" s="79" t="n">
        <f aca="false">(G16/H16)*100</f>
        <v>50.6109979633401</v>
      </c>
      <c r="J16" s="86"/>
      <c r="K16" s="79" t="s">
        <v>64</v>
      </c>
      <c r="L16" s="48" t="n">
        <v>0.429</v>
      </c>
      <c r="M16" s="48" t="n">
        <v>0.977</v>
      </c>
      <c r="N16" s="79" t="n">
        <f aca="false">(L16/M16)*100</f>
        <v>43.9099283520983</v>
      </c>
      <c r="O16" s="86"/>
      <c r="P16" s="79" t="s">
        <v>64</v>
      </c>
      <c r="Q16" s="48" t="n">
        <v>0.261</v>
      </c>
      <c r="R16" s="48" t="n">
        <v>1.131</v>
      </c>
      <c r="S16" s="79" t="n">
        <f aca="false">(Q16/R16)*100</f>
        <v>23.0769230769231</v>
      </c>
    </row>
    <row r="17" customFormat="false" ht="13.8" hidden="false" customHeight="false" outlineLevel="0" collapsed="false">
      <c r="A17" s="79" t="s">
        <v>64</v>
      </c>
      <c r="B17" s="48" t="n">
        <v>0.468</v>
      </c>
      <c r="C17" s="48" t="n">
        <v>1.106</v>
      </c>
      <c r="D17" s="79" t="n">
        <f aca="false">(B17/C17)*100</f>
        <v>42.3146473779385</v>
      </c>
      <c r="E17" s="86"/>
      <c r="F17" s="79" t="s">
        <v>64</v>
      </c>
      <c r="G17" s="48" t="n">
        <v>0.463</v>
      </c>
      <c r="H17" s="48" t="n">
        <v>0.974</v>
      </c>
      <c r="I17" s="79" t="n">
        <f aca="false">(G17/H17)*100</f>
        <v>47.5359342915811</v>
      </c>
      <c r="J17" s="86"/>
      <c r="K17" s="79" t="s">
        <v>64</v>
      </c>
      <c r="L17" s="48" t="n">
        <v>0.387</v>
      </c>
      <c r="M17" s="48" t="n">
        <v>0.928</v>
      </c>
      <c r="N17" s="79" t="n">
        <f aca="false">(L17/M17)*100</f>
        <v>41.7025862068966</v>
      </c>
      <c r="O17" s="86"/>
      <c r="P17" s="79" t="s">
        <v>64</v>
      </c>
      <c r="Q17" s="48" t="n">
        <v>0.266</v>
      </c>
      <c r="R17" s="48" t="n">
        <v>0.986</v>
      </c>
      <c r="S17" s="79" t="n">
        <f aca="false">(Q17/R17)*100</f>
        <v>26.9776876267748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C1" activeCellId="0" sqref="C1"/>
    </sheetView>
  </sheetViews>
  <sheetFormatPr defaultColWidth="14.58984375" defaultRowHeight="15" zeroHeight="false" outlineLevelRow="0" outlineLevelCol="0"/>
  <sheetData>
    <row r="1" customFormat="false" ht="15.75" hidden="false" customHeight="true" outlineLevel="0" collapsed="false">
      <c r="A1" s="26" t="s">
        <v>0</v>
      </c>
      <c r="B1" s="24" t="s">
        <v>1</v>
      </c>
      <c r="C1" s="12" t="s">
        <v>2</v>
      </c>
      <c r="D1" s="6" t="s">
        <v>34</v>
      </c>
      <c r="E1" s="6"/>
      <c r="F1" s="6"/>
      <c r="G1" s="27" t="s">
        <v>4</v>
      </c>
      <c r="H1" s="11" t="s">
        <v>35</v>
      </c>
      <c r="I1" s="6" t="s">
        <v>5</v>
      </c>
      <c r="J1" s="6"/>
      <c r="K1" s="6" t="s">
        <v>6</v>
      </c>
      <c r="L1" s="12" t="s">
        <v>7</v>
      </c>
      <c r="M1" s="6" t="s">
        <v>8</v>
      </c>
      <c r="N1" s="6"/>
      <c r="O1" s="6" t="s">
        <v>36</v>
      </c>
      <c r="P1" s="6"/>
      <c r="Q1" s="6"/>
      <c r="R1" s="6"/>
      <c r="S1" s="6" t="s">
        <v>10</v>
      </c>
      <c r="T1" s="6"/>
      <c r="U1" s="6"/>
      <c r="V1" s="7" t="s">
        <v>11</v>
      </c>
      <c r="W1" s="7"/>
      <c r="X1" s="7"/>
      <c r="Y1" s="28"/>
      <c r="Z1" s="28"/>
    </row>
    <row r="2" customFormat="false" ht="29.25" hidden="false" customHeight="true" outlineLevel="0" collapsed="false">
      <c r="A2" s="26"/>
      <c r="B2" s="24"/>
      <c r="C2" s="24"/>
      <c r="D2" s="27" t="s">
        <v>12</v>
      </c>
      <c r="E2" s="11" t="s">
        <v>13</v>
      </c>
      <c r="F2" s="12" t="s">
        <v>14</v>
      </c>
      <c r="G2" s="27"/>
      <c r="H2" s="27"/>
      <c r="I2" s="12" t="s">
        <v>15</v>
      </c>
      <c r="J2" s="27" t="s">
        <v>16</v>
      </c>
      <c r="K2" s="11" t="s">
        <v>17</v>
      </c>
      <c r="L2" s="12"/>
      <c r="M2" s="29" t="s">
        <v>18</v>
      </c>
      <c r="N2" s="11" t="s">
        <v>19</v>
      </c>
      <c r="O2" s="12" t="s">
        <v>18</v>
      </c>
      <c r="P2" s="30" t="s">
        <v>20</v>
      </c>
      <c r="Q2" s="11" t="s">
        <v>19</v>
      </c>
      <c r="R2" s="12" t="s">
        <v>21</v>
      </c>
      <c r="S2" s="11" t="s">
        <v>22</v>
      </c>
      <c r="T2" s="12" t="s">
        <v>18</v>
      </c>
      <c r="U2" s="13" t="s">
        <v>19</v>
      </c>
      <c r="V2" s="14" t="s">
        <v>23</v>
      </c>
      <c r="W2" s="15" t="s">
        <v>24</v>
      </c>
      <c r="X2" s="16" t="s">
        <v>25</v>
      </c>
      <c r="Y2" s="28"/>
      <c r="Z2" s="28"/>
    </row>
    <row r="3" customFormat="false" ht="15.75" hidden="false" customHeight="true" outlineLevel="0" collapsed="false">
      <c r="A3" s="24" t="s">
        <v>26</v>
      </c>
      <c r="B3" s="24" t="s">
        <v>27</v>
      </c>
      <c r="C3" s="21" t="n">
        <v>18.3</v>
      </c>
      <c r="D3" s="21" t="n">
        <v>27</v>
      </c>
      <c r="E3" s="21" t="n">
        <v>11</v>
      </c>
      <c r="F3" s="21" t="n">
        <v>38</v>
      </c>
      <c r="G3" s="21" t="n">
        <v>39.6</v>
      </c>
      <c r="H3" s="23"/>
      <c r="I3" s="21" t="n">
        <v>5</v>
      </c>
      <c r="J3" s="24" t="n">
        <v>11.9</v>
      </c>
      <c r="K3" s="23"/>
      <c r="L3" s="31" t="n">
        <v>104.571</v>
      </c>
      <c r="M3" s="21" t="n">
        <v>7.017</v>
      </c>
      <c r="N3" s="21" t="n">
        <v>0.711</v>
      </c>
      <c r="O3" s="21" t="n">
        <v>0.0172</v>
      </c>
      <c r="P3" s="21" t="n">
        <v>0.0197</v>
      </c>
      <c r="Q3" s="32" t="n">
        <v>0.0019</v>
      </c>
      <c r="R3" s="21"/>
      <c r="S3" s="21" t="n">
        <v>24.72</v>
      </c>
      <c r="T3" s="21" t="n">
        <v>8.226</v>
      </c>
      <c r="U3" s="21" t="n">
        <v>0.596</v>
      </c>
      <c r="V3" s="21" t="n">
        <v>0.078</v>
      </c>
      <c r="W3" s="21" t="n">
        <v>0.993</v>
      </c>
      <c r="X3" s="33"/>
      <c r="Y3" s="28"/>
      <c r="Z3" s="28"/>
    </row>
    <row r="4" customFormat="false" ht="15.75" hidden="false" customHeight="true" outlineLevel="0" collapsed="false">
      <c r="A4" s="24"/>
      <c r="B4" s="24" t="s">
        <v>28</v>
      </c>
      <c r="C4" s="21" t="n">
        <v>17.8</v>
      </c>
      <c r="D4" s="21" t="n">
        <v>31</v>
      </c>
      <c r="E4" s="21" t="n">
        <v>9</v>
      </c>
      <c r="F4" s="21" t="n">
        <v>40</v>
      </c>
      <c r="G4" s="21" t="n">
        <v>41.6</v>
      </c>
      <c r="H4" s="23"/>
      <c r="I4" s="21" t="n">
        <v>5</v>
      </c>
      <c r="J4" s="24" t="n">
        <v>12.3</v>
      </c>
      <c r="K4" s="23"/>
      <c r="L4" s="31" t="n">
        <v>103.642</v>
      </c>
      <c r="M4" s="21" t="n">
        <v>6.816</v>
      </c>
      <c r="N4" s="21" t="n">
        <v>0.709</v>
      </c>
      <c r="O4" s="21" t="n">
        <v>0.0191</v>
      </c>
      <c r="P4" s="21" t="n">
        <v>0.0213</v>
      </c>
      <c r="Q4" s="32" t="n">
        <v>0.0021</v>
      </c>
      <c r="R4" s="21"/>
      <c r="S4" s="21" t="n">
        <v>24.66</v>
      </c>
      <c r="T4" s="21" t="n">
        <v>7.986</v>
      </c>
      <c r="U4" s="21" t="n">
        <v>0.602</v>
      </c>
      <c r="V4" s="21" t="n">
        <v>0.073</v>
      </c>
      <c r="W4" s="21" t="n">
        <v>0.921</v>
      </c>
      <c r="X4" s="33"/>
      <c r="Y4" s="28"/>
      <c r="Z4" s="28"/>
    </row>
    <row r="5" customFormat="false" ht="15.75" hidden="false" customHeight="true" outlineLevel="0" collapsed="false">
      <c r="A5" s="24"/>
      <c r="B5" s="24" t="s">
        <v>29</v>
      </c>
      <c r="C5" s="21" t="n">
        <v>18.1</v>
      </c>
      <c r="D5" s="21" t="n">
        <v>29</v>
      </c>
      <c r="E5" s="21" t="n">
        <v>12</v>
      </c>
      <c r="F5" s="21" t="n">
        <v>41</v>
      </c>
      <c r="G5" s="21" t="n">
        <v>39.4</v>
      </c>
      <c r="H5" s="23"/>
      <c r="I5" s="21" t="n">
        <v>5</v>
      </c>
      <c r="J5" s="24" t="n">
        <v>11.7</v>
      </c>
      <c r="K5" s="23"/>
      <c r="L5" s="31" t="n">
        <v>106.221</v>
      </c>
      <c r="M5" s="21" t="n">
        <v>6.924</v>
      </c>
      <c r="N5" s="21" t="n">
        <v>0.689</v>
      </c>
      <c r="O5" s="21" t="n">
        <v>0.0173</v>
      </c>
      <c r="P5" s="21" t="n">
        <v>0.0187</v>
      </c>
      <c r="Q5" s="32" t="n">
        <v>0.0022</v>
      </c>
      <c r="R5" s="21"/>
      <c r="S5" s="21" t="n">
        <v>25.18</v>
      </c>
      <c r="T5" s="21" t="n">
        <v>8.167</v>
      </c>
      <c r="U5" s="21" t="n">
        <v>0.584</v>
      </c>
      <c r="V5" s="21" t="n">
        <v>0.055</v>
      </c>
      <c r="W5" s="21" t="n">
        <v>1.084</v>
      </c>
      <c r="X5" s="33"/>
      <c r="Y5" s="28"/>
      <c r="Z5" s="28"/>
    </row>
    <row r="6" customFormat="false" ht="15.75" hidden="false" customHeight="true" outlineLevel="0" collapsed="false">
      <c r="A6" s="24"/>
      <c r="B6" s="24" t="s">
        <v>30</v>
      </c>
      <c r="C6" s="21" t="n">
        <v>17.6</v>
      </c>
      <c r="D6" s="21" t="n">
        <v>28</v>
      </c>
      <c r="E6" s="21" t="n">
        <v>11</v>
      </c>
      <c r="F6" s="21" t="n">
        <v>39</v>
      </c>
      <c r="G6" s="21" t="n">
        <v>39.5</v>
      </c>
      <c r="H6" s="23"/>
      <c r="I6" s="21" t="n">
        <v>5</v>
      </c>
      <c r="J6" s="24" t="n">
        <v>11.5</v>
      </c>
      <c r="K6" s="23"/>
      <c r="L6" s="31" t="n">
        <v>103.293</v>
      </c>
      <c r="M6" s="21" t="n">
        <v>6.827</v>
      </c>
      <c r="N6" s="21" t="n">
        <v>0.713</v>
      </c>
      <c r="O6" s="21" t="n">
        <v>0.0187</v>
      </c>
      <c r="P6" s="21" t="n">
        <v>0.0211</v>
      </c>
      <c r="Q6" s="32" t="n">
        <v>0.0024</v>
      </c>
      <c r="R6" s="21"/>
      <c r="S6" s="21" t="n">
        <v>25.05</v>
      </c>
      <c r="T6" s="21" t="n">
        <v>8.334</v>
      </c>
      <c r="U6" s="21" t="n">
        <v>0.617</v>
      </c>
      <c r="V6" s="21" t="n">
        <v>0.071</v>
      </c>
      <c r="W6" s="21" t="n">
        <v>0.975</v>
      </c>
      <c r="X6" s="33"/>
      <c r="Y6" s="28"/>
      <c r="Z6" s="28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8"/>
      <c r="Z7" s="28"/>
    </row>
    <row r="8" customFormat="false" ht="15.75" hidden="false" customHeight="true" outlineLevel="0" collapsed="false">
      <c r="A8" s="24" t="s">
        <v>0</v>
      </c>
      <c r="B8" s="24" t="s">
        <v>1</v>
      </c>
      <c r="C8" s="12" t="s">
        <v>2</v>
      </c>
      <c r="D8" s="6" t="s">
        <v>34</v>
      </c>
      <c r="E8" s="6"/>
      <c r="F8" s="6"/>
      <c r="G8" s="27" t="s">
        <v>4</v>
      </c>
      <c r="H8" s="11" t="s">
        <v>35</v>
      </c>
      <c r="I8" s="6" t="s">
        <v>5</v>
      </c>
      <c r="J8" s="6"/>
      <c r="K8" s="6" t="s">
        <v>6</v>
      </c>
      <c r="L8" s="12" t="s">
        <v>7</v>
      </c>
      <c r="M8" s="6" t="s">
        <v>8</v>
      </c>
      <c r="N8" s="6"/>
      <c r="O8" s="6" t="s">
        <v>36</v>
      </c>
      <c r="P8" s="6"/>
      <c r="Q8" s="6"/>
      <c r="R8" s="6"/>
      <c r="S8" s="6" t="s">
        <v>10</v>
      </c>
      <c r="T8" s="6"/>
      <c r="U8" s="6"/>
      <c r="V8" s="7" t="s">
        <v>11</v>
      </c>
      <c r="W8" s="7"/>
      <c r="X8" s="7"/>
      <c r="Y8" s="28"/>
      <c r="Z8" s="28"/>
    </row>
    <row r="9" customFormat="false" ht="28.5" hidden="false" customHeight="true" outlineLevel="0" collapsed="false">
      <c r="A9" s="24"/>
      <c r="B9" s="24"/>
      <c r="C9" s="24"/>
      <c r="D9" s="27" t="s">
        <v>12</v>
      </c>
      <c r="E9" s="11" t="s">
        <v>13</v>
      </c>
      <c r="F9" s="12" t="s">
        <v>14</v>
      </c>
      <c r="G9" s="27"/>
      <c r="H9" s="27"/>
      <c r="I9" s="12" t="s">
        <v>15</v>
      </c>
      <c r="J9" s="27" t="s">
        <v>16</v>
      </c>
      <c r="K9" s="11" t="s">
        <v>17</v>
      </c>
      <c r="L9" s="12"/>
      <c r="M9" s="29" t="s">
        <v>18</v>
      </c>
      <c r="N9" s="11" t="s">
        <v>19</v>
      </c>
      <c r="O9" s="12" t="s">
        <v>18</v>
      </c>
      <c r="P9" s="30" t="s">
        <v>20</v>
      </c>
      <c r="Q9" s="11" t="s">
        <v>19</v>
      </c>
      <c r="R9" s="12" t="s">
        <v>21</v>
      </c>
      <c r="S9" s="11" t="s">
        <v>22</v>
      </c>
      <c r="T9" s="12" t="s">
        <v>18</v>
      </c>
      <c r="U9" s="13" t="s">
        <v>19</v>
      </c>
      <c r="V9" s="14" t="s">
        <v>23</v>
      </c>
      <c r="W9" s="15" t="s">
        <v>24</v>
      </c>
      <c r="X9" s="16" t="s">
        <v>25</v>
      </c>
      <c r="Y9" s="28"/>
      <c r="Z9" s="28"/>
    </row>
    <row r="10" customFormat="false" ht="15.75" hidden="false" customHeight="true" outlineLevel="0" collapsed="false">
      <c r="A10" s="24" t="s">
        <v>31</v>
      </c>
      <c r="B10" s="24" t="s">
        <v>27</v>
      </c>
      <c r="C10" s="24" t="n">
        <v>18.6</v>
      </c>
      <c r="D10" s="24" t="n">
        <v>31</v>
      </c>
      <c r="E10" s="24" t="n">
        <v>8</v>
      </c>
      <c r="F10" s="24" t="n">
        <v>39</v>
      </c>
      <c r="G10" s="24" t="n">
        <v>38.5</v>
      </c>
      <c r="H10" s="23"/>
      <c r="I10" s="24" t="n">
        <v>5</v>
      </c>
      <c r="J10" s="24" t="n">
        <v>11.1</v>
      </c>
      <c r="K10" s="23"/>
      <c r="L10" s="24" t="n">
        <v>101.854</v>
      </c>
      <c r="M10" s="24" t="n">
        <v>6.849</v>
      </c>
      <c r="N10" s="24" t="n">
        <v>0.694</v>
      </c>
      <c r="O10" s="24" t="n">
        <v>0.0195</v>
      </c>
      <c r="P10" s="24" t="n">
        <v>0.0224</v>
      </c>
      <c r="Q10" s="24" t="n">
        <v>0.0023</v>
      </c>
      <c r="R10" s="21"/>
      <c r="S10" s="24" t="n">
        <v>23.74</v>
      </c>
      <c r="T10" s="24" t="n">
        <v>7.964</v>
      </c>
      <c r="U10" s="24" t="n">
        <v>0.574</v>
      </c>
      <c r="V10" s="21" t="n">
        <v>0.077</v>
      </c>
      <c r="W10" s="21" t="n">
        <v>0.952</v>
      </c>
      <c r="X10" s="33"/>
      <c r="Y10" s="28"/>
      <c r="Z10" s="28"/>
    </row>
    <row r="11" customFormat="false" ht="15.75" hidden="false" customHeight="true" outlineLevel="0" collapsed="false">
      <c r="A11" s="24"/>
      <c r="B11" s="24" t="s">
        <v>28</v>
      </c>
      <c r="C11" s="24" t="n">
        <v>17.9</v>
      </c>
      <c r="D11" s="24" t="n">
        <v>29</v>
      </c>
      <c r="E11" s="24" t="n">
        <v>10</v>
      </c>
      <c r="F11" s="24" t="n">
        <v>39</v>
      </c>
      <c r="G11" s="24" t="n">
        <v>40.6</v>
      </c>
      <c r="H11" s="23"/>
      <c r="I11" s="24" t="n">
        <v>4</v>
      </c>
      <c r="J11" s="24" t="n">
        <v>10.9</v>
      </c>
      <c r="K11" s="23"/>
      <c r="L11" s="24" t="n">
        <v>100.673</v>
      </c>
      <c r="M11" s="34" t="n">
        <v>6.628</v>
      </c>
      <c r="N11" s="24" t="n">
        <v>0.682</v>
      </c>
      <c r="O11" s="24" t="n">
        <v>0.0193</v>
      </c>
      <c r="P11" s="24" t="n">
        <v>0.0219</v>
      </c>
      <c r="Q11" s="24" t="n">
        <v>0.0026</v>
      </c>
      <c r="R11" s="21"/>
      <c r="S11" s="24" t="n">
        <v>24.29</v>
      </c>
      <c r="T11" s="24" t="n">
        <v>7.826</v>
      </c>
      <c r="U11" s="24" t="n">
        <v>0.583</v>
      </c>
      <c r="V11" s="21" t="n">
        <v>0.083</v>
      </c>
      <c r="W11" s="21" t="n">
        <v>0.899</v>
      </c>
      <c r="X11" s="33"/>
      <c r="Y11" s="28"/>
      <c r="Z11" s="28"/>
    </row>
    <row r="12" customFormat="false" ht="15.75" hidden="false" customHeight="true" outlineLevel="0" collapsed="false">
      <c r="A12" s="24"/>
      <c r="B12" s="24" t="s">
        <v>29</v>
      </c>
      <c r="C12" s="24" t="n">
        <v>18.7</v>
      </c>
      <c r="D12" s="24" t="n">
        <v>31</v>
      </c>
      <c r="E12" s="24" t="n">
        <v>9</v>
      </c>
      <c r="F12" s="24" t="n">
        <v>40</v>
      </c>
      <c r="G12" s="24" t="n">
        <v>39.8</v>
      </c>
      <c r="H12" s="23"/>
      <c r="I12" s="24" t="n">
        <v>5</v>
      </c>
      <c r="J12" s="24" t="n">
        <v>11.5</v>
      </c>
      <c r="K12" s="23"/>
      <c r="L12" s="24" t="n">
        <v>101.964</v>
      </c>
      <c r="M12" s="24" t="n">
        <v>6.633</v>
      </c>
      <c r="N12" s="24" t="n">
        <v>0.671</v>
      </c>
      <c r="O12" s="24" t="n">
        <v>0.0179</v>
      </c>
      <c r="P12" s="24" t="n">
        <v>0.0221</v>
      </c>
      <c r="Q12" s="24" t="n">
        <v>0.0018</v>
      </c>
      <c r="R12" s="21"/>
      <c r="S12" s="24" t="n">
        <v>23.58</v>
      </c>
      <c r="T12" s="24" t="n">
        <v>7.713</v>
      </c>
      <c r="U12" s="24" t="n">
        <v>0.562</v>
      </c>
      <c r="V12" s="21" t="n">
        <v>0.081</v>
      </c>
      <c r="W12" s="21" t="n">
        <v>1.004</v>
      </c>
      <c r="X12" s="33"/>
      <c r="Y12" s="28"/>
      <c r="Z12" s="28"/>
    </row>
    <row r="13" customFormat="false" ht="15.75" hidden="false" customHeight="true" outlineLevel="0" collapsed="false">
      <c r="A13" s="24"/>
      <c r="B13" s="24" t="s">
        <v>30</v>
      </c>
      <c r="C13" s="24" t="n">
        <v>18.2</v>
      </c>
      <c r="D13" s="24" t="n">
        <v>29</v>
      </c>
      <c r="E13" s="24" t="n">
        <v>9</v>
      </c>
      <c r="F13" s="24" t="n">
        <v>38</v>
      </c>
      <c r="G13" s="24" t="n">
        <v>38.2</v>
      </c>
      <c r="H13" s="23"/>
      <c r="I13" s="24" t="n">
        <v>5</v>
      </c>
      <c r="J13" s="24" t="n">
        <v>10.3</v>
      </c>
      <c r="K13" s="23"/>
      <c r="L13" s="24" t="n">
        <v>102.467</v>
      </c>
      <c r="M13" s="24" t="n">
        <v>6.715</v>
      </c>
      <c r="N13" s="24" t="n">
        <v>0.693</v>
      </c>
      <c r="O13" s="24" t="n">
        <v>0.0198</v>
      </c>
      <c r="P13" s="24" t="n">
        <v>0.0218</v>
      </c>
      <c r="Q13" s="24" t="n">
        <v>0.0024</v>
      </c>
      <c r="R13" s="21"/>
      <c r="S13" s="24" t="n">
        <v>24.66</v>
      </c>
      <c r="T13" s="24" t="n">
        <v>8.167</v>
      </c>
      <c r="U13" s="24" t="n">
        <v>0.608</v>
      </c>
      <c r="V13" s="21" t="n">
        <v>0.088</v>
      </c>
      <c r="W13" s="21" t="n">
        <v>0.937</v>
      </c>
      <c r="X13" s="33"/>
      <c r="Y13" s="28"/>
      <c r="Z13" s="28"/>
    </row>
    <row r="14" customFormat="false" ht="15.75" hidden="false" customHeight="tru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8"/>
      <c r="Z14" s="28"/>
    </row>
    <row r="15" customFormat="false" ht="15.75" hidden="false" customHeight="true" outlineLevel="0" collapsed="false">
      <c r="A15" s="24" t="s">
        <v>0</v>
      </c>
      <c r="B15" s="24" t="s">
        <v>1</v>
      </c>
      <c r="C15" s="12" t="s">
        <v>2</v>
      </c>
      <c r="D15" s="6" t="s">
        <v>34</v>
      </c>
      <c r="E15" s="6"/>
      <c r="F15" s="6"/>
      <c r="G15" s="27" t="s">
        <v>4</v>
      </c>
      <c r="H15" s="11" t="s">
        <v>35</v>
      </c>
      <c r="I15" s="6" t="s">
        <v>5</v>
      </c>
      <c r="J15" s="6"/>
      <c r="K15" s="6" t="s">
        <v>6</v>
      </c>
      <c r="L15" s="12" t="s">
        <v>7</v>
      </c>
      <c r="M15" s="6" t="s">
        <v>8</v>
      </c>
      <c r="N15" s="6"/>
      <c r="O15" s="6" t="s">
        <v>36</v>
      </c>
      <c r="P15" s="6"/>
      <c r="Q15" s="6"/>
      <c r="R15" s="6"/>
      <c r="S15" s="6" t="s">
        <v>10</v>
      </c>
      <c r="T15" s="6"/>
      <c r="U15" s="6"/>
      <c r="V15" s="7" t="s">
        <v>11</v>
      </c>
      <c r="W15" s="7"/>
      <c r="X15" s="7"/>
      <c r="Y15" s="28"/>
      <c r="Z15" s="28"/>
    </row>
    <row r="16" customFormat="false" ht="25.5" hidden="false" customHeight="true" outlineLevel="0" collapsed="false">
      <c r="A16" s="24"/>
      <c r="B16" s="24"/>
      <c r="C16" s="24"/>
      <c r="D16" s="27" t="s">
        <v>12</v>
      </c>
      <c r="E16" s="11" t="s">
        <v>13</v>
      </c>
      <c r="F16" s="12" t="s">
        <v>14</v>
      </c>
      <c r="G16" s="27"/>
      <c r="H16" s="27"/>
      <c r="I16" s="12" t="s">
        <v>15</v>
      </c>
      <c r="J16" s="27" t="s">
        <v>16</v>
      </c>
      <c r="K16" s="11" t="s">
        <v>17</v>
      </c>
      <c r="L16" s="12"/>
      <c r="M16" s="29" t="s">
        <v>18</v>
      </c>
      <c r="N16" s="11" t="s">
        <v>19</v>
      </c>
      <c r="O16" s="12" t="s">
        <v>18</v>
      </c>
      <c r="P16" s="30" t="s">
        <v>20</v>
      </c>
      <c r="Q16" s="11" t="s">
        <v>19</v>
      </c>
      <c r="R16" s="12" t="s">
        <v>21</v>
      </c>
      <c r="S16" s="11" t="s">
        <v>22</v>
      </c>
      <c r="T16" s="12" t="s">
        <v>18</v>
      </c>
      <c r="U16" s="13" t="s">
        <v>19</v>
      </c>
      <c r="V16" s="14" t="s">
        <v>23</v>
      </c>
      <c r="W16" s="15" t="s">
        <v>24</v>
      </c>
      <c r="X16" s="16" t="s">
        <v>25</v>
      </c>
      <c r="Y16" s="28"/>
      <c r="Z16" s="28"/>
    </row>
    <row r="17" customFormat="false" ht="15.75" hidden="false" customHeight="true" outlineLevel="0" collapsed="false">
      <c r="A17" s="24" t="s">
        <v>32</v>
      </c>
      <c r="B17" s="24" t="s">
        <v>27</v>
      </c>
      <c r="C17" s="21" t="n">
        <v>20.7</v>
      </c>
      <c r="D17" s="21" t="n">
        <v>13</v>
      </c>
      <c r="E17" s="21" t="n">
        <v>26</v>
      </c>
      <c r="F17" s="21" t="n">
        <v>39</v>
      </c>
      <c r="G17" s="21" t="n">
        <v>22.6</v>
      </c>
      <c r="H17" s="23"/>
      <c r="I17" s="21" t="n">
        <v>4</v>
      </c>
      <c r="J17" s="21" t="n">
        <v>7.1</v>
      </c>
      <c r="K17" s="35"/>
      <c r="L17" s="21" t="n">
        <v>75.642</v>
      </c>
      <c r="M17" s="21" t="n">
        <v>5.127</v>
      </c>
      <c r="N17" s="21" t="n">
        <v>0.527</v>
      </c>
      <c r="O17" s="21" t="n">
        <v>0.0149</v>
      </c>
      <c r="P17" s="21" t="n">
        <v>0.0193</v>
      </c>
      <c r="Q17" s="21" t="n">
        <v>0.0022</v>
      </c>
      <c r="R17" s="21"/>
      <c r="S17" s="21" t="n">
        <v>10.67</v>
      </c>
      <c r="T17" s="21" t="n">
        <v>3.649</v>
      </c>
      <c r="U17" s="21" t="n">
        <v>0.264</v>
      </c>
      <c r="V17" s="21" t="n">
        <v>0.509</v>
      </c>
      <c r="W17" s="21" t="n">
        <v>1.055</v>
      </c>
      <c r="X17" s="33"/>
      <c r="Y17" s="28"/>
      <c r="Z17" s="28"/>
    </row>
    <row r="18" customFormat="false" ht="15.75" hidden="false" customHeight="true" outlineLevel="0" collapsed="false">
      <c r="A18" s="24"/>
      <c r="B18" s="24" t="s">
        <v>28</v>
      </c>
      <c r="C18" s="21" t="n">
        <v>19.7</v>
      </c>
      <c r="D18" s="21" t="n">
        <v>17</v>
      </c>
      <c r="E18" s="21" t="n">
        <v>24</v>
      </c>
      <c r="F18" s="21" t="n">
        <v>41</v>
      </c>
      <c r="G18" s="21" t="n">
        <v>21.7</v>
      </c>
      <c r="H18" s="23"/>
      <c r="I18" s="21" t="n">
        <v>3</v>
      </c>
      <c r="J18" s="21" t="n">
        <v>6.8</v>
      </c>
      <c r="K18" s="35"/>
      <c r="L18" s="21" t="n">
        <v>72.146</v>
      </c>
      <c r="M18" s="21" t="n">
        <v>4.637</v>
      </c>
      <c r="N18" s="21" t="n">
        <v>0.468</v>
      </c>
      <c r="O18" s="21" t="n">
        <v>0.0138</v>
      </c>
      <c r="P18" s="21" t="n">
        <v>0.0208</v>
      </c>
      <c r="Q18" s="21" t="n">
        <v>0.0017</v>
      </c>
      <c r="R18" s="21"/>
      <c r="S18" s="21" t="n">
        <v>11.82</v>
      </c>
      <c r="T18" s="21" t="n">
        <v>3.827</v>
      </c>
      <c r="U18" s="21" t="n">
        <v>0.273</v>
      </c>
      <c r="V18" s="21" t="n">
        <v>0.465</v>
      </c>
      <c r="W18" s="21" t="n">
        <v>0.937</v>
      </c>
      <c r="X18" s="33"/>
      <c r="Y18" s="28"/>
      <c r="Z18" s="28"/>
    </row>
    <row r="19" customFormat="false" ht="15.75" hidden="false" customHeight="true" outlineLevel="0" collapsed="false">
      <c r="A19" s="24"/>
      <c r="B19" s="24" t="s">
        <v>29</v>
      </c>
      <c r="C19" s="21" t="n">
        <v>19.8</v>
      </c>
      <c r="D19" s="21" t="n">
        <v>9</v>
      </c>
      <c r="E19" s="21" t="n">
        <v>29</v>
      </c>
      <c r="F19" s="21" t="n">
        <v>38</v>
      </c>
      <c r="G19" s="21" t="n">
        <v>20.9</v>
      </c>
      <c r="H19" s="23"/>
      <c r="I19" s="21" t="n">
        <v>3</v>
      </c>
      <c r="J19" s="21" t="n">
        <v>6.7</v>
      </c>
      <c r="K19" s="35"/>
      <c r="L19" s="21" t="n">
        <v>71.854</v>
      </c>
      <c r="M19" s="21" t="n">
        <v>4.528</v>
      </c>
      <c r="N19" s="21" t="n">
        <v>0.453</v>
      </c>
      <c r="O19" s="21" t="n">
        <v>0.0151</v>
      </c>
      <c r="P19" s="21" t="n">
        <v>0.0213</v>
      </c>
      <c r="Q19" s="21" t="n">
        <v>0.0025</v>
      </c>
      <c r="R19" s="21"/>
      <c r="S19" s="21" t="n">
        <v>9.63</v>
      </c>
      <c r="T19" s="21" t="n">
        <v>3.163</v>
      </c>
      <c r="U19" s="21" t="n">
        <v>0.245</v>
      </c>
      <c r="V19" s="21" t="n">
        <v>0.444</v>
      </c>
      <c r="W19" s="21" t="n">
        <v>0.971</v>
      </c>
      <c r="X19" s="33"/>
      <c r="Y19" s="28"/>
      <c r="Z19" s="28"/>
    </row>
    <row r="20" customFormat="false" ht="15.75" hidden="false" customHeight="true" outlineLevel="0" collapsed="false">
      <c r="A20" s="24"/>
      <c r="B20" s="24" t="s">
        <v>30</v>
      </c>
      <c r="C20" s="21" t="n">
        <v>18.6</v>
      </c>
      <c r="D20" s="21" t="n">
        <v>17</v>
      </c>
      <c r="E20" s="21" t="n">
        <v>23</v>
      </c>
      <c r="F20" s="21" t="n">
        <v>40</v>
      </c>
      <c r="G20" s="21" t="n">
        <v>21.7</v>
      </c>
      <c r="H20" s="23"/>
      <c r="I20" s="21" t="n">
        <v>3</v>
      </c>
      <c r="J20" s="21" t="n">
        <v>6.1</v>
      </c>
      <c r="K20" s="35"/>
      <c r="L20" s="21" t="n">
        <v>73.649</v>
      </c>
      <c r="M20" s="21" t="n">
        <v>4.719</v>
      </c>
      <c r="N20" s="21" t="n">
        <v>0.492</v>
      </c>
      <c r="O20" s="21" t="n">
        <v>0.0137</v>
      </c>
      <c r="P20" s="21" t="n">
        <v>0.0188</v>
      </c>
      <c r="Q20" s="21" t="n">
        <v>0.0019</v>
      </c>
      <c r="R20" s="21"/>
      <c r="S20" s="21" t="n">
        <v>10.56</v>
      </c>
      <c r="T20" s="21" t="n">
        <v>3.502</v>
      </c>
      <c r="U20" s="21" t="n">
        <v>0.261</v>
      </c>
      <c r="V20" s="21" t="n">
        <v>0.511</v>
      </c>
      <c r="W20" s="21" t="n">
        <v>1.076</v>
      </c>
      <c r="X20" s="33"/>
      <c r="Y20" s="28"/>
      <c r="Z20" s="28"/>
    </row>
    <row r="21" customFormat="false" ht="15.75" hidden="false" customHeight="tru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8"/>
      <c r="Z21" s="28"/>
    </row>
    <row r="22" customFormat="false" ht="15.75" hidden="false" customHeight="true" outlineLevel="0" collapsed="false">
      <c r="A22" s="24" t="s">
        <v>0</v>
      </c>
      <c r="B22" s="24" t="s">
        <v>1</v>
      </c>
      <c r="C22" s="12" t="s">
        <v>2</v>
      </c>
      <c r="D22" s="6" t="s">
        <v>34</v>
      </c>
      <c r="E22" s="6"/>
      <c r="F22" s="6"/>
      <c r="G22" s="27" t="s">
        <v>4</v>
      </c>
      <c r="H22" s="11" t="s">
        <v>35</v>
      </c>
      <c r="I22" s="6" t="s">
        <v>5</v>
      </c>
      <c r="J22" s="6"/>
      <c r="K22" s="6" t="s">
        <v>6</v>
      </c>
      <c r="L22" s="12" t="s">
        <v>7</v>
      </c>
      <c r="M22" s="6" t="s">
        <v>8</v>
      </c>
      <c r="N22" s="6"/>
      <c r="O22" s="6" t="s">
        <v>36</v>
      </c>
      <c r="P22" s="6"/>
      <c r="Q22" s="6"/>
      <c r="R22" s="6"/>
      <c r="S22" s="6" t="s">
        <v>10</v>
      </c>
      <c r="T22" s="6"/>
      <c r="U22" s="6"/>
      <c r="V22" s="7" t="s">
        <v>11</v>
      </c>
      <c r="W22" s="7"/>
      <c r="X22" s="7"/>
      <c r="Y22" s="28"/>
      <c r="Z22" s="28"/>
    </row>
    <row r="23" customFormat="false" ht="29.25" hidden="false" customHeight="true" outlineLevel="0" collapsed="false">
      <c r="A23" s="24"/>
      <c r="B23" s="24"/>
      <c r="C23" s="24"/>
      <c r="D23" s="27" t="s">
        <v>12</v>
      </c>
      <c r="E23" s="11" t="s">
        <v>13</v>
      </c>
      <c r="F23" s="12" t="s">
        <v>14</v>
      </c>
      <c r="G23" s="27"/>
      <c r="H23" s="27"/>
      <c r="I23" s="12" t="s">
        <v>15</v>
      </c>
      <c r="J23" s="27" t="s">
        <v>16</v>
      </c>
      <c r="K23" s="11" t="s">
        <v>17</v>
      </c>
      <c r="L23" s="12"/>
      <c r="M23" s="29" t="s">
        <v>18</v>
      </c>
      <c r="N23" s="11" t="s">
        <v>19</v>
      </c>
      <c r="O23" s="12" t="s">
        <v>18</v>
      </c>
      <c r="P23" s="30" t="s">
        <v>20</v>
      </c>
      <c r="Q23" s="11" t="s">
        <v>19</v>
      </c>
      <c r="R23" s="12" t="s">
        <v>21</v>
      </c>
      <c r="S23" s="11" t="s">
        <v>22</v>
      </c>
      <c r="T23" s="12" t="s">
        <v>18</v>
      </c>
      <c r="U23" s="13" t="s">
        <v>19</v>
      </c>
      <c r="V23" s="14" t="s">
        <v>23</v>
      </c>
      <c r="W23" s="15" t="s">
        <v>24</v>
      </c>
      <c r="X23" s="16" t="s">
        <v>25</v>
      </c>
      <c r="Y23" s="28"/>
      <c r="Z23" s="28"/>
    </row>
    <row r="24" customFormat="false" ht="15.75" hidden="false" customHeight="true" outlineLevel="0" collapsed="false">
      <c r="A24" s="24" t="s">
        <v>33</v>
      </c>
      <c r="B24" s="24" t="s">
        <v>27</v>
      </c>
      <c r="C24" s="24" t="n">
        <v>20.8</v>
      </c>
      <c r="D24" s="24" t="n">
        <v>15</v>
      </c>
      <c r="E24" s="24" t="n">
        <v>26</v>
      </c>
      <c r="F24" s="24" t="n">
        <v>41</v>
      </c>
      <c r="G24" s="24" t="n">
        <v>22.7</v>
      </c>
      <c r="H24" s="23"/>
      <c r="I24" s="24" t="n">
        <v>2</v>
      </c>
      <c r="J24" s="24" t="n">
        <v>7.1</v>
      </c>
      <c r="K24" s="23"/>
      <c r="L24" s="24" t="n">
        <v>42.764</v>
      </c>
      <c r="M24" s="24" t="n">
        <v>2.746</v>
      </c>
      <c r="N24" s="24" t="n">
        <v>0.294</v>
      </c>
      <c r="O24" s="24" t="n">
        <v>0.0117</v>
      </c>
      <c r="P24" s="24" t="n">
        <v>0.0185</v>
      </c>
      <c r="Q24" s="24" t="n">
        <v>0.0021</v>
      </c>
      <c r="R24" s="21"/>
      <c r="S24" s="24" t="n">
        <v>9.64</v>
      </c>
      <c r="T24" s="24" t="n">
        <v>3.246</v>
      </c>
      <c r="U24" s="24" t="n">
        <v>0.221</v>
      </c>
      <c r="V24" s="21" t="n">
        <v>0.543</v>
      </c>
      <c r="W24" s="21" t="n">
        <v>1.118</v>
      </c>
      <c r="X24" s="33"/>
      <c r="Y24" s="28"/>
      <c r="Z24" s="28"/>
    </row>
    <row r="25" customFormat="false" ht="15.75" hidden="false" customHeight="true" outlineLevel="0" collapsed="false">
      <c r="A25" s="24"/>
      <c r="B25" s="24" t="s">
        <v>28</v>
      </c>
      <c r="C25" s="24" t="n">
        <v>19.7</v>
      </c>
      <c r="D25" s="24" t="n">
        <v>18</v>
      </c>
      <c r="E25" s="24" t="n">
        <v>21</v>
      </c>
      <c r="F25" s="24" t="n">
        <v>39</v>
      </c>
      <c r="G25" s="24" t="n">
        <v>20.4</v>
      </c>
      <c r="H25" s="23"/>
      <c r="I25" s="36" t="n">
        <v>3</v>
      </c>
      <c r="J25" s="24" t="n">
        <v>6.8</v>
      </c>
      <c r="K25" s="23"/>
      <c r="L25" s="24" t="n">
        <v>63.748</v>
      </c>
      <c r="M25" s="24" t="n">
        <v>4.167</v>
      </c>
      <c r="N25" s="24" t="n">
        <v>0.437</v>
      </c>
      <c r="O25" s="24" t="n">
        <v>0.0145</v>
      </c>
      <c r="P25" s="24" t="n">
        <v>0.0221</v>
      </c>
      <c r="Q25" s="24" t="n">
        <v>0.0025</v>
      </c>
      <c r="R25" s="21"/>
      <c r="S25" s="24" t="n">
        <v>10.73</v>
      </c>
      <c r="T25" s="24" t="n">
        <v>3.418</v>
      </c>
      <c r="U25" s="24" t="n">
        <v>0.237</v>
      </c>
      <c r="V25" s="21" t="n">
        <v>0.622</v>
      </c>
      <c r="W25" s="21" t="n">
        <v>1.208</v>
      </c>
      <c r="X25" s="33"/>
      <c r="Y25" s="28"/>
      <c r="Z25" s="28"/>
    </row>
    <row r="26" customFormat="false" ht="15.75" hidden="false" customHeight="true" outlineLevel="0" collapsed="false">
      <c r="A26" s="24"/>
      <c r="B26" s="24" t="s">
        <v>29</v>
      </c>
      <c r="C26" s="24" t="n">
        <v>20.3</v>
      </c>
      <c r="D26" s="24" t="n">
        <v>15</v>
      </c>
      <c r="E26" s="24" t="n">
        <v>23</v>
      </c>
      <c r="F26" s="24" t="n">
        <v>38</v>
      </c>
      <c r="G26" s="24" t="n">
        <v>21.3</v>
      </c>
      <c r="H26" s="23"/>
      <c r="I26" s="36" t="n">
        <v>3</v>
      </c>
      <c r="J26" s="24" t="n">
        <v>7.3</v>
      </c>
      <c r="K26" s="23"/>
      <c r="L26" s="24" t="n">
        <v>58.335</v>
      </c>
      <c r="M26" s="24" t="n">
        <v>3.628</v>
      </c>
      <c r="N26" s="24" t="n">
        <v>0.361</v>
      </c>
      <c r="O26" s="24" t="n">
        <v>0.0114</v>
      </c>
      <c r="P26" s="24" t="n">
        <v>0.0187</v>
      </c>
      <c r="Q26" s="24" t="n">
        <v>0.0018</v>
      </c>
      <c r="R26" s="21"/>
      <c r="S26" s="24" t="n">
        <v>9.28</v>
      </c>
      <c r="T26" s="24" t="n">
        <v>3.105</v>
      </c>
      <c r="U26" s="24" t="n">
        <v>0.249</v>
      </c>
      <c r="V26" s="21" t="n">
        <v>0.497</v>
      </c>
      <c r="W26" s="21" t="n">
        <v>0.982</v>
      </c>
      <c r="X26" s="33"/>
      <c r="Y26" s="28"/>
      <c r="Z26" s="28"/>
    </row>
    <row r="27" customFormat="false" ht="15.75" hidden="false" customHeight="true" outlineLevel="0" collapsed="false">
      <c r="A27" s="24"/>
      <c r="B27" s="24" t="s">
        <v>30</v>
      </c>
      <c r="C27" s="24" t="n">
        <v>19.6</v>
      </c>
      <c r="D27" s="24" t="n">
        <v>12</v>
      </c>
      <c r="E27" s="24" t="n">
        <v>29</v>
      </c>
      <c r="F27" s="24" t="n">
        <v>41</v>
      </c>
      <c r="G27" s="24" t="n">
        <v>19.8</v>
      </c>
      <c r="H27" s="23"/>
      <c r="I27" s="24" t="n">
        <v>4</v>
      </c>
      <c r="J27" s="24" t="n">
        <v>6.7</v>
      </c>
      <c r="K27" s="23"/>
      <c r="L27" s="24" t="n">
        <v>69.649</v>
      </c>
      <c r="M27" s="24" t="n">
        <v>4.483</v>
      </c>
      <c r="N27" s="24" t="n">
        <v>0.467</v>
      </c>
      <c r="O27" s="24" t="n">
        <v>0.0108</v>
      </c>
      <c r="P27" s="24" t="n">
        <v>0.0188</v>
      </c>
      <c r="Q27" s="24" t="n">
        <v>0.0021</v>
      </c>
      <c r="R27" s="21"/>
      <c r="S27" s="24" t="n">
        <v>10.87</v>
      </c>
      <c r="T27" s="24" t="n">
        <v>3.511</v>
      </c>
      <c r="U27" s="24" t="n">
        <v>0.258</v>
      </c>
      <c r="V27" s="21" t="n">
        <v>0.463</v>
      </c>
      <c r="W27" s="21" t="n">
        <v>0.974</v>
      </c>
      <c r="X27" s="33"/>
      <c r="Y27" s="28"/>
      <c r="Z27" s="28"/>
    </row>
    <row r="28" customFormat="false" ht="15.75" hidden="false" customHeight="true" outlineLevel="0" collapsed="false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15.75" hidden="false" customHeight="tru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15.75" hidden="false" customHeight="tru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15.75" hidden="false" customHeight="tru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15.75" hidden="false" customHeight="true" outlineLevel="0" collapsed="false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15.75" hidden="false" customHeight="true" outlineLevel="0" collapsed="false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15.75" hidden="false" customHeight="tru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15.75" hidden="false" customHeight="tru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15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15.75" hidden="false" customHeight="tru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15.75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15.75" hidden="false" customHeight="tru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15.75" hidden="false" customHeight="true" outlineLevel="0" collapsed="false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15.75" hidden="false" customHeight="true" outlineLevel="0" collapsed="false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15.75" hidden="false" customHeight="tru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15.75" hidden="false" customHeight="tru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15.75" hidden="false" customHeight="tru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15.75" hidden="false" customHeight="tru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15.75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15.75" hidden="false" customHeight="tru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15.75" hidden="false" customHeight="tru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15.75" hidden="false" customHeight="tru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15.75" hidden="false" customHeight="tru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15.75" hidden="false" customHeight="tru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15.75" hidden="false" customHeight="tru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15.75" hidden="false" customHeight="tru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15.75" hidden="false" customHeight="tru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15.75" hidden="false" customHeight="tru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15.75" hidden="false" customHeight="tru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15.75" hidden="false" customHeight="tru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15.75" hidden="false" customHeight="tru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15.75" hidden="false" customHeight="tru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15.75" hidden="false" customHeight="tru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15.75" hidden="false" customHeight="tru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15.75" hidden="false" customHeight="tru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15.75" hidden="false" customHeight="tru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15.75" hidden="false" customHeight="tru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15.75" hidden="false" customHeight="tru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15.75" hidden="false" customHeight="tru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15.75" hidden="false" customHeight="tru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15.75" hidden="false" customHeight="tru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15.75" hidden="false" customHeight="tru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15.75" hidden="false" customHeight="tru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15.75" hidden="false" customHeight="tru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15.75" hidden="false" customHeight="tru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15.75" hidden="false" customHeight="tru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15.75" hidden="false" customHeight="tru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15.75" hidden="false" customHeight="tru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15.75" hidden="false" customHeight="tru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15.75" hidden="false" customHeight="tru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15.75" hidden="false" customHeight="tru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15.75" hidden="false" customHeight="tru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15.75" hidden="false" customHeight="tru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15.75" hidden="false" customHeight="tru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15.75" hidden="false" customHeight="tru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15.75" hidden="false" customHeight="tru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15.75" hidden="false" customHeight="tru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15.75" hidden="false" customHeight="tru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15.75" hidden="false" customHeight="tru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15.75" hidden="false" customHeight="tru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15.75" hidden="false" customHeight="tru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15.75" hidden="false" customHeight="tru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15.75" hidden="false" customHeight="tru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15.75" hidden="false" customHeight="tru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15.75" hidden="false" customHeight="tru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15.75" hidden="false" customHeight="tru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15.75" hidden="false" customHeight="tru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15.75" hidden="false" customHeight="tru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15.75" hidden="false" customHeight="tru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15.75" hidden="false" customHeight="tru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15.75" hidden="false" customHeight="tru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15.75" hidden="false" customHeight="tru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15.75" hidden="false" customHeight="tru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15.75" hidden="false" customHeight="tru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15.75" hidden="false" customHeight="tru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15.75" hidden="false" customHeight="tru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15.75" hidden="false" customHeight="tru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15.75" hidden="false" customHeight="tru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15.75" hidden="false" customHeight="tru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15.75" hidden="false" customHeight="tru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15.75" hidden="false" customHeight="tru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15.75" hidden="false" customHeight="tru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15.75" hidden="false" customHeight="tru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15.75" hidden="false" customHeight="tru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15.75" hidden="false" customHeight="tru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15.75" hidden="false" customHeight="tru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15.75" hidden="false" customHeight="tru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15.75" hidden="false" customHeight="tru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15.75" hidden="false" customHeight="tru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15.75" hidden="false" customHeight="tru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15.75" hidden="false" customHeight="tru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15.75" hidden="false" customHeight="tru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15.75" hidden="false" customHeight="tru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15.75" hidden="false" customHeight="tru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15.75" hidden="false" customHeight="tru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15.75" hidden="false" customHeight="tru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15.75" hidden="false" customHeight="tru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15.75" hidden="false" customHeight="tru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15.75" hidden="false" customHeight="tru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15.75" hidden="false" customHeight="tru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15.75" hidden="false" customHeight="tru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customFormat="false" ht="15.75" hidden="false" customHeight="tru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customFormat="false" ht="15.75" hidden="false" customHeight="tru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customFormat="false" ht="15.75" hidden="false" customHeight="tru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customFormat="false" ht="15.75" hidden="false" customHeight="tru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customFormat="false" ht="15.75" hidden="false" customHeight="tru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customFormat="false" ht="15.75" hidden="false" customHeight="tru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customFormat="false" ht="15.75" hidden="false" customHeight="tru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customFormat="false" ht="15.75" hidden="false" customHeight="tru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customFormat="false" ht="15.75" hidden="false" customHeight="tru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customFormat="false" ht="15.7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customFormat="false" ht="15.75" hidden="false" customHeight="tru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customFormat="false" ht="15.75" hidden="false" customHeight="tru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customFormat="false" ht="15.75" hidden="false" customHeight="tru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customFormat="false" ht="15.75" hidden="false" customHeight="tru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customFormat="false" ht="15.75" hidden="false" customHeight="tru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customFormat="false" ht="15.75" hidden="false" customHeight="tru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customFormat="false" ht="15.75" hidden="false" customHeight="tru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customFormat="false" ht="15.75" hidden="false" customHeight="tru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customFormat="false" ht="15.75" hidden="false" customHeight="tru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customFormat="false" ht="15.75" hidden="false" customHeight="tru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customFormat="false" ht="15.75" hidden="false" customHeight="tru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customFormat="false" ht="15.75" hidden="false" customHeight="tru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customFormat="false" ht="15.75" hidden="false" customHeight="tru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customFormat="false" ht="15.75" hidden="false" customHeight="tru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customFormat="false" ht="15.75" hidden="false" customHeight="tru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customFormat="false" ht="15.75" hidden="false" customHeight="tru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customFormat="false" ht="15.75" hidden="false" customHeight="tru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customFormat="false" ht="15.75" hidden="false" customHeight="tru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customFormat="false" ht="15.75" hidden="false" customHeight="tru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customFormat="false" ht="15.75" hidden="false" customHeight="tru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customFormat="false" ht="15.75" hidden="false" customHeight="tru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customFormat="false" ht="15.75" hidden="false" customHeight="tru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customFormat="false" ht="15.75" hidden="false" customHeight="tru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customFormat="false" ht="15.75" hidden="false" customHeight="tru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customFormat="false" ht="15.75" hidden="false" customHeight="tru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customFormat="false" ht="15.75" hidden="false" customHeight="tru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customFormat="false" ht="15.75" hidden="false" customHeight="tru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customFormat="false" ht="15.75" hidden="false" customHeight="tru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customFormat="false" ht="15.75" hidden="false" customHeight="tru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customFormat="false" ht="15.75" hidden="false" customHeight="tru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customFormat="false" ht="15.75" hidden="false" customHeight="tru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customFormat="false" ht="15.75" hidden="false" customHeight="tru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customFormat="false" ht="15.75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customFormat="false" ht="15.75" hidden="false" customHeight="tru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customFormat="false" ht="15.75" hidden="false" customHeight="tru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customFormat="false" ht="15.75" hidden="false" customHeight="tru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customFormat="false" ht="15.75" hidden="false" customHeight="tru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customFormat="false" ht="15.75" hidden="false" customHeight="tru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customFormat="false" ht="15.75" hidden="false" customHeight="tru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customFormat="false" ht="15.75" hidden="false" customHeight="tru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customFormat="false" ht="15.75" hidden="false" customHeight="tru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customFormat="false" ht="15.75" hidden="false" customHeight="tru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customFormat="false" ht="15.75" hidden="false" customHeight="tru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customFormat="false" ht="15.75" hidden="false" customHeight="tru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customFormat="false" ht="15.75" hidden="false" customHeight="tru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customFormat="false" ht="15.75" hidden="false" customHeight="tru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customFormat="false" ht="15.75" hidden="false" customHeight="tru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customFormat="false" ht="15.75" hidden="false" customHeight="tru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customFormat="false" ht="15.75" hidden="false" customHeight="tru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customFormat="false" ht="15.75" hidden="false" customHeight="tru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customFormat="false" ht="15.75" hidden="false" customHeight="tru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customFormat="false" ht="15.75" hidden="false" customHeight="tru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customFormat="false" ht="15.75" hidden="false" customHeight="tru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customFormat="false" ht="15.75" hidden="false" customHeight="tru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customFormat="false" ht="15.75" hidden="false" customHeight="tru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customFormat="false" ht="15.75" hidden="false" customHeight="tru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customFormat="false" ht="15.75" hidden="false" customHeight="tru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customFormat="false" ht="15.75" hidden="false" customHeight="tru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customFormat="false" ht="15.75" hidden="false" customHeight="tru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customFormat="false" ht="15.75" hidden="false" customHeight="tru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customFormat="false" ht="15.75" hidden="false" customHeight="tru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customFormat="false" ht="15.75" hidden="false" customHeight="tru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customFormat="false" ht="15.75" hidden="false" customHeight="tru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customFormat="false" ht="15.75" hidden="false" customHeight="tru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customFormat="false" ht="15.75" hidden="false" customHeight="tru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customFormat="false" ht="15.75" hidden="false" customHeight="tru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customFormat="false" ht="15.75" hidden="false" customHeight="tru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customFormat="false" ht="15.75" hidden="false" customHeight="tru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customFormat="false" ht="15.75" hidden="false" customHeight="tru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customFormat="false" ht="15.75" hidden="false" customHeight="tru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customFormat="false" ht="15.75" hidden="false" customHeight="tru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customFormat="false" ht="15.75" hidden="false" customHeight="tru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customFormat="false" ht="15.75" hidden="false" customHeight="tru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customFormat="false" ht="15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customFormat="false" ht="15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customFormat="false" ht="15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customFormat="false" ht="15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customFormat="false" ht="15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customFormat="false" ht="15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customFormat="false" ht="15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customFormat="false" ht="15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customFormat="false" ht="15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customFormat="false" ht="15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customFormat="false" ht="15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customFormat="false" ht="15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customFormat="false" ht="15.75" hidden="false" customHeight="tru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customFormat="false" ht="15.75" hidden="false" customHeight="tru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customFormat="false" ht="15.75" hidden="false" customHeight="tru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customFormat="false" ht="15.75" hidden="false" customHeight="tru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customFormat="false" ht="15.75" hidden="false" customHeight="tru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customFormat="false" ht="15.75" hidden="false" customHeight="tru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customFormat="false" ht="15.75" hidden="false" customHeight="tru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customFormat="false" ht="15.75" hidden="false" customHeight="tru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customFormat="false" ht="15.75" hidden="false" customHeight="tru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customFormat="false" ht="15.75" hidden="false" customHeight="tru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customFormat="false" ht="15.75" hidden="false" customHeight="tru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customFormat="false" ht="15.75" hidden="false" customHeight="tru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customFormat="false" ht="15.75" hidden="false" customHeight="tru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customFormat="false" ht="15.75" hidden="false" customHeight="tru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customFormat="false" ht="15.75" hidden="false" customHeight="tru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customFormat="false" ht="15.75" hidden="false" customHeight="tru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customFormat="false" ht="15.75" hidden="false" customHeight="tru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customFormat="false" ht="15.75" hidden="false" customHeight="tru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customFormat="false" ht="15.75" hidden="false" customHeight="tru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customFormat="false" ht="15.75" hidden="false" customHeight="tru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customFormat="false" ht="15.75" hidden="false" customHeight="tru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customFormat="false" ht="15.75" hidden="false" customHeight="tru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customFormat="false" ht="15.75" hidden="false" customHeight="tru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customFormat="false" ht="15.75" hidden="false" customHeight="tru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customFormat="false" ht="15.75" hidden="false" customHeight="tru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customFormat="false" ht="15.75" hidden="false" customHeight="tru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customFormat="false" ht="15.75" hidden="false" customHeight="tru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customFormat="false" ht="15.75" hidden="false" customHeight="tru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customFormat="false" ht="15.75" hidden="false" customHeight="tru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customFormat="false" ht="15.75" hidden="false" customHeight="tru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customFormat="false" ht="15.75" hidden="false" customHeight="tru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customFormat="false" ht="15.75" hidden="false" customHeight="tru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customFormat="false" ht="15.75" hidden="false" customHeight="tru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customFormat="false" ht="15.75" hidden="false" customHeight="tru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customFormat="false" ht="15.75" hidden="false" customHeight="tru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customFormat="false" ht="15.75" hidden="false" customHeight="tru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customFormat="false" ht="15.75" hidden="false" customHeight="tru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customFormat="false" ht="15.75" hidden="false" customHeight="tru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customFormat="false" ht="15.75" hidden="false" customHeight="tru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customFormat="false" ht="15.75" hidden="false" customHeight="tru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customFormat="false" ht="15.75" hidden="false" customHeight="tru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customFormat="false" ht="15.75" hidden="false" customHeight="tru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customFormat="false" ht="15.75" hidden="false" customHeight="tru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customFormat="false" ht="15.75" hidden="false" customHeight="tru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customFormat="false" ht="15.75" hidden="false" customHeight="tru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customFormat="false" ht="15.75" hidden="false" customHeight="tru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customFormat="false" ht="15.75" hidden="false" customHeight="tru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customFormat="false" ht="15.75" hidden="false" customHeight="tru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customFormat="false" ht="15.75" hidden="false" customHeight="tru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customFormat="false" ht="15.75" hidden="false" customHeight="tru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customFormat="false" ht="15.75" hidden="false" customHeight="tru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customFormat="false" ht="15.75" hidden="false" customHeight="tru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customFormat="false" ht="15.75" hidden="false" customHeight="tru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customFormat="false" ht="15.75" hidden="false" customHeight="tru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customFormat="false" ht="15.75" hidden="false" customHeight="tru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customFormat="false" ht="15.75" hidden="false" customHeight="tru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customFormat="false" ht="15.75" hidden="false" customHeight="tru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customFormat="false" ht="15.75" hidden="false" customHeight="tru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customFormat="false" ht="15.75" hidden="false" customHeight="tru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customFormat="false" ht="15.75" hidden="false" customHeight="tru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customFormat="false" ht="15.75" hidden="false" customHeight="tru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customFormat="false" ht="15.75" hidden="false" customHeight="tru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customFormat="false" ht="15.75" hidden="false" customHeight="tru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customFormat="false" ht="15.75" hidden="false" customHeight="tru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customFormat="false" ht="15.75" hidden="false" customHeight="tru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customFormat="false" ht="15.75" hidden="false" customHeight="tru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customFormat="false" ht="15.75" hidden="false" customHeight="tru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customFormat="false" ht="15.75" hidden="false" customHeight="tru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customFormat="false" ht="15.75" hidden="false" customHeight="tru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customFormat="false" ht="15.75" hidden="false" customHeight="tru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customFormat="false" ht="15.75" hidden="false" customHeight="tru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customFormat="false" ht="15.75" hidden="false" customHeight="tru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customFormat="false" ht="15.75" hidden="false" customHeight="tru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customFormat="false" ht="15.75" hidden="false" customHeight="tru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customFormat="false" ht="15.75" hidden="false" customHeight="tru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customFormat="false" ht="15.75" hidden="false" customHeight="tru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customFormat="false" ht="15.75" hidden="false" customHeight="tru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customFormat="false" ht="15.75" hidden="false" customHeight="tru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customFormat="false" ht="15.75" hidden="false" customHeight="tru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customFormat="false" ht="15.75" hidden="false" customHeight="tru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customFormat="false" ht="15.75" hidden="false" customHeight="tru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customFormat="false" ht="15.75" hidden="false" customHeight="tru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customFormat="false" ht="15.75" hidden="false" customHeight="tru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customFormat="false" ht="15.75" hidden="false" customHeight="tru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customFormat="false" ht="15.75" hidden="false" customHeight="tru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customFormat="false" ht="15.75" hidden="false" customHeight="tru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customFormat="false" ht="15.75" hidden="false" customHeight="tru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customFormat="false" ht="15.75" hidden="false" customHeight="tru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customFormat="false" ht="15.75" hidden="false" customHeight="tru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customFormat="false" ht="15.75" hidden="false" customHeight="tru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customFormat="false" ht="15.75" hidden="false" customHeight="tru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customFormat="false" ht="15.75" hidden="false" customHeight="tru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customFormat="false" ht="15.75" hidden="false" customHeight="tru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customFormat="false" ht="15.75" hidden="false" customHeight="tru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customFormat="false" ht="15.75" hidden="false" customHeight="tru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customFormat="false" ht="15.75" hidden="false" customHeight="tru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customFormat="false" ht="15.75" hidden="false" customHeight="tru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customFormat="false" ht="15.75" hidden="false" customHeight="tru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customFormat="false" ht="15.75" hidden="false" customHeight="tru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customFormat="false" ht="15.75" hidden="false" customHeight="tru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customFormat="false" ht="15.75" hidden="false" customHeight="tru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customFormat="false" ht="15.75" hidden="false" customHeight="tru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customFormat="false" ht="15.75" hidden="false" customHeight="tru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customFormat="false" ht="15.75" hidden="false" customHeight="tru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customFormat="false" ht="15.75" hidden="false" customHeight="tru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customFormat="false" ht="15.75" hidden="false" customHeight="tru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customFormat="false" ht="15.75" hidden="false" customHeight="tru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customFormat="false" ht="15.75" hidden="false" customHeight="tru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customFormat="false" ht="15.75" hidden="false" customHeight="tru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customFormat="false" ht="15.75" hidden="false" customHeight="tru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customFormat="false" ht="15.75" hidden="false" customHeight="tru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customFormat="false" ht="15.75" hidden="false" customHeight="tru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customFormat="false" ht="15.75" hidden="false" customHeight="tru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customFormat="false" ht="15.75" hidden="false" customHeight="tru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customFormat="false" ht="15.75" hidden="false" customHeight="tru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customFormat="false" ht="15.75" hidden="false" customHeight="tru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customFormat="false" ht="15.75" hidden="false" customHeight="tru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customFormat="false" ht="15.75" hidden="false" customHeight="tru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customFormat="false" ht="15.75" hidden="false" customHeight="tru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customFormat="false" ht="15.75" hidden="false" customHeight="tru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customFormat="false" ht="15.75" hidden="false" customHeight="tru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customFormat="false" ht="15.75" hidden="false" customHeight="tru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customFormat="false" ht="15.75" hidden="false" customHeight="tru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customFormat="false" ht="15.75" hidden="false" customHeight="tru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customFormat="false" ht="15.75" hidden="false" customHeight="tru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customFormat="false" ht="15.75" hidden="false" customHeight="tru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customFormat="false" ht="15.75" hidden="false" customHeight="tru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customFormat="false" ht="15.75" hidden="false" customHeight="tru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customFormat="false" ht="15.75" hidden="false" customHeight="tru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customFormat="false" ht="15.75" hidden="false" customHeight="tru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customFormat="false" ht="15.75" hidden="false" customHeight="tru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customFormat="false" ht="15.75" hidden="false" customHeight="tru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customFormat="false" ht="15.75" hidden="false" customHeight="tru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customFormat="false" ht="15.75" hidden="false" customHeight="tru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customFormat="false" ht="15.75" hidden="false" customHeight="tru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customFormat="false" ht="15.75" hidden="false" customHeight="tru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customFormat="false" ht="15.75" hidden="false" customHeight="tru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customFormat="false" ht="15.75" hidden="false" customHeight="tru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customFormat="false" ht="15.75" hidden="false" customHeight="tru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customFormat="false" ht="15.75" hidden="false" customHeight="tru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customFormat="false" ht="15.75" hidden="false" customHeight="tru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customFormat="false" ht="15.75" hidden="false" customHeight="tru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customFormat="false" ht="15.75" hidden="false" customHeight="tru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customFormat="false" ht="15.75" hidden="false" customHeight="tru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customFormat="false" ht="15.75" hidden="false" customHeight="tru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customFormat="false" ht="15.75" hidden="false" customHeight="tru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customFormat="false" ht="15.75" hidden="false" customHeight="tru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customFormat="false" ht="15.75" hidden="false" customHeight="tru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customFormat="false" ht="15.75" hidden="false" customHeight="tru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customFormat="false" ht="15.75" hidden="false" customHeight="tru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customFormat="false" ht="15.75" hidden="false" customHeight="tru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customFormat="false" ht="15.75" hidden="false" customHeight="tru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customFormat="false" ht="15.75" hidden="false" customHeight="tru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customFormat="false" ht="15.75" hidden="false" customHeight="tru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customFormat="false" ht="15.75" hidden="false" customHeight="tru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customFormat="false" ht="15.75" hidden="false" customHeight="tru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customFormat="false" ht="15.75" hidden="false" customHeight="tru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customFormat="false" ht="15.75" hidden="false" customHeight="tru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customFormat="false" ht="15.75" hidden="false" customHeight="tru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customFormat="false" ht="15.75" hidden="false" customHeight="tru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customFormat="false" ht="15.75" hidden="false" customHeight="tru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customFormat="false" ht="15.75" hidden="false" customHeight="tru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customFormat="false" ht="15.75" hidden="false" customHeight="tru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customFormat="false" ht="15.75" hidden="false" customHeight="tru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customFormat="false" ht="15.75" hidden="false" customHeight="tru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customFormat="false" ht="15.75" hidden="false" customHeight="tru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customFormat="false" ht="15.75" hidden="false" customHeight="tru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customFormat="false" ht="15.75" hidden="false" customHeight="tru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customFormat="false" ht="15.75" hidden="false" customHeight="tru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customFormat="false" ht="15.75" hidden="false" customHeight="tru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customFormat="false" ht="15.75" hidden="false" customHeight="tru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customFormat="false" ht="15.75" hidden="false" customHeight="tru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customFormat="false" ht="15.75" hidden="false" customHeight="tru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customFormat="false" ht="15.75" hidden="false" customHeight="tru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customFormat="false" ht="15.75" hidden="false" customHeight="tru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customFormat="false" ht="15.75" hidden="false" customHeight="tru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customFormat="false" ht="15.75" hidden="false" customHeight="tru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customFormat="false" ht="15.75" hidden="false" customHeight="tru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customFormat="false" ht="15.75" hidden="false" customHeight="tru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customFormat="false" ht="15.75" hidden="false" customHeight="tru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customFormat="false" ht="15.75" hidden="false" customHeight="tru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customFormat="false" ht="15.75" hidden="false" customHeight="tru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customFormat="false" ht="15.75" hidden="false" customHeight="tru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customFormat="false" ht="15.75" hidden="false" customHeight="tru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customFormat="false" ht="15.75" hidden="false" customHeight="tru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customFormat="false" ht="15.75" hidden="false" customHeight="tru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customFormat="false" ht="15.75" hidden="false" customHeight="tru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customFormat="false" ht="15.75" hidden="false" customHeight="tru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customFormat="false" ht="15.75" hidden="false" customHeight="tru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customFormat="false" ht="15.75" hidden="false" customHeight="tru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customFormat="false" ht="15.75" hidden="false" customHeight="tru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customFormat="false" ht="15.75" hidden="false" customHeight="tru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customFormat="false" ht="15.75" hidden="false" customHeight="tru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customFormat="false" ht="15.75" hidden="false" customHeight="tru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customFormat="false" ht="15.75" hidden="false" customHeight="tru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customFormat="false" ht="15.75" hidden="false" customHeight="tru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customFormat="false" ht="15.75" hidden="false" customHeight="tru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customFormat="false" ht="15.75" hidden="false" customHeight="tru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customFormat="false" ht="15.75" hidden="false" customHeight="tru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customFormat="false" ht="15.75" hidden="false" customHeight="tru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customFormat="false" ht="15.75" hidden="false" customHeight="tru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customFormat="false" ht="15.75" hidden="false" customHeight="tru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customFormat="false" ht="15.75" hidden="false" customHeight="tru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customFormat="false" ht="15.75" hidden="false" customHeight="tru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customFormat="false" ht="15.75" hidden="false" customHeight="tru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customFormat="false" ht="15.75" hidden="false" customHeight="tru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customFormat="false" ht="15.75" hidden="false" customHeight="tru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customFormat="false" ht="15.75" hidden="false" customHeight="tru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customFormat="false" ht="15.75" hidden="false" customHeight="tru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customFormat="false" ht="15.75" hidden="false" customHeight="tru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customFormat="false" ht="15.75" hidden="false" customHeight="tru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customFormat="false" ht="15.75" hidden="false" customHeight="tru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customFormat="false" ht="15.75" hidden="false" customHeight="tru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customFormat="false" ht="15.75" hidden="false" customHeight="tru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customFormat="false" ht="15.75" hidden="false" customHeight="tru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customFormat="false" ht="15.75" hidden="false" customHeight="tru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customFormat="false" ht="15.75" hidden="false" customHeight="tru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customFormat="false" ht="15.75" hidden="false" customHeight="tru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customFormat="false" ht="15.75" hidden="false" customHeight="tru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customFormat="false" ht="15.75" hidden="false" customHeight="tru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customFormat="false" ht="15.75" hidden="false" customHeight="tru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customFormat="false" ht="15.75" hidden="false" customHeight="tru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customFormat="false" ht="15.75" hidden="false" customHeight="tru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customFormat="false" ht="15.75" hidden="false" customHeight="tru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customFormat="false" ht="15.75" hidden="false" customHeight="tru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customFormat="false" ht="15.75" hidden="false" customHeight="tru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customFormat="false" ht="15.75" hidden="false" customHeight="tru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customFormat="false" ht="15.75" hidden="false" customHeight="tru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customFormat="false" ht="15.75" hidden="false" customHeight="tru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customFormat="false" ht="15.75" hidden="false" customHeight="tru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customFormat="false" ht="15.75" hidden="false" customHeight="tru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customFormat="false" ht="15.75" hidden="false" customHeight="tru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customFormat="false" ht="15.75" hidden="false" customHeight="tru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customFormat="false" ht="15.75" hidden="false" customHeight="tru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customFormat="false" ht="15.75" hidden="false" customHeight="tru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customFormat="false" ht="15.75" hidden="false" customHeight="tru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customFormat="false" ht="15.75" hidden="false" customHeight="tru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customFormat="false" ht="15.75" hidden="false" customHeight="tru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customFormat="false" ht="15.75" hidden="false" customHeight="tru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customFormat="false" ht="15.75" hidden="false" customHeight="tru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customFormat="false" ht="15.75" hidden="false" customHeight="tru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customFormat="false" ht="15.75" hidden="false" customHeight="tru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customFormat="false" ht="15.75" hidden="false" customHeight="tru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customFormat="false" ht="15.75" hidden="false" customHeight="tru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customFormat="false" ht="15.75" hidden="false" customHeight="tru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customFormat="false" ht="15.75" hidden="false" customHeight="tru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customFormat="false" ht="15.75" hidden="false" customHeight="tru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customFormat="false" ht="15.75" hidden="false" customHeight="tru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customFormat="false" ht="15.75" hidden="false" customHeight="tru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customFormat="false" ht="15.75" hidden="false" customHeight="tru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customFormat="false" ht="15.75" hidden="false" customHeight="tru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customFormat="false" ht="15.75" hidden="false" customHeight="tru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customFormat="false" ht="15.75" hidden="false" customHeight="tru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customFormat="false" ht="15.75" hidden="false" customHeight="tru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customFormat="false" ht="15.75" hidden="false" customHeight="tru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customFormat="false" ht="15.75" hidden="false" customHeight="tru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customFormat="false" ht="15.75" hidden="false" customHeight="tru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customFormat="false" ht="15.75" hidden="false" customHeight="tru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customFormat="false" ht="15.75" hidden="false" customHeight="tru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customFormat="false" ht="15.75" hidden="false" customHeight="tru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customFormat="false" ht="15.75" hidden="false" customHeight="tru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customFormat="false" ht="15.75" hidden="false" customHeight="tru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customFormat="false" ht="15.75" hidden="false" customHeight="tru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customFormat="false" ht="15.75" hidden="false" customHeight="tru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customFormat="false" ht="15.75" hidden="false" customHeight="tru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customFormat="false" ht="15.75" hidden="false" customHeight="tru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customFormat="false" ht="15.75" hidden="false" customHeight="tru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customFormat="false" ht="15.75" hidden="false" customHeight="tru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customFormat="false" ht="15.75" hidden="false" customHeight="tru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customFormat="false" ht="15.75" hidden="false" customHeight="tru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customFormat="false" ht="15.75" hidden="false" customHeight="tru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customFormat="false" ht="15.75" hidden="false" customHeight="tru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customFormat="false" ht="15.75" hidden="false" customHeight="tru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customFormat="false" ht="15.75" hidden="false" customHeight="tru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customFormat="false" ht="15.75" hidden="false" customHeight="tru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customFormat="false" ht="15.75" hidden="false" customHeight="tru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customFormat="false" ht="15.75" hidden="false" customHeight="tru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customFormat="false" ht="15.75" hidden="false" customHeight="tru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customFormat="false" ht="15.75" hidden="false" customHeight="tru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customFormat="false" ht="15.75" hidden="false" customHeight="tru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customFormat="false" ht="15.75" hidden="false" customHeight="tru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customFormat="false" ht="15.75" hidden="false" customHeight="tru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customFormat="false" ht="15.75" hidden="false" customHeight="tru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customFormat="false" ht="15.75" hidden="false" customHeight="tru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customFormat="false" ht="15.75" hidden="false" customHeight="tru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customFormat="false" ht="15.75" hidden="false" customHeight="tru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customFormat="false" ht="15.75" hidden="false" customHeight="tru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customFormat="false" ht="15.75" hidden="false" customHeight="tru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customFormat="false" ht="15.75" hidden="false" customHeight="tru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customFormat="false" ht="15.75" hidden="false" customHeight="tru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customFormat="false" ht="15.75" hidden="false" customHeight="tru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customFormat="false" ht="15.75" hidden="false" customHeight="tru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customFormat="false" ht="15.75" hidden="false" customHeight="tru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customFormat="false" ht="15.75" hidden="false" customHeight="tru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customFormat="false" ht="15.75" hidden="false" customHeight="tru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customFormat="false" ht="15.75" hidden="false" customHeight="tru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customFormat="false" ht="15.75" hidden="false" customHeight="tru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15.75" hidden="false" customHeight="tru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customFormat="false" ht="15.75" hidden="false" customHeight="tru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customFormat="false" ht="15.75" hidden="false" customHeight="tru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customFormat="false" ht="15.75" hidden="false" customHeight="tru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customFormat="false" ht="15.75" hidden="false" customHeight="tru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customFormat="false" ht="15.75" hidden="false" customHeight="tru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customFormat="false" ht="15.75" hidden="false" customHeight="tru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customFormat="false" ht="15.75" hidden="false" customHeight="tru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customFormat="false" ht="15.75" hidden="false" customHeight="tru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customFormat="false" ht="15.75" hidden="false" customHeight="tru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customFormat="false" ht="15.75" hidden="false" customHeight="tru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customFormat="false" ht="15.75" hidden="false" customHeight="tru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customFormat="false" ht="15.75" hidden="false" customHeight="tru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customFormat="false" ht="15.75" hidden="false" customHeight="tru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customFormat="false" ht="15.75" hidden="false" customHeight="tru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customFormat="false" ht="15.75" hidden="false" customHeight="tru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customFormat="false" ht="15.75" hidden="false" customHeight="tru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customFormat="false" ht="15.75" hidden="false" customHeight="tru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customFormat="false" ht="15.75" hidden="false" customHeight="tru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customFormat="false" ht="15.75" hidden="false" customHeight="tru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customFormat="false" ht="15.75" hidden="false" customHeight="tru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customFormat="false" ht="15.75" hidden="false" customHeight="tru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customFormat="false" ht="15.75" hidden="false" customHeight="tru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customFormat="false" ht="15.75" hidden="false" customHeight="tru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customFormat="false" ht="15.75" hidden="false" customHeight="tru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customFormat="false" ht="15.75" hidden="false" customHeight="tru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customFormat="false" ht="15.75" hidden="false" customHeight="tru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customFormat="false" ht="15.75" hidden="false" customHeight="tru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customFormat="false" ht="15.75" hidden="false" customHeight="tru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customFormat="false" ht="15.75" hidden="false" customHeight="tru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customFormat="false" ht="15.75" hidden="false" customHeight="tru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customFormat="false" ht="15.75" hidden="false" customHeight="tru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customFormat="false" ht="15.75" hidden="false" customHeight="tru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customFormat="false" ht="15.75" hidden="false" customHeight="tru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customFormat="false" ht="15.75" hidden="false" customHeight="tru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customFormat="false" ht="15.75" hidden="false" customHeight="tru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customFormat="false" ht="15.75" hidden="false" customHeight="tru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customFormat="false" ht="15.75" hidden="false" customHeight="tru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customFormat="false" ht="15.75" hidden="false" customHeight="tru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customFormat="false" ht="15.75" hidden="false" customHeight="tru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customFormat="false" ht="15.75" hidden="false" customHeight="tru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customFormat="false" ht="15.75" hidden="false" customHeight="tru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customFormat="false" ht="15.75" hidden="false" customHeight="tru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customFormat="false" ht="15.75" hidden="false" customHeight="tru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customFormat="false" ht="15.75" hidden="false" customHeight="tru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customFormat="false" ht="15.75" hidden="false" customHeight="tru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customFormat="false" ht="15.75" hidden="false" customHeight="tru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customFormat="false" ht="15.75" hidden="false" customHeight="tru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customFormat="false" ht="15.75" hidden="false" customHeight="tru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customFormat="false" ht="15.75" hidden="false" customHeight="tru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customFormat="false" ht="15.75" hidden="false" customHeight="tru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customFormat="false" ht="15.75" hidden="false" customHeight="tru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customFormat="false" ht="15.75" hidden="false" customHeight="tru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customFormat="false" ht="15.75" hidden="false" customHeight="tru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customFormat="false" ht="15.75" hidden="false" customHeight="tru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customFormat="false" ht="15.75" hidden="false" customHeight="tru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customFormat="false" ht="15.75" hidden="false" customHeight="tru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customFormat="false" ht="15.75" hidden="false" customHeight="tru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customFormat="false" ht="15.75" hidden="false" customHeight="tru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customFormat="false" ht="15.75" hidden="false" customHeight="tru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customFormat="false" ht="15.75" hidden="false" customHeight="tru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customFormat="false" ht="15.75" hidden="false" customHeight="tru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customFormat="false" ht="15.75" hidden="false" customHeight="tru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customFormat="false" ht="15.75" hidden="false" customHeight="tru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customFormat="false" ht="15.75" hidden="false" customHeight="tru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customFormat="false" ht="15.75" hidden="false" customHeight="tru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customFormat="false" ht="15.75" hidden="false" customHeight="tru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customFormat="false" ht="15.75" hidden="false" customHeight="tru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customFormat="false" ht="15.75" hidden="false" customHeight="tru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customFormat="false" ht="15.75" hidden="false" customHeight="tru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customFormat="false" ht="15.75" hidden="false" customHeight="tru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customFormat="false" ht="15.75" hidden="false" customHeight="tru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customFormat="false" ht="15.75" hidden="false" customHeight="tru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customFormat="false" ht="15.75" hidden="false" customHeight="tru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customFormat="false" ht="15.75" hidden="false" customHeight="tru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customFormat="false" ht="15.75" hidden="false" customHeight="tru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customFormat="false" ht="15.75" hidden="false" customHeight="tru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customFormat="false" ht="15.75" hidden="false" customHeight="tru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customFormat="false" ht="15.75" hidden="false" customHeight="tru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customFormat="false" ht="15.75" hidden="false" customHeight="tru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customFormat="false" ht="15.75" hidden="false" customHeight="tru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customFormat="false" ht="15.75" hidden="false" customHeight="tru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customFormat="false" ht="15.75" hidden="false" customHeight="tru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customFormat="false" ht="15.75" hidden="false" customHeight="tru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customFormat="false" ht="15.75" hidden="false" customHeight="tru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customFormat="false" ht="15.75" hidden="false" customHeight="tru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customFormat="false" ht="15.75" hidden="false" customHeight="tru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customFormat="false" ht="15.75" hidden="false" customHeight="tru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customFormat="false" ht="15.75" hidden="false" customHeight="tru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customFormat="false" ht="15.75" hidden="false" customHeight="tru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customFormat="false" ht="15.75" hidden="false" customHeight="tru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customFormat="false" ht="15.75" hidden="false" customHeight="tru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customFormat="false" ht="15.75" hidden="false" customHeight="tru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customFormat="false" ht="15.75" hidden="false" customHeight="tru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customFormat="false" ht="15.75" hidden="false" customHeight="tru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customFormat="false" ht="15.75" hidden="false" customHeight="tru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customFormat="false" ht="15.75" hidden="false" customHeight="tru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customFormat="false" ht="15.75" hidden="false" customHeight="tru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customFormat="false" ht="15.75" hidden="false" customHeight="tru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customFormat="false" ht="15.75" hidden="false" customHeight="tru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customFormat="false" ht="15.75" hidden="false" customHeight="tru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customFormat="false" ht="15.75" hidden="false" customHeight="tru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customFormat="false" ht="15.75" hidden="false" customHeight="tru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customFormat="false" ht="15.75" hidden="false" customHeight="tru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customFormat="false" ht="15.75" hidden="false" customHeight="tru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customFormat="false" ht="15.75" hidden="false" customHeight="tru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customFormat="false" ht="15.75" hidden="false" customHeight="tru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customFormat="false" ht="15.75" hidden="false" customHeight="tru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customFormat="false" ht="15.75" hidden="false" customHeight="tru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customFormat="false" ht="15.75" hidden="false" customHeight="tru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customFormat="false" ht="15.75" hidden="false" customHeight="tru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customFormat="false" ht="15.75" hidden="false" customHeight="tru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customFormat="false" ht="15.75" hidden="false" customHeight="tru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customFormat="false" ht="15.75" hidden="false" customHeight="tru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customFormat="false" ht="15.75" hidden="false" customHeight="tru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customFormat="false" ht="15.75" hidden="false" customHeight="tru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customFormat="false" ht="15.75" hidden="false" customHeight="tru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customFormat="false" ht="15.75" hidden="false" customHeight="tru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customFormat="false" ht="15.75" hidden="false" customHeight="tru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customFormat="false" ht="15.75" hidden="false" customHeight="tru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customFormat="false" ht="15.75" hidden="false" customHeight="tru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customFormat="false" ht="15.75" hidden="false" customHeight="tru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customFormat="false" ht="15.75" hidden="false" customHeight="tru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customFormat="false" ht="15.75" hidden="false" customHeight="tru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customFormat="false" ht="15.75" hidden="false" customHeight="tru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customFormat="false" ht="15.75" hidden="false" customHeight="tru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customFormat="false" ht="15.75" hidden="false" customHeight="tru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customFormat="false" ht="15.75" hidden="false" customHeight="tru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customFormat="false" ht="15.75" hidden="false" customHeight="tru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customFormat="false" ht="15.75" hidden="false" customHeight="tru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customFormat="false" ht="15.75" hidden="false" customHeight="tru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customFormat="false" ht="15.75" hidden="false" customHeight="tru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customFormat="false" ht="15.75" hidden="false" customHeight="tru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customFormat="false" ht="15.75" hidden="false" customHeight="tru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customFormat="false" ht="15.75" hidden="false" customHeight="tru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customFormat="false" ht="15.75" hidden="false" customHeight="tru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customFormat="false" ht="15.75" hidden="false" customHeight="tru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customFormat="false" ht="15.75" hidden="false" customHeight="tru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customFormat="false" ht="15.75" hidden="false" customHeight="tru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customFormat="false" ht="15.75" hidden="false" customHeight="tru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customFormat="false" ht="15.75" hidden="false" customHeight="tru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customFormat="false" ht="15.75" hidden="false" customHeight="tru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customFormat="false" ht="15.75" hidden="false" customHeight="tru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customFormat="false" ht="15.75" hidden="false" customHeight="tru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customFormat="false" ht="15.75" hidden="false" customHeight="tru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customFormat="false" ht="15.75" hidden="false" customHeight="tru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customFormat="false" ht="15.75" hidden="false" customHeight="tru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customFormat="false" ht="15.75" hidden="false" customHeight="tru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customFormat="false" ht="15.75" hidden="false" customHeight="tru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customFormat="false" ht="15.75" hidden="false" customHeight="tru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customFormat="false" ht="15.75" hidden="false" customHeight="tru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customFormat="false" ht="15.75" hidden="false" customHeight="tru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customFormat="false" ht="15.75" hidden="false" customHeight="tru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customFormat="false" ht="15.75" hidden="false" customHeight="tru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customFormat="false" ht="15.75" hidden="false" customHeight="tru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customFormat="false" ht="15.75" hidden="false" customHeight="tru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customFormat="false" ht="15.75" hidden="false" customHeight="tru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customFormat="false" ht="15.75" hidden="false" customHeight="tru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customFormat="false" ht="15.75" hidden="false" customHeight="tru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customFormat="false" ht="15.75" hidden="false" customHeight="tru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customFormat="false" ht="15.75" hidden="false" customHeight="tru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customFormat="false" ht="15.75" hidden="false" customHeight="tru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customFormat="false" ht="15.75" hidden="false" customHeight="tru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customFormat="false" ht="15.75" hidden="false" customHeight="tru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customFormat="false" ht="15.75" hidden="false" customHeight="tru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customFormat="false" ht="15.75" hidden="false" customHeight="tru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customFormat="false" ht="15.75" hidden="false" customHeight="tru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customFormat="false" ht="15.75" hidden="false" customHeight="tru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customFormat="false" ht="15.75" hidden="false" customHeight="tru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customFormat="false" ht="15.75" hidden="false" customHeight="tru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customFormat="false" ht="15.75" hidden="false" customHeight="tru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customFormat="false" ht="15.75" hidden="false" customHeight="tru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customFormat="false" ht="15.75" hidden="false" customHeight="tru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customFormat="false" ht="15.75" hidden="false" customHeight="tru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customFormat="false" ht="15.75" hidden="false" customHeight="tru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customFormat="false" ht="15.75" hidden="false" customHeight="tru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customFormat="false" ht="15.75" hidden="false" customHeight="tru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customFormat="false" ht="15.75" hidden="false" customHeight="tru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customFormat="false" ht="15.75" hidden="false" customHeight="tru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customFormat="false" ht="15.75" hidden="false" customHeight="tru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customFormat="false" ht="15.75" hidden="false" customHeight="tru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customFormat="false" ht="15.75" hidden="false" customHeight="tru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customFormat="false" ht="15.75" hidden="false" customHeight="tru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customFormat="false" ht="15.75" hidden="false" customHeight="tru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customFormat="false" ht="15.75" hidden="false" customHeight="tru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customFormat="false" ht="15.75" hidden="false" customHeight="tru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customFormat="false" ht="15.75" hidden="false" customHeight="tru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customFormat="false" ht="15.75" hidden="false" customHeight="tru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customFormat="false" ht="15.75" hidden="false" customHeight="tru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customFormat="false" ht="15.75" hidden="false" customHeight="tru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customFormat="false" ht="15.75" hidden="false" customHeight="tru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customFormat="false" ht="15.75" hidden="false" customHeight="tru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customFormat="false" ht="15.75" hidden="false" customHeight="tru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customFormat="false" ht="15.75" hidden="false" customHeight="tru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customFormat="false" ht="15.75" hidden="false" customHeight="tru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customFormat="false" ht="15.75" hidden="false" customHeight="tru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customFormat="false" ht="15.75" hidden="false" customHeight="tru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customFormat="false" ht="15.75" hidden="false" customHeight="tru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customFormat="false" ht="15.75" hidden="false" customHeight="tru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customFormat="false" ht="15.75" hidden="false" customHeight="tru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customFormat="false" ht="15.75" hidden="false" customHeight="tru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customFormat="false" ht="15.75" hidden="false" customHeight="tru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customFormat="false" ht="15.75" hidden="false" customHeight="tru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customFormat="false" ht="15.75" hidden="false" customHeight="tru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customFormat="false" ht="15.75" hidden="false" customHeight="tru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customFormat="false" ht="15.75" hidden="false" customHeight="tru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customFormat="false" ht="15.75" hidden="false" customHeight="tru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customFormat="false" ht="15.75" hidden="false" customHeight="tru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customFormat="false" ht="15.75" hidden="false" customHeight="tru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customFormat="false" ht="15.75" hidden="false" customHeight="tru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customFormat="false" ht="15.75" hidden="false" customHeight="tru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customFormat="false" ht="15.75" hidden="false" customHeight="tru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customFormat="false" ht="15.75" hidden="false" customHeight="tru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customFormat="false" ht="15.75" hidden="false" customHeight="tru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customFormat="false" ht="15.75" hidden="false" customHeight="tru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customFormat="false" ht="15.75" hidden="false" customHeight="tru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customFormat="false" ht="15.75" hidden="false" customHeight="tru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customFormat="false" ht="15.75" hidden="false" customHeight="tru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customFormat="false" ht="15.75" hidden="false" customHeight="tru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customFormat="false" ht="15.75" hidden="false" customHeight="tru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customFormat="false" ht="15.75" hidden="false" customHeight="tru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customFormat="false" ht="15.75" hidden="false" customHeight="tru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customFormat="false" ht="15.75" hidden="false" customHeight="tru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customFormat="false" ht="15.75" hidden="false" customHeight="tru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customFormat="false" ht="15.75" hidden="false" customHeight="tru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customFormat="false" ht="15.75" hidden="false" customHeight="tru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customFormat="false" ht="15.75" hidden="false" customHeight="tru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customFormat="false" ht="15.75" hidden="false" customHeight="tru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customFormat="false" ht="15.75" hidden="false" customHeight="tru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customFormat="false" ht="15.75" hidden="false" customHeight="tru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customFormat="false" ht="15.75" hidden="false" customHeight="tru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customFormat="false" ht="15.75" hidden="false" customHeight="tru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customFormat="false" ht="15.75" hidden="false" customHeight="tru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customFormat="false" ht="15.75" hidden="false" customHeight="tru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customFormat="false" ht="15.75" hidden="false" customHeight="tru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customFormat="false" ht="15.75" hidden="false" customHeight="tru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customFormat="false" ht="15.75" hidden="false" customHeight="tru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customFormat="false" ht="15.75" hidden="false" customHeight="tru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customFormat="false" ht="15.75" hidden="false" customHeight="tru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customFormat="false" ht="15.75" hidden="false" customHeight="tru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customFormat="false" ht="15.75" hidden="false" customHeight="tru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customFormat="false" ht="15.75" hidden="false" customHeight="tru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customFormat="false" ht="15.75" hidden="false" customHeight="tru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customFormat="false" ht="15.75" hidden="false" customHeight="tru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customFormat="false" ht="15.75" hidden="false" customHeight="tru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customFormat="false" ht="15.75" hidden="false" customHeight="tru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customFormat="false" ht="15.75" hidden="false" customHeight="tru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customFormat="false" ht="15.75" hidden="false" customHeight="true" outlineLevel="0" collapsed="false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customFormat="false" ht="15.75" hidden="false" customHeight="true" outlineLevel="0" collapsed="false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customFormat="false" ht="15.75" hidden="false" customHeight="true" outlineLevel="0" collapsed="false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customFormat="false" ht="15.75" hidden="false" customHeight="true" outlineLevel="0" collapsed="false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customFormat="false" ht="15.75" hidden="false" customHeight="tru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customFormat="false" ht="15.75" hidden="false" customHeight="tru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customFormat="false" ht="15.75" hidden="false" customHeight="tru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customFormat="false" ht="15.75" hidden="false" customHeight="tru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customFormat="false" ht="15.75" hidden="false" customHeight="tru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customFormat="false" ht="15.75" hidden="false" customHeight="tru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customFormat="false" ht="15.75" hidden="false" customHeight="tru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customFormat="false" ht="15.75" hidden="false" customHeight="tru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customFormat="false" ht="15.75" hidden="false" customHeight="tru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customFormat="false" ht="15.75" hidden="false" customHeight="tru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customFormat="false" ht="15.75" hidden="false" customHeight="tru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customFormat="false" ht="15.75" hidden="false" customHeight="tru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customFormat="false" ht="15.75" hidden="false" customHeight="tru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customFormat="false" ht="15.75" hidden="false" customHeight="tru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customFormat="false" ht="15.75" hidden="false" customHeight="tru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customFormat="false" ht="15.75" hidden="false" customHeight="tru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customFormat="false" ht="15.75" hidden="false" customHeight="tru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customFormat="false" ht="15.75" hidden="false" customHeight="tru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customFormat="false" ht="15.75" hidden="false" customHeight="tru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customFormat="false" ht="15.75" hidden="false" customHeight="tru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customFormat="false" ht="15.75" hidden="false" customHeight="tru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customFormat="false" ht="15.75" hidden="false" customHeight="tru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customFormat="false" ht="15.75" hidden="false" customHeight="tru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customFormat="false" ht="15.75" hidden="false" customHeight="tru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customFormat="false" ht="15.75" hidden="false" customHeight="tru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customFormat="false" ht="15.75" hidden="false" customHeight="tru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customFormat="false" ht="15.75" hidden="false" customHeight="tru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customFormat="false" ht="15.75" hidden="false" customHeight="tru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customFormat="false" ht="15.75" hidden="false" customHeight="tru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customFormat="false" ht="15.75" hidden="false" customHeight="tru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customFormat="false" ht="15.75" hidden="false" customHeight="tru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customFormat="false" ht="15.75" hidden="false" customHeight="tru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customFormat="false" ht="15.75" hidden="false" customHeight="tru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customFormat="false" ht="15.75" hidden="false" customHeight="tru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customFormat="false" ht="15.75" hidden="false" customHeight="tru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customFormat="false" ht="15.75" hidden="false" customHeight="tru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customFormat="false" ht="15.75" hidden="false" customHeight="tru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customFormat="false" ht="15.75" hidden="false" customHeight="tru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customFormat="false" ht="15.75" hidden="false" customHeight="tru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customFormat="false" ht="15.75" hidden="false" customHeight="tru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customFormat="false" ht="15.75" hidden="false" customHeight="tru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customFormat="false" ht="15.75" hidden="false" customHeight="tru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customFormat="false" ht="15.75" hidden="false" customHeight="tru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customFormat="false" ht="15.75" hidden="false" customHeight="tru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customFormat="false" ht="15.75" hidden="false" customHeight="tru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customFormat="false" ht="15.75" hidden="false" customHeight="tru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customFormat="false" ht="15.75" hidden="false" customHeight="tru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customFormat="false" ht="15.75" hidden="false" customHeight="tru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customFormat="false" ht="15.75" hidden="false" customHeight="tru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customFormat="false" ht="15.75" hidden="false" customHeight="tru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customFormat="false" ht="15.75" hidden="false" customHeight="tru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customFormat="false" ht="15.75" hidden="false" customHeight="tru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customFormat="false" ht="15.75" hidden="false" customHeight="tru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customFormat="false" ht="15.75" hidden="false" customHeight="tru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customFormat="false" ht="15.75" hidden="false" customHeight="tru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customFormat="false" ht="15.75" hidden="false" customHeight="tru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customFormat="false" ht="15.75" hidden="false" customHeight="tru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customFormat="false" ht="15.75" hidden="false" customHeight="tru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customFormat="false" ht="15.75" hidden="false" customHeight="tru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customFormat="false" ht="15.75" hidden="false" customHeight="tru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customFormat="false" ht="15.75" hidden="false" customHeight="tru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customFormat="false" ht="15.75" hidden="false" customHeight="tru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customFormat="false" ht="15.75" hidden="false" customHeight="tru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customFormat="false" ht="15.75" hidden="false" customHeight="tru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customFormat="false" ht="15.75" hidden="false" customHeight="tru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customFormat="false" ht="15.75" hidden="false" customHeight="tru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customFormat="false" ht="15.75" hidden="false" customHeight="tru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customFormat="false" ht="15.75" hidden="false" customHeight="tru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customFormat="false" ht="15.75" hidden="false" customHeight="tru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customFormat="false" ht="15.75" hidden="false" customHeight="tru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customFormat="false" ht="15.75" hidden="false" customHeight="tru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customFormat="false" ht="15.75" hidden="false" customHeight="tru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customFormat="false" ht="15.75" hidden="false" customHeight="tru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customFormat="false" ht="15.75" hidden="false" customHeight="tru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customFormat="false" ht="15.75" hidden="false" customHeight="tru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customFormat="false" ht="15.75" hidden="false" customHeight="tru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customFormat="false" ht="15.75" hidden="false" customHeight="tru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customFormat="false" ht="15.75" hidden="false" customHeight="tru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customFormat="false" ht="15.75" hidden="false" customHeight="tru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customFormat="false" ht="15.75" hidden="false" customHeight="tru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customFormat="false" ht="15.75" hidden="false" customHeight="tru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customFormat="false" ht="15.75" hidden="false" customHeight="tru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customFormat="false" ht="15.75" hidden="false" customHeight="tru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customFormat="false" ht="15.75" hidden="false" customHeight="tru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customFormat="false" ht="15.75" hidden="false" customHeight="tru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customFormat="false" ht="15.75" hidden="false" customHeight="tru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customFormat="false" ht="15.75" hidden="false" customHeight="tru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customFormat="false" ht="15.75" hidden="false" customHeight="tru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customFormat="false" ht="15.75" hidden="false" customHeight="tru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customFormat="false" ht="15.75" hidden="false" customHeight="true" outlineLevel="0" collapsed="false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customFormat="false" ht="15.75" hidden="false" customHeight="true" outlineLevel="0" collapsed="false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customFormat="false" ht="15.75" hidden="false" customHeight="true" outlineLevel="0" collapsed="false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customFormat="false" ht="15.75" hidden="false" customHeight="true" outlineLevel="0" collapsed="false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customFormat="false" ht="15.75" hidden="false" customHeight="true" outlineLevel="0" collapsed="false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customFormat="false" ht="15.75" hidden="false" customHeight="true" outlineLevel="0" collapsed="false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customFormat="false" ht="15.75" hidden="false" customHeight="true" outlineLevel="0" collapsed="false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customFormat="false" ht="15.75" hidden="false" customHeight="true" outlineLevel="0" collapsed="false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customFormat="false" ht="15.75" hidden="false" customHeight="true" outlineLevel="0" collapsed="false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customFormat="false" ht="15.75" hidden="false" customHeight="true" outlineLevel="0" collapsed="false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customFormat="false" ht="15.75" hidden="false" customHeight="true" outlineLevel="0" collapsed="false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customFormat="false" ht="15.75" hidden="false" customHeight="true" outlineLevel="0" collapsed="false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customFormat="false" ht="15.75" hidden="false" customHeight="true" outlineLevel="0" collapsed="false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customFormat="false" ht="15.75" hidden="false" customHeight="true" outlineLevel="0" collapsed="false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customFormat="false" ht="15.75" hidden="false" customHeight="true" outlineLevel="0" collapsed="false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customFormat="false" ht="15.75" hidden="false" customHeight="true" outlineLevel="0" collapsed="false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customFormat="false" ht="15.75" hidden="false" customHeight="true" outlineLevel="0" collapsed="false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customFormat="false" ht="15.75" hidden="false" customHeight="true" outlineLevel="0" collapsed="false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customFormat="false" ht="15.75" hidden="false" customHeight="true" outlineLevel="0" collapsed="false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customFormat="false" ht="15.75" hidden="false" customHeight="true" outlineLevel="0" collapsed="false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customFormat="false" ht="15.75" hidden="false" customHeight="true" outlineLevel="0" collapsed="false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customFormat="false" ht="15.75" hidden="false" customHeight="true" outlineLevel="0" collapsed="false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customFormat="false" ht="15.75" hidden="false" customHeight="true" outlineLevel="0" collapsed="false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customFormat="false" ht="15.75" hidden="false" customHeight="true" outlineLevel="0" collapsed="false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customFormat="false" ht="15.75" hidden="false" customHeight="true" outlineLevel="0" collapsed="false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customFormat="false" ht="15.75" hidden="false" customHeight="true" outlineLevel="0" collapsed="false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customFormat="false" ht="15.75" hidden="false" customHeight="true" outlineLevel="0" collapsed="false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customFormat="false" ht="15.75" hidden="false" customHeight="true" outlineLevel="0" collapsed="false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customFormat="false" ht="15.75" hidden="false" customHeight="true" outlineLevel="0" collapsed="false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customFormat="false" ht="15.75" hidden="false" customHeight="true" outlineLevel="0" collapsed="false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customFormat="false" ht="15.75" hidden="false" customHeight="true" outlineLevel="0" collapsed="false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customFormat="false" ht="15.75" hidden="false" customHeight="true" outlineLevel="0" collapsed="false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customFormat="false" ht="15.75" hidden="false" customHeight="true" outlineLevel="0" collapsed="false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customFormat="false" ht="15.75" hidden="false" customHeight="true" outlineLevel="0" collapsed="false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customFormat="false" ht="15.75" hidden="false" customHeight="true" outlineLevel="0" collapsed="false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customFormat="false" ht="15.75" hidden="false" customHeight="true" outlineLevel="0" collapsed="false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customFormat="false" ht="15.75" hidden="false" customHeight="true" outlineLevel="0" collapsed="false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customFormat="false" ht="15.75" hidden="false" customHeight="true" outlineLevel="0" collapsed="false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customFormat="false" ht="15.75" hidden="false" customHeight="true" outlineLevel="0" collapsed="false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customFormat="false" ht="15.75" hidden="false" customHeight="true" outlineLevel="0" collapsed="false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customFormat="false" ht="15.75" hidden="false" customHeight="true" outlineLevel="0" collapsed="false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customFormat="false" ht="15.75" hidden="false" customHeight="true" outlineLevel="0" collapsed="false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customFormat="false" ht="15.75" hidden="false" customHeight="true" outlineLevel="0" collapsed="false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customFormat="false" ht="15.75" hidden="false" customHeight="true" outlineLevel="0" collapsed="false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customFormat="false" ht="15.75" hidden="false" customHeight="true" outlineLevel="0" collapsed="false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customFormat="false" ht="15.75" hidden="false" customHeight="true" outlineLevel="0" collapsed="false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customFormat="false" ht="15.75" hidden="false" customHeight="true" outlineLevel="0" collapsed="false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customFormat="false" ht="15.75" hidden="false" customHeight="true" outlineLevel="0" collapsed="false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customFormat="false" ht="15.75" hidden="false" customHeight="true" outlineLevel="0" collapsed="false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customFormat="false" ht="15.75" hidden="false" customHeight="true" outlineLevel="0" collapsed="false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customFormat="false" ht="15.75" hidden="false" customHeight="true" outlineLevel="0" collapsed="false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customFormat="false" ht="15.75" hidden="false" customHeight="true" outlineLevel="0" collapsed="false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customFormat="false" ht="15.75" hidden="false" customHeight="true" outlineLevel="0" collapsed="false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customFormat="false" ht="15.75" hidden="false" customHeight="true" outlineLevel="0" collapsed="false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customFormat="false" ht="15.75" hidden="false" customHeight="true" outlineLevel="0" collapsed="false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customFormat="false" ht="15.75" hidden="false" customHeight="true" outlineLevel="0" collapsed="false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customFormat="false" ht="15.75" hidden="false" customHeight="true" outlineLevel="0" collapsed="false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customFormat="false" ht="15.75" hidden="false" customHeight="true" outlineLevel="0" collapsed="false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customFormat="false" ht="15.75" hidden="false" customHeight="true" outlineLevel="0" collapsed="false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customFormat="false" ht="15.75" hidden="false" customHeight="true" outlineLevel="0" collapsed="false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customFormat="false" ht="15.75" hidden="false" customHeight="true" outlineLevel="0" collapsed="false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customFormat="false" ht="15.75" hidden="false" customHeight="true" outlineLevel="0" collapsed="false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customFormat="false" ht="15.75" hidden="false" customHeight="true" outlineLevel="0" collapsed="false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customFormat="false" ht="15.75" hidden="false" customHeight="true" outlineLevel="0" collapsed="false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customFormat="false" ht="15.75" hidden="false" customHeight="true" outlineLevel="0" collapsed="false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customFormat="false" ht="15.75" hidden="false" customHeight="true" outlineLevel="0" collapsed="false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customFormat="false" ht="15.75" hidden="false" customHeight="true" outlineLevel="0" collapsed="false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customFormat="false" ht="15.75" hidden="false" customHeight="true" outlineLevel="0" collapsed="false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customFormat="false" ht="15.75" hidden="false" customHeight="true" outlineLevel="0" collapsed="false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customFormat="false" ht="15.75" hidden="false" customHeight="true" outlineLevel="0" collapsed="false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customFormat="false" ht="15.75" hidden="false" customHeight="true" outlineLevel="0" collapsed="false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customFormat="false" ht="15.75" hidden="false" customHeight="true" outlineLevel="0" collapsed="false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customFormat="false" ht="15.75" hidden="false" customHeight="true" outlineLevel="0" collapsed="false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customFormat="false" ht="15.75" hidden="false" customHeight="true" outlineLevel="0" collapsed="false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customFormat="false" ht="15.75" hidden="false" customHeight="true" outlineLevel="0" collapsed="false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customFormat="false" ht="15.75" hidden="false" customHeight="true" outlineLevel="0" collapsed="false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customFormat="false" ht="15.75" hidden="false" customHeight="true" outlineLevel="0" collapsed="false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customFormat="false" ht="15.75" hidden="false" customHeight="true" outlineLevel="0" collapsed="false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customFormat="false" ht="15.75" hidden="false" customHeight="true" outlineLevel="0" collapsed="false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customFormat="false" ht="15.75" hidden="false" customHeight="true" outlineLevel="0" collapsed="false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customFormat="false" ht="15.75" hidden="false" customHeight="true" outlineLevel="0" collapsed="false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customFormat="false" ht="15.75" hidden="false" customHeight="true" outlineLevel="0" collapsed="false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customFormat="false" ht="15.75" hidden="false" customHeight="true" outlineLevel="0" collapsed="false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customFormat="false" ht="15.75" hidden="false" customHeight="true" outlineLevel="0" collapsed="false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customFormat="false" ht="15.75" hidden="false" customHeight="true" outlineLevel="0" collapsed="false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customFormat="false" ht="15.75" hidden="false" customHeight="true" outlineLevel="0" collapsed="false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customFormat="false" ht="15.75" hidden="false" customHeight="true" outlineLevel="0" collapsed="false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customFormat="false" ht="15.75" hidden="false" customHeight="true" outlineLevel="0" collapsed="false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customFormat="false" ht="15.75" hidden="false" customHeight="true" outlineLevel="0" collapsed="false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customFormat="false" ht="15.75" hidden="false" customHeight="true" outlineLevel="0" collapsed="false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customFormat="false" ht="15.75" hidden="false" customHeight="true" outlineLevel="0" collapsed="false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customFormat="false" ht="15.75" hidden="false" customHeight="true" outlineLevel="0" collapsed="false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customFormat="false" ht="15.75" hidden="false" customHeight="true" outlineLevel="0" collapsed="false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customFormat="false" ht="15.75" hidden="false" customHeight="true" outlineLevel="0" collapsed="false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customFormat="false" ht="15.75" hidden="false" customHeight="true" outlineLevel="0" collapsed="false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customFormat="false" ht="15.75" hidden="false" customHeight="true" outlineLevel="0" collapsed="false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customFormat="false" ht="15.75" hidden="false" customHeight="true" outlineLevel="0" collapsed="false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customFormat="false" ht="15.75" hidden="false" customHeight="true" outlineLevel="0" collapsed="false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customFormat="false" ht="15.75" hidden="false" customHeight="true" outlineLevel="0" collapsed="false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customFormat="false" ht="15.75" hidden="false" customHeight="true" outlineLevel="0" collapsed="false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customFormat="false" ht="15.75" hidden="false" customHeight="true" outlineLevel="0" collapsed="false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customFormat="false" ht="15.75" hidden="false" customHeight="true" outlineLevel="0" collapsed="false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customFormat="false" ht="15.75" hidden="false" customHeight="true" outlineLevel="0" collapsed="false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customFormat="false" ht="15.75" hidden="false" customHeight="true" outlineLevel="0" collapsed="false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customFormat="false" ht="15.75" hidden="false" customHeight="true" outlineLevel="0" collapsed="false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customFormat="false" ht="15.75" hidden="false" customHeight="true" outlineLevel="0" collapsed="false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customFormat="false" ht="15.75" hidden="false" customHeight="true" outlineLevel="0" collapsed="false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customFormat="false" ht="15.75" hidden="false" customHeight="true" outlineLevel="0" collapsed="false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customFormat="false" ht="15.75" hidden="false" customHeight="true" outlineLevel="0" collapsed="false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customFormat="false" ht="15.75" hidden="false" customHeight="true" outlineLevel="0" collapsed="false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customFormat="false" ht="15.75" hidden="false" customHeight="true" outlineLevel="0" collapsed="false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customFormat="false" ht="15.75" hidden="false" customHeight="true" outlineLevel="0" collapsed="false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customFormat="false" ht="15.75" hidden="false" customHeight="true" outlineLevel="0" collapsed="false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customFormat="false" ht="15.75" hidden="false" customHeight="true" outlineLevel="0" collapsed="false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customFormat="false" ht="15.75" hidden="false" customHeight="true" outlineLevel="0" collapsed="false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customFormat="false" ht="15.75" hidden="false" customHeight="true" outlineLevel="0" collapsed="false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customFormat="false" ht="15.75" hidden="false" customHeight="true" outlineLevel="0" collapsed="false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customFormat="false" ht="15.75" hidden="false" customHeight="true" outlineLevel="0" collapsed="false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customFormat="false" ht="15.75" hidden="false" customHeight="true" outlineLevel="0" collapsed="false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customFormat="false" ht="15.75" hidden="false" customHeight="true" outlineLevel="0" collapsed="false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customFormat="false" ht="15.75" hidden="false" customHeight="true" outlineLevel="0" collapsed="false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customFormat="false" ht="15.75" hidden="false" customHeight="true" outlineLevel="0" collapsed="false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customFormat="false" ht="15.75" hidden="false" customHeight="true" outlineLevel="0" collapsed="false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customFormat="false" ht="15.75" hidden="false" customHeight="true" outlineLevel="0" collapsed="false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customFormat="false" ht="15.75" hidden="false" customHeight="true" outlineLevel="0" collapsed="false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customFormat="false" ht="15.75" hidden="false" customHeight="true" outlineLevel="0" collapsed="false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customFormat="false" ht="15.75" hidden="false" customHeight="true" outlineLevel="0" collapsed="false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customFormat="false" ht="15.75" hidden="false" customHeight="true" outlineLevel="0" collapsed="false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customFormat="false" ht="15.75" hidden="false" customHeight="true" outlineLevel="0" collapsed="false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customFormat="false" ht="15.75" hidden="false" customHeight="true" outlineLevel="0" collapsed="false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customFormat="false" ht="15.75" hidden="false" customHeight="true" outlineLevel="0" collapsed="false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customFormat="false" ht="15.75" hidden="false" customHeight="true" outlineLevel="0" collapsed="false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customFormat="false" ht="15.75" hidden="false" customHeight="true" outlineLevel="0" collapsed="false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customFormat="false" ht="15.75" hidden="false" customHeight="true" outlineLevel="0" collapsed="false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customFormat="false" ht="15.75" hidden="false" customHeight="true" outlineLevel="0" collapsed="false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customFormat="false" ht="15.75" hidden="false" customHeight="true" outlineLevel="0" collapsed="false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customFormat="false" ht="15.75" hidden="false" customHeight="true" outlineLevel="0" collapsed="false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customFormat="false" ht="15.75" hidden="false" customHeight="true" outlineLevel="0" collapsed="false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customFormat="false" ht="15.75" hidden="false" customHeight="true" outlineLevel="0" collapsed="false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52">
    <mergeCell ref="A1:A2"/>
    <mergeCell ref="B1:B2"/>
    <mergeCell ref="C1:C2"/>
    <mergeCell ref="D1:F1"/>
    <mergeCell ref="G1:G2"/>
    <mergeCell ref="H1:H2"/>
    <mergeCell ref="I1:J1"/>
    <mergeCell ref="L1:L2"/>
    <mergeCell ref="M1:N1"/>
    <mergeCell ref="O1:R1"/>
    <mergeCell ref="S1:U1"/>
    <mergeCell ref="V1:X1"/>
    <mergeCell ref="A3:A6"/>
    <mergeCell ref="A8:A9"/>
    <mergeCell ref="B8:B9"/>
    <mergeCell ref="C8:C9"/>
    <mergeCell ref="D8:F8"/>
    <mergeCell ref="G8:G9"/>
    <mergeCell ref="H8:H9"/>
    <mergeCell ref="I8:J8"/>
    <mergeCell ref="L8:L9"/>
    <mergeCell ref="M8:N8"/>
    <mergeCell ref="O8:R8"/>
    <mergeCell ref="S8:U8"/>
    <mergeCell ref="V8:X8"/>
    <mergeCell ref="A10:A13"/>
    <mergeCell ref="A15:A16"/>
    <mergeCell ref="B15:B16"/>
    <mergeCell ref="C15:C16"/>
    <mergeCell ref="D15:F15"/>
    <mergeCell ref="G15:G16"/>
    <mergeCell ref="H15:H16"/>
    <mergeCell ref="I15:J15"/>
    <mergeCell ref="L15:L16"/>
    <mergeCell ref="M15:N15"/>
    <mergeCell ref="O15:R15"/>
    <mergeCell ref="S15:U15"/>
    <mergeCell ref="V15:X15"/>
    <mergeCell ref="A17:A20"/>
    <mergeCell ref="A22:A23"/>
    <mergeCell ref="B22:B23"/>
    <mergeCell ref="C22:C23"/>
    <mergeCell ref="D22:F22"/>
    <mergeCell ref="G22:G23"/>
    <mergeCell ref="H22:H23"/>
    <mergeCell ref="I22:J22"/>
    <mergeCell ref="L22:L23"/>
    <mergeCell ref="M22:N22"/>
    <mergeCell ref="O22:R22"/>
    <mergeCell ref="S22:U22"/>
    <mergeCell ref="V22:X22"/>
    <mergeCell ref="A24:A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C1" activeCellId="0" sqref="C1"/>
    </sheetView>
  </sheetViews>
  <sheetFormatPr defaultColWidth="14.58984375" defaultRowHeight="15" zeroHeight="false" outlineLevelRow="0" outlineLevelCol="0"/>
  <sheetData>
    <row r="1" customFormat="false" ht="15.75" hidden="false" customHeight="true" outlineLevel="0" collapsed="false">
      <c r="A1" s="26" t="s">
        <v>0</v>
      </c>
      <c r="B1" s="24" t="s">
        <v>1</v>
      </c>
      <c r="C1" s="12" t="s">
        <v>2</v>
      </c>
      <c r="D1" s="6" t="s">
        <v>34</v>
      </c>
      <c r="E1" s="6"/>
      <c r="F1" s="6"/>
      <c r="G1" s="27" t="s">
        <v>4</v>
      </c>
      <c r="H1" s="11" t="s">
        <v>35</v>
      </c>
      <c r="I1" s="6" t="s">
        <v>5</v>
      </c>
      <c r="J1" s="6"/>
      <c r="K1" s="6" t="s">
        <v>6</v>
      </c>
      <c r="L1" s="12" t="s">
        <v>7</v>
      </c>
      <c r="M1" s="6" t="s">
        <v>8</v>
      </c>
      <c r="N1" s="6"/>
      <c r="O1" s="6" t="s">
        <v>36</v>
      </c>
      <c r="P1" s="6"/>
      <c r="Q1" s="6"/>
      <c r="R1" s="6"/>
      <c r="S1" s="6" t="s">
        <v>10</v>
      </c>
      <c r="T1" s="6"/>
      <c r="U1" s="6"/>
      <c r="V1" s="7" t="s">
        <v>11</v>
      </c>
      <c r="W1" s="7"/>
      <c r="X1" s="7"/>
      <c r="Y1" s="28"/>
      <c r="Z1" s="28"/>
    </row>
    <row r="2" customFormat="false" ht="28.5" hidden="false" customHeight="true" outlineLevel="0" collapsed="false">
      <c r="A2" s="26"/>
      <c r="B2" s="24"/>
      <c r="C2" s="24"/>
      <c r="D2" s="27" t="s">
        <v>12</v>
      </c>
      <c r="E2" s="11" t="s">
        <v>13</v>
      </c>
      <c r="F2" s="12" t="s">
        <v>14</v>
      </c>
      <c r="G2" s="27"/>
      <c r="H2" s="27"/>
      <c r="I2" s="12" t="s">
        <v>15</v>
      </c>
      <c r="J2" s="27" t="s">
        <v>16</v>
      </c>
      <c r="K2" s="11" t="s">
        <v>17</v>
      </c>
      <c r="L2" s="12"/>
      <c r="M2" s="29" t="s">
        <v>18</v>
      </c>
      <c r="N2" s="11" t="s">
        <v>19</v>
      </c>
      <c r="O2" s="12" t="s">
        <v>18</v>
      </c>
      <c r="P2" s="30" t="s">
        <v>20</v>
      </c>
      <c r="Q2" s="11" t="s">
        <v>19</v>
      </c>
      <c r="R2" s="12" t="s">
        <v>21</v>
      </c>
      <c r="S2" s="11" t="s">
        <v>22</v>
      </c>
      <c r="T2" s="12" t="s">
        <v>18</v>
      </c>
      <c r="U2" s="13" t="s">
        <v>19</v>
      </c>
      <c r="V2" s="14" t="s">
        <v>23</v>
      </c>
      <c r="W2" s="15" t="s">
        <v>24</v>
      </c>
      <c r="X2" s="16" t="s">
        <v>25</v>
      </c>
      <c r="Y2" s="28"/>
      <c r="Z2" s="28"/>
    </row>
    <row r="3" customFormat="false" ht="15.75" hidden="false" customHeight="true" outlineLevel="0" collapsed="false">
      <c r="A3" s="24" t="s">
        <v>26</v>
      </c>
      <c r="B3" s="24" t="s">
        <v>27</v>
      </c>
      <c r="C3" s="21" t="n">
        <v>18.4</v>
      </c>
      <c r="D3" s="21" t="n">
        <v>29</v>
      </c>
      <c r="E3" s="21" t="n">
        <v>12</v>
      </c>
      <c r="F3" s="21" t="n">
        <v>41</v>
      </c>
      <c r="G3" s="21" t="n">
        <v>38.4</v>
      </c>
      <c r="H3" s="23"/>
      <c r="I3" s="21" t="n">
        <v>5</v>
      </c>
      <c r="J3" s="24" t="n">
        <v>16.9</v>
      </c>
      <c r="K3" s="37"/>
      <c r="L3" s="31" t="n">
        <v>159.761</v>
      </c>
      <c r="M3" s="31" t="n">
        <v>14.759</v>
      </c>
      <c r="N3" s="21" t="n">
        <v>1.099</v>
      </c>
      <c r="O3" s="21" t="n">
        <v>0.0207</v>
      </c>
      <c r="P3" s="32" t="n">
        <v>0.0223</v>
      </c>
      <c r="Q3" s="32" t="n">
        <v>0.0021</v>
      </c>
      <c r="R3" s="21"/>
      <c r="S3" s="21" t="n">
        <v>36.19</v>
      </c>
      <c r="T3" s="21" t="n">
        <v>13.845</v>
      </c>
      <c r="U3" s="21" t="n">
        <v>1.346</v>
      </c>
      <c r="V3" s="21" t="n">
        <v>0.057</v>
      </c>
      <c r="W3" s="21" t="n">
        <v>0.973</v>
      </c>
      <c r="X3" s="33"/>
      <c r="Y3" s="28"/>
      <c r="Z3" s="28"/>
    </row>
    <row r="4" customFormat="false" ht="15.75" hidden="false" customHeight="true" outlineLevel="0" collapsed="false">
      <c r="A4" s="24"/>
      <c r="B4" s="24" t="s">
        <v>28</v>
      </c>
      <c r="C4" s="21" t="n">
        <v>17.8</v>
      </c>
      <c r="D4" s="21" t="n">
        <v>27</v>
      </c>
      <c r="E4" s="21" t="n">
        <v>11</v>
      </c>
      <c r="F4" s="21" t="n">
        <v>38</v>
      </c>
      <c r="G4" s="21" t="n">
        <v>37.6</v>
      </c>
      <c r="H4" s="23"/>
      <c r="I4" s="21" t="n">
        <v>6</v>
      </c>
      <c r="J4" s="24" t="n">
        <v>17.6</v>
      </c>
      <c r="K4" s="37"/>
      <c r="L4" s="31" t="n">
        <v>161.447</v>
      </c>
      <c r="M4" s="21" t="n">
        <v>15.128</v>
      </c>
      <c r="N4" s="21" t="n">
        <v>1.173</v>
      </c>
      <c r="O4" s="21" t="n">
        <v>0.0198</v>
      </c>
      <c r="P4" s="32" t="n">
        <v>0.0218</v>
      </c>
      <c r="Q4" s="32" t="n">
        <v>0.0022</v>
      </c>
      <c r="R4" s="21"/>
      <c r="S4" s="21" t="n">
        <v>35.71</v>
      </c>
      <c r="T4" s="21" t="n">
        <v>14.296</v>
      </c>
      <c r="U4" s="21" t="n">
        <v>1.298</v>
      </c>
      <c r="V4" s="21" t="n">
        <v>0.051</v>
      </c>
      <c r="W4" s="21" t="n">
        <v>0.946</v>
      </c>
      <c r="X4" s="33"/>
      <c r="Y4" s="28"/>
      <c r="Z4" s="28"/>
    </row>
    <row r="5" customFormat="false" ht="15.75" hidden="false" customHeight="true" outlineLevel="0" collapsed="false">
      <c r="A5" s="24"/>
      <c r="B5" s="24" t="s">
        <v>29</v>
      </c>
      <c r="C5" s="21" t="n">
        <v>19.3</v>
      </c>
      <c r="D5" s="21" t="n">
        <v>28</v>
      </c>
      <c r="E5" s="21" t="n">
        <v>11</v>
      </c>
      <c r="F5" s="21" t="n">
        <v>39</v>
      </c>
      <c r="G5" s="21" t="n">
        <v>39.4</v>
      </c>
      <c r="H5" s="23"/>
      <c r="I5" s="21" t="n">
        <v>5</v>
      </c>
      <c r="J5" s="24" t="n">
        <v>18.1</v>
      </c>
      <c r="K5" s="37"/>
      <c r="L5" s="31" t="n">
        <v>160.258</v>
      </c>
      <c r="M5" s="21" t="n">
        <v>15.463</v>
      </c>
      <c r="N5" s="21" t="n">
        <v>1.008</v>
      </c>
      <c r="O5" s="21" t="n">
        <v>0.0203</v>
      </c>
      <c r="P5" s="32" t="n">
        <v>0.0219</v>
      </c>
      <c r="Q5" s="32" t="n">
        <v>0.0023</v>
      </c>
      <c r="R5" s="21"/>
      <c r="S5" s="21" t="n">
        <v>36.11</v>
      </c>
      <c r="T5" s="21" t="n">
        <v>13.781</v>
      </c>
      <c r="U5" s="21" t="n">
        <v>1.337</v>
      </c>
      <c r="V5" s="21" t="n">
        <v>0.063</v>
      </c>
      <c r="W5" s="21" t="n">
        <v>0.933</v>
      </c>
      <c r="X5" s="33"/>
      <c r="Y5" s="28"/>
      <c r="Z5" s="28"/>
    </row>
    <row r="6" customFormat="false" ht="15.75" hidden="false" customHeight="true" outlineLevel="0" collapsed="false">
      <c r="A6" s="24"/>
      <c r="B6" s="24" t="s">
        <v>30</v>
      </c>
      <c r="C6" s="21" t="n">
        <v>18.1</v>
      </c>
      <c r="D6" s="21" t="n">
        <v>27</v>
      </c>
      <c r="E6" s="21" t="n">
        <v>10</v>
      </c>
      <c r="F6" s="21" t="n">
        <v>37</v>
      </c>
      <c r="G6" s="21" t="n">
        <v>36.5</v>
      </c>
      <c r="H6" s="23"/>
      <c r="I6" s="21" t="n">
        <v>6</v>
      </c>
      <c r="J6" s="24" t="n">
        <v>17.8</v>
      </c>
      <c r="K6" s="37"/>
      <c r="L6" s="31" t="n">
        <v>158.295</v>
      </c>
      <c r="M6" s="21" t="n">
        <v>15.447</v>
      </c>
      <c r="N6" s="21" t="n">
        <v>0.994</v>
      </c>
      <c r="O6" s="21" t="n">
        <v>0.0211</v>
      </c>
      <c r="P6" s="32" t="n">
        <v>0.0224</v>
      </c>
      <c r="Q6" s="32" t="n">
        <v>0.0025</v>
      </c>
      <c r="R6" s="38"/>
      <c r="S6" s="21" t="n">
        <v>36.28</v>
      </c>
      <c r="T6" s="21" t="n">
        <v>14.367</v>
      </c>
      <c r="U6" s="21" t="n">
        <v>1.254</v>
      </c>
      <c r="V6" s="21" t="n">
        <v>0.065</v>
      </c>
      <c r="W6" s="21" t="n">
        <v>0.858</v>
      </c>
      <c r="X6" s="33"/>
      <c r="Y6" s="28"/>
      <c r="Z6" s="28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8"/>
      <c r="Z7" s="28"/>
    </row>
    <row r="8" customFormat="false" ht="22.5" hidden="false" customHeight="true" outlineLevel="0" collapsed="false">
      <c r="A8" s="24" t="s">
        <v>0</v>
      </c>
      <c r="B8" s="24" t="s">
        <v>1</v>
      </c>
      <c r="C8" s="12" t="s">
        <v>2</v>
      </c>
      <c r="D8" s="6" t="s">
        <v>34</v>
      </c>
      <c r="E8" s="6"/>
      <c r="F8" s="6"/>
      <c r="G8" s="27" t="s">
        <v>4</v>
      </c>
      <c r="H8" s="11" t="s">
        <v>35</v>
      </c>
      <c r="I8" s="6" t="s">
        <v>5</v>
      </c>
      <c r="J8" s="6"/>
      <c r="K8" s="6" t="s">
        <v>6</v>
      </c>
      <c r="L8" s="12" t="s">
        <v>7</v>
      </c>
      <c r="M8" s="6" t="s">
        <v>8</v>
      </c>
      <c r="N8" s="6"/>
      <c r="O8" s="6" t="s">
        <v>36</v>
      </c>
      <c r="P8" s="6"/>
      <c r="Q8" s="6"/>
      <c r="R8" s="6"/>
      <c r="S8" s="6" t="s">
        <v>10</v>
      </c>
      <c r="T8" s="6"/>
      <c r="U8" s="6"/>
      <c r="V8" s="7" t="s">
        <v>11</v>
      </c>
      <c r="W8" s="7"/>
      <c r="X8" s="7"/>
      <c r="Y8" s="28"/>
      <c r="Z8" s="28"/>
    </row>
    <row r="9" customFormat="false" ht="36" hidden="false" customHeight="true" outlineLevel="0" collapsed="false">
      <c r="A9" s="24"/>
      <c r="B9" s="24"/>
      <c r="C9" s="24"/>
      <c r="D9" s="27" t="s">
        <v>12</v>
      </c>
      <c r="E9" s="11" t="s">
        <v>13</v>
      </c>
      <c r="F9" s="12" t="s">
        <v>14</v>
      </c>
      <c r="G9" s="27"/>
      <c r="H9" s="27"/>
      <c r="I9" s="12" t="s">
        <v>15</v>
      </c>
      <c r="J9" s="27" t="s">
        <v>16</v>
      </c>
      <c r="K9" s="11" t="s">
        <v>17</v>
      </c>
      <c r="L9" s="12"/>
      <c r="M9" s="29" t="s">
        <v>18</v>
      </c>
      <c r="N9" s="11" t="s">
        <v>19</v>
      </c>
      <c r="O9" s="12" t="s">
        <v>18</v>
      </c>
      <c r="P9" s="30" t="s">
        <v>20</v>
      </c>
      <c r="Q9" s="11" t="s">
        <v>19</v>
      </c>
      <c r="R9" s="12" t="s">
        <v>21</v>
      </c>
      <c r="S9" s="11" t="s">
        <v>22</v>
      </c>
      <c r="T9" s="12" t="s">
        <v>18</v>
      </c>
      <c r="U9" s="13" t="s">
        <v>19</v>
      </c>
      <c r="V9" s="14" t="s">
        <v>23</v>
      </c>
      <c r="W9" s="15" t="s">
        <v>24</v>
      </c>
      <c r="X9" s="16" t="s">
        <v>25</v>
      </c>
      <c r="Y9" s="28"/>
      <c r="Z9" s="28"/>
    </row>
    <row r="10" customFormat="false" ht="15.75" hidden="false" customHeight="true" outlineLevel="0" collapsed="false">
      <c r="A10" s="24" t="s">
        <v>31</v>
      </c>
      <c r="B10" s="24" t="s">
        <v>27</v>
      </c>
      <c r="C10" s="24" t="n">
        <v>18.3</v>
      </c>
      <c r="D10" s="24" t="n">
        <v>29</v>
      </c>
      <c r="E10" s="24" t="n">
        <v>10</v>
      </c>
      <c r="F10" s="24" t="n">
        <v>39</v>
      </c>
      <c r="G10" s="24" t="n">
        <v>37.6</v>
      </c>
      <c r="H10" s="23"/>
      <c r="I10" s="24" t="n">
        <v>5</v>
      </c>
      <c r="J10" s="24" t="n">
        <v>16.7</v>
      </c>
      <c r="K10" s="23"/>
      <c r="L10" s="24" t="n">
        <v>155.467</v>
      </c>
      <c r="M10" s="24" t="n">
        <v>14.349</v>
      </c>
      <c r="N10" s="24" t="n">
        <v>1.064</v>
      </c>
      <c r="O10" s="24" t="n">
        <v>0.0188</v>
      </c>
      <c r="P10" s="24" t="n">
        <v>0.0207</v>
      </c>
      <c r="Q10" s="24" t="n">
        <v>0.0024</v>
      </c>
      <c r="R10" s="21"/>
      <c r="S10" s="24" t="n">
        <v>33.87</v>
      </c>
      <c r="T10" s="24" t="n">
        <v>13.385</v>
      </c>
      <c r="U10" s="24" t="n">
        <v>1.317</v>
      </c>
      <c r="V10" s="21" t="n">
        <v>0.071</v>
      </c>
      <c r="W10" s="21" t="n">
        <v>1.113</v>
      </c>
      <c r="X10" s="33"/>
      <c r="Y10" s="28"/>
      <c r="Z10" s="28"/>
    </row>
    <row r="11" customFormat="false" ht="15.75" hidden="false" customHeight="true" outlineLevel="0" collapsed="false">
      <c r="A11" s="24"/>
      <c r="B11" s="24" t="s">
        <v>28</v>
      </c>
      <c r="C11" s="24" t="n">
        <v>18.2</v>
      </c>
      <c r="D11" s="24" t="n">
        <v>29</v>
      </c>
      <c r="E11" s="24" t="n">
        <v>8</v>
      </c>
      <c r="F11" s="24" t="n">
        <v>37</v>
      </c>
      <c r="G11" s="24" t="n">
        <v>38.1</v>
      </c>
      <c r="H11" s="23"/>
      <c r="I11" s="24" t="n">
        <v>4</v>
      </c>
      <c r="J11" s="24" t="n">
        <v>15.1</v>
      </c>
      <c r="K11" s="23"/>
      <c r="L11" s="24" t="n">
        <v>148.329</v>
      </c>
      <c r="M11" s="24" t="n">
        <v>13.716</v>
      </c>
      <c r="N11" s="24" t="n">
        <v>1.011</v>
      </c>
      <c r="O11" s="24" t="n">
        <v>0.0179</v>
      </c>
      <c r="P11" s="24" t="n">
        <v>0.0205</v>
      </c>
      <c r="Q11" s="24" t="n">
        <v>0.0018</v>
      </c>
      <c r="R11" s="21"/>
      <c r="S11" s="24" t="n">
        <v>33.92</v>
      </c>
      <c r="T11" s="24" t="n">
        <v>13.467</v>
      </c>
      <c r="U11" s="24" t="n">
        <v>1.217</v>
      </c>
      <c r="V11" s="21" t="n">
        <v>0.083</v>
      </c>
      <c r="W11" s="21" t="n">
        <v>0.987</v>
      </c>
      <c r="X11" s="33"/>
      <c r="Y11" s="28"/>
      <c r="Z11" s="28"/>
    </row>
    <row r="12" customFormat="false" ht="15.75" hidden="false" customHeight="true" outlineLevel="0" collapsed="false">
      <c r="A12" s="24"/>
      <c r="B12" s="24" t="s">
        <v>29</v>
      </c>
      <c r="C12" s="24" t="n">
        <v>17.6</v>
      </c>
      <c r="D12" s="24" t="n">
        <v>32</v>
      </c>
      <c r="E12" s="24" t="n">
        <v>9</v>
      </c>
      <c r="F12" s="24" t="n">
        <v>41</v>
      </c>
      <c r="G12" s="24" t="n">
        <v>39.3</v>
      </c>
      <c r="H12" s="23"/>
      <c r="I12" s="24" t="n">
        <v>5</v>
      </c>
      <c r="J12" s="24" t="n">
        <v>15.8</v>
      </c>
      <c r="K12" s="23"/>
      <c r="L12" s="24" t="n">
        <v>160.716</v>
      </c>
      <c r="M12" s="24" t="n">
        <v>15.611</v>
      </c>
      <c r="N12" s="24" t="n">
        <v>1.128</v>
      </c>
      <c r="O12" s="24" t="n">
        <v>0.0192</v>
      </c>
      <c r="P12" s="24" t="n">
        <v>0.0213</v>
      </c>
      <c r="Q12" s="24" t="n">
        <v>0.0021</v>
      </c>
      <c r="R12" s="21"/>
      <c r="S12" s="24" t="n">
        <v>33.11</v>
      </c>
      <c r="T12" s="24" t="n">
        <v>12.569</v>
      </c>
      <c r="U12" s="24" t="n">
        <v>1.209</v>
      </c>
      <c r="V12" s="21" t="n">
        <v>0.079</v>
      </c>
      <c r="W12" s="21" t="n">
        <v>1.105</v>
      </c>
      <c r="X12" s="33"/>
      <c r="Y12" s="28"/>
      <c r="Z12" s="28"/>
    </row>
    <row r="13" customFormat="false" ht="15.75" hidden="false" customHeight="true" outlineLevel="0" collapsed="false">
      <c r="A13" s="24"/>
      <c r="B13" s="24" t="s">
        <v>30</v>
      </c>
      <c r="C13" s="24" t="n">
        <v>19.7</v>
      </c>
      <c r="D13" s="24" t="n">
        <v>31</v>
      </c>
      <c r="E13" s="24" t="n">
        <v>7</v>
      </c>
      <c r="F13" s="24" t="n">
        <v>38</v>
      </c>
      <c r="G13" s="24" t="n">
        <v>38.7</v>
      </c>
      <c r="H13" s="23"/>
      <c r="I13" s="24" t="n">
        <v>5</v>
      </c>
      <c r="J13" s="24" t="n">
        <v>17.9</v>
      </c>
      <c r="K13" s="23"/>
      <c r="L13" s="24" t="n">
        <v>159.463</v>
      </c>
      <c r="M13" s="24" t="n">
        <v>15.408</v>
      </c>
      <c r="N13" s="24" t="n">
        <v>1.111</v>
      </c>
      <c r="O13" s="24" t="n">
        <v>0.0178</v>
      </c>
      <c r="P13" s="24" t="n">
        <v>0.0197</v>
      </c>
      <c r="Q13" s="24" t="n">
        <v>0.0025</v>
      </c>
      <c r="R13" s="21"/>
      <c r="S13" s="24" t="n">
        <v>34.68</v>
      </c>
      <c r="T13" s="24" t="n">
        <v>13.668</v>
      </c>
      <c r="U13" s="24" t="n">
        <v>1.165</v>
      </c>
      <c r="V13" s="21" t="n">
        <v>0.061</v>
      </c>
      <c r="W13" s="21" t="n">
        <v>0.973</v>
      </c>
      <c r="X13" s="33"/>
      <c r="Y13" s="28"/>
      <c r="Z13" s="28"/>
    </row>
    <row r="14" customFormat="false" ht="15.75" hidden="false" customHeight="tru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8"/>
      <c r="Z14" s="28"/>
    </row>
    <row r="15" customFormat="false" ht="24" hidden="false" customHeight="true" outlineLevel="0" collapsed="false">
      <c r="A15" s="24" t="s">
        <v>0</v>
      </c>
      <c r="B15" s="24" t="s">
        <v>1</v>
      </c>
      <c r="C15" s="12" t="s">
        <v>2</v>
      </c>
      <c r="D15" s="6" t="s">
        <v>34</v>
      </c>
      <c r="E15" s="6"/>
      <c r="F15" s="6"/>
      <c r="G15" s="27" t="s">
        <v>4</v>
      </c>
      <c r="H15" s="11" t="s">
        <v>35</v>
      </c>
      <c r="I15" s="6" t="s">
        <v>5</v>
      </c>
      <c r="J15" s="6"/>
      <c r="K15" s="6" t="s">
        <v>6</v>
      </c>
      <c r="L15" s="12" t="s">
        <v>7</v>
      </c>
      <c r="M15" s="6" t="s">
        <v>8</v>
      </c>
      <c r="N15" s="6"/>
      <c r="O15" s="6" t="s">
        <v>36</v>
      </c>
      <c r="P15" s="6"/>
      <c r="Q15" s="6"/>
      <c r="R15" s="6"/>
      <c r="S15" s="6" t="s">
        <v>10</v>
      </c>
      <c r="T15" s="6"/>
      <c r="U15" s="6"/>
      <c r="V15" s="7" t="s">
        <v>11</v>
      </c>
      <c r="W15" s="7"/>
      <c r="X15" s="7"/>
      <c r="Y15" s="28"/>
      <c r="Z15" s="28"/>
    </row>
    <row r="16" customFormat="false" ht="39" hidden="false" customHeight="true" outlineLevel="0" collapsed="false">
      <c r="A16" s="24"/>
      <c r="B16" s="24"/>
      <c r="C16" s="24"/>
      <c r="D16" s="27" t="s">
        <v>12</v>
      </c>
      <c r="E16" s="11" t="s">
        <v>13</v>
      </c>
      <c r="F16" s="12" t="s">
        <v>14</v>
      </c>
      <c r="G16" s="27"/>
      <c r="H16" s="27"/>
      <c r="I16" s="12" t="s">
        <v>15</v>
      </c>
      <c r="J16" s="27" t="s">
        <v>16</v>
      </c>
      <c r="K16" s="11" t="s">
        <v>17</v>
      </c>
      <c r="L16" s="12"/>
      <c r="M16" s="29" t="s">
        <v>18</v>
      </c>
      <c r="N16" s="11" t="s">
        <v>19</v>
      </c>
      <c r="O16" s="12" t="s">
        <v>18</v>
      </c>
      <c r="P16" s="30" t="s">
        <v>20</v>
      </c>
      <c r="Q16" s="11" t="s">
        <v>19</v>
      </c>
      <c r="R16" s="12" t="s">
        <v>21</v>
      </c>
      <c r="S16" s="11" t="s">
        <v>22</v>
      </c>
      <c r="T16" s="12" t="s">
        <v>18</v>
      </c>
      <c r="U16" s="13" t="s">
        <v>19</v>
      </c>
      <c r="V16" s="14" t="s">
        <v>23</v>
      </c>
      <c r="W16" s="15" t="s">
        <v>24</v>
      </c>
      <c r="X16" s="16" t="s">
        <v>25</v>
      </c>
      <c r="Y16" s="28"/>
      <c r="Z16" s="28"/>
    </row>
    <row r="17" customFormat="false" ht="15.75" hidden="false" customHeight="true" outlineLevel="0" collapsed="false">
      <c r="A17" s="24" t="s">
        <v>32</v>
      </c>
      <c r="B17" s="24" t="s">
        <v>27</v>
      </c>
      <c r="C17" s="21" t="n">
        <v>19.3</v>
      </c>
      <c r="D17" s="21" t="n">
        <v>24</v>
      </c>
      <c r="E17" s="21" t="n">
        <v>10</v>
      </c>
      <c r="F17" s="21" t="n">
        <v>34</v>
      </c>
      <c r="G17" s="21" t="n">
        <v>30.7</v>
      </c>
      <c r="H17" s="23"/>
      <c r="I17" s="21" t="n">
        <v>5</v>
      </c>
      <c r="J17" s="21" t="n">
        <v>9.4</v>
      </c>
      <c r="K17" s="35"/>
      <c r="L17" s="31" t="n">
        <v>88.462</v>
      </c>
      <c r="M17" s="21" t="n">
        <v>8.059</v>
      </c>
      <c r="N17" s="21" t="n">
        <v>0.587</v>
      </c>
      <c r="O17" s="21" t="n">
        <v>0.0185</v>
      </c>
      <c r="P17" s="21" t="n">
        <v>0.0222</v>
      </c>
      <c r="Q17" s="21" t="n">
        <v>0.0023</v>
      </c>
      <c r="R17" s="21"/>
      <c r="S17" s="21" t="n">
        <v>13.46</v>
      </c>
      <c r="T17" s="21" t="n">
        <v>5.287</v>
      </c>
      <c r="U17" s="21" t="n">
        <v>0.537</v>
      </c>
      <c r="V17" s="21" t="n">
        <v>0.419</v>
      </c>
      <c r="W17" s="21" t="n">
        <v>1.109</v>
      </c>
      <c r="X17" s="39"/>
      <c r="Y17" s="28"/>
      <c r="Z17" s="28"/>
    </row>
    <row r="18" customFormat="false" ht="15.75" hidden="false" customHeight="true" outlineLevel="0" collapsed="false">
      <c r="A18" s="24"/>
      <c r="B18" s="24" t="s">
        <v>28</v>
      </c>
      <c r="C18" s="21" t="n">
        <v>18.7</v>
      </c>
      <c r="D18" s="21" t="n">
        <v>22</v>
      </c>
      <c r="E18" s="21" t="n">
        <v>11</v>
      </c>
      <c r="F18" s="21" t="n">
        <v>33</v>
      </c>
      <c r="G18" s="21" t="n">
        <v>33.8</v>
      </c>
      <c r="H18" s="23"/>
      <c r="I18" s="21" t="n">
        <v>4</v>
      </c>
      <c r="J18" s="21" t="n">
        <v>8.3</v>
      </c>
      <c r="K18" s="35"/>
      <c r="L18" s="21" t="n">
        <v>73.196</v>
      </c>
      <c r="M18" s="21" t="n">
        <v>6.824</v>
      </c>
      <c r="N18" s="21" t="n">
        <v>0.472</v>
      </c>
      <c r="O18" s="21" t="n">
        <v>0.0177</v>
      </c>
      <c r="P18" s="21" t="n">
        <v>0.0229</v>
      </c>
      <c r="Q18" s="21" t="n">
        <v>0.0018</v>
      </c>
      <c r="R18" s="21"/>
      <c r="S18" s="21" t="n">
        <v>12.82</v>
      </c>
      <c r="T18" s="21" t="n">
        <v>5.096</v>
      </c>
      <c r="U18" s="21" t="n">
        <v>0.472</v>
      </c>
      <c r="V18" s="21" t="n">
        <v>0.386</v>
      </c>
      <c r="W18" s="21" t="n">
        <v>0.958</v>
      </c>
      <c r="X18" s="39"/>
      <c r="Y18" s="28"/>
      <c r="Z18" s="28"/>
    </row>
    <row r="19" customFormat="false" ht="15.75" hidden="false" customHeight="true" outlineLevel="0" collapsed="false">
      <c r="A19" s="24"/>
      <c r="B19" s="24" t="s">
        <v>29</v>
      </c>
      <c r="C19" s="21" t="n">
        <v>19.2</v>
      </c>
      <c r="D19" s="21" t="n">
        <v>26</v>
      </c>
      <c r="E19" s="21" t="n">
        <v>12</v>
      </c>
      <c r="F19" s="21" t="n">
        <v>38</v>
      </c>
      <c r="G19" s="21" t="n">
        <v>31.2</v>
      </c>
      <c r="H19" s="23"/>
      <c r="I19" s="21" t="n">
        <v>4</v>
      </c>
      <c r="J19" s="21" t="n">
        <v>9.1</v>
      </c>
      <c r="K19" s="35"/>
      <c r="L19" s="21" t="n">
        <v>85.496</v>
      </c>
      <c r="M19" s="21" t="n">
        <v>8.001</v>
      </c>
      <c r="N19" s="21" t="n">
        <v>0.562</v>
      </c>
      <c r="O19" s="21" t="n">
        <v>0.0181</v>
      </c>
      <c r="P19" s="21" t="n">
        <v>0.0215</v>
      </c>
      <c r="Q19" s="21" t="n">
        <v>0.0024</v>
      </c>
      <c r="R19" s="21"/>
      <c r="S19" s="21" t="n">
        <v>13.77</v>
      </c>
      <c r="T19" s="21" t="n">
        <v>5.374</v>
      </c>
      <c r="U19" s="21" t="n">
        <v>0.526</v>
      </c>
      <c r="V19" s="21" t="n">
        <v>0.419</v>
      </c>
      <c r="W19" s="21" t="n">
        <v>0.991</v>
      </c>
      <c r="X19" s="39"/>
      <c r="Y19" s="28"/>
      <c r="Z19" s="28"/>
    </row>
    <row r="20" customFormat="false" ht="15.75" hidden="false" customHeight="true" outlineLevel="0" collapsed="false">
      <c r="A20" s="24"/>
      <c r="B20" s="24" t="s">
        <v>30</v>
      </c>
      <c r="C20" s="21" t="n">
        <v>19.1</v>
      </c>
      <c r="D20" s="21" t="n">
        <v>26</v>
      </c>
      <c r="E20" s="21" t="n">
        <v>13</v>
      </c>
      <c r="F20" s="21" t="n">
        <v>39</v>
      </c>
      <c r="G20" s="21" t="n">
        <v>31.9</v>
      </c>
      <c r="H20" s="23"/>
      <c r="I20" s="21" t="n">
        <v>4</v>
      </c>
      <c r="J20" s="21" t="n">
        <v>8.8</v>
      </c>
      <c r="K20" s="35"/>
      <c r="L20" s="21" t="n">
        <v>91.753</v>
      </c>
      <c r="M20" s="21" t="n">
        <v>8.346</v>
      </c>
      <c r="N20" s="21" t="n">
        <v>0.611</v>
      </c>
      <c r="O20" s="21" t="n">
        <v>0.0167</v>
      </c>
      <c r="P20" s="21" t="n">
        <v>0.0208</v>
      </c>
      <c r="Q20" s="21" t="n">
        <v>0.0021</v>
      </c>
      <c r="R20" s="21"/>
      <c r="S20" s="21" t="n">
        <v>12.93</v>
      </c>
      <c r="T20" s="21" t="n">
        <v>5.119</v>
      </c>
      <c r="U20" s="21" t="n">
        <v>0.485</v>
      </c>
      <c r="V20" s="21" t="n">
        <v>0.507</v>
      </c>
      <c r="W20" s="21" t="n">
        <v>1.111</v>
      </c>
      <c r="X20" s="39"/>
      <c r="Y20" s="28"/>
      <c r="Z20" s="28"/>
    </row>
    <row r="21" customFormat="false" ht="15.75" hidden="false" customHeight="tru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8"/>
      <c r="Z21" s="28"/>
    </row>
    <row r="22" customFormat="false" ht="20.25" hidden="false" customHeight="true" outlineLevel="0" collapsed="false">
      <c r="A22" s="24" t="s">
        <v>0</v>
      </c>
      <c r="B22" s="24" t="s">
        <v>1</v>
      </c>
      <c r="C22" s="12" t="s">
        <v>2</v>
      </c>
      <c r="D22" s="6" t="s">
        <v>34</v>
      </c>
      <c r="E22" s="6"/>
      <c r="F22" s="6"/>
      <c r="G22" s="27" t="s">
        <v>4</v>
      </c>
      <c r="H22" s="11" t="s">
        <v>35</v>
      </c>
      <c r="I22" s="6" t="s">
        <v>5</v>
      </c>
      <c r="J22" s="6"/>
      <c r="K22" s="6" t="s">
        <v>6</v>
      </c>
      <c r="L22" s="12" t="s">
        <v>7</v>
      </c>
      <c r="M22" s="6" t="s">
        <v>8</v>
      </c>
      <c r="N22" s="6"/>
      <c r="O22" s="6" t="s">
        <v>36</v>
      </c>
      <c r="P22" s="6"/>
      <c r="Q22" s="6"/>
      <c r="R22" s="6"/>
      <c r="S22" s="6" t="s">
        <v>10</v>
      </c>
      <c r="T22" s="6"/>
      <c r="U22" s="6"/>
      <c r="V22" s="7" t="s">
        <v>11</v>
      </c>
      <c r="W22" s="7"/>
      <c r="X22" s="7"/>
      <c r="Y22" s="28"/>
      <c r="Z22" s="28"/>
    </row>
    <row r="23" customFormat="false" ht="30.75" hidden="false" customHeight="true" outlineLevel="0" collapsed="false">
      <c r="A23" s="24"/>
      <c r="B23" s="24"/>
      <c r="C23" s="24"/>
      <c r="D23" s="27" t="s">
        <v>12</v>
      </c>
      <c r="E23" s="11" t="s">
        <v>13</v>
      </c>
      <c r="F23" s="12" t="s">
        <v>14</v>
      </c>
      <c r="G23" s="27"/>
      <c r="H23" s="27"/>
      <c r="I23" s="12" t="s">
        <v>15</v>
      </c>
      <c r="J23" s="27" t="s">
        <v>16</v>
      </c>
      <c r="K23" s="11" t="s">
        <v>17</v>
      </c>
      <c r="L23" s="12"/>
      <c r="M23" s="29" t="s">
        <v>18</v>
      </c>
      <c r="N23" s="11" t="s">
        <v>19</v>
      </c>
      <c r="O23" s="12" t="s">
        <v>18</v>
      </c>
      <c r="P23" s="30" t="s">
        <v>20</v>
      </c>
      <c r="Q23" s="11" t="s">
        <v>19</v>
      </c>
      <c r="R23" s="12" t="s">
        <v>21</v>
      </c>
      <c r="S23" s="11" t="s">
        <v>22</v>
      </c>
      <c r="T23" s="12" t="s">
        <v>18</v>
      </c>
      <c r="U23" s="13" t="s">
        <v>19</v>
      </c>
      <c r="V23" s="14" t="s">
        <v>23</v>
      </c>
      <c r="W23" s="15" t="s">
        <v>24</v>
      </c>
      <c r="X23" s="16" t="s">
        <v>25</v>
      </c>
      <c r="Y23" s="28"/>
      <c r="Z23" s="28"/>
    </row>
    <row r="24" customFormat="false" ht="15.75" hidden="false" customHeight="true" outlineLevel="0" collapsed="false">
      <c r="A24" s="24" t="s">
        <v>33</v>
      </c>
      <c r="B24" s="24" t="s">
        <v>27</v>
      </c>
      <c r="C24" s="24" t="n">
        <v>19.5</v>
      </c>
      <c r="D24" s="24" t="n">
        <v>24</v>
      </c>
      <c r="E24" s="24" t="n">
        <v>9</v>
      </c>
      <c r="F24" s="24" t="n">
        <v>33</v>
      </c>
      <c r="G24" s="24" t="n">
        <v>28.4</v>
      </c>
      <c r="H24" s="23"/>
      <c r="I24" s="24" t="n">
        <v>4</v>
      </c>
      <c r="J24" s="24" t="n">
        <v>9.1</v>
      </c>
      <c r="K24" s="23"/>
      <c r="L24" s="24" t="n">
        <v>81.463</v>
      </c>
      <c r="M24" s="24" t="n">
        <v>7.428</v>
      </c>
      <c r="N24" s="24" t="n">
        <v>0.524</v>
      </c>
      <c r="O24" s="24" t="n">
        <v>0.0161</v>
      </c>
      <c r="P24" s="24" t="n">
        <v>0.0211</v>
      </c>
      <c r="Q24" s="24" t="n">
        <v>0.0022</v>
      </c>
      <c r="R24" s="21"/>
      <c r="S24" s="24" t="n">
        <v>12.93</v>
      </c>
      <c r="T24" s="24" t="n">
        <v>5.116</v>
      </c>
      <c r="U24" s="24" t="n">
        <v>0.517</v>
      </c>
      <c r="V24" s="21" t="n">
        <v>0.519</v>
      </c>
      <c r="W24" s="21" t="n">
        <v>1.172</v>
      </c>
      <c r="X24" s="39"/>
      <c r="Y24" s="28"/>
      <c r="Z24" s="28"/>
    </row>
    <row r="25" customFormat="false" ht="15.75" hidden="false" customHeight="true" outlineLevel="0" collapsed="false">
      <c r="A25" s="24"/>
      <c r="B25" s="24" t="s">
        <v>28</v>
      </c>
      <c r="C25" s="24" t="n">
        <v>18.7</v>
      </c>
      <c r="D25" s="24" t="n">
        <v>27</v>
      </c>
      <c r="E25" s="24" t="n">
        <v>10</v>
      </c>
      <c r="F25" s="24" t="n">
        <v>37</v>
      </c>
      <c r="G25" s="24" t="n">
        <v>30.8</v>
      </c>
      <c r="H25" s="23"/>
      <c r="I25" s="36" t="n">
        <v>4</v>
      </c>
      <c r="J25" s="24" t="n">
        <v>8.5</v>
      </c>
      <c r="K25" s="23"/>
      <c r="L25" s="24" t="n">
        <v>79.156</v>
      </c>
      <c r="M25" s="24" t="n">
        <v>7.222</v>
      </c>
      <c r="N25" s="24" t="n">
        <v>0.483</v>
      </c>
      <c r="O25" s="24" t="n">
        <v>0.0168</v>
      </c>
      <c r="P25" s="24" t="n">
        <v>0.0217</v>
      </c>
      <c r="Q25" s="24" t="n">
        <v>0.0026</v>
      </c>
      <c r="R25" s="21"/>
      <c r="S25" s="24" t="n">
        <v>13.97</v>
      </c>
      <c r="T25" s="24" t="n">
        <v>5.439</v>
      </c>
      <c r="U25" s="24" t="n">
        <v>0.509</v>
      </c>
      <c r="V25" s="21" t="n">
        <v>0.503</v>
      </c>
      <c r="W25" s="21" t="n">
        <v>1.041</v>
      </c>
      <c r="X25" s="39"/>
      <c r="Y25" s="28"/>
      <c r="Z25" s="28"/>
    </row>
    <row r="26" customFormat="false" ht="15.75" hidden="false" customHeight="true" outlineLevel="0" collapsed="false">
      <c r="A26" s="24"/>
      <c r="B26" s="24" t="s">
        <v>29</v>
      </c>
      <c r="C26" s="24" t="n">
        <v>18.6</v>
      </c>
      <c r="D26" s="24" t="n">
        <v>24</v>
      </c>
      <c r="E26" s="24" t="n">
        <v>11</v>
      </c>
      <c r="F26" s="24" t="n">
        <v>35</v>
      </c>
      <c r="G26" s="24" t="n">
        <v>27.6</v>
      </c>
      <c r="H26" s="23"/>
      <c r="I26" s="36" t="n">
        <v>5</v>
      </c>
      <c r="J26" s="24" t="n">
        <v>8.8</v>
      </c>
      <c r="K26" s="23"/>
      <c r="L26" s="24" t="n">
        <v>89.649</v>
      </c>
      <c r="M26" s="24" t="n">
        <v>8.493</v>
      </c>
      <c r="N26" s="24" t="n">
        <v>0.591</v>
      </c>
      <c r="O26" s="24" t="n">
        <v>0.0154</v>
      </c>
      <c r="P26" s="24" t="n">
        <v>0.0222</v>
      </c>
      <c r="Q26" s="24" t="n">
        <v>0.0019</v>
      </c>
      <c r="R26" s="21"/>
      <c r="S26" s="24" t="n">
        <v>13.55</v>
      </c>
      <c r="T26" s="24" t="n">
        <v>5.198</v>
      </c>
      <c r="U26" s="24" t="n">
        <v>0.486</v>
      </c>
      <c r="V26" s="21" t="n">
        <v>0.429</v>
      </c>
      <c r="W26" s="21" t="n">
        <v>0.977</v>
      </c>
      <c r="X26" s="39"/>
      <c r="Y26" s="28"/>
      <c r="Z26" s="28"/>
    </row>
    <row r="27" customFormat="false" ht="15.75" hidden="false" customHeight="true" outlineLevel="0" collapsed="false">
      <c r="A27" s="24"/>
      <c r="B27" s="24" t="s">
        <v>30</v>
      </c>
      <c r="C27" s="24" t="n">
        <v>19.3</v>
      </c>
      <c r="D27" s="24" t="n">
        <v>24</v>
      </c>
      <c r="E27" s="24" t="n">
        <v>10</v>
      </c>
      <c r="F27" s="24" t="n">
        <v>34</v>
      </c>
      <c r="G27" s="24" t="n">
        <v>29.5</v>
      </c>
      <c r="H27" s="23"/>
      <c r="I27" s="24" t="n">
        <v>3</v>
      </c>
      <c r="J27" s="24" t="n">
        <v>7.1</v>
      </c>
      <c r="K27" s="23"/>
      <c r="L27" s="24" t="n">
        <v>71.649</v>
      </c>
      <c r="M27" s="24" t="n">
        <v>6.287</v>
      </c>
      <c r="N27" s="24" t="n">
        <v>0.389</v>
      </c>
      <c r="O27" s="24" t="n">
        <v>0.0151</v>
      </c>
      <c r="P27" s="24" t="n">
        <v>0.0218</v>
      </c>
      <c r="Q27" s="24" t="n">
        <v>0.0015</v>
      </c>
      <c r="R27" s="21"/>
      <c r="S27" s="24" t="n">
        <v>12.74</v>
      </c>
      <c r="T27" s="24" t="n">
        <v>5.082</v>
      </c>
      <c r="U27" s="24" t="n">
        <v>0.493</v>
      </c>
      <c r="V27" s="21" t="n">
        <v>0.387</v>
      </c>
      <c r="W27" s="21" t="n">
        <v>0.928</v>
      </c>
      <c r="X27" s="39"/>
      <c r="Y27" s="28"/>
      <c r="Z27" s="28"/>
    </row>
    <row r="28" customFormat="false" ht="15.75" hidden="false" customHeight="true" outlineLevel="0" collapsed="false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15.75" hidden="false" customHeight="tru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15.75" hidden="false" customHeight="tru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15.75" hidden="false" customHeight="tru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15.75" hidden="false" customHeight="true" outlineLevel="0" collapsed="false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15.75" hidden="false" customHeight="true" outlineLevel="0" collapsed="false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15.75" hidden="false" customHeight="tru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15.75" hidden="false" customHeight="tru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15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15.75" hidden="false" customHeight="tru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15.75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15.75" hidden="false" customHeight="tru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15.75" hidden="false" customHeight="true" outlineLevel="0" collapsed="false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15.75" hidden="false" customHeight="true" outlineLevel="0" collapsed="false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15.75" hidden="false" customHeight="tru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15.75" hidden="false" customHeight="tru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15.75" hidden="false" customHeight="tru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15.75" hidden="false" customHeight="tru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15.75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15.75" hidden="false" customHeight="tru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15.75" hidden="false" customHeight="tru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15.75" hidden="false" customHeight="tru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15.75" hidden="false" customHeight="tru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15.75" hidden="false" customHeight="tru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15.75" hidden="false" customHeight="tru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15.75" hidden="false" customHeight="tru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15.75" hidden="false" customHeight="tru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15.75" hidden="false" customHeight="tru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15.75" hidden="false" customHeight="tru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15.75" hidden="false" customHeight="tru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15.75" hidden="false" customHeight="tru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15.75" hidden="false" customHeight="tru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15.75" hidden="false" customHeight="tru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15.75" hidden="false" customHeight="tru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15.75" hidden="false" customHeight="tru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15.75" hidden="false" customHeight="tru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15.75" hidden="false" customHeight="tru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15.75" hidden="false" customHeight="tru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15.75" hidden="false" customHeight="tru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15.75" hidden="false" customHeight="tru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15.75" hidden="false" customHeight="tru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15.75" hidden="false" customHeight="tru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15.75" hidden="false" customHeight="tru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15.75" hidden="false" customHeight="tru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15.75" hidden="false" customHeight="tru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15.75" hidden="false" customHeight="tru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15.75" hidden="false" customHeight="tru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15.75" hidden="false" customHeight="tru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15.75" hidden="false" customHeight="tru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15.75" hidden="false" customHeight="tru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15.75" hidden="false" customHeight="tru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15.75" hidden="false" customHeight="tru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15.75" hidden="false" customHeight="tru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15.75" hidden="false" customHeight="tru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15.75" hidden="false" customHeight="tru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15.75" hidden="false" customHeight="tru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15.75" hidden="false" customHeight="tru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15.75" hidden="false" customHeight="tru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15.75" hidden="false" customHeight="tru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15.75" hidden="false" customHeight="tru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15.75" hidden="false" customHeight="tru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15.75" hidden="false" customHeight="tru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15.75" hidden="false" customHeight="tru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15.75" hidden="false" customHeight="tru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15.75" hidden="false" customHeight="tru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15.75" hidden="false" customHeight="tru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15.75" hidden="false" customHeight="tru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15.75" hidden="false" customHeight="tru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15.75" hidden="false" customHeight="tru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15.75" hidden="false" customHeight="tru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15.75" hidden="false" customHeight="tru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15.75" hidden="false" customHeight="tru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15.75" hidden="false" customHeight="tru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15.75" hidden="false" customHeight="tru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15.75" hidden="false" customHeight="tru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15.75" hidden="false" customHeight="tru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15.75" hidden="false" customHeight="tru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15.75" hidden="false" customHeight="tru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15.75" hidden="false" customHeight="tru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15.75" hidden="false" customHeight="tru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15.75" hidden="false" customHeight="tru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15.75" hidden="false" customHeight="tru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15.75" hidden="false" customHeight="tru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15.75" hidden="false" customHeight="tru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15.75" hidden="false" customHeight="tru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15.75" hidden="false" customHeight="tru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15.75" hidden="false" customHeight="tru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15.75" hidden="false" customHeight="tru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15.75" hidden="false" customHeight="tru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15.75" hidden="false" customHeight="tru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15.75" hidden="false" customHeight="tru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15.75" hidden="false" customHeight="tru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15.75" hidden="false" customHeight="tru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15.75" hidden="false" customHeight="tru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15.75" hidden="false" customHeight="tru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15.75" hidden="false" customHeight="tru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15.75" hidden="false" customHeight="tru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15.75" hidden="false" customHeight="tru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15.75" hidden="false" customHeight="tru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15.75" hidden="false" customHeight="tru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15.75" hidden="false" customHeight="tru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customFormat="false" ht="15.75" hidden="false" customHeight="tru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customFormat="false" ht="15.75" hidden="false" customHeight="tru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customFormat="false" ht="15.75" hidden="false" customHeight="tru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customFormat="false" ht="15.75" hidden="false" customHeight="tru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customFormat="false" ht="15.75" hidden="false" customHeight="tru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customFormat="false" ht="15.75" hidden="false" customHeight="tru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customFormat="false" ht="15.75" hidden="false" customHeight="tru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customFormat="false" ht="15.75" hidden="false" customHeight="tru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customFormat="false" ht="15.75" hidden="false" customHeight="tru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customFormat="false" ht="15.7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customFormat="false" ht="15.75" hidden="false" customHeight="tru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customFormat="false" ht="15.75" hidden="false" customHeight="tru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customFormat="false" ht="15.75" hidden="false" customHeight="tru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customFormat="false" ht="15.75" hidden="false" customHeight="tru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customFormat="false" ht="15.75" hidden="false" customHeight="tru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customFormat="false" ht="15.75" hidden="false" customHeight="tru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customFormat="false" ht="15.75" hidden="false" customHeight="tru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customFormat="false" ht="15.75" hidden="false" customHeight="tru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customFormat="false" ht="15.75" hidden="false" customHeight="tru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customFormat="false" ht="15.75" hidden="false" customHeight="tru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customFormat="false" ht="15.75" hidden="false" customHeight="tru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customFormat="false" ht="15.75" hidden="false" customHeight="tru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customFormat="false" ht="15.75" hidden="false" customHeight="tru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customFormat="false" ht="15.75" hidden="false" customHeight="tru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customFormat="false" ht="15.75" hidden="false" customHeight="tru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customFormat="false" ht="15.75" hidden="false" customHeight="tru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customFormat="false" ht="15.75" hidden="false" customHeight="tru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customFormat="false" ht="15.75" hidden="false" customHeight="tru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customFormat="false" ht="15.75" hidden="false" customHeight="tru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customFormat="false" ht="15.75" hidden="false" customHeight="tru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customFormat="false" ht="15.75" hidden="false" customHeight="tru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customFormat="false" ht="15.75" hidden="false" customHeight="tru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customFormat="false" ht="15.75" hidden="false" customHeight="tru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customFormat="false" ht="15.75" hidden="false" customHeight="tru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customFormat="false" ht="15.75" hidden="false" customHeight="tru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customFormat="false" ht="15.75" hidden="false" customHeight="tru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customFormat="false" ht="15.75" hidden="false" customHeight="tru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customFormat="false" ht="15.75" hidden="false" customHeight="tru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customFormat="false" ht="15.75" hidden="false" customHeight="tru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customFormat="false" ht="15.75" hidden="false" customHeight="tru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customFormat="false" ht="15.75" hidden="false" customHeight="tru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customFormat="false" ht="15.75" hidden="false" customHeight="tru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customFormat="false" ht="15.75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customFormat="false" ht="15.75" hidden="false" customHeight="tru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customFormat="false" ht="15.75" hidden="false" customHeight="tru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customFormat="false" ht="15.75" hidden="false" customHeight="tru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customFormat="false" ht="15.75" hidden="false" customHeight="tru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customFormat="false" ht="15.75" hidden="false" customHeight="tru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customFormat="false" ht="15.75" hidden="false" customHeight="tru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customFormat="false" ht="15.75" hidden="false" customHeight="tru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customFormat="false" ht="15.75" hidden="false" customHeight="tru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customFormat="false" ht="15.75" hidden="false" customHeight="tru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customFormat="false" ht="15.75" hidden="false" customHeight="tru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customFormat="false" ht="15.75" hidden="false" customHeight="tru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customFormat="false" ht="15.75" hidden="false" customHeight="tru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customFormat="false" ht="15.75" hidden="false" customHeight="tru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customFormat="false" ht="15.75" hidden="false" customHeight="tru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customFormat="false" ht="15.75" hidden="false" customHeight="tru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customFormat="false" ht="15.75" hidden="false" customHeight="tru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customFormat="false" ht="15.75" hidden="false" customHeight="tru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customFormat="false" ht="15.75" hidden="false" customHeight="tru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customFormat="false" ht="15.75" hidden="false" customHeight="tru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customFormat="false" ht="15.75" hidden="false" customHeight="tru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customFormat="false" ht="15.75" hidden="false" customHeight="tru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customFormat="false" ht="15.75" hidden="false" customHeight="tru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customFormat="false" ht="15.75" hidden="false" customHeight="tru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customFormat="false" ht="15.75" hidden="false" customHeight="tru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customFormat="false" ht="15.75" hidden="false" customHeight="tru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customFormat="false" ht="15.75" hidden="false" customHeight="tru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customFormat="false" ht="15.75" hidden="false" customHeight="tru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customFormat="false" ht="15.75" hidden="false" customHeight="tru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customFormat="false" ht="15.75" hidden="false" customHeight="tru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customFormat="false" ht="15.75" hidden="false" customHeight="tru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customFormat="false" ht="15.75" hidden="false" customHeight="tru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customFormat="false" ht="15.75" hidden="false" customHeight="tru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customFormat="false" ht="15.75" hidden="false" customHeight="tru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customFormat="false" ht="15.75" hidden="false" customHeight="tru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customFormat="false" ht="15.75" hidden="false" customHeight="tru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customFormat="false" ht="15.75" hidden="false" customHeight="tru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customFormat="false" ht="15.75" hidden="false" customHeight="tru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customFormat="false" ht="15.75" hidden="false" customHeight="tru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customFormat="false" ht="15.75" hidden="false" customHeight="tru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customFormat="false" ht="15.75" hidden="false" customHeight="tru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customFormat="false" ht="15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customFormat="false" ht="15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customFormat="false" ht="15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customFormat="false" ht="15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customFormat="false" ht="15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customFormat="false" ht="15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customFormat="false" ht="15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customFormat="false" ht="15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customFormat="false" ht="15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customFormat="false" ht="15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customFormat="false" ht="15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customFormat="false" ht="15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customFormat="false" ht="15.75" hidden="false" customHeight="tru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customFormat="false" ht="15.75" hidden="false" customHeight="tru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customFormat="false" ht="15.75" hidden="false" customHeight="tru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customFormat="false" ht="15.75" hidden="false" customHeight="tru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customFormat="false" ht="15.75" hidden="false" customHeight="tru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customFormat="false" ht="15.75" hidden="false" customHeight="tru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customFormat="false" ht="15.75" hidden="false" customHeight="tru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customFormat="false" ht="15.75" hidden="false" customHeight="tru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customFormat="false" ht="15.75" hidden="false" customHeight="tru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customFormat="false" ht="15.75" hidden="false" customHeight="tru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customFormat="false" ht="15.75" hidden="false" customHeight="tru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customFormat="false" ht="15.75" hidden="false" customHeight="tru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customFormat="false" ht="15.75" hidden="false" customHeight="tru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customFormat="false" ht="15.75" hidden="false" customHeight="tru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customFormat="false" ht="15.75" hidden="false" customHeight="tru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customFormat="false" ht="15.75" hidden="false" customHeight="tru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customFormat="false" ht="15.75" hidden="false" customHeight="tru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customFormat="false" ht="15.75" hidden="false" customHeight="tru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customFormat="false" ht="15.75" hidden="false" customHeight="tru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customFormat="false" ht="15.75" hidden="false" customHeight="tru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customFormat="false" ht="15.75" hidden="false" customHeight="tru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customFormat="false" ht="15.75" hidden="false" customHeight="tru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customFormat="false" ht="15.75" hidden="false" customHeight="tru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customFormat="false" ht="15.75" hidden="false" customHeight="tru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customFormat="false" ht="15.75" hidden="false" customHeight="tru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customFormat="false" ht="15.75" hidden="false" customHeight="tru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customFormat="false" ht="15.75" hidden="false" customHeight="tru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customFormat="false" ht="15.75" hidden="false" customHeight="tru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customFormat="false" ht="15.75" hidden="false" customHeight="tru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customFormat="false" ht="15.75" hidden="false" customHeight="tru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customFormat="false" ht="15.75" hidden="false" customHeight="tru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customFormat="false" ht="15.75" hidden="false" customHeight="tru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customFormat="false" ht="15.75" hidden="false" customHeight="tru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customFormat="false" ht="15.75" hidden="false" customHeight="tru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customFormat="false" ht="15.75" hidden="false" customHeight="tru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customFormat="false" ht="15.75" hidden="false" customHeight="tru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customFormat="false" ht="15.75" hidden="false" customHeight="tru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customFormat="false" ht="15.75" hidden="false" customHeight="tru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customFormat="false" ht="15.75" hidden="false" customHeight="tru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customFormat="false" ht="15.75" hidden="false" customHeight="tru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customFormat="false" ht="15.75" hidden="false" customHeight="tru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customFormat="false" ht="15.75" hidden="false" customHeight="tru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customFormat="false" ht="15.75" hidden="false" customHeight="tru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customFormat="false" ht="15.75" hidden="false" customHeight="tru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customFormat="false" ht="15.75" hidden="false" customHeight="tru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customFormat="false" ht="15.75" hidden="false" customHeight="tru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customFormat="false" ht="15.75" hidden="false" customHeight="tru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customFormat="false" ht="15.75" hidden="false" customHeight="tru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customFormat="false" ht="15.75" hidden="false" customHeight="tru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customFormat="false" ht="15.75" hidden="false" customHeight="tru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customFormat="false" ht="15.75" hidden="false" customHeight="tru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customFormat="false" ht="15.75" hidden="false" customHeight="tru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customFormat="false" ht="15.75" hidden="false" customHeight="tru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customFormat="false" ht="15.75" hidden="false" customHeight="tru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customFormat="false" ht="15.75" hidden="false" customHeight="tru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customFormat="false" ht="15.75" hidden="false" customHeight="tru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customFormat="false" ht="15.75" hidden="false" customHeight="tru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customFormat="false" ht="15.75" hidden="false" customHeight="tru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customFormat="false" ht="15.75" hidden="false" customHeight="tru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customFormat="false" ht="15.75" hidden="false" customHeight="tru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customFormat="false" ht="15.75" hidden="false" customHeight="tru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customFormat="false" ht="15.75" hidden="false" customHeight="tru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customFormat="false" ht="15.75" hidden="false" customHeight="tru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customFormat="false" ht="15.75" hidden="false" customHeight="tru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customFormat="false" ht="15.75" hidden="false" customHeight="tru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customFormat="false" ht="15.75" hidden="false" customHeight="tru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customFormat="false" ht="15.75" hidden="false" customHeight="tru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customFormat="false" ht="15.75" hidden="false" customHeight="tru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customFormat="false" ht="15.75" hidden="false" customHeight="tru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customFormat="false" ht="15.75" hidden="false" customHeight="tru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customFormat="false" ht="15.75" hidden="false" customHeight="tru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customFormat="false" ht="15.75" hidden="false" customHeight="tru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customFormat="false" ht="15.75" hidden="false" customHeight="tru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customFormat="false" ht="15.75" hidden="false" customHeight="tru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customFormat="false" ht="15.75" hidden="false" customHeight="tru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customFormat="false" ht="15.75" hidden="false" customHeight="tru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customFormat="false" ht="15.75" hidden="false" customHeight="tru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customFormat="false" ht="15.75" hidden="false" customHeight="tru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customFormat="false" ht="15.75" hidden="false" customHeight="tru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customFormat="false" ht="15.75" hidden="false" customHeight="tru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customFormat="false" ht="15.75" hidden="false" customHeight="tru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customFormat="false" ht="15.75" hidden="false" customHeight="tru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customFormat="false" ht="15.75" hidden="false" customHeight="tru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customFormat="false" ht="15.75" hidden="false" customHeight="tru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customFormat="false" ht="15.75" hidden="false" customHeight="tru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customFormat="false" ht="15.75" hidden="false" customHeight="tru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customFormat="false" ht="15.75" hidden="false" customHeight="tru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customFormat="false" ht="15.75" hidden="false" customHeight="tru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customFormat="false" ht="15.75" hidden="false" customHeight="tru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customFormat="false" ht="15.75" hidden="false" customHeight="tru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customFormat="false" ht="15.75" hidden="false" customHeight="tru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customFormat="false" ht="15.75" hidden="false" customHeight="tru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customFormat="false" ht="15.75" hidden="false" customHeight="tru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customFormat="false" ht="15.75" hidden="false" customHeight="tru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customFormat="false" ht="15.75" hidden="false" customHeight="tru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customFormat="false" ht="15.75" hidden="false" customHeight="tru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customFormat="false" ht="15.75" hidden="false" customHeight="tru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customFormat="false" ht="15.75" hidden="false" customHeight="tru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customFormat="false" ht="15.75" hidden="false" customHeight="tru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customFormat="false" ht="15.75" hidden="false" customHeight="tru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customFormat="false" ht="15.75" hidden="false" customHeight="tru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customFormat="false" ht="15.75" hidden="false" customHeight="tru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customFormat="false" ht="15.75" hidden="false" customHeight="tru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customFormat="false" ht="15.75" hidden="false" customHeight="tru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customFormat="false" ht="15.75" hidden="false" customHeight="tru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customFormat="false" ht="15.75" hidden="false" customHeight="tru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customFormat="false" ht="15.75" hidden="false" customHeight="tru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customFormat="false" ht="15.75" hidden="false" customHeight="tru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customFormat="false" ht="15.75" hidden="false" customHeight="tru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customFormat="false" ht="15.75" hidden="false" customHeight="tru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customFormat="false" ht="15.75" hidden="false" customHeight="tru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customFormat="false" ht="15.75" hidden="false" customHeight="tru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customFormat="false" ht="15.75" hidden="false" customHeight="tru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customFormat="false" ht="15.75" hidden="false" customHeight="tru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customFormat="false" ht="15.75" hidden="false" customHeight="tru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customFormat="false" ht="15.75" hidden="false" customHeight="tru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customFormat="false" ht="15.75" hidden="false" customHeight="tru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customFormat="false" ht="15.75" hidden="false" customHeight="tru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customFormat="false" ht="15.75" hidden="false" customHeight="tru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customFormat="false" ht="15.75" hidden="false" customHeight="tru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customFormat="false" ht="15.75" hidden="false" customHeight="tru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customFormat="false" ht="15.75" hidden="false" customHeight="tru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customFormat="false" ht="15.75" hidden="false" customHeight="tru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customFormat="false" ht="15.75" hidden="false" customHeight="tru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customFormat="false" ht="15.75" hidden="false" customHeight="tru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customFormat="false" ht="15.75" hidden="false" customHeight="tru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customFormat="false" ht="15.75" hidden="false" customHeight="tru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customFormat="false" ht="15.75" hidden="false" customHeight="tru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customFormat="false" ht="15.75" hidden="false" customHeight="tru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customFormat="false" ht="15.75" hidden="false" customHeight="tru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customFormat="false" ht="15.75" hidden="false" customHeight="tru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customFormat="false" ht="15.75" hidden="false" customHeight="tru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customFormat="false" ht="15.75" hidden="false" customHeight="tru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customFormat="false" ht="15.75" hidden="false" customHeight="tru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customFormat="false" ht="15.75" hidden="false" customHeight="tru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customFormat="false" ht="15.75" hidden="false" customHeight="tru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customFormat="false" ht="15.75" hidden="false" customHeight="tru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customFormat="false" ht="15.75" hidden="false" customHeight="tru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customFormat="false" ht="15.75" hidden="false" customHeight="tru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customFormat="false" ht="15.75" hidden="false" customHeight="tru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customFormat="false" ht="15.75" hidden="false" customHeight="tru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customFormat="false" ht="15.75" hidden="false" customHeight="tru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customFormat="false" ht="15.75" hidden="false" customHeight="tru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customFormat="false" ht="15.75" hidden="false" customHeight="tru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customFormat="false" ht="15.75" hidden="false" customHeight="tru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customFormat="false" ht="15.75" hidden="false" customHeight="tru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customFormat="false" ht="15.75" hidden="false" customHeight="tru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customFormat="false" ht="15.75" hidden="false" customHeight="tru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customFormat="false" ht="15.75" hidden="false" customHeight="tru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customFormat="false" ht="15.75" hidden="false" customHeight="tru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customFormat="false" ht="15.75" hidden="false" customHeight="tru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customFormat="false" ht="15.75" hidden="false" customHeight="tru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customFormat="false" ht="15.75" hidden="false" customHeight="tru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customFormat="false" ht="15.75" hidden="false" customHeight="tru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customFormat="false" ht="15.75" hidden="false" customHeight="tru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customFormat="false" ht="15.75" hidden="false" customHeight="tru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customFormat="false" ht="15.75" hidden="false" customHeight="tru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customFormat="false" ht="15.75" hidden="false" customHeight="tru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customFormat="false" ht="15.75" hidden="false" customHeight="tru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customFormat="false" ht="15.75" hidden="false" customHeight="tru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customFormat="false" ht="15.75" hidden="false" customHeight="tru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customFormat="false" ht="15.75" hidden="false" customHeight="tru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customFormat="false" ht="15.75" hidden="false" customHeight="tru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customFormat="false" ht="15.75" hidden="false" customHeight="tru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customFormat="false" ht="15.75" hidden="false" customHeight="tru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customFormat="false" ht="15.75" hidden="false" customHeight="tru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customFormat="false" ht="15.75" hidden="false" customHeight="tru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customFormat="false" ht="15.75" hidden="false" customHeight="tru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customFormat="false" ht="15.75" hidden="false" customHeight="tru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customFormat="false" ht="15.75" hidden="false" customHeight="tru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customFormat="false" ht="15.75" hidden="false" customHeight="tru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customFormat="false" ht="15.75" hidden="false" customHeight="tru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customFormat="false" ht="15.75" hidden="false" customHeight="tru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customFormat="false" ht="15.75" hidden="false" customHeight="tru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customFormat="false" ht="15.75" hidden="false" customHeight="tru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customFormat="false" ht="15.75" hidden="false" customHeight="tru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customFormat="false" ht="15.75" hidden="false" customHeight="tru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customFormat="false" ht="15.75" hidden="false" customHeight="tru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customFormat="false" ht="15.75" hidden="false" customHeight="tru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customFormat="false" ht="15.75" hidden="false" customHeight="tru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customFormat="false" ht="15.75" hidden="false" customHeight="tru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customFormat="false" ht="15.75" hidden="false" customHeight="tru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customFormat="false" ht="15.75" hidden="false" customHeight="tru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customFormat="false" ht="15.75" hidden="false" customHeight="tru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customFormat="false" ht="15.75" hidden="false" customHeight="tru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customFormat="false" ht="15.75" hidden="false" customHeight="tru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customFormat="false" ht="15.75" hidden="false" customHeight="tru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customFormat="false" ht="15.75" hidden="false" customHeight="tru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customFormat="false" ht="15.75" hidden="false" customHeight="tru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customFormat="false" ht="15.75" hidden="false" customHeight="tru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customFormat="false" ht="15.75" hidden="false" customHeight="tru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customFormat="false" ht="15.75" hidden="false" customHeight="tru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customFormat="false" ht="15.75" hidden="false" customHeight="tru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customFormat="false" ht="15.75" hidden="false" customHeight="tru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customFormat="false" ht="15.75" hidden="false" customHeight="tru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customFormat="false" ht="15.75" hidden="false" customHeight="tru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customFormat="false" ht="15.75" hidden="false" customHeight="tru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customFormat="false" ht="15.75" hidden="false" customHeight="tru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customFormat="false" ht="15.75" hidden="false" customHeight="tru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customFormat="false" ht="15.75" hidden="false" customHeight="tru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customFormat="false" ht="15.75" hidden="false" customHeight="tru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customFormat="false" ht="15.75" hidden="false" customHeight="tru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customFormat="false" ht="15.75" hidden="false" customHeight="tru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customFormat="false" ht="15.75" hidden="false" customHeight="tru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customFormat="false" ht="15.75" hidden="false" customHeight="tru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customFormat="false" ht="15.75" hidden="false" customHeight="tru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customFormat="false" ht="15.75" hidden="false" customHeight="tru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customFormat="false" ht="15.75" hidden="false" customHeight="tru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customFormat="false" ht="15.75" hidden="false" customHeight="tru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customFormat="false" ht="15.75" hidden="false" customHeight="tru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customFormat="false" ht="15.75" hidden="false" customHeight="tru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customFormat="false" ht="15.75" hidden="false" customHeight="tru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customFormat="false" ht="15.75" hidden="false" customHeight="tru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customFormat="false" ht="15.75" hidden="false" customHeight="tru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customFormat="false" ht="15.75" hidden="false" customHeight="tru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customFormat="false" ht="15.75" hidden="false" customHeight="tru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customFormat="false" ht="15.75" hidden="false" customHeight="tru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customFormat="false" ht="15.75" hidden="false" customHeight="tru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customFormat="false" ht="15.75" hidden="false" customHeight="tru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customFormat="false" ht="15.75" hidden="false" customHeight="tru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customFormat="false" ht="15.75" hidden="false" customHeight="tru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customFormat="false" ht="15.75" hidden="false" customHeight="tru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customFormat="false" ht="15.75" hidden="false" customHeight="tru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customFormat="false" ht="15.75" hidden="false" customHeight="tru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customFormat="false" ht="15.75" hidden="false" customHeight="tru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customFormat="false" ht="15.75" hidden="false" customHeight="tru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customFormat="false" ht="15.75" hidden="false" customHeight="tru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customFormat="false" ht="15.75" hidden="false" customHeight="tru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customFormat="false" ht="15.75" hidden="false" customHeight="tru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customFormat="false" ht="15.75" hidden="false" customHeight="tru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customFormat="false" ht="15.75" hidden="false" customHeight="tru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customFormat="false" ht="15.75" hidden="false" customHeight="tru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customFormat="false" ht="15.75" hidden="false" customHeight="tru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customFormat="false" ht="15.75" hidden="false" customHeight="tru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customFormat="false" ht="15.75" hidden="false" customHeight="tru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customFormat="false" ht="15.75" hidden="false" customHeight="tru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customFormat="false" ht="15.75" hidden="false" customHeight="tru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customFormat="false" ht="15.75" hidden="false" customHeight="tru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customFormat="false" ht="15.75" hidden="false" customHeight="tru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customFormat="false" ht="15.75" hidden="false" customHeight="tru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customFormat="false" ht="15.75" hidden="false" customHeight="tru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customFormat="false" ht="15.75" hidden="false" customHeight="tru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customFormat="false" ht="15.75" hidden="false" customHeight="tru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customFormat="false" ht="15.75" hidden="false" customHeight="tru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customFormat="false" ht="15.75" hidden="false" customHeight="tru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customFormat="false" ht="15.75" hidden="false" customHeight="tru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customFormat="false" ht="15.75" hidden="false" customHeight="tru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customFormat="false" ht="15.75" hidden="false" customHeight="tru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customFormat="false" ht="15.75" hidden="false" customHeight="tru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customFormat="false" ht="15.75" hidden="false" customHeight="tru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customFormat="false" ht="15.75" hidden="false" customHeight="tru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customFormat="false" ht="15.75" hidden="false" customHeight="tru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customFormat="false" ht="15.75" hidden="false" customHeight="tru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customFormat="false" ht="15.75" hidden="false" customHeight="tru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customFormat="false" ht="15.75" hidden="false" customHeight="tru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customFormat="false" ht="15.75" hidden="false" customHeight="tru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customFormat="false" ht="15.75" hidden="false" customHeight="tru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customFormat="false" ht="15.75" hidden="false" customHeight="tru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customFormat="false" ht="15.75" hidden="false" customHeight="tru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customFormat="false" ht="15.75" hidden="false" customHeight="tru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customFormat="false" ht="15.75" hidden="false" customHeight="tru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customFormat="false" ht="15.75" hidden="false" customHeight="tru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customFormat="false" ht="15.75" hidden="false" customHeight="tru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customFormat="false" ht="15.75" hidden="false" customHeight="tru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customFormat="false" ht="15.75" hidden="false" customHeight="tru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customFormat="false" ht="15.75" hidden="false" customHeight="tru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customFormat="false" ht="15.75" hidden="false" customHeight="tru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customFormat="false" ht="15.75" hidden="false" customHeight="tru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customFormat="false" ht="15.75" hidden="false" customHeight="tru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customFormat="false" ht="15.75" hidden="false" customHeight="tru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customFormat="false" ht="15.75" hidden="false" customHeight="tru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customFormat="false" ht="15.75" hidden="false" customHeight="tru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customFormat="false" ht="15.75" hidden="false" customHeight="tru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customFormat="false" ht="15.75" hidden="false" customHeight="tru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customFormat="false" ht="15.75" hidden="false" customHeight="tru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customFormat="false" ht="15.75" hidden="false" customHeight="tru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customFormat="false" ht="15.75" hidden="false" customHeight="tru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customFormat="false" ht="15.75" hidden="false" customHeight="tru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customFormat="false" ht="15.75" hidden="false" customHeight="tru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customFormat="false" ht="15.75" hidden="false" customHeight="tru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customFormat="false" ht="15.75" hidden="false" customHeight="tru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customFormat="false" ht="15.75" hidden="false" customHeight="tru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customFormat="false" ht="15.75" hidden="false" customHeight="tru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customFormat="false" ht="15.75" hidden="false" customHeight="tru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customFormat="false" ht="15.75" hidden="false" customHeight="tru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customFormat="false" ht="15.75" hidden="false" customHeight="tru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customFormat="false" ht="15.75" hidden="false" customHeight="tru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customFormat="false" ht="15.75" hidden="false" customHeight="tru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customFormat="false" ht="15.75" hidden="false" customHeight="tru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customFormat="false" ht="15.75" hidden="false" customHeight="tru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customFormat="false" ht="15.75" hidden="false" customHeight="tru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customFormat="false" ht="15.75" hidden="false" customHeight="tru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customFormat="false" ht="15.75" hidden="false" customHeight="tru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customFormat="false" ht="15.75" hidden="false" customHeight="tru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customFormat="false" ht="15.75" hidden="false" customHeight="tru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customFormat="false" ht="15.75" hidden="false" customHeight="tru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customFormat="false" ht="15.75" hidden="false" customHeight="tru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15.75" hidden="false" customHeight="tru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customFormat="false" ht="15.75" hidden="false" customHeight="tru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customFormat="false" ht="15.75" hidden="false" customHeight="tru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customFormat="false" ht="15.75" hidden="false" customHeight="tru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customFormat="false" ht="15.75" hidden="false" customHeight="tru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customFormat="false" ht="15.75" hidden="false" customHeight="tru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customFormat="false" ht="15.75" hidden="false" customHeight="tru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customFormat="false" ht="15.75" hidden="false" customHeight="tru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customFormat="false" ht="15.75" hidden="false" customHeight="tru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customFormat="false" ht="15.75" hidden="false" customHeight="tru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customFormat="false" ht="15.75" hidden="false" customHeight="tru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customFormat="false" ht="15.75" hidden="false" customHeight="tru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customFormat="false" ht="15.75" hidden="false" customHeight="tru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customFormat="false" ht="15.75" hidden="false" customHeight="tru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customFormat="false" ht="15.75" hidden="false" customHeight="tru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customFormat="false" ht="15.75" hidden="false" customHeight="tru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customFormat="false" ht="15.75" hidden="false" customHeight="tru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customFormat="false" ht="15.75" hidden="false" customHeight="tru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customFormat="false" ht="15.75" hidden="false" customHeight="tru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customFormat="false" ht="15.75" hidden="false" customHeight="tru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customFormat="false" ht="15.75" hidden="false" customHeight="tru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customFormat="false" ht="15.75" hidden="false" customHeight="tru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customFormat="false" ht="15.75" hidden="false" customHeight="tru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customFormat="false" ht="15.75" hidden="false" customHeight="tru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customFormat="false" ht="15.75" hidden="false" customHeight="tru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customFormat="false" ht="15.75" hidden="false" customHeight="tru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customFormat="false" ht="15.75" hidden="false" customHeight="tru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customFormat="false" ht="15.75" hidden="false" customHeight="tru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customFormat="false" ht="15.75" hidden="false" customHeight="tru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customFormat="false" ht="15.75" hidden="false" customHeight="tru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customFormat="false" ht="15.75" hidden="false" customHeight="tru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customFormat="false" ht="15.75" hidden="false" customHeight="tru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customFormat="false" ht="15.75" hidden="false" customHeight="tru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customFormat="false" ht="15.75" hidden="false" customHeight="tru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customFormat="false" ht="15.75" hidden="false" customHeight="tru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customFormat="false" ht="15.75" hidden="false" customHeight="tru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customFormat="false" ht="15.75" hidden="false" customHeight="tru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customFormat="false" ht="15.75" hidden="false" customHeight="tru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customFormat="false" ht="15.75" hidden="false" customHeight="tru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customFormat="false" ht="15.75" hidden="false" customHeight="tru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customFormat="false" ht="15.75" hidden="false" customHeight="tru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customFormat="false" ht="15.75" hidden="false" customHeight="tru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customFormat="false" ht="15.75" hidden="false" customHeight="tru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customFormat="false" ht="15.75" hidden="false" customHeight="tru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customFormat="false" ht="15.75" hidden="false" customHeight="tru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customFormat="false" ht="15.75" hidden="false" customHeight="tru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customFormat="false" ht="15.75" hidden="false" customHeight="tru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customFormat="false" ht="15.75" hidden="false" customHeight="tru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customFormat="false" ht="15.75" hidden="false" customHeight="tru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customFormat="false" ht="15.75" hidden="false" customHeight="tru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customFormat="false" ht="15.75" hidden="false" customHeight="tru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customFormat="false" ht="15.75" hidden="false" customHeight="tru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customFormat="false" ht="15.75" hidden="false" customHeight="tru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customFormat="false" ht="15.75" hidden="false" customHeight="tru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customFormat="false" ht="15.75" hidden="false" customHeight="tru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customFormat="false" ht="15.75" hidden="false" customHeight="tru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customFormat="false" ht="15.75" hidden="false" customHeight="tru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customFormat="false" ht="15.75" hidden="false" customHeight="tru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customFormat="false" ht="15.75" hidden="false" customHeight="tru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customFormat="false" ht="15.75" hidden="false" customHeight="tru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customFormat="false" ht="15.75" hidden="false" customHeight="tru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customFormat="false" ht="15.75" hidden="false" customHeight="tru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customFormat="false" ht="15.75" hidden="false" customHeight="tru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customFormat="false" ht="15.75" hidden="false" customHeight="tru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customFormat="false" ht="15.75" hidden="false" customHeight="tru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customFormat="false" ht="15.75" hidden="false" customHeight="tru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customFormat="false" ht="15.75" hidden="false" customHeight="tru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customFormat="false" ht="15.75" hidden="false" customHeight="tru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customFormat="false" ht="15.75" hidden="false" customHeight="tru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customFormat="false" ht="15.75" hidden="false" customHeight="tru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customFormat="false" ht="15.75" hidden="false" customHeight="tru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customFormat="false" ht="15.75" hidden="false" customHeight="tru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customFormat="false" ht="15.75" hidden="false" customHeight="tru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customFormat="false" ht="15.75" hidden="false" customHeight="tru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customFormat="false" ht="15.75" hidden="false" customHeight="tru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customFormat="false" ht="15.75" hidden="false" customHeight="tru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customFormat="false" ht="15.75" hidden="false" customHeight="tru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customFormat="false" ht="15.75" hidden="false" customHeight="tru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customFormat="false" ht="15.75" hidden="false" customHeight="tru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customFormat="false" ht="15.75" hidden="false" customHeight="tru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customFormat="false" ht="15.75" hidden="false" customHeight="tru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customFormat="false" ht="15.75" hidden="false" customHeight="tru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customFormat="false" ht="15.75" hidden="false" customHeight="tru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customFormat="false" ht="15.75" hidden="false" customHeight="tru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customFormat="false" ht="15.75" hidden="false" customHeight="tru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customFormat="false" ht="15.75" hidden="false" customHeight="tru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customFormat="false" ht="15.75" hidden="false" customHeight="tru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customFormat="false" ht="15.75" hidden="false" customHeight="tru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customFormat="false" ht="15.75" hidden="false" customHeight="tru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customFormat="false" ht="15.75" hidden="false" customHeight="tru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customFormat="false" ht="15.75" hidden="false" customHeight="tru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customFormat="false" ht="15.75" hidden="false" customHeight="tru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customFormat="false" ht="15.75" hidden="false" customHeight="tru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customFormat="false" ht="15.75" hidden="false" customHeight="tru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customFormat="false" ht="15.75" hidden="false" customHeight="tru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customFormat="false" ht="15.75" hidden="false" customHeight="tru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customFormat="false" ht="15.75" hidden="false" customHeight="tru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customFormat="false" ht="15.75" hidden="false" customHeight="tru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customFormat="false" ht="15.75" hidden="false" customHeight="tru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customFormat="false" ht="15.75" hidden="false" customHeight="tru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customFormat="false" ht="15.75" hidden="false" customHeight="tru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customFormat="false" ht="15.75" hidden="false" customHeight="tru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customFormat="false" ht="15.75" hidden="false" customHeight="tru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customFormat="false" ht="15.75" hidden="false" customHeight="tru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customFormat="false" ht="15.75" hidden="false" customHeight="tru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customFormat="false" ht="15.75" hidden="false" customHeight="tru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customFormat="false" ht="15.75" hidden="false" customHeight="tru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customFormat="false" ht="15.75" hidden="false" customHeight="tru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customFormat="false" ht="15.75" hidden="false" customHeight="tru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customFormat="false" ht="15.75" hidden="false" customHeight="tru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customFormat="false" ht="15.75" hidden="false" customHeight="tru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customFormat="false" ht="15.75" hidden="false" customHeight="tru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customFormat="false" ht="15.75" hidden="false" customHeight="tru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customFormat="false" ht="15.75" hidden="false" customHeight="tru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customFormat="false" ht="15.75" hidden="false" customHeight="tru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customFormat="false" ht="15.75" hidden="false" customHeight="tru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customFormat="false" ht="15.75" hidden="false" customHeight="tru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customFormat="false" ht="15.75" hidden="false" customHeight="tru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customFormat="false" ht="15.75" hidden="false" customHeight="tru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customFormat="false" ht="15.75" hidden="false" customHeight="tru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customFormat="false" ht="15.75" hidden="false" customHeight="tru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customFormat="false" ht="15.75" hidden="false" customHeight="tru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customFormat="false" ht="15.75" hidden="false" customHeight="tru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customFormat="false" ht="15.75" hidden="false" customHeight="tru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customFormat="false" ht="15.75" hidden="false" customHeight="tru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customFormat="false" ht="15.75" hidden="false" customHeight="tru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customFormat="false" ht="15.75" hidden="false" customHeight="tru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customFormat="false" ht="15.75" hidden="false" customHeight="tru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customFormat="false" ht="15.75" hidden="false" customHeight="tru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customFormat="false" ht="15.75" hidden="false" customHeight="tru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customFormat="false" ht="15.75" hidden="false" customHeight="tru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customFormat="false" ht="15.75" hidden="false" customHeight="tru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customFormat="false" ht="15.75" hidden="false" customHeight="tru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customFormat="false" ht="15.75" hidden="false" customHeight="tru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customFormat="false" ht="15.75" hidden="false" customHeight="tru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customFormat="false" ht="15.75" hidden="false" customHeight="tru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customFormat="false" ht="15.75" hidden="false" customHeight="tru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customFormat="false" ht="15.75" hidden="false" customHeight="tru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customFormat="false" ht="15.75" hidden="false" customHeight="tru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customFormat="false" ht="15.75" hidden="false" customHeight="tru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customFormat="false" ht="15.75" hidden="false" customHeight="tru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customFormat="false" ht="15.75" hidden="false" customHeight="tru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customFormat="false" ht="15.75" hidden="false" customHeight="tru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customFormat="false" ht="15.75" hidden="false" customHeight="tru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customFormat="false" ht="15.75" hidden="false" customHeight="tru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customFormat="false" ht="15.75" hidden="false" customHeight="tru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customFormat="false" ht="15.75" hidden="false" customHeight="tru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customFormat="false" ht="15.75" hidden="false" customHeight="tru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customFormat="false" ht="15.75" hidden="false" customHeight="tru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customFormat="false" ht="15.75" hidden="false" customHeight="tru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customFormat="false" ht="15.75" hidden="false" customHeight="tru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customFormat="false" ht="15.75" hidden="false" customHeight="tru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customFormat="false" ht="15.75" hidden="false" customHeight="tru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customFormat="false" ht="15.75" hidden="false" customHeight="tru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customFormat="false" ht="15.75" hidden="false" customHeight="tru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customFormat="false" ht="15.75" hidden="false" customHeight="tru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customFormat="false" ht="15.75" hidden="false" customHeight="tru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customFormat="false" ht="15.75" hidden="false" customHeight="tru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customFormat="false" ht="15.75" hidden="false" customHeight="tru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customFormat="false" ht="15.75" hidden="false" customHeight="tru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customFormat="false" ht="15.75" hidden="false" customHeight="tru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customFormat="false" ht="15.75" hidden="false" customHeight="tru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customFormat="false" ht="15.75" hidden="false" customHeight="tru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customFormat="false" ht="15.75" hidden="false" customHeight="tru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customFormat="false" ht="15.75" hidden="false" customHeight="tru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customFormat="false" ht="15.75" hidden="false" customHeight="tru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customFormat="false" ht="15.75" hidden="false" customHeight="tru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customFormat="false" ht="15.75" hidden="false" customHeight="tru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customFormat="false" ht="15.75" hidden="false" customHeight="tru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customFormat="false" ht="15.75" hidden="false" customHeight="tru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customFormat="false" ht="15.75" hidden="false" customHeight="tru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customFormat="false" ht="15.75" hidden="false" customHeight="tru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customFormat="false" ht="15.75" hidden="false" customHeight="tru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customFormat="false" ht="15.75" hidden="false" customHeight="tru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customFormat="false" ht="15.75" hidden="false" customHeight="tru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customFormat="false" ht="15.75" hidden="false" customHeight="tru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customFormat="false" ht="15.75" hidden="false" customHeight="tru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customFormat="false" ht="15.75" hidden="false" customHeight="tru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customFormat="false" ht="15.75" hidden="false" customHeight="tru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customFormat="false" ht="15.75" hidden="false" customHeight="tru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customFormat="false" ht="15.75" hidden="false" customHeight="tru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customFormat="false" ht="15.75" hidden="false" customHeight="tru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customFormat="false" ht="15.75" hidden="false" customHeight="tru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customFormat="false" ht="15.75" hidden="false" customHeight="tru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customFormat="false" ht="15.75" hidden="false" customHeight="tru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customFormat="false" ht="15.75" hidden="false" customHeight="tru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customFormat="false" ht="15.75" hidden="false" customHeight="tru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customFormat="false" ht="15.75" hidden="false" customHeight="tru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customFormat="false" ht="15.75" hidden="false" customHeight="tru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customFormat="false" ht="15.75" hidden="false" customHeight="tru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customFormat="false" ht="15.75" hidden="false" customHeight="tru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customFormat="false" ht="15.75" hidden="false" customHeight="tru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customFormat="false" ht="15.75" hidden="false" customHeight="tru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customFormat="false" ht="15.75" hidden="false" customHeight="tru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customFormat="false" ht="15.75" hidden="false" customHeight="tru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customFormat="false" ht="15.75" hidden="false" customHeight="tru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customFormat="false" ht="15.75" hidden="false" customHeight="tru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customFormat="false" ht="15.75" hidden="false" customHeight="tru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customFormat="false" ht="15.75" hidden="false" customHeight="tru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customFormat="false" ht="15.75" hidden="false" customHeight="tru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customFormat="false" ht="15.75" hidden="false" customHeight="tru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customFormat="false" ht="15.75" hidden="false" customHeight="tru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customFormat="false" ht="15.75" hidden="false" customHeight="tru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customFormat="false" ht="15.75" hidden="false" customHeight="tru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customFormat="false" ht="15.75" hidden="false" customHeight="tru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customFormat="false" ht="15.75" hidden="false" customHeight="tru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customFormat="false" ht="15.75" hidden="false" customHeight="tru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customFormat="false" ht="15.75" hidden="false" customHeight="tru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customFormat="false" ht="15.75" hidden="false" customHeight="tru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customFormat="false" ht="15.75" hidden="false" customHeight="tru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customFormat="false" ht="15.75" hidden="false" customHeight="tru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customFormat="false" ht="15.75" hidden="false" customHeight="tru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customFormat="false" ht="15.75" hidden="false" customHeight="tru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customFormat="false" ht="15.75" hidden="false" customHeight="tru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customFormat="false" ht="15.75" hidden="false" customHeight="tru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customFormat="false" ht="15.75" hidden="false" customHeight="tru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customFormat="false" ht="15.75" hidden="false" customHeight="tru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customFormat="false" ht="15.75" hidden="false" customHeight="tru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customFormat="false" ht="15.75" hidden="false" customHeight="tru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customFormat="false" ht="15.75" hidden="false" customHeight="tru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customFormat="false" ht="15.75" hidden="false" customHeight="tru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customFormat="false" ht="15.75" hidden="false" customHeight="tru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customFormat="false" ht="15.75" hidden="false" customHeight="tru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customFormat="false" ht="15.75" hidden="false" customHeight="tru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customFormat="false" ht="15.75" hidden="false" customHeight="tru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customFormat="false" ht="15.75" hidden="false" customHeight="tru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customFormat="false" ht="15.75" hidden="false" customHeight="tru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customFormat="false" ht="15.75" hidden="false" customHeight="tru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customFormat="false" ht="15.75" hidden="false" customHeight="tru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customFormat="false" ht="15.75" hidden="false" customHeight="tru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customFormat="false" ht="15.75" hidden="false" customHeight="tru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customFormat="false" ht="15.75" hidden="false" customHeight="tru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customFormat="false" ht="15.75" hidden="false" customHeight="tru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customFormat="false" ht="15.75" hidden="false" customHeight="tru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customFormat="false" ht="15.75" hidden="false" customHeight="tru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customFormat="false" ht="15.75" hidden="false" customHeight="tru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customFormat="false" ht="15.75" hidden="false" customHeight="tru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customFormat="false" ht="15.75" hidden="false" customHeight="tru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customFormat="false" ht="15.75" hidden="false" customHeight="tru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customFormat="false" ht="15.75" hidden="false" customHeight="tru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customFormat="false" ht="15.75" hidden="false" customHeight="tru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customFormat="false" ht="15.75" hidden="false" customHeight="tru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customFormat="false" ht="15.75" hidden="false" customHeight="tru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customFormat="false" ht="15.75" hidden="false" customHeight="tru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customFormat="false" ht="15.75" hidden="false" customHeight="tru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customFormat="false" ht="15.75" hidden="false" customHeight="tru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customFormat="false" ht="15.75" hidden="false" customHeight="tru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customFormat="false" ht="15.75" hidden="false" customHeight="true" outlineLevel="0" collapsed="false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customFormat="false" ht="15.75" hidden="false" customHeight="true" outlineLevel="0" collapsed="false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customFormat="false" ht="15.75" hidden="false" customHeight="true" outlineLevel="0" collapsed="false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customFormat="false" ht="15.75" hidden="false" customHeight="true" outlineLevel="0" collapsed="false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customFormat="false" ht="15.75" hidden="false" customHeight="tru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customFormat="false" ht="15.75" hidden="false" customHeight="tru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customFormat="false" ht="15.75" hidden="false" customHeight="tru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customFormat="false" ht="15.75" hidden="false" customHeight="tru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customFormat="false" ht="15.75" hidden="false" customHeight="tru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customFormat="false" ht="15.75" hidden="false" customHeight="tru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customFormat="false" ht="15.75" hidden="false" customHeight="tru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customFormat="false" ht="15.75" hidden="false" customHeight="tru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customFormat="false" ht="15.75" hidden="false" customHeight="tru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customFormat="false" ht="15.75" hidden="false" customHeight="tru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customFormat="false" ht="15.75" hidden="false" customHeight="tru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customFormat="false" ht="15.75" hidden="false" customHeight="tru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customFormat="false" ht="15.75" hidden="false" customHeight="tru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customFormat="false" ht="15.75" hidden="false" customHeight="tru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customFormat="false" ht="15.75" hidden="false" customHeight="tru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customFormat="false" ht="15.75" hidden="false" customHeight="tru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customFormat="false" ht="15.75" hidden="false" customHeight="tru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customFormat="false" ht="15.75" hidden="false" customHeight="tru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customFormat="false" ht="15.75" hidden="false" customHeight="tru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customFormat="false" ht="15.75" hidden="false" customHeight="tru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customFormat="false" ht="15.75" hidden="false" customHeight="tru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customFormat="false" ht="15.75" hidden="false" customHeight="tru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customFormat="false" ht="15.75" hidden="false" customHeight="tru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customFormat="false" ht="15.75" hidden="false" customHeight="tru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customFormat="false" ht="15.75" hidden="false" customHeight="tru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customFormat="false" ht="15.75" hidden="false" customHeight="tru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customFormat="false" ht="15.75" hidden="false" customHeight="tru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customFormat="false" ht="15.75" hidden="false" customHeight="tru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customFormat="false" ht="15.75" hidden="false" customHeight="tru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customFormat="false" ht="15.75" hidden="false" customHeight="tru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customFormat="false" ht="15.75" hidden="false" customHeight="tru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customFormat="false" ht="15.75" hidden="false" customHeight="tru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customFormat="false" ht="15.75" hidden="false" customHeight="tru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customFormat="false" ht="15.75" hidden="false" customHeight="tru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customFormat="false" ht="15.75" hidden="false" customHeight="tru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customFormat="false" ht="15.75" hidden="false" customHeight="tru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customFormat="false" ht="15.75" hidden="false" customHeight="tru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customFormat="false" ht="15.75" hidden="false" customHeight="tru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customFormat="false" ht="15.75" hidden="false" customHeight="tru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customFormat="false" ht="15.75" hidden="false" customHeight="tru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customFormat="false" ht="15.75" hidden="false" customHeight="tru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customFormat="false" ht="15.75" hidden="false" customHeight="tru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customFormat="false" ht="15.75" hidden="false" customHeight="tru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customFormat="false" ht="15.75" hidden="false" customHeight="tru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customFormat="false" ht="15.75" hidden="false" customHeight="tru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customFormat="false" ht="15.75" hidden="false" customHeight="tru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customFormat="false" ht="15.75" hidden="false" customHeight="tru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customFormat="false" ht="15.75" hidden="false" customHeight="tru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customFormat="false" ht="15.75" hidden="false" customHeight="tru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customFormat="false" ht="15.75" hidden="false" customHeight="tru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customFormat="false" ht="15.75" hidden="false" customHeight="tru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customFormat="false" ht="15.75" hidden="false" customHeight="tru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customFormat="false" ht="15.75" hidden="false" customHeight="tru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customFormat="false" ht="15.75" hidden="false" customHeight="tru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customFormat="false" ht="15.75" hidden="false" customHeight="tru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customFormat="false" ht="15.75" hidden="false" customHeight="tru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customFormat="false" ht="15.75" hidden="false" customHeight="tru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customFormat="false" ht="15.75" hidden="false" customHeight="tru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customFormat="false" ht="15.75" hidden="false" customHeight="tru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customFormat="false" ht="15.75" hidden="false" customHeight="tru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customFormat="false" ht="15.75" hidden="false" customHeight="tru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customFormat="false" ht="15.75" hidden="false" customHeight="tru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customFormat="false" ht="15.75" hidden="false" customHeight="tru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customFormat="false" ht="15.75" hidden="false" customHeight="tru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customFormat="false" ht="15.75" hidden="false" customHeight="tru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customFormat="false" ht="15.75" hidden="false" customHeight="tru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customFormat="false" ht="15.75" hidden="false" customHeight="tru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customFormat="false" ht="15.75" hidden="false" customHeight="tru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customFormat="false" ht="15.75" hidden="false" customHeight="tru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customFormat="false" ht="15.75" hidden="false" customHeight="tru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customFormat="false" ht="15.75" hidden="false" customHeight="tru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customFormat="false" ht="15.75" hidden="false" customHeight="tru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customFormat="false" ht="15.75" hidden="false" customHeight="tru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customFormat="false" ht="15.75" hidden="false" customHeight="tru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customFormat="false" ht="15.75" hidden="false" customHeight="tru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customFormat="false" ht="15.75" hidden="false" customHeight="tru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customFormat="false" ht="15.75" hidden="false" customHeight="tru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customFormat="false" ht="15.75" hidden="false" customHeight="tru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customFormat="false" ht="15.75" hidden="false" customHeight="tru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customFormat="false" ht="15.75" hidden="false" customHeight="tru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customFormat="false" ht="15.75" hidden="false" customHeight="tru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customFormat="false" ht="15.75" hidden="false" customHeight="tru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customFormat="false" ht="15.75" hidden="false" customHeight="tru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customFormat="false" ht="15.75" hidden="false" customHeight="tru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customFormat="false" ht="15.75" hidden="false" customHeight="tru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customFormat="false" ht="15.75" hidden="false" customHeight="tru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customFormat="false" ht="15.75" hidden="false" customHeight="tru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customFormat="false" ht="15.75" hidden="false" customHeight="tru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customFormat="false" ht="15.75" hidden="false" customHeight="tru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customFormat="false" ht="15.75" hidden="false" customHeight="true" outlineLevel="0" collapsed="false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customFormat="false" ht="15.75" hidden="false" customHeight="true" outlineLevel="0" collapsed="false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customFormat="false" ht="15.75" hidden="false" customHeight="true" outlineLevel="0" collapsed="false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customFormat="false" ht="15.75" hidden="false" customHeight="true" outlineLevel="0" collapsed="false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customFormat="false" ht="15.75" hidden="false" customHeight="true" outlineLevel="0" collapsed="false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customFormat="false" ht="15.75" hidden="false" customHeight="true" outlineLevel="0" collapsed="false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customFormat="false" ht="15.75" hidden="false" customHeight="true" outlineLevel="0" collapsed="false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customFormat="false" ht="15.75" hidden="false" customHeight="true" outlineLevel="0" collapsed="false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customFormat="false" ht="15.75" hidden="false" customHeight="true" outlineLevel="0" collapsed="false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customFormat="false" ht="15.75" hidden="false" customHeight="true" outlineLevel="0" collapsed="false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customFormat="false" ht="15.75" hidden="false" customHeight="true" outlineLevel="0" collapsed="false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customFormat="false" ht="15.75" hidden="false" customHeight="true" outlineLevel="0" collapsed="false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customFormat="false" ht="15.75" hidden="false" customHeight="true" outlineLevel="0" collapsed="false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customFormat="false" ht="15.75" hidden="false" customHeight="true" outlineLevel="0" collapsed="false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customFormat="false" ht="15.75" hidden="false" customHeight="true" outlineLevel="0" collapsed="false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customFormat="false" ht="15.75" hidden="false" customHeight="true" outlineLevel="0" collapsed="false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customFormat="false" ht="15.75" hidden="false" customHeight="true" outlineLevel="0" collapsed="false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customFormat="false" ht="15.75" hidden="false" customHeight="true" outlineLevel="0" collapsed="false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customFormat="false" ht="15.75" hidden="false" customHeight="true" outlineLevel="0" collapsed="false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customFormat="false" ht="15.75" hidden="false" customHeight="true" outlineLevel="0" collapsed="false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customFormat="false" ht="15.75" hidden="false" customHeight="true" outlineLevel="0" collapsed="false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customFormat="false" ht="15.75" hidden="false" customHeight="true" outlineLevel="0" collapsed="false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customFormat="false" ht="15.75" hidden="false" customHeight="true" outlineLevel="0" collapsed="false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customFormat="false" ht="15.75" hidden="false" customHeight="true" outlineLevel="0" collapsed="false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customFormat="false" ht="15.75" hidden="false" customHeight="true" outlineLevel="0" collapsed="false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customFormat="false" ht="15.75" hidden="false" customHeight="true" outlineLevel="0" collapsed="false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customFormat="false" ht="15.75" hidden="false" customHeight="true" outlineLevel="0" collapsed="false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customFormat="false" ht="15.75" hidden="false" customHeight="true" outlineLevel="0" collapsed="false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customFormat="false" ht="15.75" hidden="false" customHeight="true" outlineLevel="0" collapsed="false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customFormat="false" ht="15.75" hidden="false" customHeight="true" outlineLevel="0" collapsed="false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customFormat="false" ht="15.75" hidden="false" customHeight="true" outlineLevel="0" collapsed="false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customFormat="false" ht="15.75" hidden="false" customHeight="true" outlineLevel="0" collapsed="false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customFormat="false" ht="15.75" hidden="false" customHeight="true" outlineLevel="0" collapsed="false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customFormat="false" ht="15.75" hidden="false" customHeight="true" outlineLevel="0" collapsed="false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customFormat="false" ht="15.75" hidden="false" customHeight="true" outlineLevel="0" collapsed="false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customFormat="false" ht="15.75" hidden="false" customHeight="true" outlineLevel="0" collapsed="false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customFormat="false" ht="15.75" hidden="false" customHeight="true" outlineLevel="0" collapsed="false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customFormat="false" ht="15.75" hidden="false" customHeight="true" outlineLevel="0" collapsed="false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customFormat="false" ht="15.75" hidden="false" customHeight="true" outlineLevel="0" collapsed="false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customFormat="false" ht="15.75" hidden="false" customHeight="true" outlineLevel="0" collapsed="false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customFormat="false" ht="15.75" hidden="false" customHeight="true" outlineLevel="0" collapsed="false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customFormat="false" ht="15.75" hidden="false" customHeight="true" outlineLevel="0" collapsed="false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customFormat="false" ht="15.75" hidden="false" customHeight="true" outlineLevel="0" collapsed="false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customFormat="false" ht="15.75" hidden="false" customHeight="true" outlineLevel="0" collapsed="false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customFormat="false" ht="15.75" hidden="false" customHeight="true" outlineLevel="0" collapsed="false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customFormat="false" ht="15.75" hidden="false" customHeight="true" outlineLevel="0" collapsed="false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customFormat="false" ht="15.75" hidden="false" customHeight="true" outlineLevel="0" collapsed="false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customFormat="false" ht="15.75" hidden="false" customHeight="true" outlineLevel="0" collapsed="false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customFormat="false" ht="15.75" hidden="false" customHeight="true" outlineLevel="0" collapsed="false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customFormat="false" ht="15.75" hidden="false" customHeight="true" outlineLevel="0" collapsed="false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customFormat="false" ht="15.75" hidden="false" customHeight="true" outlineLevel="0" collapsed="false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customFormat="false" ht="15.75" hidden="false" customHeight="true" outlineLevel="0" collapsed="false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customFormat="false" ht="15.75" hidden="false" customHeight="true" outlineLevel="0" collapsed="false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customFormat="false" ht="15.75" hidden="false" customHeight="true" outlineLevel="0" collapsed="false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customFormat="false" ht="15.75" hidden="false" customHeight="true" outlineLevel="0" collapsed="false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customFormat="false" ht="15.75" hidden="false" customHeight="true" outlineLevel="0" collapsed="false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customFormat="false" ht="15.75" hidden="false" customHeight="true" outlineLevel="0" collapsed="false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customFormat="false" ht="15.75" hidden="false" customHeight="true" outlineLevel="0" collapsed="false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customFormat="false" ht="15.75" hidden="false" customHeight="true" outlineLevel="0" collapsed="false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customFormat="false" ht="15.75" hidden="false" customHeight="true" outlineLevel="0" collapsed="false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customFormat="false" ht="15.75" hidden="false" customHeight="true" outlineLevel="0" collapsed="false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customFormat="false" ht="15.75" hidden="false" customHeight="true" outlineLevel="0" collapsed="false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customFormat="false" ht="15.75" hidden="false" customHeight="true" outlineLevel="0" collapsed="false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customFormat="false" ht="15.75" hidden="false" customHeight="true" outlineLevel="0" collapsed="false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customFormat="false" ht="15.75" hidden="false" customHeight="true" outlineLevel="0" collapsed="false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customFormat="false" ht="15.75" hidden="false" customHeight="true" outlineLevel="0" collapsed="false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customFormat="false" ht="15.75" hidden="false" customHeight="true" outlineLevel="0" collapsed="false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customFormat="false" ht="15.75" hidden="false" customHeight="true" outlineLevel="0" collapsed="false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customFormat="false" ht="15.75" hidden="false" customHeight="true" outlineLevel="0" collapsed="false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customFormat="false" ht="15.75" hidden="false" customHeight="true" outlineLevel="0" collapsed="false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customFormat="false" ht="15.75" hidden="false" customHeight="true" outlineLevel="0" collapsed="false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customFormat="false" ht="15.75" hidden="false" customHeight="true" outlineLevel="0" collapsed="false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customFormat="false" ht="15.75" hidden="false" customHeight="true" outlineLevel="0" collapsed="false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customFormat="false" ht="15.75" hidden="false" customHeight="true" outlineLevel="0" collapsed="false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customFormat="false" ht="15.75" hidden="false" customHeight="true" outlineLevel="0" collapsed="false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customFormat="false" ht="15.75" hidden="false" customHeight="true" outlineLevel="0" collapsed="false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customFormat="false" ht="15.75" hidden="false" customHeight="true" outlineLevel="0" collapsed="false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customFormat="false" ht="15.75" hidden="false" customHeight="true" outlineLevel="0" collapsed="false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customFormat="false" ht="15.75" hidden="false" customHeight="true" outlineLevel="0" collapsed="false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customFormat="false" ht="15.75" hidden="false" customHeight="true" outlineLevel="0" collapsed="false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customFormat="false" ht="15.75" hidden="false" customHeight="true" outlineLevel="0" collapsed="false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customFormat="false" ht="15.75" hidden="false" customHeight="true" outlineLevel="0" collapsed="false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customFormat="false" ht="15.75" hidden="false" customHeight="true" outlineLevel="0" collapsed="false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customFormat="false" ht="15.75" hidden="false" customHeight="true" outlineLevel="0" collapsed="false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customFormat="false" ht="15.75" hidden="false" customHeight="true" outlineLevel="0" collapsed="false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customFormat="false" ht="15.75" hidden="false" customHeight="true" outlineLevel="0" collapsed="false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customFormat="false" ht="15.75" hidden="false" customHeight="true" outlineLevel="0" collapsed="false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customFormat="false" ht="15.75" hidden="false" customHeight="true" outlineLevel="0" collapsed="false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customFormat="false" ht="15.75" hidden="false" customHeight="true" outlineLevel="0" collapsed="false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customFormat="false" ht="15.75" hidden="false" customHeight="true" outlineLevel="0" collapsed="false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customFormat="false" ht="15.75" hidden="false" customHeight="true" outlineLevel="0" collapsed="false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customFormat="false" ht="15.75" hidden="false" customHeight="true" outlineLevel="0" collapsed="false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customFormat="false" ht="15.75" hidden="false" customHeight="true" outlineLevel="0" collapsed="false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customFormat="false" ht="15.75" hidden="false" customHeight="true" outlineLevel="0" collapsed="false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customFormat="false" ht="15.75" hidden="false" customHeight="true" outlineLevel="0" collapsed="false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customFormat="false" ht="15.75" hidden="false" customHeight="true" outlineLevel="0" collapsed="false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customFormat="false" ht="15.75" hidden="false" customHeight="true" outlineLevel="0" collapsed="false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customFormat="false" ht="15.75" hidden="false" customHeight="true" outlineLevel="0" collapsed="false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customFormat="false" ht="15.75" hidden="false" customHeight="true" outlineLevel="0" collapsed="false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customFormat="false" ht="15.75" hidden="false" customHeight="true" outlineLevel="0" collapsed="false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customFormat="false" ht="15.75" hidden="false" customHeight="true" outlineLevel="0" collapsed="false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customFormat="false" ht="15.75" hidden="false" customHeight="true" outlineLevel="0" collapsed="false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customFormat="false" ht="15.75" hidden="false" customHeight="true" outlineLevel="0" collapsed="false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customFormat="false" ht="15.75" hidden="false" customHeight="true" outlineLevel="0" collapsed="false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customFormat="false" ht="15.75" hidden="false" customHeight="true" outlineLevel="0" collapsed="false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customFormat="false" ht="15.75" hidden="false" customHeight="true" outlineLevel="0" collapsed="false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customFormat="false" ht="15.75" hidden="false" customHeight="true" outlineLevel="0" collapsed="false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customFormat="false" ht="15.75" hidden="false" customHeight="true" outlineLevel="0" collapsed="false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customFormat="false" ht="15.75" hidden="false" customHeight="true" outlineLevel="0" collapsed="false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customFormat="false" ht="15.75" hidden="false" customHeight="true" outlineLevel="0" collapsed="false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customFormat="false" ht="15.75" hidden="false" customHeight="true" outlineLevel="0" collapsed="false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customFormat="false" ht="15.75" hidden="false" customHeight="true" outlineLevel="0" collapsed="false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customFormat="false" ht="15.75" hidden="false" customHeight="true" outlineLevel="0" collapsed="false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customFormat="false" ht="15.75" hidden="false" customHeight="true" outlineLevel="0" collapsed="false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customFormat="false" ht="15.75" hidden="false" customHeight="true" outlineLevel="0" collapsed="false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customFormat="false" ht="15.75" hidden="false" customHeight="true" outlineLevel="0" collapsed="false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customFormat="false" ht="15.75" hidden="false" customHeight="true" outlineLevel="0" collapsed="false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customFormat="false" ht="15.75" hidden="false" customHeight="true" outlineLevel="0" collapsed="false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customFormat="false" ht="15.75" hidden="false" customHeight="true" outlineLevel="0" collapsed="false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customFormat="false" ht="15.75" hidden="false" customHeight="true" outlineLevel="0" collapsed="false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customFormat="false" ht="15.75" hidden="false" customHeight="true" outlineLevel="0" collapsed="false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customFormat="false" ht="15.75" hidden="false" customHeight="true" outlineLevel="0" collapsed="false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customFormat="false" ht="15.75" hidden="false" customHeight="true" outlineLevel="0" collapsed="false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customFormat="false" ht="15.75" hidden="false" customHeight="true" outlineLevel="0" collapsed="false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customFormat="false" ht="15.75" hidden="false" customHeight="true" outlineLevel="0" collapsed="false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customFormat="false" ht="15.75" hidden="false" customHeight="true" outlineLevel="0" collapsed="false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customFormat="false" ht="15.75" hidden="false" customHeight="true" outlineLevel="0" collapsed="false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customFormat="false" ht="15.75" hidden="false" customHeight="true" outlineLevel="0" collapsed="false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customFormat="false" ht="15.75" hidden="false" customHeight="true" outlineLevel="0" collapsed="false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customFormat="false" ht="15.75" hidden="false" customHeight="true" outlineLevel="0" collapsed="false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customFormat="false" ht="15.75" hidden="false" customHeight="true" outlineLevel="0" collapsed="false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customFormat="false" ht="15.75" hidden="false" customHeight="true" outlineLevel="0" collapsed="false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customFormat="false" ht="15.75" hidden="false" customHeight="true" outlineLevel="0" collapsed="false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customFormat="false" ht="15.75" hidden="false" customHeight="true" outlineLevel="0" collapsed="false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customFormat="false" ht="15.75" hidden="false" customHeight="true" outlineLevel="0" collapsed="false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customFormat="false" ht="15.75" hidden="false" customHeight="true" outlineLevel="0" collapsed="false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customFormat="false" ht="15.75" hidden="false" customHeight="true" outlineLevel="0" collapsed="false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customFormat="false" ht="15.75" hidden="false" customHeight="true" outlineLevel="0" collapsed="false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customFormat="false" ht="15.75" hidden="false" customHeight="true" outlineLevel="0" collapsed="false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52">
    <mergeCell ref="A1:A2"/>
    <mergeCell ref="B1:B2"/>
    <mergeCell ref="C1:C2"/>
    <mergeCell ref="D1:F1"/>
    <mergeCell ref="G1:G2"/>
    <mergeCell ref="H1:H2"/>
    <mergeCell ref="I1:J1"/>
    <mergeCell ref="L1:L2"/>
    <mergeCell ref="M1:N1"/>
    <mergeCell ref="O1:R1"/>
    <mergeCell ref="S1:U1"/>
    <mergeCell ref="V1:X1"/>
    <mergeCell ref="A3:A6"/>
    <mergeCell ref="A8:A9"/>
    <mergeCell ref="B8:B9"/>
    <mergeCell ref="C8:C9"/>
    <mergeCell ref="D8:F8"/>
    <mergeCell ref="G8:G9"/>
    <mergeCell ref="H8:H9"/>
    <mergeCell ref="I8:J8"/>
    <mergeCell ref="L8:L9"/>
    <mergeCell ref="M8:N8"/>
    <mergeCell ref="O8:R8"/>
    <mergeCell ref="S8:U8"/>
    <mergeCell ref="V8:X8"/>
    <mergeCell ref="A10:A13"/>
    <mergeCell ref="A15:A16"/>
    <mergeCell ref="B15:B16"/>
    <mergeCell ref="C15:C16"/>
    <mergeCell ref="D15:F15"/>
    <mergeCell ref="G15:G16"/>
    <mergeCell ref="H15:H16"/>
    <mergeCell ref="I15:J15"/>
    <mergeCell ref="L15:L16"/>
    <mergeCell ref="M15:N15"/>
    <mergeCell ref="O15:R15"/>
    <mergeCell ref="S15:U15"/>
    <mergeCell ref="V15:X15"/>
    <mergeCell ref="A17:A20"/>
    <mergeCell ref="A22:A23"/>
    <mergeCell ref="B22:B23"/>
    <mergeCell ref="C22:C23"/>
    <mergeCell ref="D22:F22"/>
    <mergeCell ref="G22:G23"/>
    <mergeCell ref="H22:H23"/>
    <mergeCell ref="I22:J22"/>
    <mergeCell ref="L22:L23"/>
    <mergeCell ref="M22:N22"/>
    <mergeCell ref="O22:R22"/>
    <mergeCell ref="S22:U22"/>
    <mergeCell ref="V22:X22"/>
    <mergeCell ref="A24:A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4.58984375" defaultRowHeight="15" zeroHeight="false" outlineLevelRow="0" outlineLevelCol="0"/>
  <sheetData>
    <row r="1" customFormat="false" ht="15.75" hidden="false" customHeight="true" outlineLevel="0" collapsed="false">
      <c r="A1" s="1" t="s">
        <v>0</v>
      </c>
      <c r="B1" s="26" t="s">
        <v>1</v>
      </c>
      <c r="C1" s="12" t="s">
        <v>2</v>
      </c>
      <c r="D1" s="6" t="s">
        <v>3</v>
      </c>
      <c r="E1" s="6"/>
      <c r="F1" s="6"/>
      <c r="G1" s="27" t="s">
        <v>4</v>
      </c>
      <c r="H1" s="6" t="s">
        <v>5</v>
      </c>
      <c r="I1" s="6"/>
      <c r="J1" s="6" t="s">
        <v>6</v>
      </c>
      <c r="K1" s="12" t="s">
        <v>7</v>
      </c>
      <c r="L1" s="6" t="s">
        <v>8</v>
      </c>
      <c r="M1" s="6"/>
      <c r="N1" s="6" t="s">
        <v>9</v>
      </c>
      <c r="O1" s="6"/>
      <c r="P1" s="6"/>
      <c r="Q1" s="6"/>
      <c r="R1" s="6" t="s">
        <v>10</v>
      </c>
      <c r="S1" s="6"/>
      <c r="T1" s="6"/>
      <c r="U1" s="7" t="s">
        <v>11</v>
      </c>
      <c r="V1" s="7"/>
      <c r="W1" s="7"/>
    </row>
    <row r="2" customFormat="false" ht="30.75" hidden="false" customHeight="true" outlineLevel="0" collapsed="false">
      <c r="A2" s="1"/>
      <c r="B2" s="26"/>
      <c r="C2" s="12"/>
      <c r="D2" s="27" t="s">
        <v>12</v>
      </c>
      <c r="E2" s="11" t="s">
        <v>13</v>
      </c>
      <c r="F2" s="12" t="s">
        <v>14</v>
      </c>
      <c r="G2" s="27"/>
      <c r="H2" s="12" t="s">
        <v>15</v>
      </c>
      <c r="I2" s="27" t="s">
        <v>16</v>
      </c>
      <c r="J2" s="11" t="s">
        <v>17</v>
      </c>
      <c r="K2" s="12"/>
      <c r="L2" s="29" t="s">
        <v>18</v>
      </c>
      <c r="M2" s="11" t="s">
        <v>19</v>
      </c>
      <c r="N2" s="12" t="s">
        <v>18</v>
      </c>
      <c r="O2" s="30" t="s">
        <v>20</v>
      </c>
      <c r="P2" s="11" t="s">
        <v>19</v>
      </c>
      <c r="Q2" s="12" t="s">
        <v>21</v>
      </c>
      <c r="R2" s="11" t="s">
        <v>22</v>
      </c>
      <c r="S2" s="12" t="s">
        <v>18</v>
      </c>
      <c r="T2" s="13" t="s">
        <v>19</v>
      </c>
      <c r="U2" s="14" t="s">
        <v>23</v>
      </c>
      <c r="V2" s="15" t="s">
        <v>24</v>
      </c>
      <c r="W2" s="16" t="s">
        <v>25</v>
      </c>
    </row>
    <row r="3" customFormat="false" ht="15.75" hidden="false" customHeight="true" outlineLevel="0" collapsed="false">
      <c r="A3" s="40" t="s">
        <v>26</v>
      </c>
      <c r="B3" s="24" t="s">
        <v>27</v>
      </c>
      <c r="C3" s="21" t="n">
        <v>18.1</v>
      </c>
      <c r="D3" s="21" t="n">
        <v>26</v>
      </c>
      <c r="E3" s="21" t="n">
        <v>13</v>
      </c>
      <c r="F3" s="21" t="n">
        <v>39</v>
      </c>
      <c r="G3" s="24" t="n">
        <v>34.5</v>
      </c>
      <c r="H3" s="24" t="n">
        <v>6</v>
      </c>
      <c r="I3" s="24" t="n">
        <v>20.1</v>
      </c>
      <c r="J3" s="23"/>
      <c r="K3" s="34" t="n">
        <v>190.227</v>
      </c>
      <c r="L3" s="24" t="n">
        <v>20.119</v>
      </c>
      <c r="M3" s="24" t="n">
        <v>1.893</v>
      </c>
      <c r="N3" s="24" t="n">
        <v>0.0298</v>
      </c>
      <c r="O3" s="24" t="n">
        <v>0.0328</v>
      </c>
      <c r="P3" s="41" t="n">
        <v>0.0031</v>
      </c>
      <c r="Q3" s="21"/>
      <c r="R3" s="24" t="n">
        <v>49.21</v>
      </c>
      <c r="S3" s="24" t="n">
        <v>18.438</v>
      </c>
      <c r="T3" s="24" t="n">
        <v>1.849</v>
      </c>
      <c r="U3" s="21" t="n">
        <v>0.072</v>
      </c>
      <c r="V3" s="21" t="n">
        <v>0.982</v>
      </c>
      <c r="W3" s="33"/>
    </row>
    <row r="4" customFormat="false" ht="15.75" hidden="false" customHeight="true" outlineLevel="0" collapsed="false">
      <c r="A4" s="40"/>
      <c r="B4" s="24" t="s">
        <v>28</v>
      </c>
      <c r="C4" s="21" t="n">
        <v>17.9</v>
      </c>
      <c r="D4" s="21" t="n">
        <v>28</v>
      </c>
      <c r="E4" s="21" t="n">
        <v>12</v>
      </c>
      <c r="F4" s="21" t="n">
        <v>40</v>
      </c>
      <c r="G4" s="24" t="n">
        <v>33.9</v>
      </c>
      <c r="H4" s="24" t="n">
        <v>7</v>
      </c>
      <c r="I4" s="24" t="n">
        <v>19.3</v>
      </c>
      <c r="J4" s="23"/>
      <c r="K4" s="34" t="n">
        <v>189.375</v>
      </c>
      <c r="L4" s="24" t="n">
        <v>19.674</v>
      </c>
      <c r="M4" s="24" t="n">
        <v>1.992</v>
      </c>
      <c r="N4" s="24" t="n">
        <v>0.0211</v>
      </c>
      <c r="O4" s="24" t="n">
        <v>0.0227</v>
      </c>
      <c r="P4" s="41" t="n">
        <v>0.0022</v>
      </c>
      <c r="Q4" s="21"/>
      <c r="R4" s="24" t="n">
        <v>48.19</v>
      </c>
      <c r="S4" s="24" t="n">
        <v>18.291</v>
      </c>
      <c r="T4" s="24" t="n">
        <v>1.993</v>
      </c>
      <c r="U4" s="21" t="n">
        <v>0.055</v>
      </c>
      <c r="V4" s="21" t="n">
        <v>0.864</v>
      </c>
      <c r="W4" s="33"/>
    </row>
    <row r="5" customFormat="false" ht="15.75" hidden="false" customHeight="true" outlineLevel="0" collapsed="false">
      <c r="A5" s="40"/>
      <c r="B5" s="24" t="s">
        <v>29</v>
      </c>
      <c r="C5" s="21" t="n">
        <v>17.8</v>
      </c>
      <c r="D5" s="21" t="n">
        <v>32</v>
      </c>
      <c r="E5" s="21" t="n">
        <v>9</v>
      </c>
      <c r="F5" s="21" t="n">
        <v>41</v>
      </c>
      <c r="G5" s="24" t="n">
        <v>33.1</v>
      </c>
      <c r="H5" s="24" t="n">
        <v>6</v>
      </c>
      <c r="I5" s="24" t="n">
        <v>20.4</v>
      </c>
      <c r="J5" s="23"/>
      <c r="K5" s="34" t="n">
        <v>188.194</v>
      </c>
      <c r="L5" s="24" t="n">
        <v>21.221</v>
      </c>
      <c r="M5" s="24" t="n">
        <v>2.001</v>
      </c>
      <c r="N5" s="24" t="n">
        <v>0.0251</v>
      </c>
      <c r="O5" s="24" t="n">
        <v>0.0278</v>
      </c>
      <c r="P5" s="41" t="n">
        <v>0.0027</v>
      </c>
      <c r="Q5" s="21"/>
      <c r="R5" s="24" t="n">
        <v>46.92</v>
      </c>
      <c r="S5" s="24" t="n">
        <v>17.884</v>
      </c>
      <c r="T5" s="24" t="n">
        <v>1.873</v>
      </c>
      <c r="U5" s="21" t="n">
        <v>0.054</v>
      </c>
      <c r="V5" s="21" t="n">
        <v>0.903</v>
      </c>
      <c r="W5" s="33"/>
    </row>
    <row r="6" customFormat="false" ht="15.75" hidden="false" customHeight="true" outlineLevel="0" collapsed="false">
      <c r="A6" s="40"/>
      <c r="B6" s="24" t="s">
        <v>30</v>
      </c>
      <c r="C6" s="21" t="n">
        <v>18.4</v>
      </c>
      <c r="D6" s="21" t="n">
        <v>28</v>
      </c>
      <c r="E6" s="21" t="n">
        <v>11</v>
      </c>
      <c r="F6" s="21" t="n">
        <v>39</v>
      </c>
      <c r="G6" s="24" t="n">
        <v>34.7</v>
      </c>
      <c r="H6" s="24" t="n">
        <v>6</v>
      </c>
      <c r="I6" s="24" t="n">
        <v>20.3</v>
      </c>
      <c r="J6" s="23"/>
      <c r="K6" s="34" t="n">
        <v>187.218</v>
      </c>
      <c r="L6" s="24" t="n">
        <v>19.769</v>
      </c>
      <c r="M6" s="24" t="n">
        <v>2.004</v>
      </c>
      <c r="N6" s="24" t="n">
        <v>0.0218</v>
      </c>
      <c r="O6" s="24" t="n">
        <v>0.0244</v>
      </c>
      <c r="P6" s="41" t="n">
        <v>0.0022</v>
      </c>
      <c r="Q6" s="21"/>
      <c r="R6" s="24" t="n">
        <v>47.11</v>
      </c>
      <c r="S6" s="24" t="n">
        <v>18.003</v>
      </c>
      <c r="T6" s="24" t="n">
        <v>1.998</v>
      </c>
      <c r="U6" s="21" t="n">
        <v>0.051</v>
      </c>
      <c r="V6" s="21" t="n">
        <v>0.859</v>
      </c>
      <c r="W6" s="33"/>
    </row>
    <row r="7" customFormat="false" ht="15.75" hidden="false" customHeight="true" outlineLevel="0" collapsed="false">
      <c r="A7" s="4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customFormat="false" ht="15.75" hidden="false" customHeight="true" outlineLevel="0" collapsed="false">
      <c r="A8" s="1" t="s">
        <v>0</v>
      </c>
      <c r="B8" s="24" t="s">
        <v>1</v>
      </c>
      <c r="C8" s="12" t="s">
        <v>2</v>
      </c>
      <c r="D8" s="6" t="s">
        <v>3</v>
      </c>
      <c r="E8" s="6"/>
      <c r="F8" s="6"/>
      <c r="G8" s="27" t="s">
        <v>4</v>
      </c>
      <c r="H8" s="6" t="s">
        <v>5</v>
      </c>
      <c r="I8" s="6"/>
      <c r="J8" s="6" t="s">
        <v>6</v>
      </c>
      <c r="K8" s="12" t="s">
        <v>7</v>
      </c>
      <c r="L8" s="6" t="s">
        <v>8</v>
      </c>
      <c r="M8" s="6"/>
      <c r="N8" s="6" t="s">
        <v>9</v>
      </c>
      <c r="O8" s="6"/>
      <c r="P8" s="6"/>
      <c r="Q8" s="6"/>
      <c r="R8" s="6" t="s">
        <v>10</v>
      </c>
      <c r="S8" s="6"/>
      <c r="T8" s="6"/>
      <c r="U8" s="7" t="s">
        <v>11</v>
      </c>
      <c r="V8" s="7"/>
      <c r="W8" s="7"/>
    </row>
    <row r="9" customFormat="false" ht="25.5" hidden="false" customHeight="true" outlineLevel="0" collapsed="false">
      <c r="A9" s="1"/>
      <c r="B9" s="1"/>
      <c r="C9" s="1"/>
      <c r="D9" s="27" t="s">
        <v>12</v>
      </c>
      <c r="E9" s="11" t="s">
        <v>13</v>
      </c>
      <c r="F9" s="12" t="s">
        <v>14</v>
      </c>
      <c r="G9" s="27"/>
      <c r="H9" s="12" t="s">
        <v>15</v>
      </c>
      <c r="I9" s="27" t="s">
        <v>16</v>
      </c>
      <c r="J9" s="11" t="s">
        <v>17</v>
      </c>
      <c r="K9" s="12"/>
      <c r="L9" s="29" t="s">
        <v>18</v>
      </c>
      <c r="M9" s="11" t="s">
        <v>19</v>
      </c>
      <c r="N9" s="12" t="s">
        <v>18</v>
      </c>
      <c r="O9" s="30" t="s">
        <v>20</v>
      </c>
      <c r="P9" s="11" t="s">
        <v>19</v>
      </c>
      <c r="Q9" s="12" t="s">
        <v>21</v>
      </c>
      <c r="R9" s="11" t="s">
        <v>22</v>
      </c>
      <c r="S9" s="12" t="s">
        <v>18</v>
      </c>
      <c r="T9" s="13" t="s">
        <v>19</v>
      </c>
      <c r="U9" s="14" t="s">
        <v>23</v>
      </c>
      <c r="V9" s="15" t="s">
        <v>24</v>
      </c>
      <c r="W9" s="16" t="s">
        <v>25</v>
      </c>
    </row>
    <row r="10" customFormat="false" ht="15.75" hidden="false" customHeight="true" outlineLevel="0" collapsed="false">
      <c r="A10" s="40" t="s">
        <v>31</v>
      </c>
      <c r="B10" s="24" t="s">
        <v>27</v>
      </c>
      <c r="C10" s="24" t="n">
        <v>18.7</v>
      </c>
      <c r="D10" s="24" t="n">
        <v>26</v>
      </c>
      <c r="E10" s="24" t="n">
        <v>11</v>
      </c>
      <c r="F10" s="24" t="n">
        <v>37</v>
      </c>
      <c r="G10" s="24" t="n">
        <v>31.7</v>
      </c>
      <c r="H10" s="24" t="n">
        <v>6</v>
      </c>
      <c r="I10" s="24" t="n">
        <v>18.9</v>
      </c>
      <c r="J10" s="23"/>
      <c r="K10" s="24" t="n">
        <v>179.392</v>
      </c>
      <c r="L10" s="24" t="n">
        <v>18.738</v>
      </c>
      <c r="M10" s="24" t="n">
        <v>1.764</v>
      </c>
      <c r="N10" s="24" t="n">
        <v>0.0257</v>
      </c>
      <c r="O10" s="24" t="n">
        <v>0.0286</v>
      </c>
      <c r="P10" s="24" t="n">
        <v>0.0032</v>
      </c>
      <c r="Q10" s="21"/>
      <c r="R10" s="24" t="n">
        <v>42.18</v>
      </c>
      <c r="S10" s="24" t="n">
        <v>15.873</v>
      </c>
      <c r="T10" s="24" t="n">
        <v>1.583</v>
      </c>
      <c r="U10" s="21" t="n">
        <v>0.077</v>
      </c>
      <c r="V10" s="21" t="n">
        <v>0.897</v>
      </c>
      <c r="W10" s="33"/>
    </row>
    <row r="11" customFormat="false" ht="15.75" hidden="false" customHeight="true" outlineLevel="0" collapsed="false">
      <c r="A11" s="40"/>
      <c r="B11" s="24" t="s">
        <v>28</v>
      </c>
      <c r="C11" s="24" t="n">
        <v>18.3</v>
      </c>
      <c r="D11" s="24" t="n">
        <v>25</v>
      </c>
      <c r="E11" s="24" t="n">
        <v>13</v>
      </c>
      <c r="F11" s="24" t="n">
        <v>38</v>
      </c>
      <c r="G11" s="24" t="n">
        <v>32.1</v>
      </c>
      <c r="H11" s="24" t="n">
        <v>5</v>
      </c>
      <c r="I11" s="24" t="n">
        <v>19.1</v>
      </c>
      <c r="J11" s="23"/>
      <c r="K11" s="24" t="n">
        <v>180.731</v>
      </c>
      <c r="L11" s="24" t="n">
        <v>18.693</v>
      </c>
      <c r="M11" s="24" t="n">
        <v>1.839</v>
      </c>
      <c r="N11" s="24" t="n">
        <v>0.0199</v>
      </c>
      <c r="O11" s="24" t="n">
        <v>0.0221</v>
      </c>
      <c r="P11" s="24" t="n">
        <v>0.0027</v>
      </c>
      <c r="Q11" s="21"/>
      <c r="R11" s="24" t="n">
        <v>42.77</v>
      </c>
      <c r="S11" s="24" t="n">
        <v>16.172</v>
      </c>
      <c r="T11" s="24" t="n">
        <v>1.682</v>
      </c>
      <c r="U11" s="21" t="n">
        <v>0.071</v>
      </c>
      <c r="V11" s="21" t="n">
        <v>0.911</v>
      </c>
      <c r="W11" s="33"/>
    </row>
    <row r="12" customFormat="false" ht="15.75" hidden="false" customHeight="true" outlineLevel="0" collapsed="false">
      <c r="A12" s="40"/>
      <c r="B12" s="24" t="s">
        <v>29</v>
      </c>
      <c r="C12" s="24" t="n">
        <v>18.1</v>
      </c>
      <c r="D12" s="24" t="n">
        <v>26</v>
      </c>
      <c r="E12" s="24" t="n">
        <v>11</v>
      </c>
      <c r="F12" s="24" t="n">
        <v>37</v>
      </c>
      <c r="G12" s="24" t="n">
        <v>31.5</v>
      </c>
      <c r="H12" s="24" t="n">
        <v>6</v>
      </c>
      <c r="I12" s="24" t="n">
        <v>19.6</v>
      </c>
      <c r="J12" s="23"/>
      <c r="K12" s="24" t="n">
        <v>181.628</v>
      </c>
      <c r="L12" s="24" t="n">
        <v>20.009</v>
      </c>
      <c r="M12" s="24" t="n">
        <v>1.853</v>
      </c>
      <c r="N12" s="24" t="n">
        <v>0.0271</v>
      </c>
      <c r="O12" s="24" t="n">
        <v>0.0293</v>
      </c>
      <c r="P12" s="24" t="n">
        <v>0.0031</v>
      </c>
      <c r="Q12" s="21"/>
      <c r="R12" s="24" t="n">
        <v>39.16</v>
      </c>
      <c r="S12" s="24" t="n">
        <v>15.001</v>
      </c>
      <c r="T12" s="24" t="n">
        <v>1.584</v>
      </c>
      <c r="U12" s="21" t="n">
        <v>0.073</v>
      </c>
      <c r="V12" s="21" t="n">
        <v>0.906</v>
      </c>
      <c r="W12" s="33"/>
    </row>
    <row r="13" customFormat="false" ht="15.75" hidden="false" customHeight="true" outlineLevel="0" collapsed="false">
      <c r="A13" s="40"/>
      <c r="B13" s="24" t="s">
        <v>30</v>
      </c>
      <c r="C13" s="24" t="n">
        <v>17.9</v>
      </c>
      <c r="D13" s="24" t="n">
        <v>24</v>
      </c>
      <c r="E13" s="24" t="n">
        <v>12</v>
      </c>
      <c r="F13" s="24" t="n">
        <v>36</v>
      </c>
      <c r="G13" s="24" t="n">
        <v>31.8</v>
      </c>
      <c r="H13" s="24" t="n">
        <v>6</v>
      </c>
      <c r="I13" s="24" t="n">
        <v>18.7</v>
      </c>
      <c r="J13" s="23"/>
      <c r="K13" s="24" t="n">
        <v>181.553</v>
      </c>
      <c r="L13" s="24" t="n">
        <v>19.097</v>
      </c>
      <c r="M13" s="24" t="n">
        <v>1.869</v>
      </c>
      <c r="N13" s="24" t="n">
        <v>0.0203</v>
      </c>
      <c r="O13" s="24" t="n">
        <v>0.0234</v>
      </c>
      <c r="P13" s="24" t="n">
        <v>0.0023</v>
      </c>
      <c r="Q13" s="21"/>
      <c r="R13" s="24" t="n">
        <v>41.32</v>
      </c>
      <c r="S13" s="24" t="n">
        <v>15.894</v>
      </c>
      <c r="T13" s="24" t="n">
        <v>1.671</v>
      </c>
      <c r="U13" s="21" t="n">
        <v>0.077</v>
      </c>
      <c r="V13" s="21" t="n">
        <v>1.113</v>
      </c>
      <c r="W13" s="33"/>
    </row>
    <row r="14" customFormat="false" ht="15.7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customFormat="false" ht="15.75" hidden="false" customHeight="true" outlineLevel="0" collapsed="false">
      <c r="A15" s="1" t="s">
        <v>0</v>
      </c>
      <c r="B15" s="24" t="s">
        <v>1</v>
      </c>
      <c r="C15" s="12" t="s">
        <v>2</v>
      </c>
      <c r="D15" s="6" t="s">
        <v>3</v>
      </c>
      <c r="E15" s="6"/>
      <c r="F15" s="6"/>
      <c r="G15" s="27" t="s">
        <v>4</v>
      </c>
      <c r="H15" s="6" t="s">
        <v>5</v>
      </c>
      <c r="I15" s="6"/>
      <c r="J15" s="6" t="s">
        <v>6</v>
      </c>
      <c r="K15" s="12" t="s">
        <v>7</v>
      </c>
      <c r="L15" s="6" t="s">
        <v>8</v>
      </c>
      <c r="M15" s="6"/>
      <c r="N15" s="6" t="s">
        <v>9</v>
      </c>
      <c r="O15" s="6"/>
      <c r="P15" s="6"/>
      <c r="Q15" s="6"/>
      <c r="R15" s="6" t="s">
        <v>10</v>
      </c>
      <c r="S15" s="6"/>
      <c r="T15" s="6"/>
      <c r="U15" s="7" t="s">
        <v>11</v>
      </c>
      <c r="V15" s="7"/>
      <c r="W15" s="7"/>
    </row>
    <row r="16" customFormat="false" ht="26.25" hidden="false" customHeight="true" outlineLevel="0" collapsed="false">
      <c r="A16" s="1"/>
      <c r="B16" s="1"/>
      <c r="C16" s="1"/>
      <c r="D16" s="27" t="s">
        <v>12</v>
      </c>
      <c r="E16" s="11" t="s">
        <v>13</v>
      </c>
      <c r="F16" s="12" t="s">
        <v>14</v>
      </c>
      <c r="G16" s="27"/>
      <c r="H16" s="12" t="s">
        <v>15</v>
      </c>
      <c r="I16" s="27" t="s">
        <v>16</v>
      </c>
      <c r="J16" s="11" t="s">
        <v>17</v>
      </c>
      <c r="K16" s="12"/>
      <c r="L16" s="29" t="s">
        <v>18</v>
      </c>
      <c r="M16" s="11" t="s">
        <v>19</v>
      </c>
      <c r="N16" s="12" t="s">
        <v>18</v>
      </c>
      <c r="O16" s="30" t="s">
        <v>20</v>
      </c>
      <c r="P16" s="11" t="s">
        <v>19</v>
      </c>
      <c r="Q16" s="12" t="s">
        <v>21</v>
      </c>
      <c r="R16" s="11" t="s">
        <v>22</v>
      </c>
      <c r="S16" s="12" t="s">
        <v>18</v>
      </c>
      <c r="T16" s="13" t="s">
        <v>19</v>
      </c>
      <c r="U16" s="14" t="s">
        <v>23</v>
      </c>
      <c r="V16" s="15" t="s">
        <v>24</v>
      </c>
      <c r="W16" s="16" t="s">
        <v>25</v>
      </c>
    </row>
    <row r="17" customFormat="false" ht="15.75" hidden="false" customHeight="true" outlineLevel="0" collapsed="false">
      <c r="A17" s="40" t="s">
        <v>32</v>
      </c>
      <c r="B17" s="24" t="s">
        <v>27</v>
      </c>
      <c r="C17" s="21" t="n">
        <v>19.5</v>
      </c>
      <c r="D17" s="21" t="n">
        <v>20</v>
      </c>
      <c r="E17" s="21" t="n">
        <v>14</v>
      </c>
      <c r="F17" s="21" t="n">
        <v>34</v>
      </c>
      <c r="G17" s="24" t="n">
        <v>26.5</v>
      </c>
      <c r="H17" s="24" t="n">
        <v>6</v>
      </c>
      <c r="I17" s="24" t="n">
        <v>10.8</v>
      </c>
      <c r="J17" s="23"/>
      <c r="K17" s="24" t="n">
        <v>100.562</v>
      </c>
      <c r="L17" s="24" t="n">
        <v>10.572</v>
      </c>
      <c r="M17" s="24" t="n">
        <v>0.984</v>
      </c>
      <c r="N17" s="24" t="n">
        <v>0.0228</v>
      </c>
      <c r="O17" s="24" t="n">
        <v>0.0276</v>
      </c>
      <c r="P17" s="24" t="n">
        <v>0.0027</v>
      </c>
      <c r="Q17" s="21"/>
      <c r="R17" s="24" t="n">
        <v>18.33</v>
      </c>
      <c r="S17" s="24" t="n">
        <v>6.916</v>
      </c>
      <c r="T17" s="24" t="n">
        <v>0.673</v>
      </c>
      <c r="U17" s="21" t="n">
        <v>0.285</v>
      </c>
      <c r="V17" s="21" t="n">
        <v>1.008</v>
      </c>
      <c r="W17" s="33"/>
    </row>
    <row r="18" customFormat="false" ht="15.75" hidden="false" customHeight="true" outlineLevel="0" collapsed="false">
      <c r="A18" s="40"/>
      <c r="B18" s="24" t="s">
        <v>28</v>
      </c>
      <c r="C18" s="21" t="n">
        <v>19.9</v>
      </c>
      <c r="D18" s="21" t="n">
        <v>20</v>
      </c>
      <c r="E18" s="21" t="n">
        <v>15</v>
      </c>
      <c r="F18" s="21" t="n">
        <v>35</v>
      </c>
      <c r="G18" s="24" t="n">
        <v>28.7</v>
      </c>
      <c r="H18" s="24" t="n">
        <v>5</v>
      </c>
      <c r="I18" s="24" t="n">
        <v>11.1</v>
      </c>
      <c r="J18" s="23"/>
      <c r="K18" s="24" t="n">
        <v>101.271</v>
      </c>
      <c r="L18" s="24" t="n">
        <v>10.381</v>
      </c>
      <c r="M18" s="24" t="n">
        <v>1.015</v>
      </c>
      <c r="N18" s="24" t="n">
        <v>0.0217</v>
      </c>
      <c r="O18" s="24" t="n">
        <v>0.0283</v>
      </c>
      <c r="P18" s="24" t="n">
        <v>0.0029</v>
      </c>
      <c r="Q18" s="21"/>
      <c r="R18" s="24" t="n">
        <v>19.17</v>
      </c>
      <c r="S18" s="24" t="n">
        <v>7.153</v>
      </c>
      <c r="T18" s="24" t="n">
        <v>0.731</v>
      </c>
      <c r="U18" s="21" t="n">
        <v>0.261</v>
      </c>
      <c r="V18" s="21" t="n">
        <v>0.967</v>
      </c>
      <c r="W18" s="33"/>
    </row>
    <row r="19" customFormat="false" ht="15.75" hidden="false" customHeight="true" outlineLevel="0" collapsed="false">
      <c r="A19" s="40"/>
      <c r="B19" s="24" t="s">
        <v>29</v>
      </c>
      <c r="C19" s="21" t="n">
        <v>20.1</v>
      </c>
      <c r="D19" s="21" t="n">
        <v>21</v>
      </c>
      <c r="E19" s="21" t="n">
        <v>16</v>
      </c>
      <c r="F19" s="21" t="n">
        <v>37</v>
      </c>
      <c r="G19" s="24" t="n">
        <v>28.1</v>
      </c>
      <c r="H19" s="24" t="n">
        <v>4</v>
      </c>
      <c r="I19" s="24" t="n">
        <v>10.5</v>
      </c>
      <c r="J19" s="23"/>
      <c r="K19" s="24" t="n">
        <v>99.893</v>
      </c>
      <c r="L19" s="24" t="n">
        <v>11.167</v>
      </c>
      <c r="M19" s="24" t="n">
        <v>1.072</v>
      </c>
      <c r="N19" s="24" t="n">
        <v>0.0275</v>
      </c>
      <c r="O19" s="24" t="n">
        <v>0.0317</v>
      </c>
      <c r="P19" s="24" t="n">
        <v>0.0021</v>
      </c>
      <c r="Q19" s="21"/>
      <c r="R19" s="24" t="n">
        <v>17.29</v>
      </c>
      <c r="S19" s="24" t="n">
        <v>6.794</v>
      </c>
      <c r="T19" s="24" t="n">
        <v>0.699</v>
      </c>
      <c r="U19" s="21" t="n">
        <v>0.255</v>
      </c>
      <c r="V19" s="21" t="n">
        <v>0.985</v>
      </c>
      <c r="W19" s="33"/>
    </row>
    <row r="20" customFormat="false" ht="15.75" hidden="false" customHeight="true" outlineLevel="0" collapsed="false">
      <c r="A20" s="40"/>
      <c r="B20" s="24" t="s">
        <v>30</v>
      </c>
      <c r="C20" s="21" t="n">
        <v>19.8</v>
      </c>
      <c r="D20" s="21" t="n">
        <v>23</v>
      </c>
      <c r="E20" s="21" t="n">
        <v>13</v>
      </c>
      <c r="F20" s="21" t="n">
        <v>36</v>
      </c>
      <c r="G20" s="24" t="n">
        <v>27.6</v>
      </c>
      <c r="H20" s="24" t="n">
        <v>5</v>
      </c>
      <c r="I20" s="24" t="n">
        <v>10.3</v>
      </c>
      <c r="J20" s="23"/>
      <c r="K20" s="24" t="n">
        <v>98.998</v>
      </c>
      <c r="L20" s="24" t="n">
        <v>10.583</v>
      </c>
      <c r="M20" s="24" t="n">
        <v>1.089</v>
      </c>
      <c r="N20" s="24" t="n">
        <v>0.0241</v>
      </c>
      <c r="O20" s="24" t="n">
        <v>0.0301</v>
      </c>
      <c r="P20" s="24" t="n">
        <v>0.0032</v>
      </c>
      <c r="Q20" s="21"/>
      <c r="R20" s="24" t="n">
        <v>16.35</v>
      </c>
      <c r="S20" s="24" t="n">
        <v>6.438</v>
      </c>
      <c r="T20" s="24" t="n">
        <v>0.668</v>
      </c>
      <c r="U20" s="21" t="n">
        <v>0.221</v>
      </c>
      <c r="V20" s="21" t="n">
        <v>0.899</v>
      </c>
      <c r="W20" s="33"/>
    </row>
    <row r="21" customFormat="false" ht="15.7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customFormat="false" ht="15.75" hidden="false" customHeight="true" outlineLevel="0" collapsed="false">
      <c r="A22" s="1" t="s">
        <v>0</v>
      </c>
      <c r="B22" s="24" t="s">
        <v>1</v>
      </c>
      <c r="C22" s="12" t="s">
        <v>2</v>
      </c>
      <c r="D22" s="6" t="s">
        <v>3</v>
      </c>
      <c r="E22" s="6"/>
      <c r="F22" s="6"/>
      <c r="G22" s="27" t="s">
        <v>4</v>
      </c>
      <c r="H22" s="6" t="s">
        <v>5</v>
      </c>
      <c r="I22" s="6"/>
      <c r="J22" s="6" t="s">
        <v>6</v>
      </c>
      <c r="K22" s="12" t="s">
        <v>7</v>
      </c>
      <c r="L22" s="6" t="s">
        <v>8</v>
      </c>
      <c r="M22" s="6"/>
      <c r="N22" s="6" t="s">
        <v>9</v>
      </c>
      <c r="O22" s="6"/>
      <c r="P22" s="6"/>
      <c r="Q22" s="6"/>
      <c r="R22" s="6" t="s">
        <v>10</v>
      </c>
      <c r="S22" s="6"/>
      <c r="T22" s="6"/>
      <c r="U22" s="7" t="s">
        <v>11</v>
      </c>
      <c r="V22" s="7"/>
      <c r="W22" s="7"/>
    </row>
    <row r="23" customFormat="false" ht="27.75" hidden="false" customHeight="true" outlineLevel="0" collapsed="false">
      <c r="A23" s="1"/>
      <c r="B23" s="1"/>
      <c r="C23" s="1"/>
      <c r="D23" s="27" t="s">
        <v>12</v>
      </c>
      <c r="E23" s="11" t="s">
        <v>13</v>
      </c>
      <c r="F23" s="12" t="s">
        <v>14</v>
      </c>
      <c r="G23" s="27"/>
      <c r="H23" s="12" t="s">
        <v>15</v>
      </c>
      <c r="I23" s="27" t="s">
        <v>16</v>
      </c>
      <c r="J23" s="11" t="s">
        <v>17</v>
      </c>
      <c r="K23" s="12"/>
      <c r="L23" s="29" t="s">
        <v>18</v>
      </c>
      <c r="M23" s="11" t="s">
        <v>19</v>
      </c>
      <c r="N23" s="12" t="s">
        <v>18</v>
      </c>
      <c r="O23" s="30" t="s">
        <v>20</v>
      </c>
      <c r="P23" s="11" t="s">
        <v>19</v>
      </c>
      <c r="Q23" s="12" t="s">
        <v>21</v>
      </c>
      <c r="R23" s="11" t="s">
        <v>22</v>
      </c>
      <c r="S23" s="12" t="s">
        <v>18</v>
      </c>
      <c r="T23" s="13" t="s">
        <v>19</v>
      </c>
      <c r="U23" s="14" t="s">
        <v>23</v>
      </c>
      <c r="V23" s="15" t="s">
        <v>24</v>
      </c>
      <c r="W23" s="16" t="s">
        <v>25</v>
      </c>
    </row>
    <row r="24" customFormat="false" ht="15.75" hidden="false" customHeight="true" outlineLevel="0" collapsed="false">
      <c r="A24" s="40" t="s">
        <v>33</v>
      </c>
      <c r="B24" s="24" t="s">
        <v>27</v>
      </c>
      <c r="C24" s="24" t="n">
        <v>20.6</v>
      </c>
      <c r="D24" s="24" t="n">
        <v>17</v>
      </c>
      <c r="E24" s="24" t="n">
        <v>16</v>
      </c>
      <c r="F24" s="24" t="n">
        <v>33</v>
      </c>
      <c r="G24" s="24" t="n">
        <v>24.7</v>
      </c>
      <c r="H24" s="24" t="n">
        <v>4</v>
      </c>
      <c r="I24" s="24" t="n">
        <v>11.6</v>
      </c>
      <c r="J24" s="23"/>
      <c r="K24" s="24" t="n">
        <v>100.428</v>
      </c>
      <c r="L24" s="24" t="n">
        <v>10.538</v>
      </c>
      <c r="M24" s="24" t="n">
        <v>0.974</v>
      </c>
      <c r="N24" s="24" t="n">
        <v>0.0238</v>
      </c>
      <c r="O24" s="24" t="n">
        <v>0.0311</v>
      </c>
      <c r="P24" s="24" t="n">
        <v>0.0037</v>
      </c>
      <c r="Q24" s="21"/>
      <c r="R24" s="24" t="n">
        <v>17.59</v>
      </c>
      <c r="S24" s="24" t="n">
        <v>6.593</v>
      </c>
      <c r="T24" s="24" t="n">
        <v>0.631</v>
      </c>
      <c r="U24" s="21" t="n">
        <v>0.274</v>
      </c>
      <c r="V24" s="21" t="n">
        <v>0.973</v>
      </c>
      <c r="W24" s="33"/>
    </row>
    <row r="25" customFormat="false" ht="15.75" hidden="false" customHeight="true" outlineLevel="0" collapsed="false">
      <c r="A25" s="40"/>
      <c r="B25" s="24" t="s">
        <v>28</v>
      </c>
      <c r="C25" s="24" t="n">
        <v>20.1</v>
      </c>
      <c r="D25" s="24" t="n">
        <v>16</v>
      </c>
      <c r="E25" s="24" t="n">
        <v>15</v>
      </c>
      <c r="F25" s="24" t="n">
        <v>31</v>
      </c>
      <c r="G25" s="24" t="n">
        <v>23.1</v>
      </c>
      <c r="H25" s="24" t="n">
        <v>5</v>
      </c>
      <c r="I25" s="24" t="n">
        <v>10.9</v>
      </c>
      <c r="J25" s="23"/>
      <c r="K25" s="24" t="n">
        <v>99.173</v>
      </c>
      <c r="L25" s="24" t="n">
        <v>10.173</v>
      </c>
      <c r="M25" s="24" t="n">
        <v>0.963</v>
      </c>
      <c r="N25" s="24" t="n">
        <v>0.0326</v>
      </c>
      <c r="O25" s="24" t="n">
        <v>0.0428</v>
      </c>
      <c r="P25" s="24" t="n">
        <v>0.0026</v>
      </c>
      <c r="Q25" s="21"/>
      <c r="R25" s="24" t="n">
        <v>18.28</v>
      </c>
      <c r="S25" s="24" t="n">
        <v>6.772</v>
      </c>
      <c r="T25" s="24" t="n">
        <v>0.674</v>
      </c>
      <c r="U25" s="21" t="n">
        <v>0.305</v>
      </c>
      <c r="V25" s="21" t="n">
        <v>0.911</v>
      </c>
      <c r="W25" s="33"/>
    </row>
    <row r="26" customFormat="false" ht="15.75" hidden="false" customHeight="true" outlineLevel="0" collapsed="false">
      <c r="A26" s="40"/>
      <c r="B26" s="24" t="s">
        <v>29</v>
      </c>
      <c r="C26" s="24" t="n">
        <v>20.9</v>
      </c>
      <c r="D26" s="24" t="n">
        <v>18</v>
      </c>
      <c r="E26" s="24" t="n">
        <v>16</v>
      </c>
      <c r="F26" s="24" t="n">
        <v>34</v>
      </c>
      <c r="G26" s="24" t="n">
        <v>23.9</v>
      </c>
      <c r="H26" s="24" t="n">
        <v>5</v>
      </c>
      <c r="I26" s="24" t="n">
        <v>11.3</v>
      </c>
      <c r="J26" s="23"/>
      <c r="K26" s="24" t="n">
        <v>98.774</v>
      </c>
      <c r="L26" s="24" t="n">
        <v>11.069</v>
      </c>
      <c r="M26" s="24" t="n">
        <v>1.101</v>
      </c>
      <c r="N26" s="24" t="n">
        <v>0.0225</v>
      </c>
      <c r="O26" s="24" t="n">
        <v>0.0301</v>
      </c>
      <c r="P26" s="24" t="n">
        <v>0.0029</v>
      </c>
      <c r="Q26" s="21"/>
      <c r="R26" s="24" t="n">
        <v>19.04</v>
      </c>
      <c r="S26" s="24" t="n">
        <v>7.371</v>
      </c>
      <c r="T26" s="24" t="n">
        <v>0.716</v>
      </c>
      <c r="U26" s="21" t="n">
        <v>0.261</v>
      </c>
      <c r="V26" s="21" t="n">
        <v>1.131</v>
      </c>
      <c r="W26" s="33"/>
    </row>
    <row r="27" customFormat="false" ht="15.75" hidden="false" customHeight="true" outlineLevel="0" collapsed="false">
      <c r="A27" s="40"/>
      <c r="B27" s="24" t="s">
        <v>30</v>
      </c>
      <c r="C27" s="24" t="n">
        <v>21.4</v>
      </c>
      <c r="D27" s="24" t="n">
        <v>20</v>
      </c>
      <c r="E27" s="24" t="n">
        <v>15</v>
      </c>
      <c r="F27" s="24" t="n">
        <v>35</v>
      </c>
      <c r="G27" s="24" t="n">
        <v>23.6</v>
      </c>
      <c r="H27" s="24" t="n">
        <v>5</v>
      </c>
      <c r="I27" s="24" t="n">
        <v>10.7</v>
      </c>
      <c r="J27" s="23"/>
      <c r="K27" s="24" t="n">
        <v>101.672</v>
      </c>
      <c r="L27" s="24" t="n">
        <v>10.797</v>
      </c>
      <c r="M27" s="24" t="n">
        <v>1.117</v>
      </c>
      <c r="N27" s="24" t="n">
        <v>0.0153</v>
      </c>
      <c r="O27" s="24" t="n">
        <v>0.0197</v>
      </c>
      <c r="P27" s="24" t="n">
        <v>0.0022</v>
      </c>
      <c r="Q27" s="21"/>
      <c r="R27" s="24" t="n">
        <v>18.22</v>
      </c>
      <c r="S27" s="24" t="n">
        <v>7.294</v>
      </c>
      <c r="T27" s="24" t="n">
        <v>0.708</v>
      </c>
      <c r="U27" s="21" t="n">
        <v>0.266</v>
      </c>
      <c r="V27" s="21" t="n">
        <v>0.986</v>
      </c>
      <c r="W27" s="33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8">
    <mergeCell ref="A1:A2"/>
    <mergeCell ref="B1:B2"/>
    <mergeCell ref="C1:C2"/>
    <mergeCell ref="D1:F1"/>
    <mergeCell ref="G1:G2"/>
    <mergeCell ref="H1:I1"/>
    <mergeCell ref="K1:K2"/>
    <mergeCell ref="L1:M1"/>
    <mergeCell ref="N1:Q1"/>
    <mergeCell ref="R1:T1"/>
    <mergeCell ref="U1:W1"/>
    <mergeCell ref="A3:A6"/>
    <mergeCell ref="A8:A9"/>
    <mergeCell ref="B8:B9"/>
    <mergeCell ref="C8:C9"/>
    <mergeCell ref="D8:F8"/>
    <mergeCell ref="G8:G9"/>
    <mergeCell ref="H8:I8"/>
    <mergeCell ref="K8:K9"/>
    <mergeCell ref="L8:M8"/>
    <mergeCell ref="N8:Q8"/>
    <mergeCell ref="R8:T8"/>
    <mergeCell ref="U8:W8"/>
    <mergeCell ref="A10:A13"/>
    <mergeCell ref="A15:A16"/>
    <mergeCell ref="B15:B16"/>
    <mergeCell ref="C15:C16"/>
    <mergeCell ref="D15:F15"/>
    <mergeCell ref="G15:G16"/>
    <mergeCell ref="H15:I15"/>
    <mergeCell ref="K15:K16"/>
    <mergeCell ref="L15:M15"/>
    <mergeCell ref="N15:Q15"/>
    <mergeCell ref="R15:T15"/>
    <mergeCell ref="U15:W15"/>
    <mergeCell ref="A17:A20"/>
    <mergeCell ref="A22:A23"/>
    <mergeCell ref="B22:B23"/>
    <mergeCell ref="C22:C23"/>
    <mergeCell ref="D22:F22"/>
    <mergeCell ref="G22:G23"/>
    <mergeCell ref="H22:I22"/>
    <mergeCell ref="K22:K23"/>
    <mergeCell ref="L22:M22"/>
    <mergeCell ref="N22:Q22"/>
    <mergeCell ref="R22:T22"/>
    <mergeCell ref="U22:W22"/>
    <mergeCell ref="A24:A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sheetData>
    <row r="1" customFormat="false" ht="39.55" hidden="false" customHeight="false" outlineLevel="0" collapsed="false">
      <c r="A1" s="43" t="s">
        <v>37</v>
      </c>
      <c r="B1" s="44" t="s">
        <v>38</v>
      </c>
      <c r="C1" s="45" t="s">
        <v>39</v>
      </c>
      <c r="D1" s="46" t="s">
        <v>40</v>
      </c>
    </row>
    <row r="2" customFormat="false" ht="13.8" hidden="false" customHeight="false" outlineLevel="0" collapsed="false">
      <c r="A2" s="47" t="n">
        <v>3</v>
      </c>
      <c r="B2" s="48" t="s">
        <v>41</v>
      </c>
      <c r="C2" s="49" t="n">
        <v>14</v>
      </c>
      <c r="D2" s="49" t="n">
        <v>43</v>
      </c>
    </row>
    <row r="3" customFormat="false" ht="13.8" hidden="false" customHeight="false" outlineLevel="0" collapsed="false">
      <c r="A3" s="47" t="n">
        <v>3</v>
      </c>
      <c r="B3" s="48" t="s">
        <v>42</v>
      </c>
      <c r="C3" s="49" t="n">
        <v>14</v>
      </c>
      <c r="D3" s="49" t="n">
        <v>42</v>
      </c>
    </row>
    <row r="4" customFormat="false" ht="13.8" hidden="false" customHeight="false" outlineLevel="0" collapsed="false">
      <c r="A4" s="47" t="n">
        <v>3</v>
      </c>
      <c r="B4" s="48" t="s">
        <v>43</v>
      </c>
      <c r="C4" s="49" t="n">
        <v>12</v>
      </c>
      <c r="D4" s="49" t="n">
        <v>42</v>
      </c>
    </row>
    <row r="5" customFormat="false" ht="13.8" hidden="false" customHeight="false" outlineLevel="0" collapsed="false">
      <c r="A5" s="47" t="n">
        <v>3</v>
      </c>
      <c r="B5" s="48" t="s">
        <v>44</v>
      </c>
      <c r="C5" s="49" t="n">
        <v>12</v>
      </c>
      <c r="D5" s="49" t="n">
        <v>41</v>
      </c>
    </row>
    <row r="6" customFormat="false" ht="13.8" hidden="false" customHeight="false" outlineLevel="0" collapsed="false">
      <c r="A6" s="47" t="n">
        <v>10</v>
      </c>
      <c r="B6" s="48" t="s">
        <v>41</v>
      </c>
      <c r="C6" s="49" t="n">
        <v>15</v>
      </c>
      <c r="D6" s="49" t="n">
        <v>45</v>
      </c>
    </row>
    <row r="7" customFormat="false" ht="13.8" hidden="false" customHeight="false" outlineLevel="0" collapsed="false">
      <c r="A7" s="47" t="n">
        <v>10</v>
      </c>
      <c r="B7" s="48" t="s">
        <v>42</v>
      </c>
      <c r="C7" s="49" t="n">
        <v>15</v>
      </c>
      <c r="D7" s="49" t="n">
        <v>44</v>
      </c>
    </row>
    <row r="8" customFormat="false" ht="13.8" hidden="false" customHeight="false" outlineLevel="0" collapsed="false">
      <c r="A8" s="47" t="n">
        <v>10</v>
      </c>
      <c r="B8" s="48" t="s">
        <v>43</v>
      </c>
      <c r="C8" s="49" t="n">
        <v>13</v>
      </c>
      <c r="D8" s="49" t="n">
        <v>42</v>
      </c>
    </row>
    <row r="9" customFormat="false" ht="13.8" hidden="false" customHeight="false" outlineLevel="0" collapsed="false">
      <c r="A9" s="47" t="n">
        <v>10</v>
      </c>
      <c r="B9" s="48" t="s">
        <v>44</v>
      </c>
      <c r="C9" s="49" t="n">
        <v>13</v>
      </c>
      <c r="D9" s="49" t="n">
        <v>42</v>
      </c>
    </row>
    <row r="10" customFormat="false" ht="13.8" hidden="false" customHeight="false" outlineLevel="0" collapsed="false">
      <c r="A10" s="47" t="n">
        <v>17</v>
      </c>
      <c r="B10" s="48" t="s">
        <v>41</v>
      </c>
      <c r="C10" s="49" t="n">
        <v>16</v>
      </c>
      <c r="D10" s="49" t="n">
        <v>47</v>
      </c>
    </row>
    <row r="11" customFormat="false" ht="13.8" hidden="false" customHeight="false" outlineLevel="0" collapsed="false">
      <c r="A11" s="47" t="n">
        <v>17</v>
      </c>
      <c r="B11" s="48" t="s">
        <v>42</v>
      </c>
      <c r="C11" s="49" t="n">
        <v>15</v>
      </c>
      <c r="D11" s="49" t="n">
        <v>46</v>
      </c>
    </row>
    <row r="12" customFormat="false" ht="13.8" hidden="false" customHeight="false" outlineLevel="0" collapsed="false">
      <c r="A12" s="47" t="n">
        <v>17</v>
      </c>
      <c r="B12" s="48" t="s">
        <v>43</v>
      </c>
      <c r="C12" s="49" t="n">
        <v>14</v>
      </c>
      <c r="D12" s="49" t="n">
        <v>43</v>
      </c>
    </row>
    <row r="13" customFormat="false" ht="13.8" hidden="false" customHeight="false" outlineLevel="0" collapsed="false">
      <c r="A13" s="47" t="n">
        <v>17</v>
      </c>
      <c r="B13" s="48" t="s">
        <v>44</v>
      </c>
      <c r="C13" s="49" t="n">
        <v>14</v>
      </c>
      <c r="D13" s="49" t="n">
        <v>43</v>
      </c>
    </row>
    <row r="14" customFormat="false" ht="13.8" hidden="false" customHeight="false" outlineLevel="0" collapsed="false">
      <c r="A14" s="47" t="n">
        <v>24</v>
      </c>
      <c r="B14" s="48" t="s">
        <v>41</v>
      </c>
      <c r="C14" s="49" t="n">
        <v>16</v>
      </c>
      <c r="D14" s="49" t="n">
        <v>49</v>
      </c>
    </row>
    <row r="15" customFormat="false" ht="13.8" hidden="false" customHeight="false" outlineLevel="0" collapsed="false">
      <c r="A15" s="47" t="n">
        <v>24</v>
      </c>
      <c r="B15" s="48" t="s">
        <v>42</v>
      </c>
      <c r="C15" s="49" t="n">
        <v>16</v>
      </c>
      <c r="D15" s="49" t="n">
        <v>48</v>
      </c>
    </row>
    <row r="16" customFormat="false" ht="13.8" hidden="false" customHeight="false" outlineLevel="0" collapsed="false">
      <c r="A16" s="47" t="n">
        <v>24</v>
      </c>
      <c r="B16" s="48" t="s">
        <v>43</v>
      </c>
      <c r="C16" s="49" t="n">
        <v>15</v>
      </c>
      <c r="D16" s="49" t="n">
        <v>44</v>
      </c>
    </row>
    <row r="17" customFormat="false" ht="13.8" hidden="false" customHeight="false" outlineLevel="0" collapsed="false">
      <c r="A17" s="47" t="n">
        <v>24</v>
      </c>
      <c r="B17" s="48" t="s">
        <v>44</v>
      </c>
      <c r="C17" s="49" t="n">
        <v>15</v>
      </c>
      <c r="D17" s="49" t="n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1"/>
  <sheetViews>
    <sheetView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L1" activeCellId="0" sqref="L1"/>
    </sheetView>
  </sheetViews>
  <sheetFormatPr defaultColWidth="11.66796875" defaultRowHeight="13.8" zeroHeight="false" outlineLevelRow="0" outlineLevelCol="0"/>
  <cols>
    <col collapsed="false" customWidth="true" hidden="false" outlineLevel="0" max="2" min="2" style="0" width="15.84"/>
    <col collapsed="false" customWidth="true" hidden="false" outlineLevel="0" max="3" min="3" style="0" width="15.14"/>
    <col collapsed="false" customWidth="false" hidden="false" outlineLevel="0" max="14" min="14" style="50" width="11.6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1" t="s">
        <v>45</v>
      </c>
      <c r="B1" s="51" t="s">
        <v>46</v>
      </c>
      <c r="C1" s="51" t="s">
        <v>38</v>
      </c>
      <c r="D1" s="52" t="s">
        <v>13</v>
      </c>
      <c r="E1" s="53" t="s">
        <v>47</v>
      </c>
      <c r="F1" s="52" t="s">
        <v>48</v>
      </c>
      <c r="G1" s="53" t="s">
        <v>49</v>
      </c>
      <c r="H1" s="54" t="s">
        <v>50</v>
      </c>
      <c r="I1" s="55" t="s">
        <v>51</v>
      </c>
      <c r="J1" s="53" t="s">
        <v>52</v>
      </c>
      <c r="K1" s="52" t="s">
        <v>21</v>
      </c>
      <c r="N1" s="0"/>
      <c r="P1" s="56"/>
      <c r="Q1" s="57"/>
      <c r="R1" s="58"/>
      <c r="S1" s="59"/>
      <c r="T1" s="45"/>
    </row>
    <row r="2" customFormat="false" ht="13.8" hidden="false" customHeight="false" outlineLevel="0" collapsed="false">
      <c r="A2" s="60" t="n">
        <v>3</v>
      </c>
      <c r="B2" s="60" t="n">
        <v>1</v>
      </c>
      <c r="C2" s="60" t="s">
        <v>41</v>
      </c>
      <c r="D2" s="61" t="n">
        <v>7</v>
      </c>
      <c r="E2" s="62" t="n">
        <v>8.52858481724461</v>
      </c>
      <c r="F2" s="61" t="n">
        <v>36.7</v>
      </c>
      <c r="G2" s="60" t="n">
        <v>0.346</v>
      </c>
      <c r="H2" s="61" t="n">
        <v>7.4</v>
      </c>
      <c r="I2" s="60" t="n">
        <f aca="false">14.9</f>
        <v>14.9</v>
      </c>
      <c r="J2" s="61" t="n">
        <v>4</v>
      </c>
      <c r="K2" s="61" t="n">
        <v>87.5739644970414</v>
      </c>
      <c r="N2" s="0"/>
      <c r="P2" s="63"/>
      <c r="R2" s="63"/>
      <c r="S2" s="63"/>
      <c r="T2" s="63"/>
    </row>
    <row r="3" customFormat="false" ht="13.8" hidden="false" customHeight="false" outlineLevel="0" collapsed="false">
      <c r="A3" s="60" t="n">
        <v>3</v>
      </c>
      <c r="B3" s="60" t="n">
        <v>2</v>
      </c>
      <c r="C3" s="60" t="s">
        <v>41</v>
      </c>
      <c r="D3" s="61" t="n">
        <v>6</v>
      </c>
      <c r="E3" s="62" t="n">
        <v>8.16959669079628</v>
      </c>
      <c r="F3" s="61" t="n">
        <v>35.4</v>
      </c>
      <c r="G3" s="60" t="n">
        <v>0.379</v>
      </c>
      <c r="H3" s="61" t="n">
        <v>8.1</v>
      </c>
      <c r="I3" s="60" t="n">
        <f aca="false">15.6</f>
        <v>15.6</v>
      </c>
      <c r="J3" s="61" t="n">
        <v>4</v>
      </c>
      <c r="K3" s="61" t="n">
        <v>88.4848484848485</v>
      </c>
      <c r="N3" s="0"/>
      <c r="P3" s="63"/>
      <c r="R3" s="63"/>
      <c r="S3" s="63"/>
      <c r="T3" s="63"/>
    </row>
    <row r="4" customFormat="false" ht="13.8" hidden="false" customHeight="false" outlineLevel="0" collapsed="false">
      <c r="A4" s="60" t="n">
        <v>3</v>
      </c>
      <c r="B4" s="60" t="n">
        <v>3</v>
      </c>
      <c r="C4" s="60" t="s">
        <v>41</v>
      </c>
      <c r="D4" s="61" t="n">
        <v>9</v>
      </c>
      <c r="E4" s="62" t="n">
        <v>6.86475409836066</v>
      </c>
      <c r="F4" s="61" t="n">
        <v>34.3</v>
      </c>
      <c r="G4" s="60" t="n">
        <v>0.364</v>
      </c>
      <c r="H4" s="61" t="n">
        <v>7.3</v>
      </c>
      <c r="I4" s="60" t="n">
        <f aca="false">15.3</f>
        <v>15.3</v>
      </c>
      <c r="J4" s="61" t="n">
        <v>4</v>
      </c>
      <c r="K4" s="61" t="n">
        <v>90.1734104046243</v>
      </c>
      <c r="N4" s="0"/>
      <c r="P4" s="63"/>
      <c r="R4" s="63"/>
      <c r="S4" s="63"/>
      <c r="T4" s="63"/>
    </row>
    <row r="5" customFormat="false" ht="13.8" hidden="false" customHeight="false" outlineLevel="0" collapsed="false">
      <c r="A5" s="60" t="n">
        <v>3</v>
      </c>
      <c r="B5" s="60" t="n">
        <v>4</v>
      </c>
      <c r="C5" s="60" t="s">
        <v>41</v>
      </c>
      <c r="D5" s="61" t="n">
        <v>7</v>
      </c>
      <c r="E5" s="62" t="n">
        <v>5.51038843721771</v>
      </c>
      <c r="F5" s="61" t="n">
        <v>34.8</v>
      </c>
      <c r="G5" s="60" t="n">
        <v>0.362</v>
      </c>
      <c r="H5" s="61" t="n">
        <v>6.5</v>
      </c>
      <c r="I5" s="60" t="n">
        <v>14.7</v>
      </c>
      <c r="J5" s="61" t="n">
        <v>4</v>
      </c>
      <c r="K5" s="61" t="n">
        <v>80.9248554913295</v>
      </c>
      <c r="N5" s="0"/>
      <c r="P5" s="63"/>
      <c r="R5" s="63"/>
      <c r="S5" s="63"/>
      <c r="T5" s="63"/>
    </row>
    <row r="6" customFormat="false" ht="13.8" hidden="false" customHeight="false" outlineLevel="0" collapsed="false">
      <c r="A6" s="60" t="n">
        <v>3</v>
      </c>
      <c r="B6" s="60" t="n">
        <v>1</v>
      </c>
      <c r="C6" s="60" t="s">
        <v>42</v>
      </c>
      <c r="D6" s="64" t="n">
        <v>8</v>
      </c>
      <c r="E6" s="62" t="n">
        <v>8.2906857727738</v>
      </c>
      <c r="F6" s="64" t="n">
        <v>36.5</v>
      </c>
      <c r="G6" s="65" t="n">
        <v>0.331</v>
      </c>
      <c r="H6" s="64" t="n">
        <v>7.4</v>
      </c>
      <c r="I6" s="65" t="n">
        <v>14.3</v>
      </c>
      <c r="J6" s="64" t="n">
        <v>4</v>
      </c>
      <c r="K6" s="61" t="n">
        <v>88.3977900552486</v>
      </c>
      <c r="N6" s="0"/>
      <c r="R6" s="63"/>
      <c r="T6" s="63"/>
    </row>
    <row r="7" customFormat="false" ht="13.8" hidden="false" customHeight="false" outlineLevel="0" collapsed="false">
      <c r="A7" s="60" t="n">
        <v>3</v>
      </c>
      <c r="B7" s="60" t="n">
        <v>2</v>
      </c>
      <c r="C7" s="60" t="s">
        <v>42</v>
      </c>
      <c r="D7" s="64" t="n">
        <v>7</v>
      </c>
      <c r="E7" s="62" t="n">
        <v>9.55806783144913</v>
      </c>
      <c r="F7" s="64" t="n">
        <v>35.9</v>
      </c>
      <c r="G7" s="65" t="n">
        <v>0.328</v>
      </c>
      <c r="H7" s="64" t="n">
        <v>7.5</v>
      </c>
      <c r="I7" s="65" t="n">
        <v>13.8</v>
      </c>
      <c r="J7" s="64" t="n">
        <v>3</v>
      </c>
      <c r="K7" s="61" t="n">
        <v>85.8757062146893</v>
      </c>
      <c r="N7" s="0"/>
      <c r="R7" s="63"/>
      <c r="T7" s="63"/>
    </row>
    <row r="8" customFormat="false" ht="13.8" hidden="false" customHeight="false" outlineLevel="0" collapsed="false">
      <c r="A8" s="60" t="n">
        <v>3</v>
      </c>
      <c r="B8" s="60" t="n">
        <v>3</v>
      </c>
      <c r="C8" s="60" t="s">
        <v>42</v>
      </c>
      <c r="D8" s="64" t="n">
        <v>8</v>
      </c>
      <c r="E8" s="62" t="n">
        <v>7.50721847930703</v>
      </c>
      <c r="F8" s="64" t="n">
        <v>36.7</v>
      </c>
      <c r="G8" s="65" t="n">
        <v>0.284</v>
      </c>
      <c r="H8" s="64" t="n">
        <v>6.9</v>
      </c>
      <c r="I8" s="65" t="n">
        <v>12.7</v>
      </c>
      <c r="J8" s="64" t="n">
        <v>4</v>
      </c>
      <c r="K8" s="61" t="n">
        <v>85.6060606060606</v>
      </c>
      <c r="N8" s="0"/>
      <c r="R8" s="63"/>
      <c r="T8" s="63"/>
    </row>
    <row r="9" customFormat="false" ht="13.8" hidden="false" customHeight="false" outlineLevel="0" collapsed="false">
      <c r="A9" s="60" t="n">
        <v>3</v>
      </c>
      <c r="B9" s="60" t="n">
        <v>4</v>
      </c>
      <c r="C9" s="60" t="s">
        <v>42</v>
      </c>
      <c r="D9" s="64" t="n">
        <v>11</v>
      </c>
      <c r="E9" s="62" t="n">
        <v>8.24949698189135</v>
      </c>
      <c r="F9" s="64" t="n">
        <v>34.8</v>
      </c>
      <c r="G9" s="65" t="n">
        <v>0.319</v>
      </c>
      <c r="H9" s="64" t="n">
        <v>5.8</v>
      </c>
      <c r="I9" s="65" t="n">
        <v>14.4</v>
      </c>
      <c r="J9" s="64" t="n">
        <v>4</v>
      </c>
      <c r="K9" s="61" t="n">
        <v>83.4586466165414</v>
      </c>
      <c r="N9" s="0"/>
      <c r="R9" s="63"/>
    </row>
    <row r="10" customFormat="false" ht="13.8" hidden="false" customHeight="false" outlineLevel="0" collapsed="false">
      <c r="A10" s="60" t="n">
        <v>3</v>
      </c>
      <c r="B10" s="60" t="n">
        <v>1</v>
      </c>
      <c r="C10" s="60" t="s">
        <v>43</v>
      </c>
      <c r="D10" s="61" t="n">
        <v>23</v>
      </c>
      <c r="E10" s="62" t="n">
        <v>43.3879781420765</v>
      </c>
      <c r="F10" s="61" t="n">
        <v>22.7</v>
      </c>
      <c r="G10" s="60" t="n">
        <v>0.131</v>
      </c>
      <c r="H10" s="61" t="n">
        <v>5.1</v>
      </c>
      <c r="I10" s="60" t="n">
        <v>5.4</v>
      </c>
      <c r="J10" s="61" t="n">
        <v>3</v>
      </c>
      <c r="K10" s="64" t="n">
        <v>79.6296296296296</v>
      </c>
      <c r="N10" s="0"/>
      <c r="R10" s="63"/>
    </row>
    <row r="11" customFormat="false" ht="13.8" hidden="false" customHeight="false" outlineLevel="0" collapsed="false">
      <c r="A11" s="60" t="n">
        <v>3</v>
      </c>
      <c r="B11" s="60" t="n">
        <v>2</v>
      </c>
      <c r="C11" s="60" t="s">
        <v>43</v>
      </c>
      <c r="D11" s="61" t="n">
        <v>27</v>
      </c>
      <c r="E11" s="62" t="n">
        <v>38.5998107852413</v>
      </c>
      <c r="F11" s="61" t="n">
        <v>21.3</v>
      </c>
      <c r="G11" s="60" t="n">
        <v>0.138</v>
      </c>
      <c r="H11" s="61" t="n">
        <v>4.8</v>
      </c>
      <c r="I11" s="60" t="n">
        <v>5.8</v>
      </c>
      <c r="J11" s="61" t="n">
        <v>2</v>
      </c>
      <c r="K11" s="61" t="n">
        <v>81.4432989690722</v>
      </c>
      <c r="N11" s="0"/>
      <c r="R11" s="63"/>
    </row>
    <row r="12" customFormat="false" ht="13.8" hidden="false" customHeight="false" outlineLevel="0" collapsed="false">
      <c r="A12" s="60" t="n">
        <v>3</v>
      </c>
      <c r="B12" s="60" t="n">
        <v>3</v>
      </c>
      <c r="C12" s="60" t="s">
        <v>43</v>
      </c>
      <c r="D12" s="61" t="n">
        <v>26</v>
      </c>
      <c r="E12" s="62" t="n">
        <v>34.8141432456936</v>
      </c>
      <c r="F12" s="61" t="n">
        <v>20.9</v>
      </c>
      <c r="G12" s="60" t="n">
        <v>0.148</v>
      </c>
      <c r="H12" s="61" t="n">
        <v>4.7</v>
      </c>
      <c r="I12" s="60" t="n">
        <v>6.3</v>
      </c>
      <c r="J12" s="61" t="n">
        <v>3</v>
      </c>
      <c r="K12" s="61" t="n">
        <v>85.2631578947368</v>
      </c>
      <c r="N12" s="0"/>
      <c r="R12" s="63"/>
    </row>
    <row r="13" customFormat="false" ht="13.8" hidden="false" customHeight="false" outlineLevel="0" collapsed="false">
      <c r="A13" s="60" t="n">
        <v>3</v>
      </c>
      <c r="B13" s="60" t="n">
        <v>4</v>
      </c>
      <c r="C13" s="60" t="s">
        <v>43</v>
      </c>
      <c r="D13" s="61" t="n">
        <v>28</v>
      </c>
      <c r="E13" s="62" t="n">
        <v>45.4148471615721</v>
      </c>
      <c r="F13" s="61" t="n">
        <v>22.3</v>
      </c>
      <c r="G13" s="60" t="n">
        <v>0.135</v>
      </c>
      <c r="H13" s="61" t="n">
        <v>5.3</v>
      </c>
      <c r="I13" s="60" t="n">
        <v>5.5</v>
      </c>
      <c r="J13" s="61" t="n">
        <v>3</v>
      </c>
      <c r="K13" s="61" t="n">
        <v>70.4761904761905</v>
      </c>
      <c r="N13" s="0"/>
      <c r="R13" s="63"/>
    </row>
    <row r="14" customFormat="false" ht="13.8" hidden="false" customHeight="false" outlineLevel="0" collapsed="false">
      <c r="A14" s="60" t="n">
        <v>3</v>
      </c>
      <c r="B14" s="60" t="n">
        <v>1</v>
      </c>
      <c r="C14" s="60" t="s">
        <v>44</v>
      </c>
      <c r="D14" s="64" t="n">
        <v>22</v>
      </c>
      <c r="E14" s="62" t="n">
        <v>41.8162618796199</v>
      </c>
      <c r="F14" s="64" t="n">
        <v>21.6</v>
      </c>
      <c r="G14" s="65" t="n">
        <v>0.127</v>
      </c>
      <c r="H14" s="64" t="n">
        <v>4.8</v>
      </c>
      <c r="I14" s="65" t="n">
        <v>4.7</v>
      </c>
      <c r="J14" s="64" t="n">
        <v>2</v>
      </c>
      <c r="K14" s="62" t="n">
        <v>74.7126436781609</v>
      </c>
      <c r="N14" s="0"/>
      <c r="R14" s="63"/>
    </row>
    <row r="15" customFormat="false" ht="13.8" hidden="false" customHeight="false" outlineLevel="0" collapsed="false">
      <c r="A15" s="60" t="n">
        <v>3</v>
      </c>
      <c r="B15" s="60" t="n">
        <v>2</v>
      </c>
      <c r="C15" s="60" t="s">
        <v>44</v>
      </c>
      <c r="D15" s="64" t="n">
        <v>27</v>
      </c>
      <c r="E15" s="62" t="n">
        <v>55.7860262008734</v>
      </c>
      <c r="F15" s="64" t="n">
        <v>19.5</v>
      </c>
      <c r="G15" s="65" t="n">
        <v>0.116</v>
      </c>
      <c r="H15" s="64" t="n">
        <v>6.3</v>
      </c>
      <c r="I15" s="65" t="n">
        <v>4.5</v>
      </c>
      <c r="J15" s="64" t="n">
        <v>3</v>
      </c>
      <c r="K15" s="62" t="n">
        <v>74.7368421052632</v>
      </c>
      <c r="N15" s="0"/>
      <c r="R15" s="63"/>
    </row>
    <row r="16" customFormat="false" ht="13.8" hidden="false" customHeight="false" outlineLevel="0" collapsed="false">
      <c r="A16" s="60" t="n">
        <v>3</v>
      </c>
      <c r="B16" s="60" t="n">
        <v>3</v>
      </c>
      <c r="C16" s="60" t="s">
        <v>44</v>
      </c>
      <c r="D16" s="64" t="n">
        <v>25</v>
      </c>
      <c r="E16" s="62" t="n">
        <v>59.4799566630553</v>
      </c>
      <c r="F16" s="64" t="n">
        <v>22.4</v>
      </c>
      <c r="G16" s="65" t="n">
        <v>0.125</v>
      </c>
      <c r="H16" s="64" t="n">
        <v>5.1</v>
      </c>
      <c r="I16" s="65" t="n">
        <v>5.1</v>
      </c>
      <c r="J16" s="64" t="n">
        <v>2</v>
      </c>
      <c r="K16" s="62" t="n">
        <v>78.5714285714286</v>
      </c>
      <c r="N16" s="0"/>
      <c r="R16" s="63"/>
    </row>
    <row r="17" customFormat="false" ht="13.8" hidden="false" customHeight="false" outlineLevel="0" collapsed="false">
      <c r="A17" s="60" t="n">
        <v>3</v>
      </c>
      <c r="B17" s="60" t="n">
        <v>4</v>
      </c>
      <c r="C17" s="60" t="s">
        <v>44</v>
      </c>
      <c r="D17" s="64" t="n">
        <v>28</v>
      </c>
      <c r="E17" s="62" t="n">
        <v>42.3146473779385</v>
      </c>
      <c r="F17" s="64" t="n">
        <v>20.7</v>
      </c>
      <c r="G17" s="65" t="n">
        <v>0.126</v>
      </c>
      <c r="H17" s="64" t="n">
        <v>4.2</v>
      </c>
      <c r="I17" s="65" t="n">
        <v>5.3</v>
      </c>
      <c r="J17" s="64" t="n">
        <v>3</v>
      </c>
      <c r="K17" s="62" t="n">
        <v>81.7073170731707</v>
      </c>
      <c r="N17" s="0"/>
      <c r="R17" s="63"/>
    </row>
    <row r="18" customFormat="false" ht="13.8" hidden="false" customHeight="false" outlineLevel="0" collapsed="false">
      <c r="A18" s="60" t="n">
        <v>10</v>
      </c>
      <c r="B18" s="60" t="n">
        <v>1</v>
      </c>
      <c r="C18" s="60" t="s">
        <v>41</v>
      </c>
      <c r="D18" s="66" t="n">
        <v>11</v>
      </c>
      <c r="E18" s="62" t="n">
        <v>7.85498489425982</v>
      </c>
      <c r="F18" s="60" t="n">
        <v>39.6</v>
      </c>
      <c r="G18" s="60" t="n">
        <v>0.596</v>
      </c>
      <c r="H18" s="67" t="n">
        <v>11.9</v>
      </c>
      <c r="I18" s="60" t="n">
        <v>24.72</v>
      </c>
      <c r="J18" s="66" t="n">
        <v>5</v>
      </c>
      <c r="K18" s="62" t="n">
        <v>88.953488372093</v>
      </c>
    </row>
    <row r="19" customFormat="false" ht="13.8" hidden="false" customHeight="false" outlineLevel="0" collapsed="false">
      <c r="A19" s="60" t="n">
        <v>10</v>
      </c>
      <c r="B19" s="60" t="n">
        <v>2</v>
      </c>
      <c r="C19" s="60" t="s">
        <v>41</v>
      </c>
      <c r="D19" s="66" t="n">
        <v>9</v>
      </c>
      <c r="E19" s="62" t="n">
        <v>7.92616720955483</v>
      </c>
      <c r="F19" s="60" t="n">
        <v>41.6</v>
      </c>
      <c r="G19" s="60" t="n">
        <v>0.602</v>
      </c>
      <c r="H19" s="67" t="n">
        <v>12.3</v>
      </c>
      <c r="I19" s="60" t="n">
        <v>24.66</v>
      </c>
      <c r="J19" s="66" t="n">
        <v>5</v>
      </c>
      <c r="K19" s="62" t="n">
        <v>89.0052356020942</v>
      </c>
    </row>
    <row r="20" customFormat="false" ht="13.8" hidden="false" customHeight="false" outlineLevel="0" collapsed="false">
      <c r="A20" s="60" t="n">
        <v>10</v>
      </c>
      <c r="B20" s="60" t="n">
        <v>3</v>
      </c>
      <c r="C20" s="60" t="s">
        <v>41</v>
      </c>
      <c r="D20" s="66" t="n">
        <v>12</v>
      </c>
      <c r="E20" s="62" t="n">
        <v>5.07380073800738</v>
      </c>
      <c r="F20" s="60" t="n">
        <v>39.4</v>
      </c>
      <c r="G20" s="60" t="n">
        <v>0.584</v>
      </c>
      <c r="H20" s="67" t="n">
        <v>11.7</v>
      </c>
      <c r="I20" s="60" t="n">
        <v>25.18</v>
      </c>
      <c r="J20" s="66" t="n">
        <v>5</v>
      </c>
      <c r="K20" s="62" t="n">
        <v>87.2832369942197</v>
      </c>
    </row>
    <row r="21" customFormat="false" ht="13.8" hidden="false" customHeight="false" outlineLevel="0" collapsed="false">
      <c r="A21" s="60" t="n">
        <v>10</v>
      </c>
      <c r="B21" s="60" t="n">
        <v>4</v>
      </c>
      <c r="C21" s="60" t="s">
        <v>41</v>
      </c>
      <c r="D21" s="66" t="n">
        <v>11</v>
      </c>
      <c r="E21" s="62" t="n">
        <v>7.28205128205128</v>
      </c>
      <c r="F21" s="60" t="n">
        <v>39.5</v>
      </c>
      <c r="G21" s="60" t="n">
        <v>0.617</v>
      </c>
      <c r="H21" s="67" t="n">
        <v>11.5</v>
      </c>
      <c r="I21" s="60" t="n">
        <v>25.05</v>
      </c>
      <c r="J21" s="66" t="n">
        <v>5</v>
      </c>
      <c r="K21" s="62" t="n">
        <v>87.1657754010695</v>
      </c>
    </row>
    <row r="22" customFormat="false" ht="13.8" hidden="false" customHeight="false" outlineLevel="0" collapsed="false">
      <c r="A22" s="60" t="n">
        <v>10</v>
      </c>
      <c r="B22" s="60" t="n">
        <v>1</v>
      </c>
      <c r="C22" s="60" t="s">
        <v>42</v>
      </c>
      <c r="D22" s="67" t="n">
        <v>8</v>
      </c>
      <c r="E22" s="62" t="n">
        <v>8.08823529411765</v>
      </c>
      <c r="F22" s="60" t="n">
        <v>38.5</v>
      </c>
      <c r="G22" s="65" t="n">
        <v>0.574</v>
      </c>
      <c r="H22" s="67" t="n">
        <v>11.1</v>
      </c>
      <c r="I22" s="65" t="n">
        <v>23.74</v>
      </c>
      <c r="J22" s="67" t="n">
        <v>5</v>
      </c>
      <c r="K22" s="62" t="n">
        <v>88.2051282051282</v>
      </c>
    </row>
    <row r="23" customFormat="false" ht="13.8" hidden="false" customHeight="false" outlineLevel="0" collapsed="false">
      <c r="A23" s="60" t="n">
        <v>10</v>
      </c>
      <c r="B23" s="60" t="n">
        <v>2</v>
      </c>
      <c r="C23" s="60" t="s">
        <v>42</v>
      </c>
      <c r="D23" s="67" t="n">
        <v>10</v>
      </c>
      <c r="E23" s="62" t="n">
        <v>9.23248053392659</v>
      </c>
      <c r="F23" s="60" t="n">
        <v>40.6</v>
      </c>
      <c r="G23" s="65" t="n">
        <v>0.583</v>
      </c>
      <c r="H23" s="67" t="n">
        <v>10.9</v>
      </c>
      <c r="I23" s="65" t="n">
        <v>24.29</v>
      </c>
      <c r="J23" s="67" t="n">
        <v>4</v>
      </c>
      <c r="K23" s="62" t="n">
        <v>86.5284974093264</v>
      </c>
    </row>
    <row r="24" customFormat="false" ht="13.8" hidden="false" customHeight="false" outlineLevel="0" collapsed="false">
      <c r="A24" s="60" t="n">
        <v>10</v>
      </c>
      <c r="B24" s="60" t="n">
        <v>3</v>
      </c>
      <c r="C24" s="60" t="s">
        <v>42</v>
      </c>
      <c r="D24" s="67" t="n">
        <v>9</v>
      </c>
      <c r="E24" s="62" t="n">
        <v>8.06772908366534</v>
      </c>
      <c r="F24" s="60" t="n">
        <v>39.8</v>
      </c>
      <c r="G24" s="65" t="n">
        <v>0.562</v>
      </c>
      <c r="H24" s="67" t="n">
        <v>11.5</v>
      </c>
      <c r="I24" s="65" t="n">
        <v>23.58</v>
      </c>
      <c r="J24" s="67" t="n">
        <v>5</v>
      </c>
      <c r="K24" s="62" t="n">
        <v>89.9441340782123</v>
      </c>
    </row>
    <row r="25" customFormat="false" ht="13.8" hidden="false" customHeight="false" outlineLevel="0" collapsed="false">
      <c r="A25" s="60" t="n">
        <v>10</v>
      </c>
      <c r="B25" s="60" t="n">
        <v>4</v>
      </c>
      <c r="C25" s="60" t="s">
        <v>42</v>
      </c>
      <c r="D25" s="67" t="n">
        <v>9</v>
      </c>
      <c r="E25" s="62" t="n">
        <v>9.39167556029883</v>
      </c>
      <c r="F25" s="60" t="n">
        <v>38.2</v>
      </c>
      <c r="G25" s="65" t="n">
        <v>0.608</v>
      </c>
      <c r="H25" s="67" t="n">
        <v>10.3</v>
      </c>
      <c r="I25" s="65" t="n">
        <v>24.66</v>
      </c>
      <c r="J25" s="67" t="n">
        <v>5</v>
      </c>
      <c r="K25" s="62" t="n">
        <v>87.8787878787879</v>
      </c>
    </row>
    <row r="26" customFormat="false" ht="13.8" hidden="false" customHeight="false" outlineLevel="0" collapsed="false">
      <c r="A26" s="60" t="n">
        <v>10</v>
      </c>
      <c r="B26" s="60" t="n">
        <v>1</v>
      </c>
      <c r="C26" s="60" t="s">
        <v>43</v>
      </c>
      <c r="D26" s="66" t="n">
        <v>26</v>
      </c>
      <c r="E26" s="62" t="n">
        <v>48.2464454976303</v>
      </c>
      <c r="F26" s="60" t="n">
        <v>22.6</v>
      </c>
      <c r="G26" s="60" t="n">
        <v>0.264</v>
      </c>
      <c r="H26" s="66" t="n">
        <v>7.1</v>
      </c>
      <c r="I26" s="60" t="n">
        <v>10.67</v>
      </c>
      <c r="J26" s="66" t="n">
        <v>4</v>
      </c>
      <c r="K26" s="62" t="n">
        <v>85.2348993288591</v>
      </c>
    </row>
    <row r="27" customFormat="false" ht="13.8" hidden="false" customHeight="false" outlineLevel="0" collapsed="false">
      <c r="A27" s="60" t="n">
        <v>10</v>
      </c>
      <c r="B27" s="60" t="n">
        <v>2</v>
      </c>
      <c r="C27" s="60" t="s">
        <v>43</v>
      </c>
      <c r="D27" s="66" t="n">
        <v>24</v>
      </c>
      <c r="E27" s="62" t="n">
        <v>49.6264674493063</v>
      </c>
      <c r="F27" s="60" t="n">
        <v>21.7</v>
      </c>
      <c r="G27" s="60" t="n">
        <v>0.273</v>
      </c>
      <c r="H27" s="66" t="n">
        <v>6.8</v>
      </c>
      <c r="I27" s="60" t="n">
        <v>11.82</v>
      </c>
      <c r="J27" s="66" t="n">
        <v>3</v>
      </c>
      <c r="K27" s="62" t="n">
        <v>87.6811594202899</v>
      </c>
    </row>
    <row r="28" customFormat="false" ht="13.8" hidden="false" customHeight="false" outlineLevel="0" collapsed="false">
      <c r="A28" s="60" t="n">
        <v>10</v>
      </c>
      <c r="B28" s="60" t="n">
        <v>3</v>
      </c>
      <c r="C28" s="60" t="s">
        <v>43</v>
      </c>
      <c r="D28" s="66" t="n">
        <v>29</v>
      </c>
      <c r="E28" s="62" t="n">
        <v>45.7260556127704</v>
      </c>
      <c r="F28" s="60" t="n">
        <v>20.9</v>
      </c>
      <c r="G28" s="60" t="n">
        <v>0.245</v>
      </c>
      <c r="H28" s="66" t="n">
        <v>6.7</v>
      </c>
      <c r="I28" s="60" t="n">
        <v>9.63</v>
      </c>
      <c r="J28" s="66" t="n">
        <v>3</v>
      </c>
      <c r="K28" s="62" t="n">
        <v>83.4437086092715</v>
      </c>
    </row>
    <row r="29" customFormat="false" ht="13.8" hidden="false" customHeight="false" outlineLevel="0" collapsed="false">
      <c r="A29" s="60" t="n">
        <v>10</v>
      </c>
      <c r="B29" s="60" t="n">
        <v>4</v>
      </c>
      <c r="C29" s="60" t="s">
        <v>43</v>
      </c>
      <c r="D29" s="66" t="n">
        <v>23</v>
      </c>
      <c r="E29" s="62" t="n">
        <v>47.4907063197026</v>
      </c>
      <c r="F29" s="60" t="n">
        <v>21.7</v>
      </c>
      <c r="G29" s="60" t="n">
        <v>0.261</v>
      </c>
      <c r="H29" s="66" t="n">
        <v>6.1</v>
      </c>
      <c r="I29" s="60" t="n">
        <v>10.56</v>
      </c>
      <c r="J29" s="66" t="n">
        <v>3</v>
      </c>
      <c r="K29" s="62" t="n">
        <v>86.1313868613139</v>
      </c>
    </row>
    <row r="30" customFormat="false" ht="13.8" hidden="false" customHeight="false" outlineLevel="0" collapsed="false">
      <c r="A30" s="60" t="n">
        <v>10</v>
      </c>
      <c r="B30" s="60" t="n">
        <v>1</v>
      </c>
      <c r="C30" s="60" t="s">
        <v>44</v>
      </c>
      <c r="D30" s="67" t="n">
        <v>26</v>
      </c>
      <c r="E30" s="62" t="n">
        <v>48.5688729874776</v>
      </c>
      <c r="F30" s="60" t="n">
        <v>22.7</v>
      </c>
      <c r="G30" s="65" t="n">
        <v>0.221</v>
      </c>
      <c r="H30" s="67" t="n">
        <v>7.1</v>
      </c>
      <c r="I30" s="65" t="n">
        <v>9.64</v>
      </c>
      <c r="J30" s="67" t="n">
        <v>2</v>
      </c>
      <c r="K30" s="62" t="n">
        <v>82.0512820512821</v>
      </c>
    </row>
    <row r="31" customFormat="false" ht="13.8" hidden="false" customHeight="false" outlineLevel="0" collapsed="false">
      <c r="A31" s="60" t="n">
        <v>10</v>
      </c>
      <c r="B31" s="60" t="n">
        <v>2</v>
      </c>
      <c r="C31" s="60" t="s">
        <v>44</v>
      </c>
      <c r="D31" s="67" t="n">
        <v>21</v>
      </c>
      <c r="E31" s="62" t="n">
        <v>51.4900662251656</v>
      </c>
      <c r="F31" s="60" t="n">
        <v>20.4</v>
      </c>
      <c r="G31" s="65" t="n">
        <v>0.237</v>
      </c>
      <c r="H31" s="67" t="n">
        <v>6.8</v>
      </c>
      <c r="I31" s="65" t="n">
        <v>10.73</v>
      </c>
      <c r="J31" s="66" t="n">
        <v>3</v>
      </c>
      <c r="K31" s="62" t="n">
        <v>82.7586206896552</v>
      </c>
    </row>
    <row r="32" customFormat="false" ht="13.8" hidden="false" customHeight="false" outlineLevel="0" collapsed="false">
      <c r="A32" s="60" t="n">
        <v>10</v>
      </c>
      <c r="B32" s="60" t="n">
        <v>3</v>
      </c>
      <c r="C32" s="60" t="s">
        <v>44</v>
      </c>
      <c r="D32" s="67" t="n">
        <v>23</v>
      </c>
      <c r="E32" s="62" t="n">
        <v>50.6109979633401</v>
      </c>
      <c r="F32" s="60" t="n">
        <v>21.3</v>
      </c>
      <c r="G32" s="65" t="n">
        <v>0.249</v>
      </c>
      <c r="H32" s="67" t="n">
        <v>7.3</v>
      </c>
      <c r="I32" s="65" t="n">
        <v>9.28</v>
      </c>
      <c r="J32" s="66" t="n">
        <v>3</v>
      </c>
      <c r="K32" s="62" t="n">
        <v>84.2105263157895</v>
      </c>
    </row>
    <row r="33" customFormat="false" ht="13.8" hidden="false" customHeight="false" outlineLevel="0" collapsed="false">
      <c r="A33" s="60" t="n">
        <v>10</v>
      </c>
      <c r="B33" s="60" t="n">
        <v>4</v>
      </c>
      <c r="C33" s="60" t="s">
        <v>44</v>
      </c>
      <c r="D33" s="67" t="n">
        <v>29</v>
      </c>
      <c r="E33" s="62" t="n">
        <v>47.5359342915811</v>
      </c>
      <c r="F33" s="60" t="n">
        <v>19.8</v>
      </c>
      <c r="G33" s="65" t="n">
        <v>0.258</v>
      </c>
      <c r="H33" s="67" t="n">
        <v>6.7</v>
      </c>
      <c r="I33" s="65" t="n">
        <v>10.87</v>
      </c>
      <c r="J33" s="67" t="n">
        <v>4</v>
      </c>
      <c r="K33" s="62" t="n">
        <v>80.5555555555556</v>
      </c>
    </row>
    <row r="34" customFormat="false" ht="13.8" hidden="false" customHeight="false" outlineLevel="0" collapsed="false">
      <c r="A34" s="60" t="n">
        <v>17</v>
      </c>
      <c r="B34" s="60" t="n">
        <v>1</v>
      </c>
      <c r="C34" s="60" t="s">
        <v>41</v>
      </c>
      <c r="D34" s="66" t="n">
        <v>12</v>
      </c>
      <c r="E34" s="62" t="n">
        <v>5.85817060637205</v>
      </c>
      <c r="F34" s="66" t="n">
        <v>38.4</v>
      </c>
      <c r="G34" s="60" t="n">
        <v>1.346</v>
      </c>
      <c r="H34" s="67" t="n">
        <v>16.9</v>
      </c>
      <c r="I34" s="60" t="n">
        <v>36.19</v>
      </c>
      <c r="J34" s="66" t="n">
        <v>5</v>
      </c>
      <c r="K34" s="62" t="n">
        <v>89.8550724637681</v>
      </c>
    </row>
    <row r="35" customFormat="false" ht="13.8" hidden="false" customHeight="false" outlineLevel="0" collapsed="false">
      <c r="A35" s="60" t="n">
        <v>17</v>
      </c>
      <c r="B35" s="60" t="n">
        <v>2</v>
      </c>
      <c r="C35" s="60" t="s">
        <v>41</v>
      </c>
      <c r="D35" s="66" t="n">
        <v>11</v>
      </c>
      <c r="E35" s="62" t="n">
        <v>5.39112050739958</v>
      </c>
      <c r="F35" s="66" t="n">
        <v>37.6</v>
      </c>
      <c r="G35" s="60" t="n">
        <v>1.298</v>
      </c>
      <c r="H35" s="67" t="n">
        <v>17.6</v>
      </c>
      <c r="I35" s="60" t="n">
        <v>35.71</v>
      </c>
      <c r="J35" s="66" t="n">
        <v>6</v>
      </c>
      <c r="K35" s="62" t="n">
        <v>88.8888888888889</v>
      </c>
    </row>
    <row r="36" customFormat="false" ht="13.8" hidden="false" customHeight="false" outlineLevel="0" collapsed="false">
      <c r="A36" s="60" t="n">
        <v>17</v>
      </c>
      <c r="B36" s="60" t="n">
        <v>3</v>
      </c>
      <c r="C36" s="60" t="s">
        <v>41</v>
      </c>
      <c r="D36" s="66" t="n">
        <v>11</v>
      </c>
      <c r="E36" s="62" t="n">
        <v>6.7524115755627</v>
      </c>
      <c r="F36" s="66" t="n">
        <v>39.4</v>
      </c>
      <c r="G36" s="60" t="n">
        <v>1.337</v>
      </c>
      <c r="H36" s="67" t="n">
        <v>18.1</v>
      </c>
      <c r="I36" s="60" t="n">
        <v>36.11</v>
      </c>
      <c r="J36" s="66" t="n">
        <v>5</v>
      </c>
      <c r="K36" s="62" t="n">
        <v>88.6699507389163</v>
      </c>
    </row>
    <row r="37" customFormat="false" ht="13.8" hidden="false" customHeight="false" outlineLevel="0" collapsed="false">
      <c r="A37" s="60" t="n">
        <v>17</v>
      </c>
      <c r="B37" s="60" t="n">
        <v>4</v>
      </c>
      <c r="C37" s="60" t="s">
        <v>41</v>
      </c>
      <c r="D37" s="66" t="n">
        <v>10</v>
      </c>
      <c r="E37" s="62" t="n">
        <v>7.57575757575758</v>
      </c>
      <c r="F37" s="66" t="n">
        <v>36.5</v>
      </c>
      <c r="G37" s="60" t="n">
        <v>1.254</v>
      </c>
      <c r="H37" s="67" t="n">
        <v>17.8</v>
      </c>
      <c r="I37" s="60" t="n">
        <v>36.28</v>
      </c>
      <c r="J37" s="66" t="n">
        <v>6</v>
      </c>
      <c r="K37" s="62" t="n">
        <v>88.1516587677725</v>
      </c>
    </row>
    <row r="38" customFormat="false" ht="13.8" hidden="false" customHeight="false" outlineLevel="0" collapsed="false">
      <c r="A38" s="60" t="n">
        <v>17</v>
      </c>
      <c r="B38" s="60" t="n">
        <v>1</v>
      </c>
      <c r="C38" s="60" t="s">
        <v>42</v>
      </c>
      <c r="D38" s="67" t="n">
        <v>10</v>
      </c>
      <c r="E38" s="62" t="n">
        <v>6.37915543575921</v>
      </c>
      <c r="F38" s="67" t="n">
        <v>37.6</v>
      </c>
      <c r="G38" s="65" t="n">
        <v>1.317</v>
      </c>
      <c r="H38" s="67" t="n">
        <v>16.7</v>
      </c>
      <c r="I38" s="65" t="n">
        <v>33.87</v>
      </c>
      <c r="J38" s="67" t="n">
        <v>5</v>
      </c>
      <c r="K38" s="62" t="n">
        <v>87.2340425531915</v>
      </c>
    </row>
    <row r="39" customFormat="false" ht="13.8" hidden="false" customHeight="false" outlineLevel="0" collapsed="false">
      <c r="A39" s="60" t="n">
        <v>17</v>
      </c>
      <c r="B39" s="60" t="n">
        <v>2</v>
      </c>
      <c r="C39" s="60" t="s">
        <v>42</v>
      </c>
      <c r="D39" s="67" t="n">
        <v>8</v>
      </c>
      <c r="E39" s="62" t="n">
        <v>8.40932117527862</v>
      </c>
      <c r="F39" s="67" t="n">
        <v>38.1</v>
      </c>
      <c r="G39" s="65" t="n">
        <v>1.217</v>
      </c>
      <c r="H39" s="67" t="n">
        <v>15.1</v>
      </c>
      <c r="I39" s="65" t="n">
        <v>33.92</v>
      </c>
      <c r="J39" s="67" t="n">
        <v>4</v>
      </c>
      <c r="K39" s="62" t="n">
        <v>89.9441340782123</v>
      </c>
    </row>
    <row r="40" customFormat="false" ht="13.8" hidden="false" customHeight="false" outlineLevel="0" collapsed="false">
      <c r="A40" s="60" t="n">
        <v>17</v>
      </c>
      <c r="B40" s="60" t="n">
        <v>3</v>
      </c>
      <c r="C40" s="60" t="s">
        <v>42</v>
      </c>
      <c r="D40" s="67" t="n">
        <v>9</v>
      </c>
      <c r="E40" s="62" t="n">
        <v>7.14932126696833</v>
      </c>
      <c r="F40" s="67" t="n">
        <v>39.3</v>
      </c>
      <c r="G40" s="65" t="n">
        <v>1.209</v>
      </c>
      <c r="H40" s="67" t="n">
        <v>15.8</v>
      </c>
      <c r="I40" s="65" t="n">
        <v>33.11</v>
      </c>
      <c r="J40" s="67" t="n">
        <v>5</v>
      </c>
      <c r="K40" s="62" t="n">
        <v>89.0625</v>
      </c>
    </row>
    <row r="41" customFormat="false" ht="13.8" hidden="false" customHeight="false" outlineLevel="0" collapsed="false">
      <c r="A41" s="60" t="n">
        <v>17</v>
      </c>
      <c r="B41" s="60" t="n">
        <v>4</v>
      </c>
      <c r="C41" s="60" t="s">
        <v>42</v>
      </c>
      <c r="D41" s="67" t="n">
        <v>7</v>
      </c>
      <c r="E41" s="62" t="n">
        <v>6.26927029804728</v>
      </c>
      <c r="F41" s="67" t="n">
        <v>38.7</v>
      </c>
      <c r="G41" s="65" t="n">
        <v>1.165</v>
      </c>
      <c r="H41" s="67" t="n">
        <v>17.9</v>
      </c>
      <c r="I41" s="65" t="n">
        <v>34.68</v>
      </c>
      <c r="J41" s="67" t="n">
        <v>5</v>
      </c>
      <c r="K41" s="62" t="n">
        <v>85.9550561797753</v>
      </c>
    </row>
    <row r="42" customFormat="false" ht="13.8" hidden="false" customHeight="false" outlineLevel="0" collapsed="false">
      <c r="A42" s="60" t="n">
        <v>17</v>
      </c>
      <c r="B42" s="60" t="n">
        <v>1</v>
      </c>
      <c r="C42" s="60" t="s">
        <v>43</v>
      </c>
      <c r="D42" s="66" t="n">
        <v>10</v>
      </c>
      <c r="E42" s="62" t="n">
        <v>37.7817853922453</v>
      </c>
      <c r="F42" s="66" t="n">
        <v>30.7</v>
      </c>
      <c r="G42" s="60" t="n">
        <v>0.537</v>
      </c>
      <c r="H42" s="66" t="n">
        <v>9.4</v>
      </c>
      <c r="I42" s="60" t="n">
        <v>13.46</v>
      </c>
      <c r="J42" s="66" t="n">
        <v>5</v>
      </c>
      <c r="K42" s="62" t="n">
        <v>87.5675675675676</v>
      </c>
    </row>
    <row r="43" customFormat="false" ht="13.8" hidden="false" customHeight="false" outlineLevel="0" collapsed="false">
      <c r="A43" s="60" t="n">
        <v>17</v>
      </c>
      <c r="B43" s="60" t="n">
        <v>2</v>
      </c>
      <c r="C43" s="60" t="s">
        <v>43</v>
      </c>
      <c r="D43" s="66" t="n">
        <v>11</v>
      </c>
      <c r="E43" s="62" t="n">
        <v>40.2922755741127</v>
      </c>
      <c r="F43" s="66" t="n">
        <v>33.8</v>
      </c>
      <c r="G43" s="60" t="n">
        <v>0.472</v>
      </c>
      <c r="H43" s="66" t="n">
        <v>8.3</v>
      </c>
      <c r="I43" s="60" t="n">
        <v>12.82</v>
      </c>
      <c r="J43" s="66" t="n">
        <v>4</v>
      </c>
      <c r="K43" s="62" t="n">
        <v>89.8305084745763</v>
      </c>
    </row>
    <row r="44" customFormat="false" ht="13.8" hidden="false" customHeight="false" outlineLevel="0" collapsed="false">
      <c r="A44" s="60" t="n">
        <v>17</v>
      </c>
      <c r="B44" s="60" t="n">
        <v>3</v>
      </c>
      <c r="C44" s="60" t="s">
        <v>43</v>
      </c>
      <c r="D44" s="66" t="n">
        <v>12</v>
      </c>
      <c r="E44" s="62" t="n">
        <v>42.2805247225025</v>
      </c>
      <c r="F44" s="66" t="n">
        <v>31.2</v>
      </c>
      <c r="G44" s="60" t="n">
        <v>0.526</v>
      </c>
      <c r="H44" s="66" t="n">
        <v>9.1</v>
      </c>
      <c r="I44" s="60" t="n">
        <v>13.77</v>
      </c>
      <c r="J44" s="66" t="n">
        <v>4</v>
      </c>
      <c r="K44" s="62" t="n">
        <v>86.7403314917127</v>
      </c>
    </row>
    <row r="45" customFormat="false" ht="13.8" hidden="false" customHeight="false" outlineLevel="0" collapsed="false">
      <c r="A45" s="60" t="n">
        <v>17</v>
      </c>
      <c r="B45" s="60" t="n">
        <v>4</v>
      </c>
      <c r="C45" s="60" t="s">
        <v>43</v>
      </c>
      <c r="D45" s="66" t="n">
        <v>13</v>
      </c>
      <c r="E45" s="62" t="n">
        <v>45.6345634563456</v>
      </c>
      <c r="F45" s="66" t="n">
        <v>31.9</v>
      </c>
      <c r="G45" s="60" t="n">
        <v>0.485</v>
      </c>
      <c r="H45" s="66" t="n">
        <v>8.8</v>
      </c>
      <c r="I45" s="60" t="n">
        <v>12.93</v>
      </c>
      <c r="J45" s="66" t="n">
        <v>4</v>
      </c>
      <c r="K45" s="62" t="n">
        <v>87.4251497005988</v>
      </c>
    </row>
    <row r="46" customFormat="false" ht="13.8" hidden="false" customHeight="false" outlineLevel="0" collapsed="false">
      <c r="A46" s="60" t="n">
        <v>17</v>
      </c>
      <c r="B46" s="60" t="n">
        <v>1</v>
      </c>
      <c r="C46" s="60" t="s">
        <v>44</v>
      </c>
      <c r="D46" s="67" t="n">
        <v>9</v>
      </c>
      <c r="E46" s="62" t="n">
        <v>44.283276450512</v>
      </c>
      <c r="F46" s="67" t="n">
        <v>28.4</v>
      </c>
      <c r="G46" s="65" t="n">
        <v>0.517</v>
      </c>
      <c r="H46" s="67" t="n">
        <v>9.1</v>
      </c>
      <c r="I46" s="65" t="n">
        <v>12.93</v>
      </c>
      <c r="J46" s="67" t="n">
        <v>4</v>
      </c>
      <c r="K46" s="62" t="n">
        <v>86.3354037267081</v>
      </c>
    </row>
    <row r="47" customFormat="false" ht="13.8" hidden="false" customHeight="false" outlineLevel="0" collapsed="false">
      <c r="A47" s="60" t="n">
        <v>17</v>
      </c>
      <c r="B47" s="60" t="n">
        <v>2</v>
      </c>
      <c r="C47" s="60" t="s">
        <v>44</v>
      </c>
      <c r="D47" s="67" t="n">
        <v>10</v>
      </c>
      <c r="E47" s="62" t="n">
        <v>48.3189241114313</v>
      </c>
      <c r="F47" s="67" t="n">
        <v>30.8</v>
      </c>
      <c r="G47" s="65" t="n">
        <v>0.509</v>
      </c>
      <c r="H47" s="67" t="n">
        <v>8.5</v>
      </c>
      <c r="I47" s="65" t="n">
        <v>13.97</v>
      </c>
      <c r="J47" s="66" t="n">
        <v>4</v>
      </c>
      <c r="K47" s="62" t="n">
        <v>84.5238095238095</v>
      </c>
    </row>
    <row r="48" customFormat="false" ht="13.8" hidden="false" customHeight="false" outlineLevel="0" collapsed="false">
      <c r="A48" s="60" t="n">
        <v>17</v>
      </c>
      <c r="B48" s="60" t="n">
        <v>3</v>
      </c>
      <c r="C48" s="60" t="s">
        <v>44</v>
      </c>
      <c r="D48" s="67" t="n">
        <v>11</v>
      </c>
      <c r="E48" s="62" t="n">
        <v>43.9099283520983</v>
      </c>
      <c r="F48" s="67" t="n">
        <v>27.6</v>
      </c>
      <c r="G48" s="65" t="n">
        <v>0.486</v>
      </c>
      <c r="H48" s="67" t="n">
        <v>8.8</v>
      </c>
      <c r="I48" s="65" t="n">
        <v>13.55</v>
      </c>
      <c r="J48" s="66" t="n">
        <v>5</v>
      </c>
      <c r="K48" s="62" t="n">
        <v>87.6623376623377</v>
      </c>
    </row>
    <row r="49" customFormat="false" ht="13.8" hidden="false" customHeight="false" outlineLevel="0" collapsed="false">
      <c r="A49" s="60" t="n">
        <v>17</v>
      </c>
      <c r="B49" s="60" t="n">
        <v>4</v>
      </c>
      <c r="C49" s="60" t="s">
        <v>44</v>
      </c>
      <c r="D49" s="67" t="n">
        <v>10</v>
      </c>
      <c r="E49" s="62" t="n">
        <v>41.7025862068966</v>
      </c>
      <c r="F49" s="67" t="n">
        <v>29.5</v>
      </c>
      <c r="G49" s="65" t="n">
        <v>0.493</v>
      </c>
      <c r="H49" s="67" t="n">
        <v>7.1</v>
      </c>
      <c r="I49" s="65" t="n">
        <v>12.74</v>
      </c>
      <c r="J49" s="67" t="n">
        <v>3</v>
      </c>
      <c r="K49" s="62" t="n">
        <v>90.0662251655629</v>
      </c>
    </row>
    <row r="50" customFormat="false" ht="13.8" hidden="false" customHeight="false" outlineLevel="0" collapsed="false">
      <c r="A50" s="60" t="n">
        <v>24</v>
      </c>
      <c r="B50" s="60" t="n">
        <v>1</v>
      </c>
      <c r="C50" s="60" t="s">
        <v>41</v>
      </c>
      <c r="D50" s="66" t="n">
        <v>13</v>
      </c>
      <c r="E50" s="62" t="n">
        <v>7.33197556008147</v>
      </c>
      <c r="F50" s="67" t="n">
        <v>34.5</v>
      </c>
      <c r="G50" s="65" t="n">
        <v>1.849</v>
      </c>
      <c r="H50" s="67" t="n">
        <v>20.1</v>
      </c>
      <c r="I50" s="65" t="n">
        <v>49.21</v>
      </c>
      <c r="J50" s="67" t="n">
        <v>6</v>
      </c>
      <c r="K50" s="62" t="n">
        <v>89.5973154362416</v>
      </c>
    </row>
    <row r="51" customFormat="false" ht="13.8" hidden="false" customHeight="false" outlineLevel="0" collapsed="false">
      <c r="A51" s="60" t="n">
        <v>24</v>
      </c>
      <c r="B51" s="60" t="n">
        <v>2</v>
      </c>
      <c r="C51" s="60" t="s">
        <v>41</v>
      </c>
      <c r="D51" s="66" t="n">
        <v>12</v>
      </c>
      <c r="E51" s="62" t="n">
        <v>6.36574074074074</v>
      </c>
      <c r="F51" s="67" t="n">
        <v>33.9</v>
      </c>
      <c r="G51" s="65" t="n">
        <v>1.993</v>
      </c>
      <c r="H51" s="67" t="n">
        <v>19.3</v>
      </c>
      <c r="I51" s="65" t="n">
        <v>48.19</v>
      </c>
      <c r="J51" s="67" t="n">
        <v>7</v>
      </c>
      <c r="K51" s="62" t="n">
        <v>89.5734597156398</v>
      </c>
    </row>
    <row r="52" customFormat="false" ht="13.8" hidden="false" customHeight="false" outlineLevel="0" collapsed="false">
      <c r="A52" s="60" t="n">
        <v>24</v>
      </c>
      <c r="B52" s="60" t="n">
        <v>3</v>
      </c>
      <c r="C52" s="60" t="s">
        <v>41</v>
      </c>
      <c r="D52" s="66" t="n">
        <v>9</v>
      </c>
      <c r="E52" s="62" t="n">
        <v>5.98006644518272</v>
      </c>
      <c r="F52" s="67" t="n">
        <v>33.1</v>
      </c>
      <c r="G52" s="65" t="n">
        <v>1.873</v>
      </c>
      <c r="H52" s="67" t="n">
        <v>20.4</v>
      </c>
      <c r="I52" s="65" t="n">
        <v>46.92</v>
      </c>
      <c r="J52" s="67" t="n">
        <v>6</v>
      </c>
      <c r="K52" s="62" t="n">
        <v>89.2430278884462</v>
      </c>
    </row>
    <row r="53" customFormat="false" ht="13.8" hidden="false" customHeight="false" outlineLevel="0" collapsed="false">
      <c r="A53" s="60" t="n">
        <v>24</v>
      </c>
      <c r="B53" s="60" t="n">
        <v>4</v>
      </c>
      <c r="C53" s="60" t="s">
        <v>41</v>
      </c>
      <c r="D53" s="66" t="n">
        <v>11</v>
      </c>
      <c r="E53" s="62" t="n">
        <v>5.93713620488941</v>
      </c>
      <c r="F53" s="67" t="n">
        <v>34.7</v>
      </c>
      <c r="G53" s="65" t="n">
        <v>1.998</v>
      </c>
      <c r="H53" s="67" t="n">
        <v>20.3</v>
      </c>
      <c r="I53" s="65" t="n">
        <v>47.11</v>
      </c>
      <c r="J53" s="67" t="n">
        <v>6</v>
      </c>
      <c r="K53" s="62" t="n">
        <v>89.908256880734</v>
      </c>
    </row>
    <row r="54" customFormat="false" ht="13.8" hidden="false" customHeight="false" outlineLevel="0" collapsed="false">
      <c r="A54" s="60" t="n">
        <v>24</v>
      </c>
      <c r="B54" s="60" t="n">
        <v>1</v>
      </c>
      <c r="C54" s="60" t="s">
        <v>42</v>
      </c>
      <c r="D54" s="67" t="n">
        <v>11</v>
      </c>
      <c r="E54" s="62" t="n">
        <v>8.58416945373467</v>
      </c>
      <c r="F54" s="67" t="n">
        <v>31.7</v>
      </c>
      <c r="G54" s="65" t="n">
        <v>1.583</v>
      </c>
      <c r="H54" s="67" t="n">
        <v>18.9</v>
      </c>
      <c r="I54" s="65" t="n">
        <v>42.18</v>
      </c>
      <c r="J54" s="67" t="n">
        <v>6</v>
      </c>
      <c r="K54" s="62" t="n">
        <v>87.5486381322957</v>
      </c>
    </row>
    <row r="55" customFormat="false" ht="13.8" hidden="false" customHeight="false" outlineLevel="0" collapsed="false">
      <c r="A55" s="60" t="n">
        <v>24</v>
      </c>
      <c r="B55" s="60" t="n">
        <v>2</v>
      </c>
      <c r="C55" s="60" t="s">
        <v>42</v>
      </c>
      <c r="D55" s="67" t="n">
        <v>13</v>
      </c>
      <c r="E55" s="62" t="n">
        <v>7.79363336992316</v>
      </c>
      <c r="F55" s="67" t="n">
        <v>32.1</v>
      </c>
      <c r="G55" s="65" t="n">
        <v>1.682</v>
      </c>
      <c r="H55" s="67" t="n">
        <v>19.1</v>
      </c>
      <c r="I55" s="65" t="n">
        <v>42.77</v>
      </c>
      <c r="J55" s="67" t="n">
        <v>5</v>
      </c>
      <c r="K55" s="62" t="n">
        <v>86.4321608040201</v>
      </c>
    </row>
    <row r="56" customFormat="false" ht="13.8" hidden="false" customHeight="false" outlineLevel="0" collapsed="false">
      <c r="A56" s="60" t="n">
        <v>24</v>
      </c>
      <c r="B56" s="60" t="n">
        <v>3</v>
      </c>
      <c r="C56" s="60" t="s">
        <v>42</v>
      </c>
      <c r="D56" s="67" t="n">
        <v>11</v>
      </c>
      <c r="E56" s="62" t="n">
        <v>8.05739514348786</v>
      </c>
      <c r="F56" s="67" t="n">
        <v>31.5</v>
      </c>
      <c r="G56" s="65" t="n">
        <v>1.584</v>
      </c>
      <c r="H56" s="67" t="n">
        <v>19.6</v>
      </c>
      <c r="I56" s="65" t="n">
        <v>39.16</v>
      </c>
      <c r="J56" s="67" t="n">
        <v>6</v>
      </c>
      <c r="K56" s="62" t="n">
        <v>88.5608856088561</v>
      </c>
    </row>
    <row r="57" customFormat="false" ht="13.8" hidden="false" customHeight="false" outlineLevel="0" collapsed="false">
      <c r="A57" s="60" t="n">
        <v>24</v>
      </c>
      <c r="B57" s="60" t="n">
        <v>4</v>
      </c>
      <c r="C57" s="60" t="s">
        <v>42</v>
      </c>
      <c r="D57" s="67" t="n">
        <v>12</v>
      </c>
      <c r="E57" s="62" t="n">
        <v>6.91823899371069</v>
      </c>
      <c r="F57" s="67" t="n">
        <v>31.8</v>
      </c>
      <c r="G57" s="65" t="n">
        <v>1.671</v>
      </c>
      <c r="H57" s="67" t="n">
        <v>18.7</v>
      </c>
      <c r="I57" s="65" t="n">
        <v>41.32</v>
      </c>
      <c r="J57" s="67" t="n">
        <v>6</v>
      </c>
      <c r="K57" s="62" t="n">
        <v>88.6699507389163</v>
      </c>
    </row>
    <row r="58" customFormat="false" ht="13.8" hidden="false" customHeight="false" outlineLevel="0" collapsed="false">
      <c r="A58" s="60" t="n">
        <v>24</v>
      </c>
      <c r="B58" s="60" t="n">
        <v>1</v>
      </c>
      <c r="C58" s="60" t="s">
        <v>43</v>
      </c>
      <c r="D58" s="66" t="n">
        <v>14</v>
      </c>
      <c r="E58" s="62" t="n">
        <v>28.2738095238095</v>
      </c>
      <c r="F58" s="67" t="n">
        <v>26.5</v>
      </c>
      <c r="G58" s="65" t="n">
        <v>0.673</v>
      </c>
      <c r="H58" s="67" t="n">
        <v>10.8</v>
      </c>
      <c r="I58" s="65" t="n">
        <v>18.33</v>
      </c>
      <c r="J58" s="67" t="n">
        <v>6</v>
      </c>
      <c r="K58" s="62" t="n">
        <v>88.1578947368421</v>
      </c>
    </row>
    <row r="59" customFormat="false" ht="13.8" hidden="false" customHeight="false" outlineLevel="0" collapsed="false">
      <c r="A59" s="60" t="n">
        <v>24</v>
      </c>
      <c r="B59" s="60" t="n">
        <v>2</v>
      </c>
      <c r="C59" s="60" t="s">
        <v>43</v>
      </c>
      <c r="D59" s="66" t="n">
        <v>15</v>
      </c>
      <c r="E59" s="62" t="n">
        <v>26.9906928645295</v>
      </c>
      <c r="F59" s="67" t="n">
        <v>28.7</v>
      </c>
      <c r="G59" s="65" t="n">
        <v>0.731</v>
      </c>
      <c r="H59" s="67" t="n">
        <v>11.1</v>
      </c>
      <c r="I59" s="65" t="n">
        <v>19.17</v>
      </c>
      <c r="J59" s="67" t="n">
        <v>5</v>
      </c>
      <c r="K59" s="62" t="n">
        <v>86.6359447004608</v>
      </c>
    </row>
    <row r="60" customFormat="false" ht="13.8" hidden="false" customHeight="false" outlineLevel="0" collapsed="false">
      <c r="A60" s="60" t="n">
        <v>24</v>
      </c>
      <c r="B60" s="60" t="n">
        <v>3</v>
      </c>
      <c r="C60" s="60" t="s">
        <v>43</v>
      </c>
      <c r="D60" s="66" t="n">
        <v>16</v>
      </c>
      <c r="E60" s="62" t="n">
        <v>25.8883248730964</v>
      </c>
      <c r="F60" s="67" t="n">
        <v>28.1</v>
      </c>
      <c r="G60" s="65" t="n">
        <v>0.699</v>
      </c>
      <c r="H60" s="67" t="n">
        <v>10.5</v>
      </c>
      <c r="I60" s="65" t="n">
        <v>17.29</v>
      </c>
      <c r="J60" s="67" t="n">
        <v>4</v>
      </c>
      <c r="K60" s="62" t="n">
        <v>92.3636363636364</v>
      </c>
    </row>
    <row r="61" customFormat="false" ht="13.8" hidden="false" customHeight="false" outlineLevel="0" collapsed="false">
      <c r="A61" s="60" t="n">
        <v>24</v>
      </c>
      <c r="B61" s="60" t="n">
        <v>4</v>
      </c>
      <c r="C61" s="60" t="s">
        <v>43</v>
      </c>
      <c r="D61" s="66" t="n">
        <v>13</v>
      </c>
      <c r="E61" s="62" t="n">
        <v>24.5828698553949</v>
      </c>
      <c r="F61" s="67" t="n">
        <v>27.6</v>
      </c>
      <c r="G61" s="65" t="n">
        <v>0.668</v>
      </c>
      <c r="H61" s="67" t="n">
        <v>10.3</v>
      </c>
      <c r="I61" s="65" t="n">
        <v>16.35</v>
      </c>
      <c r="J61" s="67" t="n">
        <v>5</v>
      </c>
      <c r="K61" s="62" t="n">
        <v>86.7219917012448</v>
      </c>
    </row>
    <row r="62" customFormat="false" ht="13.8" hidden="false" customHeight="false" outlineLevel="0" collapsed="false">
      <c r="A62" s="60" t="n">
        <v>24</v>
      </c>
      <c r="B62" s="60" t="n">
        <v>1</v>
      </c>
      <c r="C62" s="60" t="s">
        <v>44</v>
      </c>
      <c r="D62" s="67" t="n">
        <v>16</v>
      </c>
      <c r="E62" s="62" t="n">
        <v>28.1603288797533</v>
      </c>
      <c r="F62" s="67" t="n">
        <v>24.7</v>
      </c>
      <c r="G62" s="65" t="n">
        <v>0.631</v>
      </c>
      <c r="H62" s="67" t="n">
        <v>11.6</v>
      </c>
      <c r="I62" s="65" t="n">
        <v>17.59</v>
      </c>
      <c r="J62" s="67" t="n">
        <v>4</v>
      </c>
      <c r="K62" s="62" t="n">
        <v>84.453781512605</v>
      </c>
    </row>
    <row r="63" customFormat="false" ht="13.8" hidden="false" customHeight="false" outlineLevel="0" collapsed="false">
      <c r="A63" s="60" t="n">
        <v>24</v>
      </c>
      <c r="B63" s="60" t="n">
        <v>2</v>
      </c>
      <c r="C63" s="60" t="s">
        <v>44</v>
      </c>
      <c r="D63" s="67" t="n">
        <v>15</v>
      </c>
      <c r="E63" s="62" t="n">
        <v>33.4796926454446</v>
      </c>
      <c r="F63" s="67" t="n">
        <v>23.1</v>
      </c>
      <c r="G63" s="65" t="n">
        <v>0.674</v>
      </c>
      <c r="H63" s="67" t="n">
        <v>10.9</v>
      </c>
      <c r="I63" s="65" t="n">
        <v>18.28</v>
      </c>
      <c r="J63" s="67" t="n">
        <v>5</v>
      </c>
      <c r="K63" s="62" t="n">
        <v>92.0245398773006</v>
      </c>
    </row>
    <row r="64" customFormat="false" ht="13.8" hidden="false" customHeight="false" outlineLevel="0" collapsed="false">
      <c r="A64" s="60" t="n">
        <v>24</v>
      </c>
      <c r="B64" s="60" t="n">
        <v>3</v>
      </c>
      <c r="C64" s="60" t="s">
        <v>44</v>
      </c>
      <c r="D64" s="67" t="n">
        <v>16</v>
      </c>
      <c r="E64" s="62" t="n">
        <v>23.0769230769231</v>
      </c>
      <c r="F64" s="67" t="n">
        <v>23.9</v>
      </c>
      <c r="G64" s="65" t="n">
        <v>0.716</v>
      </c>
      <c r="H64" s="67" t="n">
        <v>11.3</v>
      </c>
      <c r="I64" s="65" t="n">
        <v>19.04</v>
      </c>
      <c r="J64" s="67" t="n">
        <v>5</v>
      </c>
      <c r="K64" s="62" t="n">
        <v>87.1111111111111</v>
      </c>
    </row>
    <row r="65" customFormat="false" ht="13.8" hidden="false" customHeight="false" outlineLevel="0" collapsed="false">
      <c r="A65" s="60" t="n">
        <v>24</v>
      </c>
      <c r="B65" s="60" t="n">
        <v>4</v>
      </c>
      <c r="C65" s="60" t="s">
        <v>44</v>
      </c>
      <c r="D65" s="67" t="n">
        <v>15</v>
      </c>
      <c r="E65" s="62" t="n">
        <v>26.9776876267748</v>
      </c>
      <c r="F65" s="67" t="n">
        <v>23.6</v>
      </c>
      <c r="G65" s="65" t="n">
        <v>0.708</v>
      </c>
      <c r="H65" s="67" t="n">
        <v>10.7</v>
      </c>
      <c r="I65" s="65" t="n">
        <v>18.22</v>
      </c>
      <c r="J65" s="67" t="n">
        <v>5</v>
      </c>
      <c r="K65" s="62" t="n">
        <v>85.6209150326797</v>
      </c>
    </row>
    <row r="66" customFormat="false" ht="13.8" hidden="false" customHeight="false" outlineLevel="0" collapsed="false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</row>
    <row r="67" customFormat="false" ht="13.8" hidden="false" customHeight="false" outlineLevel="0" collapsed="false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 customFormat="false" ht="13.8" hidden="false" customHeight="false" outlineLevel="0" collapsed="false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</row>
    <row r="69" customFormat="false" ht="13.8" hidden="false" customHeight="false" outlineLevel="0" collapsed="false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</row>
    <row r="70" customFormat="false" ht="13.8" hidden="false" customHeight="false" outlineLevel="0" collapsed="false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</row>
    <row r="71" customFormat="false" ht="13.8" hidden="false" customHeight="false" outlineLevel="0" collapsed="false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" activeCellId="0" sqref="O2"/>
    </sheetView>
  </sheetViews>
  <sheetFormatPr defaultColWidth="11.66796875" defaultRowHeight="12.8" zeroHeight="false" outlineLevelRow="0" outlineLevelCol="0"/>
  <sheetData>
    <row r="1" customFormat="false" ht="28.35" hidden="false" customHeight="false" outlineLevel="0" collapsed="false">
      <c r="A1" s="69" t="s">
        <v>53</v>
      </c>
      <c r="B1" s="2" t="s">
        <v>54</v>
      </c>
      <c r="C1" s="4" t="s">
        <v>12</v>
      </c>
      <c r="D1" s="8" t="s">
        <v>13</v>
      </c>
      <c r="E1" s="5" t="s">
        <v>14</v>
      </c>
      <c r="F1" s="4" t="s">
        <v>48</v>
      </c>
      <c r="G1" s="70" t="s">
        <v>55</v>
      </c>
      <c r="H1" s="71" t="s">
        <v>18</v>
      </c>
      <c r="I1" s="72" t="s">
        <v>19</v>
      </c>
      <c r="J1" s="70" t="s">
        <v>15</v>
      </c>
      <c r="K1" s="73" t="s">
        <v>50</v>
      </c>
      <c r="L1" s="43" t="s">
        <v>56</v>
      </c>
      <c r="M1" s="74" t="s">
        <v>20</v>
      </c>
      <c r="N1" s="44" t="s">
        <v>57</v>
      </c>
      <c r="O1" s="45" t="s">
        <v>21</v>
      </c>
      <c r="P1" s="75" t="s">
        <v>58</v>
      </c>
      <c r="Q1" s="56" t="s">
        <v>59</v>
      </c>
      <c r="R1" s="57" t="s">
        <v>60</v>
      </c>
      <c r="S1" s="58" t="s">
        <v>23</v>
      </c>
      <c r="T1" s="59" t="s">
        <v>24</v>
      </c>
      <c r="U1" s="45" t="s">
        <v>47</v>
      </c>
    </row>
    <row r="2" customFormat="false" ht="13.8" hidden="false" customHeight="false" outlineLevel="0" collapsed="false">
      <c r="A2" s="69" t="s">
        <v>61</v>
      </c>
      <c r="B2" s="76" t="n">
        <v>17.6</v>
      </c>
      <c r="C2" s="76" t="n">
        <v>31</v>
      </c>
      <c r="D2" s="76" t="n">
        <v>7</v>
      </c>
      <c r="E2" s="76" t="n">
        <v>38</v>
      </c>
      <c r="F2" s="76" t="n">
        <v>36.7</v>
      </c>
      <c r="G2" s="77" t="n">
        <v>65.181</v>
      </c>
      <c r="H2" s="76" t="n">
        <v>5.167</v>
      </c>
      <c r="I2" s="76" t="n">
        <v>0.427</v>
      </c>
      <c r="J2" s="76" t="n">
        <v>4</v>
      </c>
      <c r="K2" s="76" t="n">
        <v>7.4</v>
      </c>
      <c r="L2" s="47" t="n">
        <v>0.0169</v>
      </c>
      <c r="M2" s="47" t="n">
        <v>0.0191</v>
      </c>
      <c r="N2" s="78" t="n">
        <v>0.0021</v>
      </c>
      <c r="O2" s="79" t="n">
        <f aca="false">100 * (L2-N2)/L2</f>
        <v>87.5739644970414</v>
      </c>
      <c r="P2" s="48" t="n">
        <v>14.9</v>
      </c>
      <c r="Q2" s="48" t="n">
        <v>3.678</v>
      </c>
      <c r="R2" s="48" t="n">
        <v>0.346</v>
      </c>
      <c r="S2" s="48" t="n">
        <v>0.091</v>
      </c>
      <c r="T2" s="48" t="n">
        <v>1.067</v>
      </c>
      <c r="U2" s="79" t="n">
        <f aca="false">(S2/T2)*100</f>
        <v>8.52858481724461</v>
      </c>
    </row>
    <row r="3" customFormat="false" ht="13.8" hidden="false" customHeight="false" outlineLevel="0" collapsed="false">
      <c r="A3" s="69" t="s">
        <v>61</v>
      </c>
      <c r="B3" s="76" t="n">
        <v>17.3</v>
      </c>
      <c r="C3" s="76" t="n">
        <v>33</v>
      </c>
      <c r="D3" s="76" t="n">
        <v>6</v>
      </c>
      <c r="E3" s="76" t="n">
        <v>39</v>
      </c>
      <c r="F3" s="76" t="n">
        <v>35.4</v>
      </c>
      <c r="G3" s="77" t="n">
        <v>63.197</v>
      </c>
      <c r="H3" s="76" t="n">
        <v>5.076</v>
      </c>
      <c r="I3" s="76" t="n">
        <v>0.388</v>
      </c>
      <c r="J3" s="76" t="n">
        <v>4</v>
      </c>
      <c r="K3" s="76" t="n">
        <v>8.1</v>
      </c>
      <c r="L3" s="47" t="n">
        <v>0.0165</v>
      </c>
      <c r="M3" s="47" t="n">
        <v>0.0183</v>
      </c>
      <c r="N3" s="78" t="n">
        <v>0.0019</v>
      </c>
      <c r="O3" s="79" t="n">
        <f aca="false">100 * (L3-N3)/L3</f>
        <v>88.4848484848485</v>
      </c>
      <c r="P3" s="48" t="n">
        <v>15.6</v>
      </c>
      <c r="Q3" s="48" t="n">
        <v>3.562</v>
      </c>
      <c r="R3" s="48" t="n">
        <v>0.379</v>
      </c>
      <c r="S3" s="48" t="n">
        <v>0.079</v>
      </c>
      <c r="T3" s="48" t="n">
        <v>0.967</v>
      </c>
      <c r="U3" s="79" t="n">
        <f aca="false">(S3/T3)*100</f>
        <v>8.16959669079628</v>
      </c>
    </row>
    <row r="4" customFormat="false" ht="13.8" hidden="false" customHeight="false" outlineLevel="0" collapsed="false">
      <c r="A4" s="69" t="s">
        <v>61</v>
      </c>
      <c r="B4" s="76" t="n">
        <v>17.9</v>
      </c>
      <c r="C4" s="76" t="n">
        <v>31</v>
      </c>
      <c r="D4" s="76" t="n">
        <v>9</v>
      </c>
      <c r="E4" s="76" t="n">
        <v>40</v>
      </c>
      <c r="F4" s="76" t="n">
        <v>34.3</v>
      </c>
      <c r="G4" s="77" t="n">
        <v>61.494</v>
      </c>
      <c r="H4" s="76" t="n">
        <v>4.896</v>
      </c>
      <c r="I4" s="76" t="n">
        <v>0.391</v>
      </c>
      <c r="J4" s="76" t="n">
        <v>4</v>
      </c>
      <c r="K4" s="76" t="n">
        <v>7.3</v>
      </c>
      <c r="L4" s="47" t="n">
        <v>0.0173</v>
      </c>
      <c r="M4" s="47" t="n">
        <v>0.0191</v>
      </c>
      <c r="N4" s="78" t="n">
        <v>0.0017</v>
      </c>
      <c r="O4" s="79" t="n">
        <f aca="false">100 * (L4-N4)/L4</f>
        <v>90.1734104046243</v>
      </c>
      <c r="P4" s="48" t="n">
        <v>15.3</v>
      </c>
      <c r="Q4" s="48" t="n">
        <v>3.697</v>
      </c>
      <c r="R4" s="48" t="n">
        <v>0.364</v>
      </c>
      <c r="S4" s="48" t="n">
        <v>0.067</v>
      </c>
      <c r="T4" s="48" t="n">
        <v>0.976</v>
      </c>
      <c r="U4" s="79" t="n">
        <f aca="false">(S4/T4)*100</f>
        <v>6.86475409836066</v>
      </c>
    </row>
    <row r="5" customFormat="false" ht="13.8" hidden="false" customHeight="false" outlineLevel="0" collapsed="false">
      <c r="A5" s="69" t="s">
        <v>61</v>
      </c>
      <c r="B5" s="76" t="n">
        <v>17.6</v>
      </c>
      <c r="C5" s="76" t="n">
        <v>28</v>
      </c>
      <c r="D5" s="76" t="n">
        <v>7</v>
      </c>
      <c r="E5" s="76" t="n">
        <v>35</v>
      </c>
      <c r="F5" s="76" t="n">
        <v>34.8</v>
      </c>
      <c r="G5" s="77" t="n">
        <v>62.458</v>
      </c>
      <c r="H5" s="76" t="n">
        <v>5.037</v>
      </c>
      <c r="I5" s="76" t="n">
        <v>0.416</v>
      </c>
      <c r="J5" s="76" t="n">
        <v>4</v>
      </c>
      <c r="K5" s="76" t="n">
        <v>6.5</v>
      </c>
      <c r="L5" s="47" t="n">
        <v>0.0173</v>
      </c>
      <c r="M5" s="47" t="n">
        <v>0.0184</v>
      </c>
      <c r="N5" s="78" t="n">
        <v>0.0033</v>
      </c>
      <c r="O5" s="79" t="n">
        <f aca="false">100 * (L5-N5)/L5</f>
        <v>80.9248554913295</v>
      </c>
      <c r="P5" s="48" t="n">
        <v>14.7</v>
      </c>
      <c r="Q5" s="48" t="n">
        <v>3.497</v>
      </c>
      <c r="R5" s="48" t="n">
        <v>0.362</v>
      </c>
      <c r="S5" s="48" t="n">
        <v>0.061</v>
      </c>
      <c r="T5" s="48" t="n">
        <v>1.107</v>
      </c>
      <c r="U5" s="79" t="n">
        <f aca="false">(S5/T5)*100</f>
        <v>5.51038843721771</v>
      </c>
    </row>
    <row r="6" customFormat="false" ht="14.15" hidden="false" customHeight="false" outlineLevel="0" collapsed="false">
      <c r="A6" s="69" t="s">
        <v>62</v>
      </c>
      <c r="B6" s="80" t="n">
        <v>18.6</v>
      </c>
      <c r="C6" s="80" t="n">
        <v>29</v>
      </c>
      <c r="D6" s="80" t="n">
        <v>8</v>
      </c>
      <c r="E6" s="80" t="n">
        <v>37</v>
      </c>
      <c r="F6" s="80" t="n">
        <v>36.5</v>
      </c>
      <c r="G6" s="80" t="n">
        <v>64.372</v>
      </c>
      <c r="H6" s="80" t="n">
        <v>5.131</v>
      </c>
      <c r="I6" s="80" t="n">
        <v>0.416</v>
      </c>
      <c r="J6" s="80" t="n">
        <v>4</v>
      </c>
      <c r="K6" s="80" t="n">
        <v>7.4</v>
      </c>
      <c r="L6" s="81" t="n">
        <v>0.0181</v>
      </c>
      <c r="M6" s="81" t="n">
        <v>0.0213</v>
      </c>
      <c r="N6" s="81" t="n">
        <v>0.0021</v>
      </c>
      <c r="O6" s="79" t="n">
        <f aca="false">100 * (L6-N6)/L6</f>
        <v>88.3977900552486</v>
      </c>
      <c r="P6" s="82" t="n">
        <v>14.3</v>
      </c>
      <c r="Q6" s="82" t="n">
        <v>3.464</v>
      </c>
      <c r="R6" s="82" t="n">
        <v>0.331</v>
      </c>
      <c r="S6" s="48" t="n">
        <v>0.081</v>
      </c>
      <c r="T6" s="48" t="n">
        <v>0.977</v>
      </c>
      <c r="U6" s="79" t="n">
        <f aca="false">(S6/T6)*100</f>
        <v>8.2906857727738</v>
      </c>
    </row>
    <row r="7" customFormat="false" ht="14.15" hidden="false" customHeight="false" outlineLevel="0" collapsed="false">
      <c r="A7" s="69" t="s">
        <v>62</v>
      </c>
      <c r="B7" s="80" t="n">
        <v>17.6</v>
      </c>
      <c r="C7" s="80" t="n">
        <v>26</v>
      </c>
      <c r="D7" s="80" t="n">
        <v>7</v>
      </c>
      <c r="E7" s="80" t="n">
        <v>33</v>
      </c>
      <c r="F7" s="80" t="n">
        <v>35.9</v>
      </c>
      <c r="G7" s="80" t="n">
        <v>65.227</v>
      </c>
      <c r="H7" s="80" t="n">
        <v>5.169</v>
      </c>
      <c r="I7" s="80" t="n">
        <v>0.389</v>
      </c>
      <c r="J7" s="80" t="n">
        <v>3</v>
      </c>
      <c r="K7" s="80" t="n">
        <v>7.5</v>
      </c>
      <c r="L7" s="81" t="n">
        <v>0.0177</v>
      </c>
      <c r="M7" s="81" t="n">
        <v>0.0196</v>
      </c>
      <c r="N7" s="81" t="n">
        <v>0.0025</v>
      </c>
      <c r="O7" s="79" t="n">
        <f aca="false">100 * (L7-N7)/L7</f>
        <v>85.8757062146893</v>
      </c>
      <c r="P7" s="82" t="n">
        <v>13.8</v>
      </c>
      <c r="Q7" s="82" t="n">
        <v>3.172</v>
      </c>
      <c r="R7" s="82" t="n">
        <v>0.328</v>
      </c>
      <c r="S7" s="48" t="n">
        <v>0.093</v>
      </c>
      <c r="T7" s="48" t="n">
        <v>0.973</v>
      </c>
      <c r="U7" s="79" t="n">
        <f aca="false">(S7/T7)*100</f>
        <v>9.55806783144913</v>
      </c>
    </row>
    <row r="8" customFormat="false" ht="14.15" hidden="false" customHeight="false" outlineLevel="0" collapsed="false">
      <c r="A8" s="69" t="s">
        <v>62</v>
      </c>
      <c r="B8" s="80" t="n">
        <v>18.3</v>
      </c>
      <c r="C8" s="80" t="n">
        <v>27</v>
      </c>
      <c r="D8" s="80" t="n">
        <v>8</v>
      </c>
      <c r="E8" s="80" t="n">
        <v>35</v>
      </c>
      <c r="F8" s="80" t="n">
        <v>36.7</v>
      </c>
      <c r="G8" s="80" t="n">
        <v>66.318</v>
      </c>
      <c r="H8" s="80" t="n">
        <v>5.246</v>
      </c>
      <c r="I8" s="80" t="n">
        <v>0.425</v>
      </c>
      <c r="J8" s="80" t="n">
        <v>4</v>
      </c>
      <c r="K8" s="80" t="n">
        <v>6.9</v>
      </c>
      <c r="L8" s="81" t="n">
        <v>0.0132</v>
      </c>
      <c r="M8" s="81" t="n">
        <v>0.0158</v>
      </c>
      <c r="N8" s="81" t="n">
        <v>0.0019</v>
      </c>
      <c r="O8" s="79" t="n">
        <f aca="false">100 * (L8-N8)/L8</f>
        <v>85.6060606060606</v>
      </c>
      <c r="P8" s="82" t="n">
        <v>12.7</v>
      </c>
      <c r="Q8" s="82" t="n">
        <v>3.081</v>
      </c>
      <c r="R8" s="82" t="n">
        <v>0.284</v>
      </c>
      <c r="S8" s="48" t="n">
        <v>0.078</v>
      </c>
      <c r="T8" s="48" t="n">
        <v>1.039</v>
      </c>
      <c r="U8" s="79" t="n">
        <f aca="false">(S8/T8)*100</f>
        <v>7.50721847930703</v>
      </c>
    </row>
    <row r="9" customFormat="false" ht="14.15" hidden="false" customHeight="false" outlineLevel="0" collapsed="false">
      <c r="A9" s="69" t="s">
        <v>62</v>
      </c>
      <c r="B9" s="80" t="n">
        <v>18.2</v>
      </c>
      <c r="C9" s="80" t="n">
        <v>22</v>
      </c>
      <c r="D9" s="80" t="n">
        <v>11</v>
      </c>
      <c r="E9" s="80" t="n">
        <v>33</v>
      </c>
      <c r="F9" s="80" t="n">
        <v>34.8</v>
      </c>
      <c r="G9" s="80" t="n">
        <v>61.483</v>
      </c>
      <c r="H9" s="80" t="n">
        <v>4.995</v>
      </c>
      <c r="I9" s="80" t="n">
        <v>0.423</v>
      </c>
      <c r="J9" s="80" t="n">
        <v>4</v>
      </c>
      <c r="K9" s="80" t="n">
        <v>5.8</v>
      </c>
      <c r="L9" s="81" t="n">
        <v>0.0133</v>
      </c>
      <c r="M9" s="81" t="n">
        <v>0.0153</v>
      </c>
      <c r="N9" s="81" t="n">
        <v>0.0022</v>
      </c>
      <c r="O9" s="79" t="n">
        <f aca="false">100 * (L9-N9)/L9</f>
        <v>83.4586466165414</v>
      </c>
      <c r="P9" s="82" t="n">
        <v>14.4</v>
      </c>
      <c r="Q9" s="82" t="n">
        <v>3.493</v>
      </c>
      <c r="R9" s="82" t="n">
        <v>0.319</v>
      </c>
      <c r="S9" s="48" t="n">
        <v>0.082</v>
      </c>
      <c r="T9" s="48" t="n">
        <v>0.994</v>
      </c>
      <c r="U9" s="79" t="n">
        <f aca="false">(S9/T9)*100</f>
        <v>8.24949698189135</v>
      </c>
    </row>
    <row r="10" customFormat="false" ht="13.8" hidden="false" customHeight="false" outlineLevel="0" collapsed="false">
      <c r="A10" s="69" t="s">
        <v>63</v>
      </c>
      <c r="B10" s="76" t="n">
        <v>21.8</v>
      </c>
      <c r="C10" s="76" t="n">
        <v>5</v>
      </c>
      <c r="D10" s="76" t="n">
        <v>23</v>
      </c>
      <c r="E10" s="76" t="n">
        <v>36</v>
      </c>
      <c r="F10" s="76" t="n">
        <v>22.7</v>
      </c>
      <c r="G10" s="76" t="n">
        <v>42.497</v>
      </c>
      <c r="H10" s="76" t="n">
        <v>3.349</v>
      </c>
      <c r="I10" s="76" t="n">
        <v>0.268</v>
      </c>
      <c r="J10" s="76" t="n">
        <v>3</v>
      </c>
      <c r="K10" s="76" t="n">
        <v>5.1</v>
      </c>
      <c r="L10" s="47" t="n">
        <v>0.0108</v>
      </c>
      <c r="M10" s="47" t="n">
        <v>0.0173</v>
      </c>
      <c r="N10" s="47" t="n">
        <v>0.0022</v>
      </c>
      <c r="O10" s="79" t="n">
        <f aca="false">100 * (L10-N10)/L10</f>
        <v>79.6296296296296</v>
      </c>
      <c r="P10" s="48" t="n">
        <v>5.4</v>
      </c>
      <c r="Q10" s="48" t="n">
        <v>1.374</v>
      </c>
      <c r="R10" s="48" t="n">
        <v>0.131</v>
      </c>
      <c r="S10" s="48" t="n">
        <v>0.397</v>
      </c>
      <c r="T10" s="48" t="n">
        <v>0.915</v>
      </c>
      <c r="U10" s="79" t="n">
        <f aca="false">(S10/T10)*100</f>
        <v>43.3879781420765</v>
      </c>
    </row>
    <row r="11" customFormat="false" ht="13.8" hidden="false" customHeight="false" outlineLevel="0" collapsed="false">
      <c r="A11" s="69" t="s">
        <v>63</v>
      </c>
      <c r="B11" s="76" t="n">
        <v>20.9</v>
      </c>
      <c r="C11" s="76" t="n">
        <v>6</v>
      </c>
      <c r="D11" s="76" t="n">
        <v>27</v>
      </c>
      <c r="E11" s="76" t="n">
        <v>37</v>
      </c>
      <c r="F11" s="76" t="n">
        <v>21.3</v>
      </c>
      <c r="G11" s="76" t="n">
        <v>38.264</v>
      </c>
      <c r="H11" s="76" t="n">
        <v>3.128</v>
      </c>
      <c r="I11" s="76" t="n">
        <v>0.246</v>
      </c>
      <c r="J11" s="76" t="n">
        <v>2</v>
      </c>
      <c r="K11" s="76" t="n">
        <v>4.8</v>
      </c>
      <c r="L11" s="47" t="n">
        <v>0.0097</v>
      </c>
      <c r="M11" s="47" t="n">
        <v>0.0167</v>
      </c>
      <c r="N11" s="47" t="n">
        <v>0.0018</v>
      </c>
      <c r="O11" s="79" t="n">
        <f aca="false">100 * (L11-N11)/L11</f>
        <v>81.4432989690722</v>
      </c>
      <c r="P11" s="48" t="n">
        <v>5.8</v>
      </c>
      <c r="Q11" s="48" t="n">
        <v>1.335</v>
      </c>
      <c r="R11" s="48" t="n">
        <v>0.138</v>
      </c>
      <c r="S11" s="48" t="n">
        <v>0.408</v>
      </c>
      <c r="T11" s="48" t="n">
        <v>1.057</v>
      </c>
      <c r="U11" s="79" t="n">
        <f aca="false">(S11/T11)*100</f>
        <v>38.5998107852413</v>
      </c>
    </row>
    <row r="12" customFormat="false" ht="13.8" hidden="false" customHeight="false" outlineLevel="0" collapsed="false">
      <c r="A12" s="69" t="s">
        <v>63</v>
      </c>
      <c r="B12" s="76" t="n">
        <v>20.3</v>
      </c>
      <c r="C12" s="76" t="n">
        <v>5</v>
      </c>
      <c r="D12" s="76" t="n">
        <v>26</v>
      </c>
      <c r="E12" s="76" t="n">
        <v>35</v>
      </c>
      <c r="F12" s="76" t="n">
        <v>20.9</v>
      </c>
      <c r="G12" s="76" t="n">
        <v>44.287</v>
      </c>
      <c r="H12" s="76" t="n">
        <v>3.406</v>
      </c>
      <c r="I12" s="76" t="n">
        <v>0.253</v>
      </c>
      <c r="J12" s="76" t="n">
        <v>3</v>
      </c>
      <c r="K12" s="76" t="n">
        <v>4.7</v>
      </c>
      <c r="L12" s="47" t="n">
        <v>0.0095</v>
      </c>
      <c r="M12" s="47" t="n">
        <v>0.0182</v>
      </c>
      <c r="N12" s="47" t="n">
        <v>0.0014</v>
      </c>
      <c r="O12" s="79" t="n">
        <f aca="false">100 * (L12-N12)/L12</f>
        <v>85.2631578947368</v>
      </c>
      <c r="P12" s="48" t="n">
        <v>6.3</v>
      </c>
      <c r="Q12" s="48" t="n">
        <v>1.429</v>
      </c>
      <c r="R12" s="48" t="n">
        <v>0.148</v>
      </c>
      <c r="S12" s="48" t="n">
        <v>0.384</v>
      </c>
      <c r="T12" s="48" t="n">
        <v>1.103</v>
      </c>
      <c r="U12" s="79" t="n">
        <f aca="false">(S12/T12)*100</f>
        <v>34.8141432456936</v>
      </c>
    </row>
    <row r="13" customFormat="false" ht="13.8" hidden="false" customHeight="false" outlineLevel="0" collapsed="false">
      <c r="A13" s="69" t="s">
        <v>63</v>
      </c>
      <c r="B13" s="76" t="n">
        <v>21.5</v>
      </c>
      <c r="C13" s="76" t="n">
        <v>6</v>
      </c>
      <c r="D13" s="76" t="n">
        <v>28</v>
      </c>
      <c r="E13" s="76" t="n">
        <v>38</v>
      </c>
      <c r="F13" s="76" t="n">
        <v>22.3</v>
      </c>
      <c r="G13" s="76" t="n">
        <v>43.621</v>
      </c>
      <c r="H13" s="76" t="n">
        <v>3.391</v>
      </c>
      <c r="I13" s="76" t="n">
        <v>0.279</v>
      </c>
      <c r="J13" s="76" t="n">
        <v>3</v>
      </c>
      <c r="K13" s="76" t="n">
        <v>5.3</v>
      </c>
      <c r="L13" s="47" t="n">
        <v>0.0105</v>
      </c>
      <c r="M13" s="47" t="n">
        <v>0.0166</v>
      </c>
      <c r="N13" s="47" t="n">
        <v>0.0031</v>
      </c>
      <c r="O13" s="79" t="n">
        <f aca="false">100 * (L13-N13)/L13</f>
        <v>70.4761904761905</v>
      </c>
      <c r="P13" s="48" t="n">
        <v>5.5</v>
      </c>
      <c r="Q13" s="48" t="n">
        <v>1.317</v>
      </c>
      <c r="R13" s="48" t="n">
        <v>0.135</v>
      </c>
      <c r="S13" s="48" t="n">
        <v>0.416</v>
      </c>
      <c r="T13" s="48" t="n">
        <v>0.916</v>
      </c>
      <c r="U13" s="79" t="n">
        <f aca="false">(S13/T13)*100</f>
        <v>45.4148471615721</v>
      </c>
    </row>
    <row r="14" customFormat="false" ht="14.15" hidden="false" customHeight="false" outlineLevel="0" collapsed="false">
      <c r="A14" s="69" t="s">
        <v>64</v>
      </c>
      <c r="B14" s="80" t="n">
        <v>20.3</v>
      </c>
      <c r="C14" s="80" t="n">
        <v>13</v>
      </c>
      <c r="D14" s="80" t="n">
        <v>22</v>
      </c>
      <c r="E14" s="80" t="n">
        <v>35</v>
      </c>
      <c r="F14" s="80" t="n">
        <v>21.6</v>
      </c>
      <c r="G14" s="80" t="n">
        <v>39.647</v>
      </c>
      <c r="H14" s="80" t="n">
        <v>3.055</v>
      </c>
      <c r="I14" s="80" t="n">
        <v>0.238</v>
      </c>
      <c r="J14" s="80" t="n">
        <v>2</v>
      </c>
      <c r="K14" s="80" t="n">
        <v>4.8</v>
      </c>
      <c r="L14" s="81" t="n">
        <v>0.0087</v>
      </c>
      <c r="M14" s="81" t="n">
        <v>0.0167</v>
      </c>
      <c r="N14" s="81" t="n">
        <v>0.0022</v>
      </c>
      <c r="O14" s="79" t="n">
        <f aca="false">100 * (L14-N14)/L14</f>
        <v>74.7126436781609</v>
      </c>
      <c r="P14" s="82" t="n">
        <v>4.7</v>
      </c>
      <c r="Q14" s="82" t="n">
        <v>1.206</v>
      </c>
      <c r="R14" s="82" t="n">
        <v>0.127</v>
      </c>
      <c r="S14" s="48" t="n">
        <v>0.396</v>
      </c>
      <c r="T14" s="48" t="n">
        <v>0.947</v>
      </c>
      <c r="U14" s="79" t="n">
        <f aca="false">(S14/T14)*100</f>
        <v>41.8162618796199</v>
      </c>
    </row>
    <row r="15" customFormat="false" ht="14.15" hidden="false" customHeight="false" outlineLevel="0" collapsed="false">
      <c r="A15" s="69" t="s">
        <v>64</v>
      </c>
      <c r="B15" s="80" t="n">
        <v>19.5</v>
      </c>
      <c r="C15" s="80" t="n">
        <v>9</v>
      </c>
      <c r="D15" s="80" t="n">
        <v>27</v>
      </c>
      <c r="E15" s="80" t="n">
        <v>36</v>
      </c>
      <c r="F15" s="80" t="n">
        <v>19.5</v>
      </c>
      <c r="G15" s="80" t="n">
        <v>41.276</v>
      </c>
      <c r="H15" s="80" t="n">
        <v>3.157</v>
      </c>
      <c r="I15" s="80" t="n">
        <v>0.246</v>
      </c>
      <c r="J15" s="80" t="n">
        <v>3</v>
      </c>
      <c r="K15" s="80" t="n">
        <v>6.3</v>
      </c>
      <c r="L15" s="81" t="n">
        <v>0.0095</v>
      </c>
      <c r="M15" s="81" t="n">
        <v>0.0159</v>
      </c>
      <c r="N15" s="81" t="n">
        <v>0.0024</v>
      </c>
      <c r="O15" s="79" t="n">
        <f aca="false">100 * (L15-N15)/L15</f>
        <v>74.7368421052632</v>
      </c>
      <c r="P15" s="82" t="n">
        <v>4.5</v>
      </c>
      <c r="Q15" s="82" t="n">
        <v>1.178</v>
      </c>
      <c r="R15" s="82" t="n">
        <v>0.116</v>
      </c>
      <c r="S15" s="48" t="n">
        <v>0.511</v>
      </c>
      <c r="T15" s="48" t="n">
        <v>0.916</v>
      </c>
      <c r="U15" s="79" t="n">
        <f aca="false">(S15/T15)*100</f>
        <v>55.7860262008734</v>
      </c>
    </row>
    <row r="16" customFormat="false" ht="14.15" hidden="false" customHeight="false" outlineLevel="0" collapsed="false">
      <c r="A16" s="69" t="s">
        <v>64</v>
      </c>
      <c r="B16" s="80" t="n">
        <v>20.7</v>
      </c>
      <c r="C16" s="80" t="n">
        <v>8</v>
      </c>
      <c r="D16" s="80" t="n">
        <v>25</v>
      </c>
      <c r="E16" s="80" t="n">
        <v>33</v>
      </c>
      <c r="F16" s="80" t="n">
        <v>22.4</v>
      </c>
      <c r="G16" s="80" t="n">
        <v>40.578</v>
      </c>
      <c r="H16" s="80" t="n">
        <v>3.286</v>
      </c>
      <c r="I16" s="80" t="n">
        <v>0.241</v>
      </c>
      <c r="J16" s="80" t="n">
        <v>2</v>
      </c>
      <c r="K16" s="80" t="n">
        <v>5.1</v>
      </c>
      <c r="L16" s="81" t="n">
        <v>0.0098</v>
      </c>
      <c r="M16" s="81" t="n">
        <v>0.0184</v>
      </c>
      <c r="N16" s="81" t="n">
        <v>0.0021</v>
      </c>
      <c r="O16" s="79" t="n">
        <f aca="false">100 * (L16-N16)/L16</f>
        <v>78.5714285714286</v>
      </c>
      <c r="P16" s="82" t="n">
        <v>5.1</v>
      </c>
      <c r="Q16" s="82" t="n">
        <v>1.086</v>
      </c>
      <c r="R16" s="82" t="n">
        <v>0.125</v>
      </c>
      <c r="S16" s="48" t="n">
        <v>0.549</v>
      </c>
      <c r="T16" s="48" t="n">
        <v>0.923</v>
      </c>
      <c r="U16" s="79" t="n">
        <f aca="false">(S16/T16)*100</f>
        <v>59.4799566630553</v>
      </c>
    </row>
    <row r="17" customFormat="false" ht="14.15" hidden="false" customHeight="false" outlineLevel="0" collapsed="false">
      <c r="A17" s="69" t="s">
        <v>64</v>
      </c>
      <c r="B17" s="80" t="n">
        <v>19.6</v>
      </c>
      <c r="C17" s="80" t="n">
        <v>9</v>
      </c>
      <c r="D17" s="80" t="n">
        <v>28</v>
      </c>
      <c r="E17" s="80" t="n">
        <v>37</v>
      </c>
      <c r="F17" s="80" t="n">
        <v>20.7</v>
      </c>
      <c r="G17" s="80" t="n">
        <v>42.674</v>
      </c>
      <c r="H17" s="80" t="n">
        <v>3.305</v>
      </c>
      <c r="I17" s="80" t="n">
        <v>0.261</v>
      </c>
      <c r="J17" s="80" t="n">
        <v>3</v>
      </c>
      <c r="K17" s="80" t="n">
        <v>4.2</v>
      </c>
      <c r="L17" s="81" t="n">
        <v>0.0082</v>
      </c>
      <c r="M17" s="81" t="n">
        <v>0.0191</v>
      </c>
      <c r="N17" s="81" t="n">
        <v>0.0015</v>
      </c>
      <c r="O17" s="79" t="n">
        <f aca="false">100 * (L17-N17)/L17</f>
        <v>81.7073170731707</v>
      </c>
      <c r="P17" s="82" t="n">
        <v>5.3</v>
      </c>
      <c r="Q17" s="82" t="n">
        <v>1.168</v>
      </c>
      <c r="R17" s="82" t="n">
        <v>0.126</v>
      </c>
      <c r="S17" s="48" t="n">
        <v>0.468</v>
      </c>
      <c r="T17" s="48" t="n">
        <v>1.106</v>
      </c>
      <c r="U17" s="79" t="n">
        <f aca="false">(S17/T17)*100</f>
        <v>42.3146473779385</v>
      </c>
    </row>
    <row r="19" customFormat="false" ht="12.8" hidden="false" customHeight="false" outlineLevel="0" collapsed="false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  <row r="20" customFormat="false" ht="12.8" hidden="false" customHeight="false" outlineLevel="0" collapsed="false"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 customFormat="false" ht="12.8" hidden="false" customHeight="false" outlineLevel="0" collapsed="false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</row>
    <row r="22" customFormat="false" ht="12.8" hidden="false" customHeight="false" outlineLevel="0" collapsed="false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5" min="5" style="69" width="14.43"/>
  </cols>
  <sheetData>
    <row r="1" customFormat="false" ht="28.35" hidden="false" customHeight="false" outlineLevel="0" collapsed="false">
      <c r="A1" s="69" t="s">
        <v>53</v>
      </c>
      <c r="B1" s="2" t="s">
        <v>2</v>
      </c>
      <c r="D1" s="69" t="s">
        <v>65</v>
      </c>
      <c r="E1" s="12" t="s">
        <v>2</v>
      </c>
      <c r="G1" s="69" t="s">
        <v>66</v>
      </c>
      <c r="H1" s="12" t="s">
        <v>2</v>
      </c>
      <c r="J1" s="69" t="s">
        <v>67</v>
      </c>
      <c r="K1" s="12" t="s">
        <v>2</v>
      </c>
    </row>
    <row r="2" customFormat="false" ht="13.8" hidden="false" customHeight="false" outlineLevel="0" collapsed="false">
      <c r="A2" s="69" t="s">
        <v>61</v>
      </c>
      <c r="B2" s="17" t="n">
        <v>17.6</v>
      </c>
      <c r="D2" s="69" t="s">
        <v>61</v>
      </c>
      <c r="E2" s="21" t="n">
        <v>18.3</v>
      </c>
      <c r="G2" s="69" t="s">
        <v>61</v>
      </c>
      <c r="H2" s="21" t="n">
        <v>18.4</v>
      </c>
      <c r="J2" s="69" t="s">
        <v>61</v>
      </c>
      <c r="K2" s="21" t="n">
        <v>18.1</v>
      </c>
    </row>
    <row r="3" customFormat="false" ht="13.8" hidden="false" customHeight="false" outlineLevel="0" collapsed="false">
      <c r="A3" s="69" t="s">
        <v>61</v>
      </c>
      <c r="B3" s="17" t="n">
        <v>17.3</v>
      </c>
      <c r="D3" s="69" t="s">
        <v>61</v>
      </c>
      <c r="E3" s="21" t="n">
        <v>17.8</v>
      </c>
      <c r="G3" s="69" t="s">
        <v>61</v>
      </c>
      <c r="H3" s="21" t="n">
        <v>17.8</v>
      </c>
      <c r="J3" s="69" t="s">
        <v>61</v>
      </c>
      <c r="K3" s="21" t="n">
        <v>17.9</v>
      </c>
    </row>
    <row r="4" customFormat="false" ht="13.8" hidden="false" customHeight="false" outlineLevel="0" collapsed="false">
      <c r="A4" s="69" t="s">
        <v>61</v>
      </c>
      <c r="B4" s="17" t="n">
        <v>17.9</v>
      </c>
      <c r="D4" s="69" t="s">
        <v>61</v>
      </c>
      <c r="E4" s="21" t="n">
        <v>18.1</v>
      </c>
      <c r="G4" s="69" t="s">
        <v>61</v>
      </c>
      <c r="H4" s="21" t="n">
        <v>19.3</v>
      </c>
      <c r="J4" s="69" t="s">
        <v>61</v>
      </c>
      <c r="K4" s="21" t="n">
        <v>17.8</v>
      </c>
    </row>
    <row r="5" customFormat="false" ht="13.8" hidden="false" customHeight="false" outlineLevel="0" collapsed="false">
      <c r="A5" s="69" t="s">
        <v>61</v>
      </c>
      <c r="B5" s="17" t="n">
        <v>17.6</v>
      </c>
      <c r="D5" s="69" t="s">
        <v>61</v>
      </c>
      <c r="E5" s="21" t="n">
        <v>17.6</v>
      </c>
      <c r="G5" s="69" t="s">
        <v>61</v>
      </c>
      <c r="H5" s="21" t="n">
        <v>18.1</v>
      </c>
      <c r="J5" s="69" t="s">
        <v>61</v>
      </c>
      <c r="K5" s="21" t="n">
        <v>18.4</v>
      </c>
    </row>
    <row r="6" customFormat="false" ht="14.9" hidden="false" customHeight="false" outlineLevel="0" collapsed="false">
      <c r="A6" s="69" t="s">
        <v>62</v>
      </c>
      <c r="B6" s="1" t="n">
        <v>18.6</v>
      </c>
      <c r="D6" s="69" t="s">
        <v>62</v>
      </c>
      <c r="E6" s="24" t="n">
        <v>18.6</v>
      </c>
      <c r="G6" s="69" t="s">
        <v>62</v>
      </c>
      <c r="H6" s="24" t="n">
        <v>18.3</v>
      </c>
      <c r="J6" s="69" t="s">
        <v>62</v>
      </c>
      <c r="K6" s="24" t="n">
        <v>18.7</v>
      </c>
    </row>
    <row r="7" customFormat="false" ht="14.9" hidden="false" customHeight="false" outlineLevel="0" collapsed="false">
      <c r="A7" s="69" t="s">
        <v>62</v>
      </c>
      <c r="B7" s="1" t="n">
        <v>17.6</v>
      </c>
      <c r="D7" s="69" t="s">
        <v>62</v>
      </c>
      <c r="E7" s="24" t="n">
        <v>17.9</v>
      </c>
      <c r="G7" s="69" t="s">
        <v>62</v>
      </c>
      <c r="H7" s="24" t="n">
        <v>18.2</v>
      </c>
      <c r="J7" s="69" t="s">
        <v>62</v>
      </c>
      <c r="K7" s="24" t="n">
        <v>18.3</v>
      </c>
    </row>
    <row r="8" customFormat="false" ht="14.9" hidden="false" customHeight="false" outlineLevel="0" collapsed="false">
      <c r="A8" s="69" t="s">
        <v>62</v>
      </c>
      <c r="B8" s="1" t="n">
        <v>18.3</v>
      </c>
      <c r="D8" s="69" t="s">
        <v>62</v>
      </c>
      <c r="E8" s="24" t="n">
        <v>18.7</v>
      </c>
      <c r="G8" s="69" t="s">
        <v>62</v>
      </c>
      <c r="H8" s="24" t="n">
        <v>17.6</v>
      </c>
      <c r="J8" s="69" t="s">
        <v>62</v>
      </c>
      <c r="K8" s="24" t="n">
        <v>18.1</v>
      </c>
    </row>
    <row r="9" customFormat="false" ht="14.9" hidden="false" customHeight="false" outlineLevel="0" collapsed="false">
      <c r="A9" s="69" t="s">
        <v>62</v>
      </c>
      <c r="B9" s="1" t="n">
        <v>18.2</v>
      </c>
      <c r="D9" s="69" t="s">
        <v>62</v>
      </c>
      <c r="E9" s="24" t="n">
        <v>18.2</v>
      </c>
      <c r="G9" s="69" t="s">
        <v>62</v>
      </c>
      <c r="H9" s="24" t="n">
        <v>19.7</v>
      </c>
      <c r="J9" s="69" t="s">
        <v>62</v>
      </c>
      <c r="K9" s="24" t="n">
        <v>17.9</v>
      </c>
    </row>
    <row r="10" customFormat="false" ht="13.8" hidden="false" customHeight="false" outlineLevel="0" collapsed="false">
      <c r="A10" s="69" t="s">
        <v>63</v>
      </c>
      <c r="B10" s="17" t="n">
        <v>21.8</v>
      </c>
      <c r="D10" s="69" t="s">
        <v>63</v>
      </c>
      <c r="E10" s="21" t="n">
        <v>20.7</v>
      </c>
      <c r="G10" s="69" t="s">
        <v>63</v>
      </c>
      <c r="H10" s="21" t="n">
        <v>19.3</v>
      </c>
      <c r="J10" s="69" t="s">
        <v>63</v>
      </c>
      <c r="K10" s="21" t="n">
        <v>19.5</v>
      </c>
    </row>
    <row r="11" customFormat="false" ht="13.8" hidden="false" customHeight="false" outlineLevel="0" collapsed="false">
      <c r="A11" s="69" t="s">
        <v>63</v>
      </c>
      <c r="B11" s="17" t="n">
        <v>20.9</v>
      </c>
      <c r="D11" s="69" t="s">
        <v>63</v>
      </c>
      <c r="E11" s="21" t="n">
        <v>19.7</v>
      </c>
      <c r="G11" s="69" t="s">
        <v>63</v>
      </c>
      <c r="H11" s="21" t="n">
        <v>18.7</v>
      </c>
      <c r="J11" s="69" t="s">
        <v>63</v>
      </c>
      <c r="K11" s="21" t="n">
        <v>19.9</v>
      </c>
    </row>
    <row r="12" customFormat="false" ht="13.8" hidden="false" customHeight="false" outlineLevel="0" collapsed="false">
      <c r="A12" s="69" t="s">
        <v>63</v>
      </c>
      <c r="B12" s="17" t="n">
        <v>20.3</v>
      </c>
      <c r="D12" s="69" t="s">
        <v>63</v>
      </c>
      <c r="E12" s="21" t="n">
        <v>19.8</v>
      </c>
      <c r="G12" s="69" t="s">
        <v>63</v>
      </c>
      <c r="H12" s="21" t="n">
        <v>19.2</v>
      </c>
      <c r="J12" s="69" t="s">
        <v>63</v>
      </c>
      <c r="K12" s="21" t="n">
        <v>20.1</v>
      </c>
    </row>
    <row r="13" customFormat="false" ht="13.8" hidden="false" customHeight="false" outlineLevel="0" collapsed="false">
      <c r="A13" s="69" t="s">
        <v>63</v>
      </c>
      <c r="B13" s="17" t="n">
        <v>21.5</v>
      </c>
      <c r="D13" s="69" t="s">
        <v>63</v>
      </c>
      <c r="E13" s="21" t="n">
        <v>18.6</v>
      </c>
      <c r="G13" s="69" t="s">
        <v>63</v>
      </c>
      <c r="H13" s="21" t="n">
        <v>19.1</v>
      </c>
      <c r="J13" s="69" t="s">
        <v>63</v>
      </c>
      <c r="K13" s="21" t="n">
        <v>19.8</v>
      </c>
    </row>
    <row r="14" customFormat="false" ht="14.9" hidden="false" customHeight="false" outlineLevel="0" collapsed="false">
      <c r="A14" s="69" t="s">
        <v>64</v>
      </c>
      <c r="B14" s="1" t="n">
        <v>20.3</v>
      </c>
      <c r="D14" s="69" t="s">
        <v>64</v>
      </c>
      <c r="E14" s="24" t="n">
        <v>20.8</v>
      </c>
      <c r="G14" s="69" t="s">
        <v>64</v>
      </c>
      <c r="H14" s="24" t="n">
        <v>19.5</v>
      </c>
      <c r="J14" s="69" t="s">
        <v>64</v>
      </c>
      <c r="K14" s="24" t="n">
        <v>20.6</v>
      </c>
    </row>
    <row r="15" customFormat="false" ht="14.9" hidden="false" customHeight="false" outlineLevel="0" collapsed="false">
      <c r="A15" s="69" t="s">
        <v>64</v>
      </c>
      <c r="B15" s="1" t="n">
        <v>19.5</v>
      </c>
      <c r="D15" s="69" t="s">
        <v>64</v>
      </c>
      <c r="E15" s="24" t="n">
        <v>19.7</v>
      </c>
      <c r="G15" s="69" t="s">
        <v>64</v>
      </c>
      <c r="H15" s="24" t="n">
        <v>18.7</v>
      </c>
      <c r="J15" s="69" t="s">
        <v>64</v>
      </c>
      <c r="K15" s="24" t="n">
        <v>20.1</v>
      </c>
    </row>
    <row r="16" customFormat="false" ht="14.9" hidden="false" customHeight="false" outlineLevel="0" collapsed="false">
      <c r="A16" s="69" t="s">
        <v>64</v>
      </c>
      <c r="B16" s="1" t="n">
        <v>20.7</v>
      </c>
      <c r="D16" s="69" t="s">
        <v>64</v>
      </c>
      <c r="E16" s="24" t="n">
        <v>20.3</v>
      </c>
      <c r="G16" s="69" t="s">
        <v>64</v>
      </c>
      <c r="H16" s="24" t="n">
        <v>18.6</v>
      </c>
      <c r="J16" s="69" t="s">
        <v>64</v>
      </c>
      <c r="K16" s="24" t="n">
        <v>20.9</v>
      </c>
    </row>
    <row r="17" customFormat="false" ht="14.9" hidden="false" customHeight="false" outlineLevel="0" collapsed="false">
      <c r="A17" s="69" t="s">
        <v>64</v>
      </c>
      <c r="B17" s="1" t="n">
        <v>19.6</v>
      </c>
      <c r="D17" s="69" t="s">
        <v>64</v>
      </c>
      <c r="E17" s="24" t="n">
        <v>19.6</v>
      </c>
      <c r="G17" s="69" t="s">
        <v>64</v>
      </c>
      <c r="H17" s="24" t="n">
        <v>19.3</v>
      </c>
      <c r="J17" s="69" t="s">
        <v>64</v>
      </c>
      <c r="K17" s="24" t="n">
        <v>21.4</v>
      </c>
    </row>
    <row r="18" customFormat="false" ht="13.8" hidden="false" customHeight="false" outlineLevel="0" collapsed="false">
      <c r="E18" s="28"/>
    </row>
    <row r="19" customFormat="false" ht="13.8" hidden="false" customHeight="false" outlineLevel="0" collapsed="false">
      <c r="E19" s="28"/>
    </row>
    <row r="20" customFormat="false" ht="13.8" hidden="false" customHeight="false" outlineLevel="0" collapsed="false">
      <c r="E20" s="28"/>
    </row>
    <row r="21" customFormat="false" ht="13.8" hidden="false" customHeight="false" outlineLevel="0" collapsed="false">
      <c r="E21" s="28"/>
    </row>
    <row r="22" customFormat="false" ht="13.8" hidden="false" customHeight="false" outlineLevel="0" collapsed="false">
      <c r="E22" s="28"/>
    </row>
    <row r="23" customFormat="false" ht="13.8" hidden="false" customHeight="false" outlineLevel="0" collapsed="false">
      <c r="E23" s="28"/>
    </row>
    <row r="24" customFormat="false" ht="13.8" hidden="false" customHeight="false" outlineLevel="0" collapsed="false">
      <c r="E24" s="28"/>
    </row>
    <row r="25" customFormat="false" ht="13.8" hidden="false" customHeight="false" outlineLevel="0" collapsed="false">
      <c r="E25" s="28"/>
    </row>
    <row r="26" customFormat="false" ht="13.8" hidden="false" customHeight="false" outlineLevel="0" collapsed="false">
      <c r="E26" s="28"/>
    </row>
    <row r="27" customFormat="false" ht="13.8" hidden="false" customHeight="false" outlineLevel="0" collapsed="false">
      <c r="E27" s="28"/>
    </row>
    <row r="28" customFormat="false" ht="13.8" hidden="false" customHeight="false" outlineLevel="0" collapsed="false">
      <c r="E28" s="28"/>
    </row>
    <row r="29" customFormat="false" ht="13.8" hidden="false" customHeight="false" outlineLevel="0" collapsed="false">
      <c r="E29" s="28"/>
    </row>
    <row r="30" customFormat="false" ht="13.8" hidden="false" customHeight="false" outlineLevel="0" collapsed="false">
      <c r="E30" s="28"/>
    </row>
    <row r="31" customFormat="false" ht="13.8" hidden="false" customHeight="false" outlineLevel="0" collapsed="false">
      <c r="E31" s="28"/>
    </row>
    <row r="32" customFormat="false" ht="13.8" hidden="false" customHeight="false" outlineLevel="0" collapsed="false">
      <c r="E32" s="28"/>
    </row>
    <row r="33" customFormat="false" ht="13.8" hidden="false" customHeight="false" outlineLevel="0" collapsed="false">
      <c r="E33" s="28"/>
    </row>
    <row r="34" customFormat="false" ht="13.8" hidden="false" customHeight="false" outlineLevel="0" collapsed="false">
      <c r="E34" s="28"/>
    </row>
    <row r="35" customFormat="false" ht="13.8" hidden="false" customHeight="false" outlineLevel="0" collapsed="false">
      <c r="E35" s="28"/>
    </row>
    <row r="36" customFormat="false" ht="13.8" hidden="false" customHeight="false" outlineLevel="0" collapsed="false">
      <c r="E36" s="28"/>
    </row>
    <row r="37" customFormat="false" ht="13.8" hidden="false" customHeight="false" outlineLevel="0" collapsed="false">
      <c r="E37" s="28"/>
    </row>
    <row r="38" customFormat="false" ht="13.8" hidden="false" customHeight="false" outlineLevel="0" collapsed="false">
      <c r="E38" s="28"/>
    </row>
    <row r="39" customFormat="false" ht="13.8" hidden="false" customHeight="false" outlineLevel="0" collapsed="false">
      <c r="E39" s="28"/>
    </row>
    <row r="40" customFormat="false" ht="13.8" hidden="false" customHeight="false" outlineLevel="0" collapsed="false">
      <c r="E40" s="28"/>
    </row>
    <row r="41" customFormat="false" ht="13.8" hidden="false" customHeight="false" outlineLevel="0" collapsed="false">
      <c r="E41" s="28"/>
    </row>
    <row r="42" customFormat="false" ht="13.8" hidden="false" customHeight="false" outlineLevel="0" collapsed="false">
      <c r="E42" s="28"/>
    </row>
    <row r="43" customFormat="false" ht="13.8" hidden="false" customHeight="false" outlineLevel="0" collapsed="false">
      <c r="E43" s="28"/>
    </row>
    <row r="44" customFormat="false" ht="13.8" hidden="false" customHeight="false" outlineLevel="0" collapsed="false">
      <c r="E44" s="28"/>
    </row>
    <row r="45" customFormat="false" ht="13.8" hidden="false" customHeight="false" outlineLevel="0" collapsed="false">
      <c r="E45" s="28"/>
    </row>
    <row r="46" customFormat="false" ht="13.8" hidden="false" customHeight="false" outlineLevel="0" collapsed="false">
      <c r="E46" s="28"/>
    </row>
    <row r="47" customFormat="false" ht="13.8" hidden="false" customHeight="false" outlineLevel="0" collapsed="false">
      <c r="E47" s="28"/>
    </row>
    <row r="48" customFormat="false" ht="13.8" hidden="false" customHeight="false" outlineLevel="0" collapsed="false">
      <c r="E48" s="28"/>
    </row>
    <row r="49" customFormat="false" ht="13.8" hidden="false" customHeight="false" outlineLevel="0" collapsed="false">
      <c r="E49" s="28"/>
    </row>
    <row r="50" customFormat="false" ht="13.8" hidden="false" customHeight="false" outlineLevel="0" collapsed="false">
      <c r="E50" s="28"/>
    </row>
    <row r="51" customFormat="false" ht="13.8" hidden="false" customHeight="false" outlineLevel="0" collapsed="false">
      <c r="E51" s="28"/>
    </row>
    <row r="52" customFormat="false" ht="13.8" hidden="false" customHeight="false" outlineLevel="0" collapsed="false">
      <c r="E52" s="28"/>
    </row>
    <row r="53" customFormat="false" ht="13.8" hidden="false" customHeight="false" outlineLevel="0" collapsed="false">
      <c r="E53" s="28"/>
    </row>
    <row r="54" customFormat="false" ht="13.8" hidden="false" customHeight="false" outlineLevel="0" collapsed="false">
      <c r="E54" s="28"/>
    </row>
    <row r="55" customFormat="false" ht="13.8" hidden="false" customHeight="false" outlineLevel="0" collapsed="false">
      <c r="E55" s="28"/>
    </row>
    <row r="56" customFormat="false" ht="13.8" hidden="false" customHeight="false" outlineLevel="0" collapsed="false">
      <c r="E56" s="28"/>
    </row>
    <row r="57" customFormat="false" ht="13.8" hidden="false" customHeight="false" outlineLevel="0" collapsed="false">
      <c r="E57" s="28"/>
    </row>
    <row r="58" customFormat="false" ht="13.8" hidden="false" customHeight="false" outlineLevel="0" collapsed="false">
      <c r="E58" s="28"/>
    </row>
    <row r="59" customFormat="false" ht="13.8" hidden="false" customHeight="false" outlineLevel="0" collapsed="false">
      <c r="E59" s="28"/>
    </row>
    <row r="60" customFormat="false" ht="13.8" hidden="false" customHeight="false" outlineLevel="0" collapsed="false">
      <c r="E60" s="28"/>
    </row>
    <row r="61" customFormat="false" ht="13.8" hidden="false" customHeight="false" outlineLevel="0" collapsed="false">
      <c r="E61" s="28"/>
    </row>
    <row r="62" customFormat="false" ht="13.8" hidden="false" customHeight="false" outlineLevel="0" collapsed="false">
      <c r="E62" s="28"/>
    </row>
    <row r="63" customFormat="false" ht="13.8" hidden="false" customHeight="false" outlineLevel="0" collapsed="false">
      <c r="E63" s="28"/>
    </row>
    <row r="64" customFormat="false" ht="13.8" hidden="false" customHeight="false" outlineLevel="0" collapsed="false">
      <c r="E64" s="28"/>
    </row>
    <row r="65" customFormat="false" ht="13.8" hidden="false" customHeight="false" outlineLevel="0" collapsed="false">
      <c r="E65" s="28"/>
    </row>
    <row r="66" customFormat="false" ht="13.8" hidden="false" customHeight="false" outlineLevel="0" collapsed="false">
      <c r="E66" s="28"/>
    </row>
    <row r="67" customFormat="false" ht="13.8" hidden="false" customHeight="false" outlineLevel="0" collapsed="false">
      <c r="E67" s="28"/>
    </row>
    <row r="68" customFormat="false" ht="13.8" hidden="false" customHeight="false" outlineLevel="0" collapsed="false">
      <c r="E68" s="28"/>
    </row>
    <row r="69" customFormat="false" ht="13.8" hidden="false" customHeight="false" outlineLevel="0" collapsed="false">
      <c r="E69" s="28"/>
    </row>
    <row r="70" customFormat="false" ht="13.8" hidden="false" customHeight="false" outlineLevel="0" collapsed="false">
      <c r="E70" s="28"/>
    </row>
    <row r="71" customFormat="false" ht="13.8" hidden="false" customHeight="false" outlineLevel="0" collapsed="false">
      <c r="E71" s="28"/>
    </row>
    <row r="72" customFormat="false" ht="13.8" hidden="false" customHeight="false" outlineLevel="0" collapsed="false">
      <c r="E72" s="28"/>
    </row>
    <row r="73" customFormat="false" ht="13.8" hidden="false" customHeight="false" outlineLevel="0" collapsed="false">
      <c r="E73" s="28"/>
    </row>
    <row r="74" customFormat="false" ht="13.8" hidden="false" customHeight="false" outlineLevel="0" collapsed="false">
      <c r="E74" s="28"/>
    </row>
    <row r="75" customFormat="false" ht="13.8" hidden="false" customHeight="false" outlineLevel="0" collapsed="false">
      <c r="E75" s="28"/>
    </row>
    <row r="76" customFormat="false" ht="13.8" hidden="false" customHeight="false" outlineLevel="0" collapsed="false">
      <c r="E76" s="28"/>
    </row>
    <row r="77" customFormat="false" ht="13.8" hidden="false" customHeight="false" outlineLevel="0" collapsed="false">
      <c r="E77" s="28"/>
    </row>
    <row r="78" customFormat="false" ht="13.8" hidden="false" customHeight="false" outlineLevel="0" collapsed="false">
      <c r="E78" s="28"/>
    </row>
    <row r="79" customFormat="false" ht="13.8" hidden="false" customHeight="false" outlineLevel="0" collapsed="false">
      <c r="E79" s="28"/>
    </row>
    <row r="80" customFormat="false" ht="13.8" hidden="false" customHeight="false" outlineLevel="0" collapsed="false">
      <c r="E80" s="28"/>
    </row>
    <row r="81" customFormat="false" ht="13.8" hidden="false" customHeight="false" outlineLevel="0" collapsed="false">
      <c r="E81" s="28"/>
    </row>
    <row r="82" customFormat="false" ht="13.8" hidden="false" customHeight="false" outlineLevel="0" collapsed="false">
      <c r="E82" s="28"/>
    </row>
    <row r="83" customFormat="false" ht="13.8" hidden="false" customHeight="false" outlineLevel="0" collapsed="false">
      <c r="E83" s="28"/>
    </row>
    <row r="84" customFormat="false" ht="13.8" hidden="false" customHeight="false" outlineLevel="0" collapsed="false">
      <c r="E84" s="28"/>
    </row>
    <row r="85" customFormat="false" ht="13.8" hidden="false" customHeight="false" outlineLevel="0" collapsed="false">
      <c r="E85" s="28"/>
    </row>
    <row r="86" customFormat="false" ht="13.8" hidden="false" customHeight="false" outlineLevel="0" collapsed="false">
      <c r="E86" s="28"/>
    </row>
    <row r="87" customFormat="false" ht="13.8" hidden="false" customHeight="false" outlineLevel="0" collapsed="false">
      <c r="E87" s="28"/>
    </row>
    <row r="88" customFormat="false" ht="13.8" hidden="false" customHeight="false" outlineLevel="0" collapsed="false">
      <c r="E88" s="28"/>
    </row>
    <row r="89" customFormat="false" ht="13.8" hidden="false" customHeight="false" outlineLevel="0" collapsed="false">
      <c r="E89" s="28"/>
    </row>
    <row r="90" customFormat="false" ht="13.8" hidden="false" customHeight="false" outlineLevel="0" collapsed="false">
      <c r="E90" s="28"/>
    </row>
    <row r="91" customFormat="false" ht="13.8" hidden="false" customHeight="false" outlineLevel="0" collapsed="false">
      <c r="E91" s="28"/>
    </row>
    <row r="92" customFormat="false" ht="13.8" hidden="false" customHeight="false" outlineLevel="0" collapsed="false">
      <c r="E92" s="28"/>
    </row>
    <row r="93" customFormat="false" ht="13.8" hidden="false" customHeight="false" outlineLevel="0" collapsed="false">
      <c r="E93" s="28"/>
    </row>
    <row r="94" customFormat="false" ht="13.8" hidden="false" customHeight="false" outlineLevel="0" collapsed="false">
      <c r="E94" s="28"/>
    </row>
    <row r="95" customFormat="false" ht="13.8" hidden="false" customHeight="false" outlineLevel="0" collapsed="false">
      <c r="E95" s="28"/>
    </row>
    <row r="96" customFormat="false" ht="13.8" hidden="false" customHeight="false" outlineLevel="0" collapsed="false">
      <c r="E96" s="28"/>
    </row>
    <row r="97" customFormat="false" ht="13.8" hidden="false" customHeight="false" outlineLevel="0" collapsed="false">
      <c r="E97" s="28"/>
    </row>
    <row r="98" customFormat="false" ht="13.8" hidden="false" customHeight="false" outlineLevel="0" collapsed="false">
      <c r="E98" s="28"/>
    </row>
    <row r="99" customFormat="false" ht="13.8" hidden="false" customHeight="false" outlineLevel="0" collapsed="false">
      <c r="E99" s="28"/>
    </row>
    <row r="100" customFormat="false" ht="13.8" hidden="false" customHeight="false" outlineLevel="0" collapsed="false">
      <c r="E100" s="28"/>
    </row>
    <row r="101" customFormat="false" ht="13.8" hidden="false" customHeight="false" outlineLevel="0" collapsed="false">
      <c r="E101" s="28"/>
    </row>
    <row r="102" customFormat="false" ht="13.8" hidden="false" customHeight="false" outlineLevel="0" collapsed="false">
      <c r="E102" s="28"/>
    </row>
    <row r="103" customFormat="false" ht="13.8" hidden="false" customHeight="false" outlineLevel="0" collapsed="false">
      <c r="E103" s="28"/>
    </row>
    <row r="104" customFormat="false" ht="13.8" hidden="false" customHeight="false" outlineLevel="0" collapsed="false">
      <c r="E104" s="28"/>
    </row>
    <row r="105" customFormat="false" ht="13.8" hidden="false" customHeight="false" outlineLevel="0" collapsed="false">
      <c r="E105" s="28"/>
    </row>
    <row r="106" customFormat="false" ht="13.8" hidden="false" customHeight="false" outlineLevel="0" collapsed="false">
      <c r="E106" s="28"/>
    </row>
    <row r="107" customFormat="false" ht="13.8" hidden="false" customHeight="false" outlineLevel="0" collapsed="false">
      <c r="E107" s="28"/>
    </row>
    <row r="108" customFormat="false" ht="13.8" hidden="false" customHeight="false" outlineLevel="0" collapsed="false">
      <c r="E108" s="28"/>
    </row>
    <row r="109" customFormat="false" ht="13.8" hidden="false" customHeight="false" outlineLevel="0" collapsed="false">
      <c r="E109" s="28"/>
    </row>
    <row r="110" customFormat="false" ht="13.8" hidden="false" customHeight="false" outlineLevel="0" collapsed="false">
      <c r="E110" s="28"/>
    </row>
    <row r="111" customFormat="false" ht="13.8" hidden="false" customHeight="false" outlineLevel="0" collapsed="false">
      <c r="E111" s="28"/>
    </row>
    <row r="112" customFormat="false" ht="13.8" hidden="false" customHeight="false" outlineLevel="0" collapsed="false">
      <c r="E112" s="28"/>
    </row>
    <row r="113" customFormat="false" ht="13.8" hidden="false" customHeight="false" outlineLevel="0" collapsed="false">
      <c r="E113" s="28"/>
    </row>
    <row r="114" customFormat="false" ht="13.8" hidden="false" customHeight="false" outlineLevel="0" collapsed="false">
      <c r="E114" s="28"/>
    </row>
    <row r="115" customFormat="false" ht="13.8" hidden="false" customHeight="false" outlineLevel="0" collapsed="false">
      <c r="E115" s="28"/>
    </row>
    <row r="116" customFormat="false" ht="13.8" hidden="false" customHeight="false" outlineLevel="0" collapsed="false">
      <c r="E116" s="28"/>
    </row>
    <row r="117" customFormat="false" ht="13.8" hidden="false" customHeight="false" outlineLevel="0" collapsed="false">
      <c r="E117" s="28"/>
    </row>
    <row r="118" customFormat="false" ht="13.8" hidden="false" customHeight="false" outlineLevel="0" collapsed="false">
      <c r="E118" s="28"/>
    </row>
    <row r="119" customFormat="false" ht="13.8" hidden="false" customHeight="false" outlineLevel="0" collapsed="false">
      <c r="E119" s="28"/>
    </row>
    <row r="120" customFormat="false" ht="13.8" hidden="false" customHeight="false" outlineLevel="0" collapsed="false">
      <c r="E120" s="28"/>
    </row>
    <row r="121" customFormat="false" ht="13.8" hidden="false" customHeight="false" outlineLevel="0" collapsed="false">
      <c r="E121" s="28"/>
    </row>
    <row r="122" customFormat="false" ht="13.8" hidden="false" customHeight="false" outlineLevel="0" collapsed="false">
      <c r="E122" s="28"/>
    </row>
    <row r="123" customFormat="false" ht="13.8" hidden="false" customHeight="false" outlineLevel="0" collapsed="false">
      <c r="E123" s="28"/>
    </row>
    <row r="124" customFormat="false" ht="13.8" hidden="false" customHeight="false" outlineLevel="0" collapsed="false">
      <c r="E124" s="28"/>
    </row>
    <row r="125" customFormat="false" ht="13.8" hidden="false" customHeight="false" outlineLevel="0" collapsed="false">
      <c r="E125" s="28"/>
    </row>
    <row r="126" customFormat="false" ht="13.8" hidden="false" customHeight="false" outlineLevel="0" collapsed="false">
      <c r="E126" s="28"/>
    </row>
    <row r="127" customFormat="false" ht="13.8" hidden="false" customHeight="false" outlineLevel="0" collapsed="false">
      <c r="E127" s="28"/>
    </row>
    <row r="128" customFormat="false" ht="13.8" hidden="false" customHeight="false" outlineLevel="0" collapsed="false">
      <c r="E128" s="28"/>
    </row>
    <row r="129" customFormat="false" ht="13.8" hidden="false" customHeight="false" outlineLevel="0" collapsed="false">
      <c r="E129" s="28"/>
    </row>
    <row r="130" customFormat="false" ht="13.8" hidden="false" customHeight="false" outlineLevel="0" collapsed="false">
      <c r="E130" s="28"/>
    </row>
    <row r="131" customFormat="false" ht="13.8" hidden="false" customHeight="false" outlineLevel="0" collapsed="false">
      <c r="E131" s="28"/>
    </row>
    <row r="132" customFormat="false" ht="13.8" hidden="false" customHeight="false" outlineLevel="0" collapsed="false">
      <c r="E132" s="28"/>
    </row>
    <row r="133" customFormat="false" ht="13.8" hidden="false" customHeight="false" outlineLevel="0" collapsed="false">
      <c r="E133" s="28"/>
    </row>
    <row r="134" customFormat="false" ht="13.8" hidden="false" customHeight="false" outlineLevel="0" collapsed="false">
      <c r="E134" s="28"/>
    </row>
    <row r="135" customFormat="false" ht="13.8" hidden="false" customHeight="false" outlineLevel="0" collapsed="false">
      <c r="E135" s="28"/>
    </row>
    <row r="136" customFormat="false" ht="13.8" hidden="false" customHeight="false" outlineLevel="0" collapsed="false">
      <c r="E136" s="28"/>
    </row>
    <row r="137" customFormat="false" ht="13.8" hidden="false" customHeight="false" outlineLevel="0" collapsed="false">
      <c r="E137" s="28"/>
    </row>
    <row r="138" customFormat="false" ht="13.8" hidden="false" customHeight="false" outlineLevel="0" collapsed="false">
      <c r="E138" s="28"/>
    </row>
    <row r="139" customFormat="false" ht="13.8" hidden="false" customHeight="false" outlineLevel="0" collapsed="false">
      <c r="E139" s="28"/>
    </row>
    <row r="140" customFormat="false" ht="13.8" hidden="false" customHeight="false" outlineLevel="0" collapsed="false">
      <c r="E140" s="28"/>
    </row>
    <row r="141" customFormat="false" ht="13.8" hidden="false" customHeight="false" outlineLevel="0" collapsed="false">
      <c r="E141" s="28"/>
    </row>
    <row r="142" customFormat="false" ht="13.8" hidden="false" customHeight="false" outlineLevel="0" collapsed="false">
      <c r="E142" s="28"/>
    </row>
    <row r="143" customFormat="false" ht="13.8" hidden="false" customHeight="false" outlineLevel="0" collapsed="false">
      <c r="E143" s="28"/>
    </row>
    <row r="144" customFormat="false" ht="13.8" hidden="false" customHeight="false" outlineLevel="0" collapsed="false">
      <c r="E144" s="28"/>
    </row>
    <row r="145" customFormat="false" ht="13.8" hidden="false" customHeight="false" outlineLevel="0" collapsed="false">
      <c r="E145" s="28"/>
    </row>
    <row r="146" customFormat="false" ht="13.8" hidden="false" customHeight="false" outlineLevel="0" collapsed="false">
      <c r="E146" s="28"/>
    </row>
    <row r="147" customFormat="false" ht="13.8" hidden="false" customHeight="false" outlineLevel="0" collapsed="false">
      <c r="E147" s="28"/>
    </row>
    <row r="148" customFormat="false" ht="13.8" hidden="false" customHeight="false" outlineLevel="0" collapsed="false">
      <c r="E148" s="28"/>
    </row>
    <row r="149" customFormat="false" ht="13.8" hidden="false" customHeight="false" outlineLevel="0" collapsed="false">
      <c r="E149" s="28"/>
    </row>
    <row r="150" customFormat="false" ht="13.8" hidden="false" customHeight="false" outlineLevel="0" collapsed="false">
      <c r="E150" s="28"/>
    </row>
    <row r="151" customFormat="false" ht="13.8" hidden="false" customHeight="false" outlineLevel="0" collapsed="false">
      <c r="E151" s="28"/>
    </row>
    <row r="152" customFormat="false" ht="13.8" hidden="false" customHeight="false" outlineLevel="0" collapsed="false">
      <c r="E152" s="28"/>
    </row>
    <row r="153" customFormat="false" ht="13.8" hidden="false" customHeight="false" outlineLevel="0" collapsed="false">
      <c r="E153" s="28"/>
    </row>
    <row r="154" customFormat="false" ht="13.8" hidden="false" customHeight="false" outlineLevel="0" collapsed="false">
      <c r="E154" s="28"/>
    </row>
    <row r="155" customFormat="false" ht="13.8" hidden="false" customHeight="false" outlineLevel="0" collapsed="false">
      <c r="E155" s="28"/>
    </row>
    <row r="156" customFormat="false" ht="13.8" hidden="false" customHeight="false" outlineLevel="0" collapsed="false">
      <c r="E156" s="28"/>
    </row>
    <row r="157" customFormat="false" ht="13.8" hidden="false" customHeight="false" outlineLevel="0" collapsed="false">
      <c r="E157" s="28"/>
    </row>
    <row r="158" customFormat="false" ht="13.8" hidden="false" customHeight="false" outlineLevel="0" collapsed="false">
      <c r="E158" s="28"/>
    </row>
    <row r="159" customFormat="false" ht="13.8" hidden="false" customHeight="false" outlineLevel="0" collapsed="false">
      <c r="E159" s="28"/>
    </row>
    <row r="160" customFormat="false" ht="13.8" hidden="false" customHeight="false" outlineLevel="0" collapsed="false">
      <c r="E160" s="28"/>
    </row>
    <row r="161" customFormat="false" ht="13.8" hidden="false" customHeight="false" outlineLevel="0" collapsed="false">
      <c r="E161" s="28"/>
    </row>
    <row r="162" customFormat="false" ht="13.8" hidden="false" customHeight="false" outlineLevel="0" collapsed="false">
      <c r="E162" s="28"/>
    </row>
    <row r="163" customFormat="false" ht="13.8" hidden="false" customHeight="false" outlineLevel="0" collapsed="false">
      <c r="E163" s="28"/>
    </row>
    <row r="164" customFormat="false" ht="13.8" hidden="false" customHeight="false" outlineLevel="0" collapsed="false">
      <c r="E164" s="28"/>
    </row>
    <row r="165" customFormat="false" ht="13.8" hidden="false" customHeight="false" outlineLevel="0" collapsed="false">
      <c r="E165" s="28"/>
    </row>
    <row r="166" customFormat="false" ht="13.8" hidden="false" customHeight="false" outlineLevel="0" collapsed="false">
      <c r="E166" s="28"/>
    </row>
    <row r="167" customFormat="false" ht="13.8" hidden="false" customHeight="false" outlineLevel="0" collapsed="false">
      <c r="E167" s="28"/>
    </row>
    <row r="168" customFormat="false" ht="13.8" hidden="false" customHeight="false" outlineLevel="0" collapsed="false">
      <c r="E168" s="28"/>
    </row>
    <row r="169" customFormat="false" ht="13.8" hidden="false" customHeight="false" outlineLevel="0" collapsed="false">
      <c r="E169" s="28"/>
    </row>
    <row r="170" customFormat="false" ht="13.8" hidden="false" customHeight="false" outlineLevel="0" collapsed="false">
      <c r="E170" s="28"/>
    </row>
    <row r="171" customFormat="false" ht="13.8" hidden="false" customHeight="false" outlineLevel="0" collapsed="false">
      <c r="E171" s="28"/>
    </row>
    <row r="172" customFormat="false" ht="13.8" hidden="false" customHeight="false" outlineLevel="0" collapsed="false">
      <c r="E172" s="28"/>
    </row>
    <row r="173" customFormat="false" ht="13.8" hidden="false" customHeight="false" outlineLevel="0" collapsed="false">
      <c r="E173" s="28"/>
    </row>
    <row r="174" customFormat="false" ht="13.8" hidden="false" customHeight="false" outlineLevel="0" collapsed="false">
      <c r="E174" s="28"/>
    </row>
    <row r="175" customFormat="false" ht="13.8" hidden="false" customHeight="false" outlineLevel="0" collapsed="false">
      <c r="E175" s="28"/>
    </row>
    <row r="176" customFormat="false" ht="13.8" hidden="false" customHeight="false" outlineLevel="0" collapsed="false">
      <c r="E176" s="28"/>
    </row>
    <row r="177" customFormat="false" ht="13.8" hidden="false" customHeight="false" outlineLevel="0" collapsed="false">
      <c r="E177" s="28"/>
    </row>
    <row r="178" customFormat="false" ht="13.8" hidden="false" customHeight="false" outlineLevel="0" collapsed="false">
      <c r="E178" s="28"/>
    </row>
    <row r="179" customFormat="false" ht="13.8" hidden="false" customHeight="false" outlineLevel="0" collapsed="false">
      <c r="E179" s="28"/>
    </row>
    <row r="180" customFormat="false" ht="13.8" hidden="false" customHeight="false" outlineLevel="0" collapsed="false">
      <c r="E180" s="28"/>
    </row>
    <row r="181" customFormat="false" ht="13.8" hidden="false" customHeight="false" outlineLevel="0" collapsed="false">
      <c r="E181" s="28"/>
    </row>
    <row r="182" customFormat="false" ht="13.8" hidden="false" customHeight="false" outlineLevel="0" collapsed="false">
      <c r="E182" s="28"/>
    </row>
    <row r="183" customFormat="false" ht="13.8" hidden="false" customHeight="false" outlineLevel="0" collapsed="false">
      <c r="E183" s="28"/>
    </row>
    <row r="184" customFormat="false" ht="13.8" hidden="false" customHeight="false" outlineLevel="0" collapsed="false">
      <c r="E184" s="28"/>
    </row>
    <row r="185" customFormat="false" ht="13.8" hidden="false" customHeight="false" outlineLevel="0" collapsed="false">
      <c r="E185" s="28"/>
    </row>
    <row r="186" customFormat="false" ht="13.8" hidden="false" customHeight="false" outlineLevel="0" collapsed="false">
      <c r="E186" s="28"/>
    </row>
    <row r="187" customFormat="false" ht="13.8" hidden="false" customHeight="false" outlineLevel="0" collapsed="false">
      <c r="E187" s="28"/>
    </row>
    <row r="188" customFormat="false" ht="13.8" hidden="false" customHeight="false" outlineLevel="0" collapsed="false">
      <c r="E188" s="28"/>
    </row>
    <row r="189" customFormat="false" ht="13.8" hidden="false" customHeight="false" outlineLevel="0" collapsed="false">
      <c r="E189" s="28"/>
    </row>
    <row r="190" customFormat="false" ht="13.8" hidden="false" customHeight="false" outlineLevel="0" collapsed="false">
      <c r="E190" s="28"/>
    </row>
    <row r="191" customFormat="false" ht="13.8" hidden="false" customHeight="false" outlineLevel="0" collapsed="false">
      <c r="E191" s="28"/>
    </row>
    <row r="192" customFormat="false" ht="13.8" hidden="false" customHeight="false" outlineLevel="0" collapsed="false">
      <c r="E192" s="28"/>
    </row>
    <row r="193" customFormat="false" ht="13.8" hidden="false" customHeight="false" outlineLevel="0" collapsed="false">
      <c r="E193" s="28"/>
    </row>
    <row r="194" customFormat="false" ht="13.8" hidden="false" customHeight="false" outlineLevel="0" collapsed="false">
      <c r="E194" s="28"/>
    </row>
    <row r="195" customFormat="false" ht="13.8" hidden="false" customHeight="false" outlineLevel="0" collapsed="false">
      <c r="E195" s="28"/>
    </row>
    <row r="196" customFormat="false" ht="13.8" hidden="false" customHeight="false" outlineLevel="0" collapsed="false">
      <c r="E196" s="28"/>
    </row>
    <row r="197" customFormat="false" ht="13.8" hidden="false" customHeight="false" outlineLevel="0" collapsed="false">
      <c r="E197" s="28"/>
    </row>
    <row r="198" customFormat="false" ht="13.8" hidden="false" customHeight="false" outlineLevel="0" collapsed="false">
      <c r="E198" s="28"/>
    </row>
    <row r="199" customFormat="false" ht="13.8" hidden="false" customHeight="false" outlineLevel="0" collapsed="false">
      <c r="E199" s="28"/>
    </row>
    <row r="200" customFormat="false" ht="13.8" hidden="false" customHeight="false" outlineLevel="0" collapsed="false">
      <c r="E200" s="28"/>
    </row>
    <row r="201" customFormat="false" ht="13.8" hidden="false" customHeight="false" outlineLevel="0" collapsed="false">
      <c r="E201" s="28"/>
    </row>
    <row r="202" customFormat="false" ht="13.8" hidden="false" customHeight="false" outlineLevel="0" collapsed="false">
      <c r="E202" s="28"/>
    </row>
    <row r="203" customFormat="false" ht="13.8" hidden="false" customHeight="false" outlineLevel="0" collapsed="false">
      <c r="E203" s="28"/>
    </row>
    <row r="204" customFormat="false" ht="13.8" hidden="false" customHeight="false" outlineLevel="0" collapsed="false">
      <c r="E204" s="28"/>
    </row>
    <row r="205" customFormat="false" ht="13.8" hidden="false" customHeight="false" outlineLevel="0" collapsed="false">
      <c r="E205" s="28"/>
    </row>
    <row r="206" customFormat="false" ht="13.8" hidden="false" customHeight="false" outlineLevel="0" collapsed="false">
      <c r="E206" s="28"/>
    </row>
    <row r="207" customFormat="false" ht="13.8" hidden="false" customHeight="false" outlineLevel="0" collapsed="false">
      <c r="E207" s="28"/>
    </row>
    <row r="208" customFormat="false" ht="13.8" hidden="false" customHeight="false" outlineLevel="0" collapsed="false">
      <c r="E208" s="28"/>
    </row>
    <row r="209" customFormat="false" ht="13.8" hidden="false" customHeight="false" outlineLevel="0" collapsed="false">
      <c r="E209" s="28"/>
    </row>
    <row r="210" customFormat="false" ht="13.8" hidden="false" customHeight="false" outlineLevel="0" collapsed="false">
      <c r="E210" s="28"/>
    </row>
    <row r="211" customFormat="false" ht="13.8" hidden="false" customHeight="false" outlineLevel="0" collapsed="false">
      <c r="E211" s="28"/>
    </row>
    <row r="212" customFormat="false" ht="13.8" hidden="false" customHeight="false" outlineLevel="0" collapsed="false">
      <c r="E212" s="28"/>
    </row>
    <row r="213" customFormat="false" ht="13.8" hidden="false" customHeight="false" outlineLevel="0" collapsed="false">
      <c r="E213" s="28"/>
    </row>
    <row r="214" customFormat="false" ht="13.8" hidden="false" customHeight="false" outlineLevel="0" collapsed="false">
      <c r="E214" s="28"/>
    </row>
    <row r="215" customFormat="false" ht="13.8" hidden="false" customHeight="false" outlineLevel="0" collapsed="false">
      <c r="E215" s="28"/>
    </row>
    <row r="216" customFormat="false" ht="13.8" hidden="false" customHeight="false" outlineLevel="0" collapsed="false">
      <c r="E216" s="28"/>
    </row>
    <row r="217" customFormat="false" ht="13.8" hidden="false" customHeight="false" outlineLevel="0" collapsed="false">
      <c r="E217" s="28"/>
    </row>
    <row r="218" customFormat="false" ht="13.8" hidden="false" customHeight="false" outlineLevel="0" collapsed="false">
      <c r="E218" s="28"/>
    </row>
    <row r="219" customFormat="false" ht="13.8" hidden="false" customHeight="false" outlineLevel="0" collapsed="false">
      <c r="E219" s="28"/>
    </row>
    <row r="220" customFormat="false" ht="13.8" hidden="false" customHeight="false" outlineLevel="0" collapsed="false">
      <c r="E220" s="28"/>
    </row>
    <row r="221" customFormat="false" ht="13.8" hidden="false" customHeight="false" outlineLevel="0" collapsed="false">
      <c r="E221" s="28"/>
    </row>
    <row r="222" customFormat="false" ht="13.8" hidden="false" customHeight="false" outlineLevel="0" collapsed="false">
      <c r="E222" s="28"/>
    </row>
    <row r="223" customFormat="false" ht="13.8" hidden="false" customHeight="false" outlineLevel="0" collapsed="false">
      <c r="E223" s="28"/>
    </row>
    <row r="224" customFormat="false" ht="13.8" hidden="false" customHeight="false" outlineLevel="0" collapsed="false">
      <c r="E224" s="28"/>
    </row>
    <row r="225" customFormat="false" ht="13.8" hidden="false" customHeight="false" outlineLevel="0" collapsed="false">
      <c r="E225" s="28"/>
    </row>
    <row r="226" customFormat="false" ht="13.8" hidden="false" customHeight="false" outlineLevel="0" collapsed="false">
      <c r="E226" s="28"/>
    </row>
    <row r="227" customFormat="false" ht="13.8" hidden="false" customHeight="false" outlineLevel="0" collapsed="false">
      <c r="E227" s="28"/>
    </row>
    <row r="228" customFormat="false" ht="13.8" hidden="false" customHeight="false" outlineLevel="0" collapsed="false">
      <c r="E228" s="28"/>
    </row>
    <row r="229" customFormat="false" ht="13.8" hidden="false" customHeight="false" outlineLevel="0" collapsed="false">
      <c r="E229" s="28"/>
    </row>
    <row r="230" customFormat="false" ht="13.8" hidden="false" customHeight="false" outlineLevel="0" collapsed="false">
      <c r="E230" s="28"/>
    </row>
    <row r="231" customFormat="false" ht="13.8" hidden="false" customHeight="false" outlineLevel="0" collapsed="false">
      <c r="E231" s="28"/>
    </row>
    <row r="232" customFormat="false" ht="13.8" hidden="false" customHeight="false" outlineLevel="0" collapsed="false">
      <c r="E232" s="28"/>
    </row>
    <row r="233" customFormat="false" ht="13.8" hidden="false" customHeight="false" outlineLevel="0" collapsed="false">
      <c r="E233" s="28"/>
    </row>
    <row r="234" customFormat="false" ht="13.8" hidden="false" customHeight="false" outlineLevel="0" collapsed="false">
      <c r="E234" s="28"/>
    </row>
    <row r="235" customFormat="false" ht="13.8" hidden="false" customHeight="false" outlineLevel="0" collapsed="false">
      <c r="E235" s="28"/>
    </row>
    <row r="236" customFormat="false" ht="13.8" hidden="false" customHeight="false" outlineLevel="0" collapsed="false">
      <c r="E236" s="28"/>
    </row>
    <row r="237" customFormat="false" ht="13.8" hidden="false" customHeight="false" outlineLevel="0" collapsed="false">
      <c r="E237" s="28"/>
    </row>
    <row r="238" customFormat="false" ht="13.8" hidden="false" customHeight="false" outlineLevel="0" collapsed="false">
      <c r="E238" s="28"/>
    </row>
    <row r="239" customFormat="false" ht="13.8" hidden="false" customHeight="false" outlineLevel="0" collapsed="false">
      <c r="E239" s="28"/>
    </row>
    <row r="240" customFormat="false" ht="13.8" hidden="false" customHeight="false" outlineLevel="0" collapsed="false">
      <c r="E240" s="28"/>
    </row>
    <row r="241" customFormat="false" ht="13.8" hidden="false" customHeight="false" outlineLevel="0" collapsed="false">
      <c r="E241" s="28"/>
    </row>
    <row r="242" customFormat="false" ht="13.8" hidden="false" customHeight="false" outlineLevel="0" collapsed="false">
      <c r="E242" s="28"/>
    </row>
    <row r="243" customFormat="false" ht="13.8" hidden="false" customHeight="false" outlineLevel="0" collapsed="false">
      <c r="E243" s="28"/>
    </row>
    <row r="244" customFormat="false" ht="13.8" hidden="false" customHeight="false" outlineLevel="0" collapsed="false">
      <c r="E244" s="28"/>
    </row>
    <row r="245" customFormat="false" ht="13.8" hidden="false" customHeight="false" outlineLevel="0" collapsed="false">
      <c r="E245" s="28"/>
    </row>
    <row r="246" customFormat="false" ht="13.8" hidden="false" customHeight="false" outlineLevel="0" collapsed="false">
      <c r="E246" s="28"/>
    </row>
    <row r="247" customFormat="false" ht="13.8" hidden="false" customHeight="false" outlineLevel="0" collapsed="false">
      <c r="E247" s="28"/>
    </row>
    <row r="248" customFormat="false" ht="13.8" hidden="false" customHeight="false" outlineLevel="0" collapsed="false">
      <c r="E248" s="28"/>
    </row>
    <row r="249" customFormat="false" ht="13.8" hidden="false" customHeight="false" outlineLevel="0" collapsed="false">
      <c r="E249" s="28"/>
    </row>
    <row r="250" customFormat="false" ht="13.8" hidden="false" customHeight="false" outlineLevel="0" collapsed="false">
      <c r="E250" s="28"/>
    </row>
    <row r="251" customFormat="false" ht="13.8" hidden="false" customHeight="false" outlineLevel="0" collapsed="false">
      <c r="E251" s="28"/>
    </row>
    <row r="252" customFormat="false" ht="13.8" hidden="false" customHeight="false" outlineLevel="0" collapsed="false">
      <c r="E252" s="28"/>
    </row>
    <row r="253" customFormat="false" ht="13.8" hidden="false" customHeight="false" outlineLevel="0" collapsed="false">
      <c r="E253" s="28"/>
    </row>
    <row r="254" customFormat="false" ht="13.8" hidden="false" customHeight="false" outlineLevel="0" collapsed="false">
      <c r="E254" s="28"/>
    </row>
    <row r="255" customFormat="false" ht="13.8" hidden="false" customHeight="false" outlineLevel="0" collapsed="false">
      <c r="E255" s="28"/>
    </row>
    <row r="256" customFormat="false" ht="13.8" hidden="false" customHeight="false" outlineLevel="0" collapsed="false">
      <c r="E256" s="28"/>
    </row>
    <row r="257" customFormat="false" ht="13.8" hidden="false" customHeight="false" outlineLevel="0" collapsed="false">
      <c r="E257" s="28"/>
    </row>
    <row r="258" customFormat="false" ht="13.8" hidden="false" customHeight="false" outlineLevel="0" collapsed="false">
      <c r="E258" s="28"/>
    </row>
    <row r="259" customFormat="false" ht="13.8" hidden="false" customHeight="false" outlineLevel="0" collapsed="false">
      <c r="E259" s="28"/>
    </row>
    <row r="260" customFormat="false" ht="13.8" hidden="false" customHeight="false" outlineLevel="0" collapsed="false">
      <c r="E260" s="28"/>
    </row>
    <row r="261" customFormat="false" ht="13.8" hidden="false" customHeight="false" outlineLevel="0" collapsed="false">
      <c r="E261" s="28"/>
    </row>
    <row r="262" customFormat="false" ht="13.8" hidden="false" customHeight="false" outlineLevel="0" collapsed="false">
      <c r="E262" s="28"/>
    </row>
    <row r="263" customFormat="false" ht="13.8" hidden="false" customHeight="false" outlineLevel="0" collapsed="false">
      <c r="E263" s="28"/>
    </row>
    <row r="264" customFormat="false" ht="13.8" hidden="false" customHeight="false" outlineLevel="0" collapsed="false">
      <c r="E264" s="28"/>
    </row>
    <row r="265" customFormat="false" ht="13.8" hidden="false" customHeight="false" outlineLevel="0" collapsed="false">
      <c r="E265" s="28"/>
    </row>
    <row r="266" customFormat="false" ht="13.8" hidden="false" customHeight="false" outlineLevel="0" collapsed="false">
      <c r="E266" s="28"/>
    </row>
    <row r="267" customFormat="false" ht="13.8" hidden="false" customHeight="false" outlineLevel="0" collapsed="false">
      <c r="E267" s="28"/>
    </row>
    <row r="268" customFormat="false" ht="13.8" hidden="false" customHeight="false" outlineLevel="0" collapsed="false">
      <c r="E268" s="28"/>
    </row>
    <row r="269" customFormat="false" ht="13.8" hidden="false" customHeight="false" outlineLevel="0" collapsed="false">
      <c r="E269" s="28"/>
    </row>
    <row r="270" customFormat="false" ht="13.8" hidden="false" customHeight="false" outlineLevel="0" collapsed="false">
      <c r="E270" s="28"/>
    </row>
    <row r="271" customFormat="false" ht="13.8" hidden="false" customHeight="false" outlineLevel="0" collapsed="false">
      <c r="E271" s="28"/>
    </row>
    <row r="272" customFormat="false" ht="13.8" hidden="false" customHeight="false" outlineLevel="0" collapsed="false">
      <c r="E272" s="28"/>
    </row>
    <row r="273" customFormat="false" ht="13.8" hidden="false" customHeight="false" outlineLevel="0" collapsed="false">
      <c r="E273" s="28"/>
    </row>
    <row r="274" customFormat="false" ht="13.8" hidden="false" customHeight="false" outlineLevel="0" collapsed="false">
      <c r="E274" s="28"/>
    </row>
    <row r="275" customFormat="false" ht="13.8" hidden="false" customHeight="false" outlineLevel="0" collapsed="false">
      <c r="E275" s="28"/>
    </row>
    <row r="276" customFormat="false" ht="13.8" hidden="false" customHeight="false" outlineLevel="0" collapsed="false">
      <c r="E276" s="28"/>
    </row>
    <row r="277" customFormat="false" ht="13.8" hidden="false" customHeight="false" outlineLevel="0" collapsed="false">
      <c r="E277" s="28"/>
    </row>
    <row r="278" customFormat="false" ht="13.8" hidden="false" customHeight="false" outlineLevel="0" collapsed="false">
      <c r="E278" s="28"/>
    </row>
    <row r="279" customFormat="false" ht="13.8" hidden="false" customHeight="false" outlineLevel="0" collapsed="false">
      <c r="E279" s="28"/>
    </row>
    <row r="280" customFormat="false" ht="13.8" hidden="false" customHeight="false" outlineLevel="0" collapsed="false">
      <c r="E280" s="28"/>
    </row>
    <row r="281" customFormat="false" ht="13.8" hidden="false" customHeight="false" outlineLevel="0" collapsed="false">
      <c r="E281" s="28"/>
    </row>
    <row r="282" customFormat="false" ht="13.8" hidden="false" customHeight="false" outlineLevel="0" collapsed="false">
      <c r="E282" s="28"/>
    </row>
    <row r="283" customFormat="false" ht="13.8" hidden="false" customHeight="false" outlineLevel="0" collapsed="false">
      <c r="E283" s="28"/>
    </row>
    <row r="284" customFormat="false" ht="13.8" hidden="false" customHeight="false" outlineLevel="0" collapsed="false">
      <c r="E284" s="28"/>
    </row>
    <row r="285" customFormat="false" ht="13.8" hidden="false" customHeight="false" outlineLevel="0" collapsed="false">
      <c r="E285" s="28"/>
    </row>
    <row r="286" customFormat="false" ht="13.8" hidden="false" customHeight="false" outlineLevel="0" collapsed="false">
      <c r="E286" s="28"/>
    </row>
    <row r="287" customFormat="false" ht="13.8" hidden="false" customHeight="false" outlineLevel="0" collapsed="false">
      <c r="E287" s="28"/>
    </row>
    <row r="288" customFormat="false" ht="13.8" hidden="false" customHeight="false" outlineLevel="0" collapsed="false">
      <c r="E288" s="28"/>
    </row>
    <row r="289" customFormat="false" ht="13.8" hidden="false" customHeight="false" outlineLevel="0" collapsed="false">
      <c r="E289" s="28"/>
    </row>
    <row r="290" customFormat="false" ht="13.8" hidden="false" customHeight="false" outlineLevel="0" collapsed="false">
      <c r="E290" s="28"/>
    </row>
    <row r="291" customFormat="false" ht="13.8" hidden="false" customHeight="false" outlineLevel="0" collapsed="false">
      <c r="E291" s="28"/>
    </row>
    <row r="292" customFormat="false" ht="13.8" hidden="false" customHeight="false" outlineLevel="0" collapsed="false">
      <c r="E292" s="28"/>
    </row>
    <row r="293" customFormat="false" ht="13.8" hidden="false" customHeight="false" outlineLevel="0" collapsed="false">
      <c r="E293" s="28"/>
    </row>
    <row r="294" customFormat="false" ht="13.8" hidden="false" customHeight="false" outlineLevel="0" collapsed="false">
      <c r="E294" s="28"/>
    </row>
    <row r="295" customFormat="false" ht="13.8" hidden="false" customHeight="false" outlineLevel="0" collapsed="false">
      <c r="E295" s="28"/>
    </row>
    <row r="296" customFormat="false" ht="13.8" hidden="false" customHeight="false" outlineLevel="0" collapsed="false">
      <c r="E296" s="28"/>
    </row>
    <row r="297" customFormat="false" ht="13.8" hidden="false" customHeight="false" outlineLevel="0" collapsed="false">
      <c r="E297" s="28"/>
    </row>
    <row r="298" customFormat="false" ht="13.8" hidden="false" customHeight="false" outlineLevel="0" collapsed="false">
      <c r="E298" s="28"/>
    </row>
    <row r="299" customFormat="false" ht="13.8" hidden="false" customHeight="false" outlineLevel="0" collapsed="false">
      <c r="E299" s="28"/>
    </row>
    <row r="300" customFormat="false" ht="13.8" hidden="false" customHeight="false" outlineLevel="0" collapsed="false">
      <c r="E300" s="28"/>
    </row>
    <row r="301" customFormat="false" ht="13.8" hidden="false" customHeight="false" outlineLevel="0" collapsed="false">
      <c r="E301" s="28"/>
    </row>
    <row r="302" customFormat="false" ht="13.8" hidden="false" customHeight="false" outlineLevel="0" collapsed="false">
      <c r="E302" s="28"/>
    </row>
    <row r="303" customFormat="false" ht="13.8" hidden="false" customHeight="false" outlineLevel="0" collapsed="false">
      <c r="E303" s="28"/>
    </row>
    <row r="304" customFormat="false" ht="13.8" hidden="false" customHeight="false" outlineLevel="0" collapsed="false">
      <c r="E304" s="28"/>
    </row>
    <row r="305" customFormat="false" ht="13.8" hidden="false" customHeight="false" outlineLevel="0" collapsed="false">
      <c r="E305" s="28"/>
    </row>
    <row r="306" customFormat="false" ht="13.8" hidden="false" customHeight="false" outlineLevel="0" collapsed="false">
      <c r="E306" s="28"/>
    </row>
    <row r="307" customFormat="false" ht="13.8" hidden="false" customHeight="false" outlineLevel="0" collapsed="false">
      <c r="E307" s="28"/>
    </row>
    <row r="308" customFormat="false" ht="13.8" hidden="false" customHeight="false" outlineLevel="0" collapsed="false">
      <c r="E308" s="28"/>
    </row>
    <row r="309" customFormat="false" ht="13.8" hidden="false" customHeight="false" outlineLevel="0" collapsed="false">
      <c r="E309" s="28"/>
    </row>
    <row r="310" customFormat="false" ht="13.8" hidden="false" customHeight="false" outlineLevel="0" collapsed="false">
      <c r="E310" s="28"/>
    </row>
    <row r="311" customFormat="false" ht="13.8" hidden="false" customHeight="false" outlineLevel="0" collapsed="false">
      <c r="E311" s="28"/>
    </row>
    <row r="312" customFormat="false" ht="13.8" hidden="false" customHeight="false" outlineLevel="0" collapsed="false">
      <c r="E312" s="28"/>
    </row>
    <row r="313" customFormat="false" ht="13.8" hidden="false" customHeight="false" outlineLevel="0" collapsed="false">
      <c r="E313" s="28"/>
    </row>
    <row r="314" customFormat="false" ht="13.8" hidden="false" customHeight="false" outlineLevel="0" collapsed="false">
      <c r="E314" s="28"/>
    </row>
    <row r="315" customFormat="false" ht="13.8" hidden="false" customHeight="false" outlineLevel="0" collapsed="false">
      <c r="E315" s="28"/>
    </row>
    <row r="316" customFormat="false" ht="13.8" hidden="false" customHeight="false" outlineLevel="0" collapsed="false">
      <c r="E316" s="28"/>
    </row>
    <row r="317" customFormat="false" ht="13.8" hidden="false" customHeight="false" outlineLevel="0" collapsed="false">
      <c r="E317" s="28"/>
    </row>
    <row r="318" customFormat="false" ht="13.8" hidden="false" customHeight="false" outlineLevel="0" collapsed="false">
      <c r="E318" s="28"/>
    </row>
    <row r="319" customFormat="false" ht="13.8" hidden="false" customHeight="false" outlineLevel="0" collapsed="false">
      <c r="E319" s="28"/>
    </row>
    <row r="320" customFormat="false" ht="13.8" hidden="false" customHeight="false" outlineLevel="0" collapsed="false">
      <c r="E320" s="28"/>
    </row>
    <row r="321" customFormat="false" ht="13.8" hidden="false" customHeight="false" outlineLevel="0" collapsed="false">
      <c r="E321" s="28"/>
    </row>
    <row r="322" customFormat="false" ht="13.8" hidden="false" customHeight="false" outlineLevel="0" collapsed="false">
      <c r="E322" s="28"/>
    </row>
    <row r="323" customFormat="false" ht="13.8" hidden="false" customHeight="false" outlineLevel="0" collapsed="false">
      <c r="E323" s="28"/>
    </row>
    <row r="324" customFormat="false" ht="13.8" hidden="false" customHeight="false" outlineLevel="0" collapsed="false">
      <c r="E324" s="28"/>
    </row>
    <row r="325" customFormat="false" ht="13.8" hidden="false" customHeight="false" outlineLevel="0" collapsed="false">
      <c r="E325" s="28"/>
    </row>
    <row r="326" customFormat="false" ht="13.8" hidden="false" customHeight="false" outlineLevel="0" collapsed="false">
      <c r="E326" s="28"/>
    </row>
    <row r="327" customFormat="false" ht="13.8" hidden="false" customHeight="false" outlineLevel="0" collapsed="false">
      <c r="E327" s="28"/>
    </row>
    <row r="328" customFormat="false" ht="13.8" hidden="false" customHeight="false" outlineLevel="0" collapsed="false">
      <c r="E328" s="28"/>
    </row>
    <row r="329" customFormat="false" ht="13.8" hidden="false" customHeight="false" outlineLevel="0" collapsed="false">
      <c r="E329" s="28"/>
    </row>
    <row r="330" customFormat="false" ht="13.8" hidden="false" customHeight="false" outlineLevel="0" collapsed="false">
      <c r="E330" s="28"/>
    </row>
    <row r="331" customFormat="false" ht="13.8" hidden="false" customHeight="false" outlineLevel="0" collapsed="false">
      <c r="E331" s="28"/>
    </row>
    <row r="332" customFormat="false" ht="13.8" hidden="false" customHeight="false" outlineLevel="0" collapsed="false">
      <c r="E332" s="28"/>
    </row>
    <row r="333" customFormat="false" ht="13.8" hidden="false" customHeight="false" outlineLevel="0" collapsed="false">
      <c r="E333" s="28"/>
    </row>
    <row r="334" customFormat="false" ht="13.8" hidden="false" customHeight="false" outlineLevel="0" collapsed="false">
      <c r="E334" s="28"/>
    </row>
    <row r="335" customFormat="false" ht="13.8" hidden="false" customHeight="false" outlineLevel="0" collapsed="false">
      <c r="E335" s="28"/>
    </row>
    <row r="336" customFormat="false" ht="13.8" hidden="false" customHeight="false" outlineLevel="0" collapsed="false">
      <c r="E336" s="28"/>
    </row>
    <row r="337" customFormat="false" ht="13.8" hidden="false" customHeight="false" outlineLevel="0" collapsed="false">
      <c r="E337" s="28"/>
    </row>
    <row r="338" customFormat="false" ht="13.8" hidden="false" customHeight="false" outlineLevel="0" collapsed="false">
      <c r="E338" s="28"/>
    </row>
    <row r="339" customFormat="false" ht="13.8" hidden="false" customHeight="false" outlineLevel="0" collapsed="false">
      <c r="E339" s="28"/>
    </row>
    <row r="340" customFormat="false" ht="13.8" hidden="false" customHeight="false" outlineLevel="0" collapsed="false">
      <c r="E340" s="28"/>
    </row>
    <row r="341" customFormat="false" ht="13.8" hidden="false" customHeight="false" outlineLevel="0" collapsed="false">
      <c r="E341" s="28"/>
    </row>
    <row r="342" customFormat="false" ht="13.8" hidden="false" customHeight="false" outlineLevel="0" collapsed="false">
      <c r="E342" s="28"/>
    </row>
    <row r="343" customFormat="false" ht="13.8" hidden="false" customHeight="false" outlineLevel="0" collapsed="false">
      <c r="E343" s="28"/>
    </row>
    <row r="344" customFormat="false" ht="13.8" hidden="false" customHeight="false" outlineLevel="0" collapsed="false">
      <c r="E344" s="28"/>
    </row>
    <row r="345" customFormat="false" ht="13.8" hidden="false" customHeight="false" outlineLevel="0" collapsed="false">
      <c r="E345" s="28"/>
    </row>
    <row r="346" customFormat="false" ht="13.8" hidden="false" customHeight="false" outlineLevel="0" collapsed="false">
      <c r="E346" s="28"/>
    </row>
    <row r="347" customFormat="false" ht="13.8" hidden="false" customHeight="false" outlineLevel="0" collapsed="false">
      <c r="E347" s="28"/>
    </row>
    <row r="348" customFormat="false" ht="13.8" hidden="false" customHeight="false" outlineLevel="0" collapsed="false">
      <c r="E348" s="28"/>
    </row>
    <row r="349" customFormat="false" ht="13.8" hidden="false" customHeight="false" outlineLevel="0" collapsed="false">
      <c r="E349" s="28"/>
    </row>
    <row r="350" customFormat="false" ht="13.8" hidden="false" customHeight="false" outlineLevel="0" collapsed="false">
      <c r="E350" s="28"/>
    </row>
    <row r="351" customFormat="false" ht="13.8" hidden="false" customHeight="false" outlineLevel="0" collapsed="false">
      <c r="E351" s="28"/>
    </row>
    <row r="352" customFormat="false" ht="13.8" hidden="false" customHeight="false" outlineLevel="0" collapsed="false">
      <c r="E352" s="28"/>
    </row>
    <row r="353" customFormat="false" ht="13.8" hidden="false" customHeight="false" outlineLevel="0" collapsed="false">
      <c r="E353" s="28"/>
    </row>
    <row r="354" customFormat="false" ht="13.8" hidden="false" customHeight="false" outlineLevel="0" collapsed="false">
      <c r="E354" s="28"/>
    </row>
    <row r="355" customFormat="false" ht="13.8" hidden="false" customHeight="false" outlineLevel="0" collapsed="false">
      <c r="E355" s="28"/>
    </row>
    <row r="356" customFormat="false" ht="13.8" hidden="false" customHeight="false" outlineLevel="0" collapsed="false">
      <c r="E356" s="28"/>
    </row>
    <row r="357" customFormat="false" ht="13.8" hidden="false" customHeight="false" outlineLevel="0" collapsed="false">
      <c r="E357" s="28"/>
    </row>
    <row r="358" customFormat="false" ht="13.8" hidden="false" customHeight="false" outlineLevel="0" collapsed="false">
      <c r="E358" s="28"/>
    </row>
    <row r="359" customFormat="false" ht="13.8" hidden="false" customHeight="false" outlineLevel="0" collapsed="false">
      <c r="E359" s="28"/>
    </row>
    <row r="360" customFormat="false" ht="13.8" hidden="false" customHeight="false" outlineLevel="0" collapsed="false">
      <c r="E360" s="28"/>
    </row>
    <row r="361" customFormat="false" ht="13.8" hidden="false" customHeight="false" outlineLevel="0" collapsed="false">
      <c r="E361" s="28"/>
    </row>
    <row r="362" customFormat="false" ht="13.8" hidden="false" customHeight="false" outlineLevel="0" collapsed="false">
      <c r="E362" s="28"/>
    </row>
    <row r="363" customFormat="false" ht="13.8" hidden="false" customHeight="false" outlineLevel="0" collapsed="false">
      <c r="E363" s="28"/>
    </row>
    <row r="364" customFormat="false" ht="13.8" hidden="false" customHeight="false" outlineLevel="0" collapsed="false">
      <c r="E364" s="28"/>
    </row>
    <row r="365" customFormat="false" ht="13.8" hidden="false" customHeight="false" outlineLevel="0" collapsed="false">
      <c r="E365" s="28"/>
    </row>
    <row r="366" customFormat="false" ht="13.8" hidden="false" customHeight="false" outlineLevel="0" collapsed="false">
      <c r="E366" s="28"/>
    </row>
    <row r="367" customFormat="false" ht="13.8" hidden="false" customHeight="false" outlineLevel="0" collapsed="false">
      <c r="E367" s="28"/>
    </row>
    <row r="368" customFormat="false" ht="13.8" hidden="false" customHeight="false" outlineLevel="0" collapsed="false">
      <c r="E368" s="28"/>
    </row>
    <row r="369" customFormat="false" ht="13.8" hidden="false" customHeight="false" outlineLevel="0" collapsed="false">
      <c r="E369" s="28"/>
    </row>
    <row r="370" customFormat="false" ht="13.8" hidden="false" customHeight="false" outlineLevel="0" collapsed="false">
      <c r="E370" s="28"/>
    </row>
    <row r="371" customFormat="false" ht="13.8" hidden="false" customHeight="false" outlineLevel="0" collapsed="false">
      <c r="E371" s="28"/>
    </row>
    <row r="372" customFormat="false" ht="13.8" hidden="false" customHeight="false" outlineLevel="0" collapsed="false">
      <c r="E372" s="28"/>
    </row>
    <row r="373" customFormat="false" ht="13.8" hidden="false" customHeight="false" outlineLevel="0" collapsed="false">
      <c r="E373" s="28"/>
    </row>
    <row r="374" customFormat="false" ht="13.8" hidden="false" customHeight="false" outlineLevel="0" collapsed="false">
      <c r="E374" s="28"/>
    </row>
    <row r="375" customFormat="false" ht="13.8" hidden="false" customHeight="false" outlineLevel="0" collapsed="false">
      <c r="E375" s="28"/>
    </row>
    <row r="376" customFormat="false" ht="13.8" hidden="false" customHeight="false" outlineLevel="0" collapsed="false">
      <c r="E376" s="28"/>
    </row>
    <row r="377" customFormat="false" ht="13.8" hidden="false" customHeight="false" outlineLevel="0" collapsed="false">
      <c r="E377" s="28"/>
    </row>
    <row r="378" customFormat="false" ht="13.8" hidden="false" customHeight="false" outlineLevel="0" collapsed="false">
      <c r="E378" s="28"/>
    </row>
    <row r="379" customFormat="false" ht="13.8" hidden="false" customHeight="false" outlineLevel="0" collapsed="false">
      <c r="E379" s="28"/>
    </row>
    <row r="380" customFormat="false" ht="13.8" hidden="false" customHeight="false" outlineLevel="0" collapsed="false">
      <c r="E380" s="28"/>
    </row>
    <row r="381" customFormat="false" ht="13.8" hidden="false" customHeight="false" outlineLevel="0" collapsed="false">
      <c r="E381" s="28"/>
    </row>
    <row r="382" customFormat="false" ht="13.8" hidden="false" customHeight="false" outlineLevel="0" collapsed="false">
      <c r="E382" s="28"/>
    </row>
    <row r="383" customFormat="false" ht="13.8" hidden="false" customHeight="false" outlineLevel="0" collapsed="false">
      <c r="E383" s="28"/>
    </row>
    <row r="384" customFormat="false" ht="13.8" hidden="false" customHeight="false" outlineLevel="0" collapsed="false">
      <c r="E384" s="28"/>
    </row>
    <row r="385" customFormat="false" ht="13.8" hidden="false" customHeight="false" outlineLevel="0" collapsed="false">
      <c r="E385" s="28"/>
    </row>
    <row r="386" customFormat="false" ht="13.8" hidden="false" customHeight="false" outlineLevel="0" collapsed="false">
      <c r="E386" s="28"/>
    </row>
    <row r="387" customFormat="false" ht="13.8" hidden="false" customHeight="false" outlineLevel="0" collapsed="false">
      <c r="E387" s="28"/>
    </row>
    <row r="388" customFormat="false" ht="13.8" hidden="false" customHeight="false" outlineLevel="0" collapsed="false">
      <c r="E388" s="28"/>
    </row>
    <row r="389" customFormat="false" ht="13.8" hidden="false" customHeight="false" outlineLevel="0" collapsed="false">
      <c r="E389" s="28"/>
    </row>
    <row r="390" customFormat="false" ht="13.8" hidden="false" customHeight="false" outlineLevel="0" collapsed="false">
      <c r="E390" s="28"/>
    </row>
    <row r="391" customFormat="false" ht="13.8" hidden="false" customHeight="false" outlineLevel="0" collapsed="false">
      <c r="E391" s="28"/>
    </row>
    <row r="392" customFormat="false" ht="13.8" hidden="false" customHeight="false" outlineLevel="0" collapsed="false">
      <c r="E392" s="28"/>
    </row>
    <row r="393" customFormat="false" ht="13.8" hidden="false" customHeight="false" outlineLevel="0" collapsed="false">
      <c r="E393" s="28"/>
    </row>
    <row r="394" customFormat="false" ht="13.8" hidden="false" customHeight="false" outlineLevel="0" collapsed="false">
      <c r="E394" s="28"/>
    </row>
    <row r="395" customFormat="false" ht="13.8" hidden="false" customHeight="false" outlineLevel="0" collapsed="false">
      <c r="E395" s="28"/>
    </row>
    <row r="396" customFormat="false" ht="13.8" hidden="false" customHeight="false" outlineLevel="0" collapsed="false">
      <c r="E396" s="28"/>
    </row>
    <row r="397" customFormat="false" ht="13.8" hidden="false" customHeight="false" outlineLevel="0" collapsed="false">
      <c r="E397" s="28"/>
    </row>
    <row r="398" customFormat="false" ht="13.8" hidden="false" customHeight="false" outlineLevel="0" collapsed="false">
      <c r="E398" s="28"/>
    </row>
    <row r="399" customFormat="false" ht="13.8" hidden="false" customHeight="false" outlineLevel="0" collapsed="false">
      <c r="E399" s="28"/>
    </row>
    <row r="400" customFormat="false" ht="13.8" hidden="false" customHeight="false" outlineLevel="0" collapsed="false">
      <c r="E400" s="28"/>
    </row>
    <row r="401" customFormat="false" ht="13.8" hidden="false" customHeight="false" outlineLevel="0" collapsed="false">
      <c r="E401" s="28"/>
    </row>
    <row r="402" customFormat="false" ht="13.8" hidden="false" customHeight="false" outlineLevel="0" collapsed="false">
      <c r="E402" s="28"/>
    </row>
    <row r="403" customFormat="false" ht="13.8" hidden="false" customHeight="false" outlineLevel="0" collapsed="false">
      <c r="E403" s="28"/>
    </row>
    <row r="404" customFormat="false" ht="13.8" hidden="false" customHeight="false" outlineLevel="0" collapsed="false">
      <c r="E404" s="28"/>
    </row>
    <row r="405" customFormat="false" ht="13.8" hidden="false" customHeight="false" outlineLevel="0" collapsed="false">
      <c r="E405" s="28"/>
    </row>
    <row r="406" customFormat="false" ht="13.8" hidden="false" customHeight="false" outlineLevel="0" collapsed="false">
      <c r="E406" s="28"/>
    </row>
    <row r="407" customFormat="false" ht="13.8" hidden="false" customHeight="false" outlineLevel="0" collapsed="false">
      <c r="E407" s="28"/>
    </row>
    <row r="408" customFormat="false" ht="13.8" hidden="false" customHeight="false" outlineLevel="0" collapsed="false">
      <c r="E408" s="28"/>
    </row>
    <row r="409" customFormat="false" ht="13.8" hidden="false" customHeight="false" outlineLevel="0" collapsed="false">
      <c r="E409" s="28"/>
    </row>
    <row r="410" customFormat="false" ht="13.8" hidden="false" customHeight="false" outlineLevel="0" collapsed="false">
      <c r="E410" s="28"/>
    </row>
    <row r="411" customFormat="false" ht="13.8" hidden="false" customHeight="false" outlineLevel="0" collapsed="false">
      <c r="E411" s="28"/>
    </row>
    <row r="412" customFormat="false" ht="13.8" hidden="false" customHeight="false" outlineLevel="0" collapsed="false">
      <c r="E412" s="28"/>
    </row>
    <row r="413" customFormat="false" ht="13.8" hidden="false" customHeight="false" outlineLevel="0" collapsed="false">
      <c r="E413" s="28"/>
    </row>
    <row r="414" customFormat="false" ht="13.8" hidden="false" customHeight="false" outlineLevel="0" collapsed="false">
      <c r="E414" s="28"/>
    </row>
    <row r="415" customFormat="false" ht="13.8" hidden="false" customHeight="false" outlineLevel="0" collapsed="false">
      <c r="E415" s="28"/>
    </row>
    <row r="416" customFormat="false" ht="13.8" hidden="false" customHeight="false" outlineLevel="0" collapsed="false">
      <c r="E416" s="28"/>
    </row>
    <row r="417" customFormat="false" ht="13.8" hidden="false" customHeight="false" outlineLevel="0" collapsed="false">
      <c r="E417" s="28"/>
    </row>
    <row r="418" customFormat="false" ht="13.8" hidden="false" customHeight="false" outlineLevel="0" collapsed="false">
      <c r="E418" s="28"/>
    </row>
    <row r="419" customFormat="false" ht="13.8" hidden="false" customHeight="false" outlineLevel="0" collapsed="false">
      <c r="E419" s="28"/>
    </row>
    <row r="420" customFormat="false" ht="13.8" hidden="false" customHeight="false" outlineLevel="0" collapsed="false">
      <c r="E420" s="28"/>
    </row>
    <row r="421" customFormat="false" ht="13.8" hidden="false" customHeight="false" outlineLevel="0" collapsed="false">
      <c r="E421" s="28"/>
    </row>
    <row r="422" customFormat="false" ht="13.8" hidden="false" customHeight="false" outlineLevel="0" collapsed="false">
      <c r="E422" s="28"/>
    </row>
    <row r="423" customFormat="false" ht="13.8" hidden="false" customHeight="false" outlineLevel="0" collapsed="false">
      <c r="E423" s="28"/>
    </row>
    <row r="424" customFormat="false" ht="13.8" hidden="false" customHeight="false" outlineLevel="0" collapsed="false">
      <c r="E424" s="28"/>
    </row>
    <row r="425" customFormat="false" ht="13.8" hidden="false" customHeight="false" outlineLevel="0" collapsed="false">
      <c r="E425" s="28"/>
    </row>
    <row r="426" customFormat="false" ht="13.8" hidden="false" customHeight="false" outlineLevel="0" collapsed="false">
      <c r="E426" s="28"/>
    </row>
    <row r="427" customFormat="false" ht="13.8" hidden="false" customHeight="false" outlineLevel="0" collapsed="false">
      <c r="E427" s="28"/>
    </row>
    <row r="428" customFormat="false" ht="13.8" hidden="false" customHeight="false" outlineLevel="0" collapsed="false">
      <c r="E428" s="28"/>
    </row>
    <row r="429" customFormat="false" ht="13.8" hidden="false" customHeight="false" outlineLevel="0" collapsed="false">
      <c r="E429" s="28"/>
    </row>
    <row r="430" customFormat="false" ht="13.8" hidden="false" customHeight="false" outlineLevel="0" collapsed="false">
      <c r="E430" s="28"/>
    </row>
    <row r="431" customFormat="false" ht="13.8" hidden="false" customHeight="false" outlineLevel="0" collapsed="false">
      <c r="E431" s="28"/>
    </row>
    <row r="432" customFormat="false" ht="13.8" hidden="false" customHeight="false" outlineLevel="0" collapsed="false">
      <c r="E432" s="28"/>
    </row>
    <row r="433" customFormat="false" ht="13.8" hidden="false" customHeight="false" outlineLevel="0" collapsed="false">
      <c r="E433" s="28"/>
    </row>
    <row r="434" customFormat="false" ht="13.8" hidden="false" customHeight="false" outlineLevel="0" collapsed="false">
      <c r="E434" s="28"/>
    </row>
    <row r="435" customFormat="false" ht="13.8" hidden="false" customHeight="false" outlineLevel="0" collapsed="false">
      <c r="E435" s="28"/>
    </row>
    <row r="436" customFormat="false" ht="13.8" hidden="false" customHeight="false" outlineLevel="0" collapsed="false">
      <c r="E436" s="28"/>
    </row>
    <row r="437" customFormat="false" ht="13.8" hidden="false" customHeight="false" outlineLevel="0" collapsed="false">
      <c r="E437" s="28"/>
    </row>
    <row r="438" customFormat="false" ht="13.8" hidden="false" customHeight="false" outlineLevel="0" collapsed="false">
      <c r="E438" s="28"/>
    </row>
    <row r="439" customFormat="false" ht="13.8" hidden="false" customHeight="false" outlineLevel="0" collapsed="false">
      <c r="E439" s="28"/>
    </row>
    <row r="440" customFormat="false" ht="13.8" hidden="false" customHeight="false" outlineLevel="0" collapsed="false">
      <c r="E440" s="28"/>
    </row>
    <row r="441" customFormat="false" ht="13.8" hidden="false" customHeight="false" outlineLevel="0" collapsed="false">
      <c r="E441" s="28"/>
    </row>
    <row r="442" customFormat="false" ht="13.8" hidden="false" customHeight="false" outlineLevel="0" collapsed="false">
      <c r="E442" s="28"/>
    </row>
    <row r="443" customFormat="false" ht="13.8" hidden="false" customHeight="false" outlineLevel="0" collapsed="false">
      <c r="E443" s="28"/>
    </row>
    <row r="444" customFormat="false" ht="13.8" hidden="false" customHeight="false" outlineLevel="0" collapsed="false">
      <c r="E444" s="28"/>
    </row>
    <row r="445" customFormat="false" ht="13.8" hidden="false" customHeight="false" outlineLevel="0" collapsed="false">
      <c r="E445" s="28"/>
    </row>
    <row r="446" customFormat="false" ht="13.8" hidden="false" customHeight="false" outlineLevel="0" collapsed="false">
      <c r="E446" s="28"/>
    </row>
    <row r="447" customFormat="false" ht="13.8" hidden="false" customHeight="false" outlineLevel="0" collapsed="false">
      <c r="E447" s="28"/>
    </row>
    <row r="448" customFormat="false" ht="13.8" hidden="false" customHeight="false" outlineLevel="0" collapsed="false">
      <c r="E448" s="28"/>
    </row>
    <row r="449" customFormat="false" ht="13.8" hidden="false" customHeight="false" outlineLevel="0" collapsed="false">
      <c r="E449" s="28"/>
    </row>
    <row r="450" customFormat="false" ht="13.8" hidden="false" customHeight="false" outlineLevel="0" collapsed="false">
      <c r="E450" s="28"/>
    </row>
    <row r="451" customFormat="false" ht="13.8" hidden="false" customHeight="false" outlineLevel="0" collapsed="false">
      <c r="E451" s="28"/>
    </row>
    <row r="452" customFormat="false" ht="13.8" hidden="false" customHeight="false" outlineLevel="0" collapsed="false">
      <c r="E452" s="28"/>
    </row>
    <row r="453" customFormat="false" ht="13.8" hidden="false" customHeight="false" outlineLevel="0" collapsed="false">
      <c r="E453" s="28"/>
    </row>
    <row r="454" customFormat="false" ht="13.8" hidden="false" customHeight="false" outlineLevel="0" collapsed="false">
      <c r="E454" s="28"/>
    </row>
    <row r="455" customFormat="false" ht="13.8" hidden="false" customHeight="false" outlineLevel="0" collapsed="false">
      <c r="E455" s="28"/>
    </row>
    <row r="456" customFormat="false" ht="13.8" hidden="false" customHeight="false" outlineLevel="0" collapsed="false">
      <c r="E456" s="28"/>
    </row>
    <row r="457" customFormat="false" ht="13.8" hidden="false" customHeight="false" outlineLevel="0" collapsed="false">
      <c r="E457" s="28"/>
    </row>
    <row r="458" customFormat="false" ht="13.8" hidden="false" customHeight="false" outlineLevel="0" collapsed="false">
      <c r="E458" s="28"/>
    </row>
    <row r="459" customFormat="false" ht="13.8" hidden="false" customHeight="false" outlineLevel="0" collapsed="false">
      <c r="E459" s="28"/>
    </row>
    <row r="460" customFormat="false" ht="13.8" hidden="false" customHeight="false" outlineLevel="0" collapsed="false">
      <c r="E460" s="28"/>
    </row>
    <row r="461" customFormat="false" ht="13.8" hidden="false" customHeight="false" outlineLevel="0" collapsed="false">
      <c r="E461" s="28"/>
    </row>
    <row r="462" customFormat="false" ht="13.8" hidden="false" customHeight="false" outlineLevel="0" collapsed="false">
      <c r="E462" s="28"/>
    </row>
    <row r="463" customFormat="false" ht="13.8" hidden="false" customHeight="false" outlineLevel="0" collapsed="false">
      <c r="E463" s="28"/>
    </row>
    <row r="464" customFormat="false" ht="13.8" hidden="false" customHeight="false" outlineLevel="0" collapsed="false">
      <c r="E464" s="28"/>
    </row>
    <row r="465" customFormat="false" ht="13.8" hidden="false" customHeight="false" outlineLevel="0" collapsed="false">
      <c r="E465" s="28"/>
    </row>
    <row r="466" customFormat="false" ht="13.8" hidden="false" customHeight="false" outlineLevel="0" collapsed="false">
      <c r="E466" s="28"/>
    </row>
    <row r="467" customFormat="false" ht="13.8" hidden="false" customHeight="false" outlineLevel="0" collapsed="false">
      <c r="E467" s="28"/>
    </row>
    <row r="468" customFormat="false" ht="13.8" hidden="false" customHeight="false" outlineLevel="0" collapsed="false">
      <c r="E468" s="28"/>
    </row>
    <row r="469" customFormat="false" ht="13.8" hidden="false" customHeight="false" outlineLevel="0" collapsed="false">
      <c r="E469" s="28"/>
    </row>
    <row r="470" customFormat="false" ht="13.8" hidden="false" customHeight="false" outlineLevel="0" collapsed="false">
      <c r="E470" s="28"/>
    </row>
    <row r="471" customFormat="false" ht="13.8" hidden="false" customHeight="false" outlineLevel="0" collapsed="false">
      <c r="E471" s="28"/>
    </row>
    <row r="472" customFormat="false" ht="13.8" hidden="false" customHeight="false" outlineLevel="0" collapsed="false">
      <c r="E472" s="28"/>
    </row>
    <row r="473" customFormat="false" ht="13.8" hidden="false" customHeight="false" outlineLevel="0" collapsed="false">
      <c r="E473" s="28"/>
    </row>
    <row r="474" customFormat="false" ht="13.8" hidden="false" customHeight="false" outlineLevel="0" collapsed="false">
      <c r="E474" s="28"/>
    </row>
    <row r="475" customFormat="false" ht="13.8" hidden="false" customHeight="false" outlineLevel="0" collapsed="false">
      <c r="E475" s="28"/>
    </row>
    <row r="476" customFormat="false" ht="13.8" hidden="false" customHeight="false" outlineLevel="0" collapsed="false">
      <c r="E476" s="28"/>
    </row>
    <row r="477" customFormat="false" ht="13.8" hidden="false" customHeight="false" outlineLevel="0" collapsed="false">
      <c r="E477" s="28"/>
    </row>
    <row r="478" customFormat="false" ht="13.8" hidden="false" customHeight="false" outlineLevel="0" collapsed="false">
      <c r="E478" s="28"/>
    </row>
    <row r="479" customFormat="false" ht="13.8" hidden="false" customHeight="false" outlineLevel="0" collapsed="false">
      <c r="E479" s="28"/>
    </row>
    <row r="480" customFormat="false" ht="13.8" hidden="false" customHeight="false" outlineLevel="0" collapsed="false">
      <c r="E480" s="28"/>
    </row>
    <row r="481" customFormat="false" ht="13.8" hidden="false" customHeight="false" outlineLevel="0" collapsed="false">
      <c r="E481" s="28"/>
    </row>
    <row r="482" customFormat="false" ht="13.8" hidden="false" customHeight="false" outlineLevel="0" collapsed="false">
      <c r="E482" s="28"/>
    </row>
    <row r="483" customFormat="false" ht="13.8" hidden="false" customHeight="false" outlineLevel="0" collapsed="false">
      <c r="E483" s="28"/>
    </row>
    <row r="484" customFormat="false" ht="13.8" hidden="false" customHeight="false" outlineLevel="0" collapsed="false">
      <c r="E484" s="28"/>
    </row>
    <row r="485" customFormat="false" ht="13.8" hidden="false" customHeight="false" outlineLevel="0" collapsed="false">
      <c r="E485" s="28"/>
    </row>
    <row r="486" customFormat="false" ht="13.8" hidden="false" customHeight="false" outlineLevel="0" collapsed="false">
      <c r="E486" s="28"/>
    </row>
    <row r="487" customFormat="false" ht="13.8" hidden="false" customHeight="false" outlineLevel="0" collapsed="false">
      <c r="E487" s="28"/>
    </row>
    <row r="488" customFormat="false" ht="13.8" hidden="false" customHeight="false" outlineLevel="0" collapsed="false">
      <c r="E488" s="28"/>
    </row>
    <row r="489" customFormat="false" ht="13.8" hidden="false" customHeight="false" outlineLevel="0" collapsed="false">
      <c r="E489" s="28"/>
    </row>
    <row r="490" customFormat="false" ht="13.8" hidden="false" customHeight="false" outlineLevel="0" collapsed="false">
      <c r="E490" s="28"/>
    </row>
    <row r="491" customFormat="false" ht="13.8" hidden="false" customHeight="false" outlineLevel="0" collapsed="false">
      <c r="E491" s="28"/>
    </row>
    <row r="492" customFormat="false" ht="13.8" hidden="false" customHeight="false" outlineLevel="0" collapsed="false">
      <c r="E492" s="28"/>
    </row>
    <row r="493" customFormat="false" ht="13.8" hidden="false" customHeight="false" outlineLevel="0" collapsed="false">
      <c r="E493" s="28"/>
    </row>
    <row r="494" customFormat="false" ht="13.8" hidden="false" customHeight="false" outlineLevel="0" collapsed="false">
      <c r="E494" s="28"/>
    </row>
    <row r="495" customFormat="false" ht="13.8" hidden="false" customHeight="false" outlineLevel="0" collapsed="false">
      <c r="E495" s="28"/>
    </row>
    <row r="496" customFormat="false" ht="13.8" hidden="false" customHeight="false" outlineLevel="0" collapsed="false">
      <c r="E496" s="28"/>
    </row>
    <row r="497" customFormat="false" ht="13.8" hidden="false" customHeight="false" outlineLevel="0" collapsed="false">
      <c r="E497" s="28"/>
    </row>
    <row r="498" customFormat="false" ht="13.8" hidden="false" customHeight="false" outlineLevel="0" collapsed="false">
      <c r="E498" s="28"/>
    </row>
    <row r="499" customFormat="false" ht="13.8" hidden="false" customHeight="false" outlineLevel="0" collapsed="false">
      <c r="E499" s="28"/>
    </row>
    <row r="500" customFormat="false" ht="13.8" hidden="false" customHeight="false" outlineLevel="0" collapsed="false">
      <c r="E500" s="28"/>
    </row>
    <row r="501" customFormat="false" ht="13.8" hidden="false" customHeight="false" outlineLevel="0" collapsed="false">
      <c r="E501" s="28"/>
    </row>
    <row r="502" customFormat="false" ht="13.8" hidden="false" customHeight="false" outlineLevel="0" collapsed="false">
      <c r="E502" s="28"/>
    </row>
    <row r="503" customFormat="false" ht="13.8" hidden="false" customHeight="false" outlineLevel="0" collapsed="false">
      <c r="E503" s="28"/>
    </row>
    <row r="504" customFormat="false" ht="13.8" hidden="false" customHeight="false" outlineLevel="0" collapsed="false">
      <c r="E504" s="28"/>
    </row>
    <row r="505" customFormat="false" ht="13.8" hidden="false" customHeight="false" outlineLevel="0" collapsed="false">
      <c r="E505" s="28"/>
    </row>
    <row r="506" customFormat="false" ht="13.8" hidden="false" customHeight="false" outlineLevel="0" collapsed="false">
      <c r="E506" s="28"/>
    </row>
    <row r="507" customFormat="false" ht="13.8" hidden="false" customHeight="false" outlineLevel="0" collapsed="false">
      <c r="E507" s="28"/>
    </row>
    <row r="508" customFormat="false" ht="13.8" hidden="false" customHeight="false" outlineLevel="0" collapsed="false">
      <c r="E508" s="28"/>
    </row>
    <row r="509" customFormat="false" ht="13.8" hidden="false" customHeight="false" outlineLevel="0" collapsed="false">
      <c r="E509" s="28"/>
    </row>
    <row r="510" customFormat="false" ht="13.8" hidden="false" customHeight="false" outlineLevel="0" collapsed="false">
      <c r="E510" s="28"/>
    </row>
    <row r="511" customFormat="false" ht="13.8" hidden="false" customHeight="false" outlineLevel="0" collapsed="false">
      <c r="E511" s="28"/>
    </row>
    <row r="512" customFormat="false" ht="13.8" hidden="false" customHeight="false" outlineLevel="0" collapsed="false">
      <c r="E512" s="28"/>
    </row>
    <row r="513" customFormat="false" ht="13.8" hidden="false" customHeight="false" outlineLevel="0" collapsed="false">
      <c r="E513" s="28"/>
    </row>
    <row r="514" customFormat="false" ht="13.8" hidden="false" customHeight="false" outlineLevel="0" collapsed="false">
      <c r="E514" s="28"/>
    </row>
    <row r="515" customFormat="false" ht="13.8" hidden="false" customHeight="false" outlineLevel="0" collapsed="false">
      <c r="E515" s="28"/>
    </row>
    <row r="516" customFormat="false" ht="13.8" hidden="false" customHeight="false" outlineLevel="0" collapsed="false">
      <c r="E516" s="28"/>
    </row>
    <row r="517" customFormat="false" ht="13.8" hidden="false" customHeight="false" outlineLevel="0" collapsed="false">
      <c r="E517" s="28"/>
    </row>
    <row r="518" customFormat="false" ht="13.8" hidden="false" customHeight="false" outlineLevel="0" collapsed="false">
      <c r="E518" s="28"/>
    </row>
    <row r="519" customFormat="false" ht="13.8" hidden="false" customHeight="false" outlineLevel="0" collapsed="false">
      <c r="E519" s="28"/>
    </row>
    <row r="520" customFormat="false" ht="13.8" hidden="false" customHeight="false" outlineLevel="0" collapsed="false">
      <c r="E520" s="28"/>
    </row>
    <row r="521" customFormat="false" ht="13.8" hidden="false" customHeight="false" outlineLevel="0" collapsed="false">
      <c r="E521" s="28"/>
    </row>
    <row r="522" customFormat="false" ht="13.8" hidden="false" customHeight="false" outlineLevel="0" collapsed="false">
      <c r="E522" s="28"/>
    </row>
    <row r="523" customFormat="false" ht="13.8" hidden="false" customHeight="false" outlineLevel="0" collapsed="false">
      <c r="E523" s="28"/>
    </row>
    <row r="524" customFormat="false" ht="13.8" hidden="false" customHeight="false" outlineLevel="0" collapsed="false">
      <c r="E524" s="28"/>
    </row>
    <row r="525" customFormat="false" ht="13.8" hidden="false" customHeight="false" outlineLevel="0" collapsed="false">
      <c r="E525" s="28"/>
    </row>
    <row r="526" customFormat="false" ht="13.8" hidden="false" customHeight="false" outlineLevel="0" collapsed="false">
      <c r="E526" s="28"/>
    </row>
    <row r="527" customFormat="false" ht="13.8" hidden="false" customHeight="false" outlineLevel="0" collapsed="false">
      <c r="E527" s="28"/>
    </row>
    <row r="528" customFormat="false" ht="13.8" hidden="false" customHeight="false" outlineLevel="0" collapsed="false">
      <c r="E528" s="28"/>
    </row>
    <row r="529" customFormat="false" ht="13.8" hidden="false" customHeight="false" outlineLevel="0" collapsed="false">
      <c r="E529" s="28"/>
    </row>
    <row r="530" customFormat="false" ht="13.8" hidden="false" customHeight="false" outlineLevel="0" collapsed="false">
      <c r="E530" s="28"/>
    </row>
    <row r="531" customFormat="false" ht="13.8" hidden="false" customHeight="false" outlineLevel="0" collapsed="false">
      <c r="E531" s="28"/>
    </row>
    <row r="532" customFormat="false" ht="13.8" hidden="false" customHeight="false" outlineLevel="0" collapsed="false">
      <c r="E532" s="28"/>
    </row>
    <row r="533" customFormat="false" ht="13.8" hidden="false" customHeight="false" outlineLevel="0" collapsed="false">
      <c r="E533" s="28"/>
    </row>
    <row r="534" customFormat="false" ht="13.8" hidden="false" customHeight="false" outlineLevel="0" collapsed="false">
      <c r="E534" s="28"/>
    </row>
    <row r="535" customFormat="false" ht="13.8" hidden="false" customHeight="false" outlineLevel="0" collapsed="false">
      <c r="E535" s="28"/>
    </row>
    <row r="536" customFormat="false" ht="13.8" hidden="false" customHeight="false" outlineLevel="0" collapsed="false">
      <c r="E536" s="28"/>
    </row>
    <row r="537" customFormat="false" ht="13.8" hidden="false" customHeight="false" outlineLevel="0" collapsed="false">
      <c r="E537" s="28"/>
    </row>
    <row r="538" customFormat="false" ht="13.8" hidden="false" customHeight="false" outlineLevel="0" collapsed="false">
      <c r="E538" s="28"/>
    </row>
    <row r="539" customFormat="false" ht="13.8" hidden="false" customHeight="false" outlineLevel="0" collapsed="false">
      <c r="E539" s="28"/>
    </row>
    <row r="540" customFormat="false" ht="13.8" hidden="false" customHeight="false" outlineLevel="0" collapsed="false">
      <c r="E540" s="28"/>
    </row>
    <row r="541" customFormat="false" ht="13.8" hidden="false" customHeight="false" outlineLevel="0" collapsed="false">
      <c r="E541" s="28"/>
    </row>
    <row r="542" customFormat="false" ht="13.8" hidden="false" customHeight="false" outlineLevel="0" collapsed="false">
      <c r="E542" s="28"/>
    </row>
    <row r="543" customFormat="false" ht="13.8" hidden="false" customHeight="false" outlineLevel="0" collapsed="false">
      <c r="E543" s="28"/>
    </row>
    <row r="544" customFormat="false" ht="13.8" hidden="false" customHeight="false" outlineLevel="0" collapsed="false">
      <c r="E544" s="28"/>
    </row>
    <row r="545" customFormat="false" ht="13.8" hidden="false" customHeight="false" outlineLevel="0" collapsed="false">
      <c r="E545" s="28"/>
    </row>
    <row r="546" customFormat="false" ht="13.8" hidden="false" customHeight="false" outlineLevel="0" collapsed="false">
      <c r="E546" s="28"/>
    </row>
    <row r="547" customFormat="false" ht="13.8" hidden="false" customHeight="false" outlineLevel="0" collapsed="false">
      <c r="E547" s="28"/>
    </row>
    <row r="548" customFormat="false" ht="13.8" hidden="false" customHeight="false" outlineLevel="0" collapsed="false">
      <c r="E548" s="28"/>
    </row>
    <row r="549" customFormat="false" ht="13.8" hidden="false" customHeight="false" outlineLevel="0" collapsed="false">
      <c r="E549" s="28"/>
    </row>
    <row r="550" customFormat="false" ht="13.8" hidden="false" customHeight="false" outlineLevel="0" collapsed="false">
      <c r="E550" s="28"/>
    </row>
    <row r="551" customFormat="false" ht="13.8" hidden="false" customHeight="false" outlineLevel="0" collapsed="false">
      <c r="E551" s="28"/>
    </row>
    <row r="552" customFormat="false" ht="13.8" hidden="false" customHeight="false" outlineLevel="0" collapsed="false">
      <c r="E552" s="28"/>
    </row>
    <row r="553" customFormat="false" ht="13.8" hidden="false" customHeight="false" outlineLevel="0" collapsed="false">
      <c r="E553" s="28"/>
    </row>
    <row r="554" customFormat="false" ht="13.8" hidden="false" customHeight="false" outlineLevel="0" collapsed="false">
      <c r="E554" s="28"/>
    </row>
    <row r="555" customFormat="false" ht="13.8" hidden="false" customHeight="false" outlineLevel="0" collapsed="false">
      <c r="E555" s="28"/>
    </row>
    <row r="556" customFormat="false" ht="13.8" hidden="false" customHeight="false" outlineLevel="0" collapsed="false">
      <c r="E556" s="28"/>
    </row>
    <row r="557" customFormat="false" ht="13.8" hidden="false" customHeight="false" outlineLevel="0" collapsed="false">
      <c r="E557" s="28"/>
    </row>
    <row r="558" customFormat="false" ht="13.8" hidden="false" customHeight="false" outlineLevel="0" collapsed="false">
      <c r="E558" s="28"/>
    </row>
    <row r="559" customFormat="false" ht="13.8" hidden="false" customHeight="false" outlineLevel="0" collapsed="false">
      <c r="E559" s="28"/>
    </row>
    <row r="560" customFormat="false" ht="13.8" hidden="false" customHeight="false" outlineLevel="0" collapsed="false">
      <c r="E560" s="28"/>
    </row>
    <row r="561" customFormat="false" ht="13.8" hidden="false" customHeight="false" outlineLevel="0" collapsed="false">
      <c r="E561" s="28"/>
    </row>
    <row r="562" customFormat="false" ht="13.8" hidden="false" customHeight="false" outlineLevel="0" collapsed="false">
      <c r="E562" s="28"/>
    </row>
    <row r="563" customFormat="false" ht="13.8" hidden="false" customHeight="false" outlineLevel="0" collapsed="false">
      <c r="E563" s="28"/>
    </row>
    <row r="564" customFormat="false" ht="13.8" hidden="false" customHeight="false" outlineLevel="0" collapsed="false">
      <c r="E564" s="28"/>
    </row>
    <row r="565" customFormat="false" ht="13.8" hidden="false" customHeight="false" outlineLevel="0" collapsed="false">
      <c r="E565" s="28"/>
    </row>
    <row r="566" customFormat="false" ht="13.8" hidden="false" customHeight="false" outlineLevel="0" collapsed="false">
      <c r="E566" s="28"/>
    </row>
    <row r="567" customFormat="false" ht="13.8" hidden="false" customHeight="false" outlineLevel="0" collapsed="false">
      <c r="E567" s="28"/>
    </row>
    <row r="568" customFormat="false" ht="13.8" hidden="false" customHeight="false" outlineLevel="0" collapsed="false">
      <c r="E568" s="28"/>
    </row>
    <row r="569" customFormat="false" ht="13.8" hidden="false" customHeight="false" outlineLevel="0" collapsed="false">
      <c r="E569" s="28"/>
    </row>
    <row r="570" customFormat="false" ht="13.8" hidden="false" customHeight="false" outlineLevel="0" collapsed="false">
      <c r="E570" s="28"/>
    </row>
    <row r="571" customFormat="false" ht="13.8" hidden="false" customHeight="false" outlineLevel="0" collapsed="false">
      <c r="E571" s="28"/>
    </row>
    <row r="572" customFormat="false" ht="13.8" hidden="false" customHeight="false" outlineLevel="0" collapsed="false">
      <c r="E572" s="28"/>
    </row>
    <row r="573" customFormat="false" ht="13.8" hidden="false" customHeight="false" outlineLevel="0" collapsed="false">
      <c r="E573" s="28"/>
    </row>
    <row r="574" customFormat="false" ht="13.8" hidden="false" customHeight="false" outlineLevel="0" collapsed="false">
      <c r="E574" s="28"/>
    </row>
    <row r="575" customFormat="false" ht="13.8" hidden="false" customHeight="false" outlineLevel="0" collapsed="false">
      <c r="E575" s="28"/>
    </row>
    <row r="576" customFormat="false" ht="13.8" hidden="false" customHeight="false" outlineLevel="0" collapsed="false">
      <c r="E576" s="28"/>
    </row>
    <row r="577" customFormat="false" ht="13.8" hidden="false" customHeight="false" outlineLevel="0" collapsed="false">
      <c r="E577" s="28"/>
    </row>
    <row r="578" customFormat="false" ht="13.8" hidden="false" customHeight="false" outlineLevel="0" collapsed="false">
      <c r="E578" s="28"/>
    </row>
    <row r="579" customFormat="false" ht="13.8" hidden="false" customHeight="false" outlineLevel="0" collapsed="false">
      <c r="E579" s="28"/>
    </row>
    <row r="580" customFormat="false" ht="13.8" hidden="false" customHeight="false" outlineLevel="0" collapsed="false">
      <c r="E580" s="28"/>
    </row>
    <row r="581" customFormat="false" ht="13.8" hidden="false" customHeight="false" outlineLevel="0" collapsed="false">
      <c r="E581" s="28"/>
    </row>
    <row r="582" customFormat="false" ht="13.8" hidden="false" customHeight="false" outlineLevel="0" collapsed="false">
      <c r="E582" s="28"/>
    </row>
    <row r="583" customFormat="false" ht="13.8" hidden="false" customHeight="false" outlineLevel="0" collapsed="false">
      <c r="E583" s="28"/>
    </row>
    <row r="584" customFormat="false" ht="13.8" hidden="false" customHeight="false" outlineLevel="0" collapsed="false">
      <c r="E584" s="28"/>
    </row>
    <row r="585" customFormat="false" ht="13.8" hidden="false" customHeight="false" outlineLevel="0" collapsed="false">
      <c r="E585" s="28"/>
    </row>
    <row r="586" customFormat="false" ht="13.8" hidden="false" customHeight="false" outlineLevel="0" collapsed="false">
      <c r="E586" s="28"/>
    </row>
    <row r="587" customFormat="false" ht="13.8" hidden="false" customHeight="false" outlineLevel="0" collapsed="false">
      <c r="E587" s="28"/>
    </row>
    <row r="588" customFormat="false" ht="13.8" hidden="false" customHeight="false" outlineLevel="0" collapsed="false">
      <c r="E588" s="28"/>
    </row>
    <row r="589" customFormat="false" ht="13.8" hidden="false" customHeight="false" outlineLevel="0" collapsed="false">
      <c r="E589" s="28"/>
    </row>
    <row r="590" customFormat="false" ht="13.8" hidden="false" customHeight="false" outlineLevel="0" collapsed="false">
      <c r="E590" s="28"/>
    </row>
    <row r="591" customFormat="false" ht="13.8" hidden="false" customHeight="false" outlineLevel="0" collapsed="false">
      <c r="E591" s="28"/>
    </row>
    <row r="592" customFormat="false" ht="13.8" hidden="false" customHeight="false" outlineLevel="0" collapsed="false">
      <c r="E592" s="28"/>
    </row>
    <row r="593" customFormat="false" ht="13.8" hidden="false" customHeight="false" outlineLevel="0" collapsed="false">
      <c r="E593" s="28"/>
    </row>
    <row r="594" customFormat="false" ht="13.8" hidden="false" customHeight="false" outlineLevel="0" collapsed="false">
      <c r="E594" s="28"/>
    </row>
    <row r="595" customFormat="false" ht="13.8" hidden="false" customHeight="false" outlineLevel="0" collapsed="false">
      <c r="E595" s="28"/>
    </row>
    <row r="596" customFormat="false" ht="13.8" hidden="false" customHeight="false" outlineLevel="0" collapsed="false">
      <c r="E596" s="28"/>
    </row>
    <row r="597" customFormat="false" ht="13.8" hidden="false" customHeight="false" outlineLevel="0" collapsed="false">
      <c r="E597" s="28"/>
    </row>
    <row r="598" customFormat="false" ht="13.8" hidden="false" customHeight="false" outlineLevel="0" collapsed="false">
      <c r="E598" s="28"/>
    </row>
    <row r="599" customFormat="false" ht="13.8" hidden="false" customHeight="false" outlineLevel="0" collapsed="false">
      <c r="E599" s="28"/>
    </row>
    <row r="600" customFormat="false" ht="13.8" hidden="false" customHeight="false" outlineLevel="0" collapsed="false">
      <c r="E600" s="28"/>
    </row>
    <row r="601" customFormat="false" ht="13.8" hidden="false" customHeight="false" outlineLevel="0" collapsed="false">
      <c r="E601" s="28"/>
    </row>
    <row r="602" customFormat="false" ht="13.8" hidden="false" customHeight="false" outlineLevel="0" collapsed="false">
      <c r="E602" s="28"/>
    </row>
    <row r="603" customFormat="false" ht="13.8" hidden="false" customHeight="false" outlineLevel="0" collapsed="false">
      <c r="E603" s="28"/>
    </row>
    <row r="604" customFormat="false" ht="13.8" hidden="false" customHeight="false" outlineLevel="0" collapsed="false">
      <c r="E604" s="28"/>
    </row>
    <row r="605" customFormat="false" ht="13.8" hidden="false" customHeight="false" outlineLevel="0" collapsed="false">
      <c r="E605" s="28"/>
    </row>
    <row r="606" customFormat="false" ht="13.8" hidden="false" customHeight="false" outlineLevel="0" collapsed="false">
      <c r="E606" s="28"/>
    </row>
    <row r="607" customFormat="false" ht="13.8" hidden="false" customHeight="false" outlineLevel="0" collapsed="false">
      <c r="E607" s="28"/>
    </row>
    <row r="608" customFormat="false" ht="13.8" hidden="false" customHeight="false" outlineLevel="0" collapsed="false">
      <c r="E608" s="28"/>
    </row>
    <row r="609" customFormat="false" ht="13.8" hidden="false" customHeight="false" outlineLevel="0" collapsed="false">
      <c r="E609" s="28"/>
    </row>
    <row r="610" customFormat="false" ht="13.8" hidden="false" customHeight="false" outlineLevel="0" collapsed="false">
      <c r="E610" s="28"/>
    </row>
    <row r="611" customFormat="false" ht="13.8" hidden="false" customHeight="false" outlineLevel="0" collapsed="false">
      <c r="E611" s="28"/>
    </row>
    <row r="612" customFormat="false" ht="13.8" hidden="false" customHeight="false" outlineLevel="0" collapsed="false">
      <c r="E612" s="28"/>
    </row>
    <row r="613" customFormat="false" ht="13.8" hidden="false" customHeight="false" outlineLevel="0" collapsed="false">
      <c r="E613" s="28"/>
    </row>
    <row r="614" customFormat="false" ht="13.8" hidden="false" customHeight="false" outlineLevel="0" collapsed="false">
      <c r="E614" s="28"/>
    </row>
    <row r="615" customFormat="false" ht="13.8" hidden="false" customHeight="false" outlineLevel="0" collapsed="false">
      <c r="E615" s="28"/>
    </row>
    <row r="616" customFormat="false" ht="13.8" hidden="false" customHeight="false" outlineLevel="0" collapsed="false">
      <c r="E616" s="28"/>
    </row>
    <row r="617" customFormat="false" ht="13.8" hidden="false" customHeight="false" outlineLevel="0" collapsed="false">
      <c r="E617" s="28"/>
    </row>
    <row r="618" customFormat="false" ht="13.8" hidden="false" customHeight="false" outlineLevel="0" collapsed="false">
      <c r="E618" s="28"/>
    </row>
    <row r="619" customFormat="false" ht="13.8" hidden="false" customHeight="false" outlineLevel="0" collapsed="false">
      <c r="E619" s="28"/>
    </row>
    <row r="620" customFormat="false" ht="13.8" hidden="false" customHeight="false" outlineLevel="0" collapsed="false">
      <c r="E620" s="28"/>
    </row>
    <row r="621" customFormat="false" ht="13.8" hidden="false" customHeight="false" outlineLevel="0" collapsed="false">
      <c r="E621" s="28"/>
    </row>
    <row r="622" customFormat="false" ht="13.8" hidden="false" customHeight="false" outlineLevel="0" collapsed="false">
      <c r="E622" s="28"/>
    </row>
    <row r="623" customFormat="false" ht="13.8" hidden="false" customHeight="false" outlineLevel="0" collapsed="false">
      <c r="E623" s="28"/>
    </row>
    <row r="624" customFormat="false" ht="13.8" hidden="false" customHeight="false" outlineLevel="0" collapsed="false">
      <c r="E624" s="28"/>
    </row>
    <row r="625" customFormat="false" ht="13.8" hidden="false" customHeight="false" outlineLevel="0" collapsed="false">
      <c r="E625" s="28"/>
    </row>
    <row r="626" customFormat="false" ht="13.8" hidden="false" customHeight="false" outlineLevel="0" collapsed="false">
      <c r="E626" s="28"/>
    </row>
    <row r="627" customFormat="false" ht="13.8" hidden="false" customHeight="false" outlineLevel="0" collapsed="false">
      <c r="E627" s="28"/>
    </row>
    <row r="628" customFormat="false" ht="13.8" hidden="false" customHeight="false" outlineLevel="0" collapsed="false">
      <c r="E628" s="28"/>
    </row>
    <row r="629" customFormat="false" ht="13.8" hidden="false" customHeight="false" outlineLevel="0" collapsed="false">
      <c r="E629" s="28"/>
    </row>
    <row r="630" customFormat="false" ht="13.8" hidden="false" customHeight="false" outlineLevel="0" collapsed="false">
      <c r="E630" s="28"/>
    </row>
    <row r="631" customFormat="false" ht="13.8" hidden="false" customHeight="false" outlineLevel="0" collapsed="false">
      <c r="E631" s="28"/>
    </row>
    <row r="632" customFormat="false" ht="13.8" hidden="false" customHeight="false" outlineLevel="0" collapsed="false">
      <c r="E632" s="28"/>
    </row>
    <row r="633" customFormat="false" ht="13.8" hidden="false" customHeight="false" outlineLevel="0" collapsed="false">
      <c r="E633" s="28"/>
    </row>
    <row r="634" customFormat="false" ht="13.8" hidden="false" customHeight="false" outlineLevel="0" collapsed="false">
      <c r="E634" s="28"/>
    </row>
    <row r="635" customFormat="false" ht="13.8" hidden="false" customHeight="false" outlineLevel="0" collapsed="false">
      <c r="E635" s="28"/>
    </row>
    <row r="636" customFormat="false" ht="13.8" hidden="false" customHeight="false" outlineLevel="0" collapsed="false">
      <c r="E636" s="28"/>
    </row>
    <row r="637" customFormat="false" ht="13.8" hidden="false" customHeight="false" outlineLevel="0" collapsed="false">
      <c r="E637" s="28"/>
    </row>
    <row r="638" customFormat="false" ht="13.8" hidden="false" customHeight="false" outlineLevel="0" collapsed="false">
      <c r="E638" s="28"/>
    </row>
    <row r="639" customFormat="false" ht="13.8" hidden="false" customHeight="false" outlineLevel="0" collapsed="false">
      <c r="E639" s="28"/>
    </row>
    <row r="640" customFormat="false" ht="13.8" hidden="false" customHeight="false" outlineLevel="0" collapsed="false">
      <c r="E640" s="28"/>
    </row>
    <row r="641" customFormat="false" ht="13.8" hidden="false" customHeight="false" outlineLevel="0" collapsed="false">
      <c r="E641" s="28"/>
    </row>
    <row r="642" customFormat="false" ht="13.8" hidden="false" customHeight="false" outlineLevel="0" collapsed="false">
      <c r="E642" s="28"/>
    </row>
    <row r="643" customFormat="false" ht="13.8" hidden="false" customHeight="false" outlineLevel="0" collapsed="false">
      <c r="E643" s="28"/>
    </row>
    <row r="644" customFormat="false" ht="13.8" hidden="false" customHeight="false" outlineLevel="0" collapsed="false">
      <c r="E644" s="28"/>
    </row>
    <row r="645" customFormat="false" ht="13.8" hidden="false" customHeight="false" outlineLevel="0" collapsed="false">
      <c r="E645" s="28"/>
    </row>
    <row r="646" customFormat="false" ht="13.8" hidden="false" customHeight="false" outlineLevel="0" collapsed="false">
      <c r="E646" s="28"/>
    </row>
    <row r="647" customFormat="false" ht="13.8" hidden="false" customHeight="false" outlineLevel="0" collapsed="false">
      <c r="E647" s="28"/>
    </row>
    <row r="648" customFormat="false" ht="13.8" hidden="false" customHeight="false" outlineLevel="0" collapsed="false">
      <c r="E648" s="28"/>
    </row>
    <row r="649" customFormat="false" ht="13.8" hidden="false" customHeight="false" outlineLevel="0" collapsed="false">
      <c r="E649" s="28"/>
    </row>
    <row r="650" customFormat="false" ht="13.8" hidden="false" customHeight="false" outlineLevel="0" collapsed="false">
      <c r="E650" s="28"/>
    </row>
    <row r="651" customFormat="false" ht="13.8" hidden="false" customHeight="false" outlineLevel="0" collapsed="false">
      <c r="E651" s="28"/>
    </row>
    <row r="652" customFormat="false" ht="13.8" hidden="false" customHeight="false" outlineLevel="0" collapsed="false">
      <c r="E652" s="28"/>
    </row>
    <row r="653" customFormat="false" ht="13.8" hidden="false" customHeight="false" outlineLevel="0" collapsed="false">
      <c r="E653" s="28"/>
    </row>
    <row r="654" customFormat="false" ht="13.8" hidden="false" customHeight="false" outlineLevel="0" collapsed="false">
      <c r="E654" s="28"/>
    </row>
    <row r="655" customFormat="false" ht="13.8" hidden="false" customHeight="false" outlineLevel="0" collapsed="false">
      <c r="E655" s="28"/>
    </row>
    <row r="656" customFormat="false" ht="13.8" hidden="false" customHeight="false" outlineLevel="0" collapsed="false">
      <c r="E656" s="28"/>
    </row>
    <row r="657" customFormat="false" ht="13.8" hidden="false" customHeight="false" outlineLevel="0" collapsed="false">
      <c r="E657" s="28"/>
    </row>
    <row r="658" customFormat="false" ht="13.8" hidden="false" customHeight="false" outlineLevel="0" collapsed="false">
      <c r="E658" s="28"/>
    </row>
    <row r="659" customFormat="false" ht="13.8" hidden="false" customHeight="false" outlineLevel="0" collapsed="false">
      <c r="E659" s="28"/>
    </row>
    <row r="660" customFormat="false" ht="13.8" hidden="false" customHeight="false" outlineLevel="0" collapsed="false">
      <c r="E660" s="28"/>
    </row>
    <row r="661" customFormat="false" ht="13.8" hidden="false" customHeight="false" outlineLevel="0" collapsed="false">
      <c r="E661" s="28"/>
    </row>
    <row r="662" customFormat="false" ht="13.8" hidden="false" customHeight="false" outlineLevel="0" collapsed="false">
      <c r="E662" s="28"/>
    </row>
    <row r="663" customFormat="false" ht="13.8" hidden="false" customHeight="false" outlineLevel="0" collapsed="false">
      <c r="E663" s="28"/>
    </row>
    <row r="664" customFormat="false" ht="13.8" hidden="false" customHeight="false" outlineLevel="0" collapsed="false">
      <c r="E664" s="28"/>
    </row>
    <row r="665" customFormat="false" ht="13.8" hidden="false" customHeight="false" outlineLevel="0" collapsed="false">
      <c r="E665" s="28"/>
    </row>
    <row r="666" customFormat="false" ht="13.8" hidden="false" customHeight="false" outlineLevel="0" collapsed="false">
      <c r="E666" s="28"/>
    </row>
    <row r="667" customFormat="false" ht="13.8" hidden="false" customHeight="false" outlineLevel="0" collapsed="false">
      <c r="E667" s="28"/>
    </row>
    <row r="668" customFormat="false" ht="13.8" hidden="false" customHeight="false" outlineLevel="0" collapsed="false">
      <c r="E668" s="28"/>
    </row>
    <row r="669" customFormat="false" ht="13.8" hidden="false" customHeight="false" outlineLevel="0" collapsed="false">
      <c r="E669" s="28"/>
    </row>
    <row r="670" customFormat="false" ht="13.8" hidden="false" customHeight="false" outlineLevel="0" collapsed="false">
      <c r="E670" s="28"/>
    </row>
    <row r="671" customFormat="false" ht="13.8" hidden="false" customHeight="false" outlineLevel="0" collapsed="false">
      <c r="E671" s="28"/>
    </row>
    <row r="672" customFormat="false" ht="13.8" hidden="false" customHeight="false" outlineLevel="0" collapsed="false">
      <c r="E672" s="28"/>
    </row>
    <row r="673" customFormat="false" ht="13.8" hidden="false" customHeight="false" outlineLevel="0" collapsed="false">
      <c r="E673" s="28"/>
    </row>
    <row r="674" customFormat="false" ht="13.8" hidden="false" customHeight="false" outlineLevel="0" collapsed="false">
      <c r="E674" s="28"/>
    </row>
    <row r="675" customFormat="false" ht="13.8" hidden="false" customHeight="false" outlineLevel="0" collapsed="false">
      <c r="E675" s="28"/>
    </row>
    <row r="676" customFormat="false" ht="13.8" hidden="false" customHeight="false" outlineLevel="0" collapsed="false">
      <c r="E676" s="28"/>
    </row>
    <row r="677" customFormat="false" ht="13.8" hidden="false" customHeight="false" outlineLevel="0" collapsed="false">
      <c r="E677" s="28"/>
    </row>
    <row r="678" customFormat="false" ht="13.8" hidden="false" customHeight="false" outlineLevel="0" collapsed="false">
      <c r="E678" s="28"/>
    </row>
    <row r="679" customFormat="false" ht="13.8" hidden="false" customHeight="false" outlineLevel="0" collapsed="false">
      <c r="E679" s="28"/>
    </row>
    <row r="680" customFormat="false" ht="13.8" hidden="false" customHeight="false" outlineLevel="0" collapsed="false">
      <c r="E680" s="28"/>
    </row>
    <row r="681" customFormat="false" ht="13.8" hidden="false" customHeight="false" outlineLevel="0" collapsed="false">
      <c r="E681" s="28"/>
    </row>
    <row r="682" customFormat="false" ht="13.8" hidden="false" customHeight="false" outlineLevel="0" collapsed="false">
      <c r="E682" s="28"/>
    </row>
    <row r="683" customFormat="false" ht="13.8" hidden="false" customHeight="false" outlineLevel="0" collapsed="false">
      <c r="E683" s="28"/>
    </row>
    <row r="684" customFormat="false" ht="13.8" hidden="false" customHeight="false" outlineLevel="0" collapsed="false">
      <c r="E684" s="28"/>
    </row>
    <row r="685" customFormat="false" ht="13.8" hidden="false" customHeight="false" outlineLevel="0" collapsed="false">
      <c r="E685" s="28"/>
    </row>
    <row r="686" customFormat="false" ht="13.8" hidden="false" customHeight="false" outlineLevel="0" collapsed="false">
      <c r="E686" s="28"/>
    </row>
    <row r="687" customFormat="false" ht="13.8" hidden="false" customHeight="false" outlineLevel="0" collapsed="false">
      <c r="E687" s="28"/>
    </row>
    <row r="688" customFormat="false" ht="13.8" hidden="false" customHeight="false" outlineLevel="0" collapsed="false">
      <c r="E688" s="28"/>
    </row>
    <row r="689" customFormat="false" ht="13.8" hidden="false" customHeight="false" outlineLevel="0" collapsed="false">
      <c r="E689" s="28"/>
    </row>
    <row r="690" customFormat="false" ht="13.8" hidden="false" customHeight="false" outlineLevel="0" collapsed="false">
      <c r="E690" s="28"/>
    </row>
    <row r="691" customFormat="false" ht="13.8" hidden="false" customHeight="false" outlineLevel="0" collapsed="false">
      <c r="E691" s="28"/>
    </row>
    <row r="692" customFormat="false" ht="13.8" hidden="false" customHeight="false" outlineLevel="0" collapsed="false">
      <c r="E692" s="28"/>
    </row>
    <row r="693" customFormat="false" ht="13.8" hidden="false" customHeight="false" outlineLevel="0" collapsed="false">
      <c r="E693" s="28"/>
    </row>
    <row r="694" customFormat="false" ht="13.8" hidden="false" customHeight="false" outlineLevel="0" collapsed="false">
      <c r="E694" s="28"/>
    </row>
    <row r="695" customFormat="false" ht="13.8" hidden="false" customHeight="false" outlineLevel="0" collapsed="false">
      <c r="E695" s="28"/>
    </row>
    <row r="696" customFormat="false" ht="13.8" hidden="false" customHeight="false" outlineLevel="0" collapsed="false">
      <c r="E696" s="28"/>
    </row>
    <row r="697" customFormat="false" ht="13.8" hidden="false" customHeight="false" outlineLevel="0" collapsed="false">
      <c r="E697" s="28"/>
    </row>
    <row r="698" customFormat="false" ht="13.8" hidden="false" customHeight="false" outlineLevel="0" collapsed="false">
      <c r="E698" s="28"/>
    </row>
    <row r="699" customFormat="false" ht="13.8" hidden="false" customHeight="false" outlineLevel="0" collapsed="false">
      <c r="E699" s="28"/>
    </row>
    <row r="700" customFormat="false" ht="13.8" hidden="false" customHeight="false" outlineLevel="0" collapsed="false">
      <c r="E700" s="28"/>
    </row>
    <row r="701" customFormat="false" ht="13.8" hidden="false" customHeight="false" outlineLevel="0" collapsed="false">
      <c r="E701" s="28"/>
    </row>
    <row r="702" customFormat="false" ht="13.8" hidden="false" customHeight="false" outlineLevel="0" collapsed="false">
      <c r="E702" s="28"/>
    </row>
    <row r="703" customFormat="false" ht="13.8" hidden="false" customHeight="false" outlineLevel="0" collapsed="false">
      <c r="E703" s="28"/>
    </row>
    <row r="704" customFormat="false" ht="13.8" hidden="false" customHeight="false" outlineLevel="0" collapsed="false">
      <c r="E704" s="28"/>
    </row>
    <row r="705" customFormat="false" ht="13.8" hidden="false" customHeight="false" outlineLevel="0" collapsed="false">
      <c r="E705" s="28"/>
    </row>
    <row r="706" customFormat="false" ht="13.8" hidden="false" customHeight="false" outlineLevel="0" collapsed="false">
      <c r="E706" s="28"/>
    </row>
    <row r="707" customFormat="false" ht="13.8" hidden="false" customHeight="false" outlineLevel="0" collapsed="false">
      <c r="E707" s="28"/>
    </row>
    <row r="708" customFormat="false" ht="13.8" hidden="false" customHeight="false" outlineLevel="0" collapsed="false">
      <c r="E708" s="28"/>
    </row>
    <row r="709" customFormat="false" ht="13.8" hidden="false" customHeight="false" outlineLevel="0" collapsed="false">
      <c r="E709" s="28"/>
    </row>
    <row r="710" customFormat="false" ht="13.8" hidden="false" customHeight="false" outlineLevel="0" collapsed="false">
      <c r="E710" s="28"/>
    </row>
    <row r="711" customFormat="false" ht="13.8" hidden="false" customHeight="false" outlineLevel="0" collapsed="false">
      <c r="E711" s="28"/>
    </row>
    <row r="712" customFormat="false" ht="13.8" hidden="false" customHeight="false" outlineLevel="0" collapsed="false">
      <c r="E712" s="28"/>
    </row>
    <row r="713" customFormat="false" ht="13.8" hidden="false" customHeight="false" outlineLevel="0" collapsed="false">
      <c r="E713" s="28"/>
    </row>
    <row r="714" customFormat="false" ht="13.8" hidden="false" customHeight="false" outlineLevel="0" collapsed="false">
      <c r="E714" s="28"/>
    </row>
    <row r="715" customFormat="false" ht="13.8" hidden="false" customHeight="false" outlineLevel="0" collapsed="false">
      <c r="E715" s="28"/>
    </row>
    <row r="716" customFormat="false" ht="13.8" hidden="false" customHeight="false" outlineLevel="0" collapsed="false">
      <c r="E716" s="28"/>
    </row>
    <row r="717" customFormat="false" ht="13.8" hidden="false" customHeight="false" outlineLevel="0" collapsed="false">
      <c r="E717" s="28"/>
    </row>
    <row r="718" customFormat="false" ht="13.8" hidden="false" customHeight="false" outlineLevel="0" collapsed="false">
      <c r="E718" s="28"/>
    </row>
    <row r="719" customFormat="false" ht="13.8" hidden="false" customHeight="false" outlineLevel="0" collapsed="false">
      <c r="E719" s="28"/>
    </row>
    <row r="720" customFormat="false" ht="13.8" hidden="false" customHeight="false" outlineLevel="0" collapsed="false">
      <c r="E720" s="28"/>
    </row>
    <row r="721" customFormat="false" ht="13.8" hidden="false" customHeight="false" outlineLevel="0" collapsed="false">
      <c r="E721" s="28"/>
    </row>
    <row r="722" customFormat="false" ht="13.8" hidden="false" customHeight="false" outlineLevel="0" collapsed="false">
      <c r="E722" s="28"/>
    </row>
    <row r="723" customFormat="false" ht="13.8" hidden="false" customHeight="false" outlineLevel="0" collapsed="false">
      <c r="E723" s="28"/>
    </row>
    <row r="724" customFormat="false" ht="13.8" hidden="false" customHeight="false" outlineLevel="0" collapsed="false">
      <c r="E724" s="28"/>
    </row>
    <row r="725" customFormat="false" ht="13.8" hidden="false" customHeight="false" outlineLevel="0" collapsed="false">
      <c r="E725" s="28"/>
    </row>
    <row r="726" customFormat="false" ht="13.8" hidden="false" customHeight="false" outlineLevel="0" collapsed="false">
      <c r="E726" s="28"/>
    </row>
    <row r="727" customFormat="false" ht="13.8" hidden="false" customHeight="false" outlineLevel="0" collapsed="false">
      <c r="E727" s="28"/>
    </row>
    <row r="728" customFormat="false" ht="13.8" hidden="false" customHeight="false" outlineLevel="0" collapsed="false">
      <c r="E728" s="28"/>
    </row>
    <row r="729" customFormat="false" ht="13.8" hidden="false" customHeight="false" outlineLevel="0" collapsed="false">
      <c r="E729" s="28"/>
    </row>
    <row r="730" customFormat="false" ht="13.8" hidden="false" customHeight="false" outlineLevel="0" collapsed="false">
      <c r="E730" s="28"/>
    </row>
    <row r="731" customFormat="false" ht="13.8" hidden="false" customHeight="false" outlineLevel="0" collapsed="false">
      <c r="E731" s="28"/>
    </row>
    <row r="732" customFormat="false" ht="13.8" hidden="false" customHeight="false" outlineLevel="0" collapsed="false">
      <c r="E732" s="28"/>
    </row>
    <row r="733" customFormat="false" ht="13.8" hidden="false" customHeight="false" outlineLevel="0" collapsed="false">
      <c r="E733" s="28"/>
    </row>
    <row r="734" customFormat="false" ht="13.8" hidden="false" customHeight="false" outlineLevel="0" collapsed="false">
      <c r="E734" s="28"/>
    </row>
    <row r="735" customFormat="false" ht="13.8" hidden="false" customHeight="false" outlineLevel="0" collapsed="false">
      <c r="E735" s="28"/>
    </row>
    <row r="736" customFormat="false" ht="13.8" hidden="false" customHeight="false" outlineLevel="0" collapsed="false">
      <c r="E736" s="28"/>
    </row>
    <row r="737" customFormat="false" ht="13.8" hidden="false" customHeight="false" outlineLevel="0" collapsed="false">
      <c r="E737" s="28"/>
    </row>
    <row r="738" customFormat="false" ht="13.8" hidden="false" customHeight="false" outlineLevel="0" collapsed="false">
      <c r="E738" s="28"/>
    </row>
    <row r="739" customFormat="false" ht="13.8" hidden="false" customHeight="false" outlineLevel="0" collapsed="false">
      <c r="E739" s="28"/>
    </row>
    <row r="740" customFormat="false" ht="13.8" hidden="false" customHeight="false" outlineLevel="0" collapsed="false">
      <c r="E740" s="28"/>
    </row>
    <row r="741" customFormat="false" ht="13.8" hidden="false" customHeight="false" outlineLevel="0" collapsed="false">
      <c r="E741" s="28"/>
    </row>
    <row r="742" customFormat="false" ht="13.8" hidden="false" customHeight="false" outlineLevel="0" collapsed="false">
      <c r="E742" s="28"/>
    </row>
    <row r="743" customFormat="false" ht="13.8" hidden="false" customHeight="false" outlineLevel="0" collapsed="false">
      <c r="E743" s="28"/>
    </row>
    <row r="744" customFormat="false" ht="13.8" hidden="false" customHeight="false" outlineLevel="0" collapsed="false">
      <c r="E744" s="28"/>
    </row>
    <row r="745" customFormat="false" ht="13.8" hidden="false" customHeight="false" outlineLevel="0" collapsed="false">
      <c r="E745" s="28"/>
    </row>
    <row r="746" customFormat="false" ht="13.8" hidden="false" customHeight="false" outlineLevel="0" collapsed="false">
      <c r="E746" s="28"/>
    </row>
    <row r="747" customFormat="false" ht="13.8" hidden="false" customHeight="false" outlineLevel="0" collapsed="false">
      <c r="E747" s="28"/>
    </row>
    <row r="748" customFormat="false" ht="13.8" hidden="false" customHeight="false" outlineLevel="0" collapsed="false">
      <c r="E748" s="28"/>
    </row>
    <row r="749" customFormat="false" ht="13.8" hidden="false" customHeight="false" outlineLevel="0" collapsed="false">
      <c r="E749" s="28"/>
    </row>
    <row r="750" customFormat="false" ht="13.8" hidden="false" customHeight="false" outlineLevel="0" collapsed="false">
      <c r="E750" s="28"/>
    </row>
    <row r="751" customFormat="false" ht="13.8" hidden="false" customHeight="false" outlineLevel="0" collapsed="false">
      <c r="E751" s="28"/>
    </row>
    <row r="752" customFormat="false" ht="13.8" hidden="false" customHeight="false" outlineLevel="0" collapsed="false">
      <c r="E752" s="28"/>
    </row>
    <row r="753" customFormat="false" ht="13.8" hidden="false" customHeight="false" outlineLevel="0" collapsed="false">
      <c r="E753" s="28"/>
    </row>
    <row r="754" customFormat="false" ht="13.8" hidden="false" customHeight="false" outlineLevel="0" collapsed="false">
      <c r="E754" s="28"/>
    </row>
    <row r="755" customFormat="false" ht="13.8" hidden="false" customHeight="false" outlineLevel="0" collapsed="false">
      <c r="E755" s="28"/>
    </row>
    <row r="756" customFormat="false" ht="13.8" hidden="false" customHeight="false" outlineLevel="0" collapsed="false">
      <c r="E756" s="28"/>
    </row>
    <row r="757" customFormat="false" ht="13.8" hidden="false" customHeight="false" outlineLevel="0" collapsed="false">
      <c r="E757" s="28"/>
    </row>
    <row r="758" customFormat="false" ht="13.8" hidden="false" customHeight="false" outlineLevel="0" collapsed="false">
      <c r="E758" s="28"/>
    </row>
    <row r="759" customFormat="false" ht="13.8" hidden="false" customHeight="false" outlineLevel="0" collapsed="false">
      <c r="E759" s="28"/>
    </row>
    <row r="760" customFormat="false" ht="13.8" hidden="false" customHeight="false" outlineLevel="0" collapsed="false">
      <c r="E760" s="28"/>
    </row>
    <row r="761" customFormat="false" ht="13.8" hidden="false" customHeight="false" outlineLevel="0" collapsed="false">
      <c r="E761" s="28"/>
    </row>
    <row r="762" customFormat="false" ht="13.8" hidden="false" customHeight="false" outlineLevel="0" collapsed="false">
      <c r="E762" s="28"/>
    </row>
    <row r="763" customFormat="false" ht="13.8" hidden="false" customHeight="false" outlineLevel="0" collapsed="false">
      <c r="E763" s="28"/>
    </row>
    <row r="764" customFormat="false" ht="13.8" hidden="false" customHeight="false" outlineLevel="0" collapsed="false">
      <c r="E764" s="28"/>
    </row>
    <row r="765" customFormat="false" ht="13.8" hidden="false" customHeight="false" outlineLevel="0" collapsed="false">
      <c r="E765" s="28"/>
    </row>
    <row r="766" customFormat="false" ht="13.8" hidden="false" customHeight="false" outlineLevel="0" collapsed="false">
      <c r="E766" s="28"/>
    </row>
    <row r="767" customFormat="false" ht="13.8" hidden="false" customHeight="false" outlineLevel="0" collapsed="false">
      <c r="E767" s="28"/>
    </row>
    <row r="768" customFormat="false" ht="13.8" hidden="false" customHeight="false" outlineLevel="0" collapsed="false">
      <c r="E768" s="28"/>
    </row>
    <row r="769" customFormat="false" ht="13.8" hidden="false" customHeight="false" outlineLevel="0" collapsed="false">
      <c r="E769" s="28"/>
    </row>
    <row r="770" customFormat="false" ht="13.8" hidden="false" customHeight="false" outlineLevel="0" collapsed="false">
      <c r="E770" s="28"/>
    </row>
    <row r="771" customFormat="false" ht="13.8" hidden="false" customHeight="false" outlineLevel="0" collapsed="false">
      <c r="E771" s="28"/>
    </row>
    <row r="772" customFormat="false" ht="13.8" hidden="false" customHeight="false" outlineLevel="0" collapsed="false">
      <c r="E772" s="28"/>
    </row>
    <row r="773" customFormat="false" ht="13.8" hidden="false" customHeight="false" outlineLevel="0" collapsed="false">
      <c r="E773" s="28"/>
    </row>
    <row r="774" customFormat="false" ht="13.8" hidden="false" customHeight="false" outlineLevel="0" collapsed="false">
      <c r="E774" s="28"/>
    </row>
    <row r="775" customFormat="false" ht="13.8" hidden="false" customHeight="false" outlineLevel="0" collapsed="false">
      <c r="E775" s="28"/>
    </row>
    <row r="776" customFormat="false" ht="13.8" hidden="false" customHeight="false" outlineLevel="0" collapsed="false">
      <c r="E776" s="28"/>
    </row>
    <row r="777" customFormat="false" ht="13.8" hidden="false" customHeight="false" outlineLevel="0" collapsed="false">
      <c r="E777" s="28"/>
    </row>
    <row r="778" customFormat="false" ht="13.8" hidden="false" customHeight="false" outlineLevel="0" collapsed="false">
      <c r="E778" s="28"/>
    </row>
    <row r="779" customFormat="false" ht="13.8" hidden="false" customHeight="false" outlineLevel="0" collapsed="false">
      <c r="E779" s="28"/>
    </row>
    <row r="780" customFormat="false" ht="13.8" hidden="false" customHeight="false" outlineLevel="0" collapsed="false">
      <c r="E780" s="28"/>
    </row>
    <row r="781" customFormat="false" ht="13.8" hidden="false" customHeight="false" outlineLevel="0" collapsed="false">
      <c r="E781" s="28"/>
    </row>
    <row r="782" customFormat="false" ht="13.8" hidden="false" customHeight="false" outlineLevel="0" collapsed="false">
      <c r="E782" s="28"/>
    </row>
    <row r="783" customFormat="false" ht="13.8" hidden="false" customHeight="false" outlineLevel="0" collapsed="false">
      <c r="E783" s="28"/>
    </row>
    <row r="784" customFormat="false" ht="13.8" hidden="false" customHeight="false" outlineLevel="0" collapsed="false">
      <c r="E784" s="28"/>
    </row>
    <row r="785" customFormat="false" ht="13.8" hidden="false" customHeight="false" outlineLevel="0" collapsed="false">
      <c r="E785" s="28"/>
    </row>
    <row r="786" customFormat="false" ht="13.8" hidden="false" customHeight="false" outlineLevel="0" collapsed="false">
      <c r="E786" s="28"/>
    </row>
    <row r="787" customFormat="false" ht="13.8" hidden="false" customHeight="false" outlineLevel="0" collapsed="false">
      <c r="E787" s="28"/>
    </row>
    <row r="788" customFormat="false" ht="13.8" hidden="false" customHeight="false" outlineLevel="0" collapsed="false">
      <c r="E788" s="28"/>
    </row>
    <row r="789" customFormat="false" ht="13.8" hidden="false" customHeight="false" outlineLevel="0" collapsed="false">
      <c r="E789" s="28"/>
    </row>
    <row r="790" customFormat="false" ht="13.8" hidden="false" customHeight="false" outlineLevel="0" collapsed="false">
      <c r="E790" s="28"/>
    </row>
    <row r="791" customFormat="false" ht="13.8" hidden="false" customHeight="false" outlineLevel="0" collapsed="false">
      <c r="E791" s="28"/>
    </row>
    <row r="792" customFormat="false" ht="13.8" hidden="false" customHeight="false" outlineLevel="0" collapsed="false">
      <c r="E792" s="28"/>
    </row>
    <row r="793" customFormat="false" ht="13.8" hidden="false" customHeight="false" outlineLevel="0" collapsed="false">
      <c r="E793" s="28"/>
    </row>
    <row r="794" customFormat="false" ht="13.8" hidden="false" customHeight="false" outlineLevel="0" collapsed="false">
      <c r="E794" s="28"/>
    </row>
    <row r="795" customFormat="false" ht="13.8" hidden="false" customHeight="false" outlineLevel="0" collapsed="false">
      <c r="E795" s="28"/>
    </row>
    <row r="796" customFormat="false" ht="13.8" hidden="false" customHeight="false" outlineLevel="0" collapsed="false">
      <c r="E796" s="28"/>
    </row>
    <row r="797" customFormat="false" ht="13.8" hidden="false" customHeight="false" outlineLevel="0" collapsed="false">
      <c r="E797" s="28"/>
    </row>
    <row r="798" customFormat="false" ht="13.8" hidden="false" customHeight="false" outlineLevel="0" collapsed="false">
      <c r="E798" s="28"/>
    </row>
    <row r="799" customFormat="false" ht="13.8" hidden="false" customHeight="false" outlineLevel="0" collapsed="false">
      <c r="E799" s="28"/>
    </row>
    <row r="800" customFormat="false" ht="13.8" hidden="false" customHeight="false" outlineLevel="0" collapsed="false">
      <c r="E800" s="28"/>
    </row>
    <row r="801" customFormat="false" ht="13.8" hidden="false" customHeight="false" outlineLevel="0" collapsed="false">
      <c r="E801" s="28"/>
    </row>
    <row r="802" customFormat="false" ht="13.8" hidden="false" customHeight="false" outlineLevel="0" collapsed="false">
      <c r="E802" s="28"/>
    </row>
    <row r="803" customFormat="false" ht="13.8" hidden="false" customHeight="false" outlineLevel="0" collapsed="false">
      <c r="E803" s="28"/>
    </row>
    <row r="804" customFormat="false" ht="13.8" hidden="false" customHeight="false" outlineLevel="0" collapsed="false">
      <c r="E804" s="28"/>
    </row>
    <row r="805" customFormat="false" ht="13.8" hidden="false" customHeight="false" outlineLevel="0" collapsed="false">
      <c r="E805" s="28"/>
    </row>
    <row r="806" customFormat="false" ht="13.8" hidden="false" customHeight="false" outlineLevel="0" collapsed="false">
      <c r="E806" s="28"/>
    </row>
    <row r="807" customFormat="false" ht="13.8" hidden="false" customHeight="false" outlineLevel="0" collapsed="false">
      <c r="E807" s="28"/>
    </row>
    <row r="808" customFormat="false" ht="13.8" hidden="false" customHeight="false" outlineLevel="0" collapsed="false">
      <c r="E808" s="28"/>
    </row>
    <row r="809" customFormat="false" ht="13.8" hidden="false" customHeight="false" outlineLevel="0" collapsed="false">
      <c r="E809" s="28"/>
    </row>
    <row r="810" customFormat="false" ht="13.8" hidden="false" customHeight="false" outlineLevel="0" collapsed="false">
      <c r="E810" s="28"/>
    </row>
    <row r="811" customFormat="false" ht="13.8" hidden="false" customHeight="false" outlineLevel="0" collapsed="false">
      <c r="E811" s="28"/>
    </row>
    <row r="812" customFormat="false" ht="13.8" hidden="false" customHeight="false" outlineLevel="0" collapsed="false">
      <c r="E812" s="28"/>
    </row>
    <row r="813" customFormat="false" ht="13.8" hidden="false" customHeight="false" outlineLevel="0" collapsed="false">
      <c r="E813" s="28"/>
    </row>
    <row r="814" customFormat="false" ht="13.8" hidden="false" customHeight="false" outlineLevel="0" collapsed="false">
      <c r="E814" s="28"/>
    </row>
    <row r="815" customFormat="false" ht="13.8" hidden="false" customHeight="false" outlineLevel="0" collapsed="false">
      <c r="E815" s="28"/>
    </row>
    <row r="816" customFormat="false" ht="13.8" hidden="false" customHeight="false" outlineLevel="0" collapsed="false">
      <c r="E816" s="28"/>
    </row>
    <row r="817" customFormat="false" ht="13.8" hidden="false" customHeight="false" outlineLevel="0" collapsed="false">
      <c r="E817" s="28"/>
    </row>
    <row r="818" customFormat="false" ht="13.8" hidden="false" customHeight="false" outlineLevel="0" collapsed="false">
      <c r="E818" s="28"/>
    </row>
    <row r="819" customFormat="false" ht="13.8" hidden="false" customHeight="false" outlineLevel="0" collapsed="false">
      <c r="E819" s="28"/>
    </row>
    <row r="820" customFormat="false" ht="13.8" hidden="false" customHeight="false" outlineLevel="0" collapsed="false">
      <c r="E820" s="28"/>
    </row>
    <row r="821" customFormat="false" ht="13.8" hidden="false" customHeight="false" outlineLevel="0" collapsed="false">
      <c r="E821" s="28"/>
    </row>
    <row r="822" customFormat="false" ht="13.8" hidden="false" customHeight="false" outlineLevel="0" collapsed="false">
      <c r="E822" s="28"/>
    </row>
    <row r="823" customFormat="false" ht="13.8" hidden="false" customHeight="false" outlineLevel="0" collapsed="false">
      <c r="E823" s="28"/>
    </row>
    <row r="824" customFormat="false" ht="13.8" hidden="false" customHeight="false" outlineLevel="0" collapsed="false">
      <c r="E824" s="28"/>
    </row>
    <row r="825" customFormat="false" ht="13.8" hidden="false" customHeight="false" outlineLevel="0" collapsed="false">
      <c r="E825" s="28"/>
    </row>
    <row r="826" customFormat="false" ht="13.8" hidden="false" customHeight="false" outlineLevel="0" collapsed="false">
      <c r="E826" s="28"/>
    </row>
    <row r="827" customFormat="false" ht="13.8" hidden="false" customHeight="false" outlineLevel="0" collapsed="false">
      <c r="E827" s="28"/>
    </row>
    <row r="828" customFormat="false" ht="13.8" hidden="false" customHeight="false" outlineLevel="0" collapsed="false">
      <c r="E828" s="28"/>
    </row>
    <row r="829" customFormat="false" ht="13.8" hidden="false" customHeight="false" outlineLevel="0" collapsed="false">
      <c r="E829" s="28"/>
    </row>
    <row r="830" customFormat="false" ht="13.8" hidden="false" customHeight="false" outlineLevel="0" collapsed="false">
      <c r="E830" s="28"/>
    </row>
    <row r="831" customFormat="false" ht="13.8" hidden="false" customHeight="false" outlineLevel="0" collapsed="false">
      <c r="E831" s="28"/>
    </row>
    <row r="832" customFormat="false" ht="13.8" hidden="false" customHeight="false" outlineLevel="0" collapsed="false">
      <c r="E832" s="28"/>
    </row>
    <row r="833" customFormat="false" ht="13.8" hidden="false" customHeight="false" outlineLevel="0" collapsed="false">
      <c r="E833" s="28"/>
    </row>
    <row r="834" customFormat="false" ht="13.8" hidden="false" customHeight="false" outlineLevel="0" collapsed="false">
      <c r="E834" s="28"/>
    </row>
    <row r="835" customFormat="false" ht="13.8" hidden="false" customHeight="false" outlineLevel="0" collapsed="false">
      <c r="E835" s="28"/>
    </row>
    <row r="836" customFormat="false" ht="13.8" hidden="false" customHeight="false" outlineLevel="0" collapsed="false">
      <c r="E836" s="28"/>
    </row>
    <row r="837" customFormat="false" ht="13.8" hidden="false" customHeight="false" outlineLevel="0" collapsed="false">
      <c r="E837" s="28"/>
    </row>
    <row r="838" customFormat="false" ht="13.8" hidden="false" customHeight="false" outlineLevel="0" collapsed="false">
      <c r="E838" s="28"/>
    </row>
    <row r="839" customFormat="false" ht="13.8" hidden="false" customHeight="false" outlineLevel="0" collapsed="false">
      <c r="E839" s="28"/>
    </row>
    <row r="840" customFormat="false" ht="13.8" hidden="false" customHeight="false" outlineLevel="0" collapsed="false">
      <c r="E840" s="28"/>
    </row>
    <row r="841" customFormat="false" ht="13.8" hidden="false" customHeight="false" outlineLevel="0" collapsed="false">
      <c r="E841" s="28"/>
    </row>
    <row r="842" customFormat="false" ht="13.8" hidden="false" customHeight="false" outlineLevel="0" collapsed="false">
      <c r="E842" s="28"/>
    </row>
    <row r="843" customFormat="false" ht="13.8" hidden="false" customHeight="false" outlineLevel="0" collapsed="false">
      <c r="E843" s="28"/>
    </row>
    <row r="844" customFormat="false" ht="13.8" hidden="false" customHeight="false" outlineLevel="0" collapsed="false">
      <c r="E844" s="28"/>
    </row>
    <row r="845" customFormat="false" ht="13.8" hidden="false" customHeight="false" outlineLevel="0" collapsed="false">
      <c r="E845" s="28"/>
    </row>
    <row r="846" customFormat="false" ht="13.8" hidden="false" customHeight="false" outlineLevel="0" collapsed="false">
      <c r="E846" s="28"/>
    </row>
    <row r="847" customFormat="false" ht="13.8" hidden="false" customHeight="false" outlineLevel="0" collapsed="false">
      <c r="E847" s="28"/>
    </row>
    <row r="848" customFormat="false" ht="13.8" hidden="false" customHeight="false" outlineLevel="0" collapsed="false">
      <c r="E848" s="28"/>
    </row>
    <row r="849" customFormat="false" ht="13.8" hidden="false" customHeight="false" outlineLevel="0" collapsed="false">
      <c r="E849" s="28"/>
    </row>
    <row r="850" customFormat="false" ht="13.8" hidden="false" customHeight="false" outlineLevel="0" collapsed="false">
      <c r="E850" s="28"/>
    </row>
    <row r="851" customFormat="false" ht="13.8" hidden="false" customHeight="false" outlineLevel="0" collapsed="false">
      <c r="E851" s="28"/>
    </row>
    <row r="852" customFormat="false" ht="13.8" hidden="false" customHeight="false" outlineLevel="0" collapsed="false">
      <c r="E852" s="28"/>
    </row>
    <row r="853" customFormat="false" ht="13.8" hidden="false" customHeight="false" outlineLevel="0" collapsed="false">
      <c r="E853" s="28"/>
    </row>
    <row r="854" customFormat="false" ht="13.8" hidden="false" customHeight="false" outlineLevel="0" collapsed="false">
      <c r="E854" s="28"/>
    </row>
    <row r="855" customFormat="false" ht="13.8" hidden="false" customHeight="false" outlineLevel="0" collapsed="false">
      <c r="E855" s="28"/>
    </row>
    <row r="856" customFormat="false" ht="13.8" hidden="false" customHeight="false" outlineLevel="0" collapsed="false">
      <c r="E856" s="28"/>
    </row>
    <row r="857" customFormat="false" ht="13.8" hidden="false" customHeight="false" outlineLevel="0" collapsed="false">
      <c r="E857" s="28"/>
    </row>
    <row r="858" customFormat="false" ht="13.8" hidden="false" customHeight="false" outlineLevel="0" collapsed="false">
      <c r="E858" s="28"/>
    </row>
    <row r="859" customFormat="false" ht="13.8" hidden="false" customHeight="false" outlineLevel="0" collapsed="false">
      <c r="E859" s="28"/>
    </row>
    <row r="860" customFormat="false" ht="13.8" hidden="false" customHeight="false" outlineLevel="0" collapsed="false">
      <c r="E860" s="28"/>
    </row>
    <row r="861" customFormat="false" ht="13.8" hidden="false" customHeight="false" outlineLevel="0" collapsed="false">
      <c r="E861" s="28"/>
    </row>
    <row r="862" customFormat="false" ht="13.8" hidden="false" customHeight="false" outlineLevel="0" collapsed="false">
      <c r="E862" s="28"/>
    </row>
    <row r="863" customFormat="false" ht="13.8" hidden="false" customHeight="false" outlineLevel="0" collapsed="false">
      <c r="E863" s="28"/>
    </row>
    <row r="864" customFormat="false" ht="13.8" hidden="false" customHeight="false" outlineLevel="0" collapsed="false">
      <c r="E864" s="28"/>
    </row>
    <row r="865" customFormat="false" ht="13.8" hidden="false" customHeight="false" outlineLevel="0" collapsed="false">
      <c r="E865" s="28"/>
    </row>
    <row r="866" customFormat="false" ht="13.8" hidden="false" customHeight="false" outlineLevel="0" collapsed="false">
      <c r="E866" s="28"/>
    </row>
    <row r="867" customFormat="false" ht="13.8" hidden="false" customHeight="false" outlineLevel="0" collapsed="false">
      <c r="E867" s="28"/>
    </row>
    <row r="868" customFormat="false" ht="13.8" hidden="false" customHeight="false" outlineLevel="0" collapsed="false">
      <c r="E868" s="28"/>
    </row>
    <row r="869" customFormat="false" ht="13.8" hidden="false" customHeight="false" outlineLevel="0" collapsed="false">
      <c r="E869" s="28"/>
    </row>
    <row r="870" customFormat="false" ht="13.8" hidden="false" customHeight="false" outlineLevel="0" collapsed="false">
      <c r="E870" s="28"/>
    </row>
    <row r="871" customFormat="false" ht="13.8" hidden="false" customHeight="false" outlineLevel="0" collapsed="false">
      <c r="E871" s="28"/>
    </row>
    <row r="872" customFormat="false" ht="13.8" hidden="false" customHeight="false" outlineLevel="0" collapsed="false">
      <c r="E872" s="28"/>
    </row>
    <row r="873" customFormat="false" ht="13.8" hidden="false" customHeight="false" outlineLevel="0" collapsed="false">
      <c r="E873" s="28"/>
    </row>
    <row r="874" customFormat="false" ht="13.8" hidden="false" customHeight="false" outlineLevel="0" collapsed="false">
      <c r="E874" s="28"/>
    </row>
    <row r="875" customFormat="false" ht="13.8" hidden="false" customHeight="false" outlineLevel="0" collapsed="false">
      <c r="E875" s="28"/>
    </row>
    <row r="876" customFormat="false" ht="13.8" hidden="false" customHeight="false" outlineLevel="0" collapsed="false">
      <c r="E876" s="28"/>
    </row>
    <row r="877" customFormat="false" ht="13.8" hidden="false" customHeight="false" outlineLevel="0" collapsed="false">
      <c r="E877" s="28"/>
    </row>
    <row r="878" customFormat="false" ht="13.8" hidden="false" customHeight="false" outlineLevel="0" collapsed="false">
      <c r="E878" s="28"/>
    </row>
    <row r="879" customFormat="false" ht="13.8" hidden="false" customHeight="false" outlineLevel="0" collapsed="false">
      <c r="E879" s="28"/>
    </row>
    <row r="880" customFormat="false" ht="13.8" hidden="false" customHeight="false" outlineLevel="0" collapsed="false">
      <c r="E880" s="28"/>
    </row>
    <row r="881" customFormat="false" ht="13.8" hidden="false" customHeight="false" outlineLevel="0" collapsed="false">
      <c r="E881" s="28"/>
    </row>
    <row r="882" customFormat="false" ht="13.8" hidden="false" customHeight="false" outlineLevel="0" collapsed="false">
      <c r="E882" s="28"/>
    </row>
    <row r="883" customFormat="false" ht="13.8" hidden="false" customHeight="false" outlineLevel="0" collapsed="false">
      <c r="E883" s="28"/>
    </row>
    <row r="884" customFormat="false" ht="13.8" hidden="false" customHeight="false" outlineLevel="0" collapsed="false">
      <c r="E884" s="28"/>
    </row>
    <row r="885" customFormat="false" ht="13.8" hidden="false" customHeight="false" outlineLevel="0" collapsed="false">
      <c r="E885" s="28"/>
    </row>
    <row r="886" customFormat="false" ht="13.8" hidden="false" customHeight="false" outlineLevel="0" collapsed="false">
      <c r="E886" s="28"/>
    </row>
    <row r="887" customFormat="false" ht="13.8" hidden="false" customHeight="false" outlineLevel="0" collapsed="false">
      <c r="E887" s="28"/>
    </row>
    <row r="888" customFormat="false" ht="13.8" hidden="false" customHeight="false" outlineLevel="0" collapsed="false">
      <c r="E888" s="28"/>
    </row>
    <row r="889" customFormat="false" ht="13.8" hidden="false" customHeight="false" outlineLevel="0" collapsed="false">
      <c r="E889" s="28"/>
    </row>
    <row r="890" customFormat="false" ht="13.8" hidden="false" customHeight="false" outlineLevel="0" collapsed="false">
      <c r="E890" s="28"/>
    </row>
    <row r="891" customFormat="false" ht="13.8" hidden="false" customHeight="false" outlineLevel="0" collapsed="false">
      <c r="E891" s="28"/>
    </row>
    <row r="892" customFormat="false" ht="13.8" hidden="false" customHeight="false" outlineLevel="0" collapsed="false">
      <c r="E892" s="28"/>
    </row>
    <row r="893" customFormat="false" ht="13.8" hidden="false" customHeight="false" outlineLevel="0" collapsed="false">
      <c r="E893" s="28"/>
    </row>
    <row r="894" customFormat="false" ht="13.8" hidden="false" customHeight="false" outlineLevel="0" collapsed="false">
      <c r="E894" s="28"/>
    </row>
    <row r="895" customFormat="false" ht="13.8" hidden="false" customHeight="false" outlineLevel="0" collapsed="false">
      <c r="E895" s="28"/>
    </row>
    <row r="896" customFormat="false" ht="13.8" hidden="false" customHeight="false" outlineLevel="0" collapsed="false">
      <c r="E896" s="28"/>
    </row>
    <row r="897" customFormat="false" ht="13.8" hidden="false" customHeight="false" outlineLevel="0" collapsed="false">
      <c r="E897" s="28"/>
    </row>
    <row r="898" customFormat="false" ht="13.8" hidden="false" customHeight="false" outlineLevel="0" collapsed="false">
      <c r="E898" s="28"/>
    </row>
    <row r="899" customFormat="false" ht="13.8" hidden="false" customHeight="false" outlineLevel="0" collapsed="false">
      <c r="E899" s="28"/>
    </row>
    <row r="900" customFormat="false" ht="13.8" hidden="false" customHeight="false" outlineLevel="0" collapsed="false">
      <c r="E900" s="28"/>
    </row>
    <row r="901" customFormat="false" ht="13.8" hidden="false" customHeight="false" outlineLevel="0" collapsed="false">
      <c r="E901" s="28"/>
    </row>
    <row r="902" customFormat="false" ht="13.8" hidden="false" customHeight="false" outlineLevel="0" collapsed="false">
      <c r="E902" s="28"/>
    </row>
    <row r="903" customFormat="false" ht="13.8" hidden="false" customHeight="false" outlineLevel="0" collapsed="false">
      <c r="E903" s="28"/>
    </row>
    <row r="904" customFormat="false" ht="13.8" hidden="false" customHeight="false" outlineLevel="0" collapsed="false">
      <c r="E904" s="28"/>
    </row>
    <row r="905" customFormat="false" ht="13.8" hidden="false" customHeight="false" outlineLevel="0" collapsed="false">
      <c r="E905" s="28"/>
    </row>
    <row r="906" customFormat="false" ht="13.8" hidden="false" customHeight="false" outlineLevel="0" collapsed="false">
      <c r="E906" s="28"/>
    </row>
    <row r="907" customFormat="false" ht="13.8" hidden="false" customHeight="false" outlineLevel="0" collapsed="false">
      <c r="E907" s="28"/>
    </row>
    <row r="908" customFormat="false" ht="13.8" hidden="false" customHeight="false" outlineLevel="0" collapsed="false">
      <c r="E908" s="28"/>
    </row>
    <row r="909" customFormat="false" ht="13.8" hidden="false" customHeight="false" outlineLevel="0" collapsed="false">
      <c r="E909" s="28"/>
    </row>
    <row r="910" customFormat="false" ht="13.8" hidden="false" customHeight="false" outlineLevel="0" collapsed="false">
      <c r="E910" s="28"/>
    </row>
    <row r="911" customFormat="false" ht="13.8" hidden="false" customHeight="false" outlineLevel="0" collapsed="false">
      <c r="E911" s="28"/>
    </row>
    <row r="912" customFormat="false" ht="13.8" hidden="false" customHeight="false" outlineLevel="0" collapsed="false">
      <c r="E912" s="28"/>
    </row>
    <row r="913" customFormat="false" ht="13.8" hidden="false" customHeight="false" outlineLevel="0" collapsed="false">
      <c r="E913" s="28"/>
    </row>
    <row r="914" customFormat="false" ht="13.8" hidden="false" customHeight="false" outlineLevel="0" collapsed="false">
      <c r="E914" s="28"/>
    </row>
    <row r="915" customFormat="false" ht="13.8" hidden="false" customHeight="false" outlineLevel="0" collapsed="false">
      <c r="E915" s="28"/>
    </row>
    <row r="916" customFormat="false" ht="13.8" hidden="false" customHeight="false" outlineLevel="0" collapsed="false">
      <c r="E916" s="28"/>
    </row>
    <row r="917" customFormat="false" ht="13.8" hidden="false" customHeight="false" outlineLevel="0" collapsed="false">
      <c r="E917" s="28"/>
    </row>
    <row r="918" customFormat="false" ht="13.8" hidden="false" customHeight="false" outlineLevel="0" collapsed="false">
      <c r="E918" s="28"/>
    </row>
    <row r="919" customFormat="false" ht="13.8" hidden="false" customHeight="false" outlineLevel="0" collapsed="false">
      <c r="E919" s="28"/>
    </row>
    <row r="920" customFormat="false" ht="13.8" hidden="false" customHeight="false" outlineLevel="0" collapsed="false">
      <c r="E920" s="28"/>
    </row>
    <row r="921" customFormat="false" ht="13.8" hidden="false" customHeight="false" outlineLevel="0" collapsed="false">
      <c r="E921" s="28"/>
    </row>
    <row r="922" customFormat="false" ht="13.8" hidden="false" customHeight="false" outlineLevel="0" collapsed="false">
      <c r="E922" s="28"/>
    </row>
    <row r="923" customFormat="false" ht="13.8" hidden="false" customHeight="false" outlineLevel="0" collapsed="false">
      <c r="E923" s="28"/>
    </row>
    <row r="924" customFormat="false" ht="13.8" hidden="false" customHeight="false" outlineLevel="0" collapsed="false">
      <c r="E924" s="28"/>
    </row>
    <row r="925" customFormat="false" ht="13.8" hidden="false" customHeight="false" outlineLevel="0" collapsed="false">
      <c r="E925" s="28"/>
    </row>
    <row r="926" customFormat="false" ht="13.8" hidden="false" customHeight="false" outlineLevel="0" collapsed="false">
      <c r="E926" s="28"/>
    </row>
    <row r="927" customFormat="false" ht="13.8" hidden="false" customHeight="false" outlineLevel="0" collapsed="false">
      <c r="E927" s="28"/>
    </row>
    <row r="928" customFormat="false" ht="13.8" hidden="false" customHeight="false" outlineLevel="0" collapsed="false">
      <c r="E928" s="28"/>
    </row>
    <row r="929" customFormat="false" ht="13.8" hidden="false" customHeight="false" outlineLevel="0" collapsed="false">
      <c r="E929" s="28"/>
    </row>
    <row r="930" customFormat="false" ht="13.8" hidden="false" customHeight="false" outlineLevel="0" collapsed="false">
      <c r="E930" s="28"/>
    </row>
    <row r="931" customFormat="false" ht="13.8" hidden="false" customHeight="false" outlineLevel="0" collapsed="false">
      <c r="E931" s="28"/>
    </row>
    <row r="932" customFormat="false" ht="13.8" hidden="false" customHeight="false" outlineLevel="0" collapsed="false">
      <c r="E932" s="28"/>
    </row>
    <row r="933" customFormat="false" ht="13.8" hidden="false" customHeight="false" outlineLevel="0" collapsed="false">
      <c r="E933" s="28"/>
    </row>
    <row r="934" customFormat="false" ht="13.8" hidden="false" customHeight="false" outlineLevel="0" collapsed="false">
      <c r="E934" s="28"/>
    </row>
    <row r="935" customFormat="false" ht="13.8" hidden="false" customHeight="false" outlineLevel="0" collapsed="false">
      <c r="E935" s="28"/>
    </row>
    <row r="936" customFormat="false" ht="13.8" hidden="false" customHeight="false" outlineLevel="0" collapsed="false">
      <c r="E936" s="28"/>
    </row>
    <row r="937" customFormat="false" ht="13.8" hidden="false" customHeight="false" outlineLevel="0" collapsed="false">
      <c r="E937" s="28"/>
    </row>
    <row r="938" customFormat="false" ht="13.8" hidden="false" customHeight="false" outlineLevel="0" collapsed="false">
      <c r="E938" s="28"/>
    </row>
    <row r="939" customFormat="false" ht="13.8" hidden="false" customHeight="false" outlineLevel="0" collapsed="false">
      <c r="E939" s="28"/>
    </row>
    <row r="940" customFormat="false" ht="13.8" hidden="false" customHeight="false" outlineLevel="0" collapsed="false">
      <c r="E940" s="28"/>
    </row>
    <row r="941" customFormat="false" ht="13.8" hidden="false" customHeight="false" outlineLevel="0" collapsed="false">
      <c r="E941" s="28"/>
    </row>
    <row r="942" customFormat="false" ht="13.8" hidden="false" customHeight="false" outlineLevel="0" collapsed="false">
      <c r="E942" s="28"/>
    </row>
    <row r="943" customFormat="false" ht="13.8" hidden="false" customHeight="false" outlineLevel="0" collapsed="false">
      <c r="E943" s="28"/>
    </row>
    <row r="944" customFormat="false" ht="13.8" hidden="false" customHeight="false" outlineLevel="0" collapsed="false">
      <c r="E944" s="28"/>
    </row>
    <row r="945" customFormat="false" ht="13.8" hidden="false" customHeight="false" outlineLevel="0" collapsed="false">
      <c r="E945" s="28"/>
    </row>
    <row r="946" customFormat="false" ht="13.8" hidden="false" customHeight="false" outlineLevel="0" collapsed="false">
      <c r="E946" s="28"/>
    </row>
    <row r="947" customFormat="false" ht="13.8" hidden="false" customHeight="false" outlineLevel="0" collapsed="false">
      <c r="E947" s="28"/>
    </row>
    <row r="948" customFormat="false" ht="13.8" hidden="false" customHeight="false" outlineLevel="0" collapsed="false">
      <c r="E948" s="28"/>
    </row>
    <row r="949" customFormat="false" ht="13.8" hidden="false" customHeight="false" outlineLevel="0" collapsed="false">
      <c r="E949" s="28"/>
    </row>
    <row r="950" customFormat="false" ht="13.8" hidden="false" customHeight="false" outlineLevel="0" collapsed="false">
      <c r="E950" s="28"/>
    </row>
    <row r="951" customFormat="false" ht="13.8" hidden="false" customHeight="false" outlineLevel="0" collapsed="false">
      <c r="E951" s="28"/>
    </row>
    <row r="952" customFormat="false" ht="13.8" hidden="false" customHeight="false" outlineLevel="0" collapsed="false">
      <c r="E952" s="28"/>
    </row>
    <row r="953" customFormat="false" ht="13.8" hidden="false" customHeight="false" outlineLevel="0" collapsed="false">
      <c r="E953" s="28"/>
    </row>
    <row r="954" customFormat="false" ht="13.8" hidden="false" customHeight="false" outlineLevel="0" collapsed="false">
      <c r="E954" s="28"/>
    </row>
    <row r="955" customFormat="false" ht="13.8" hidden="false" customHeight="false" outlineLevel="0" collapsed="false">
      <c r="E955" s="28"/>
    </row>
    <row r="956" customFormat="false" ht="13.8" hidden="false" customHeight="false" outlineLevel="0" collapsed="false">
      <c r="E956" s="28"/>
    </row>
    <row r="957" customFormat="false" ht="13.8" hidden="false" customHeight="false" outlineLevel="0" collapsed="false">
      <c r="E957" s="28"/>
    </row>
    <row r="958" customFormat="false" ht="13.8" hidden="false" customHeight="false" outlineLevel="0" collapsed="false">
      <c r="E958" s="28"/>
    </row>
    <row r="959" customFormat="false" ht="13.8" hidden="false" customHeight="false" outlineLevel="0" collapsed="false">
      <c r="E959" s="28"/>
    </row>
    <row r="960" customFormat="false" ht="13.8" hidden="false" customHeight="false" outlineLevel="0" collapsed="false">
      <c r="E960" s="28"/>
    </row>
    <row r="961" customFormat="false" ht="13.8" hidden="false" customHeight="false" outlineLevel="0" collapsed="false">
      <c r="E961" s="28"/>
    </row>
    <row r="962" customFormat="false" ht="13.8" hidden="false" customHeight="false" outlineLevel="0" collapsed="false">
      <c r="E962" s="28"/>
    </row>
    <row r="963" customFormat="false" ht="13.8" hidden="false" customHeight="false" outlineLevel="0" collapsed="false">
      <c r="E963" s="28"/>
    </row>
    <row r="964" customFormat="false" ht="13.8" hidden="false" customHeight="false" outlineLevel="0" collapsed="false">
      <c r="E964" s="28"/>
    </row>
    <row r="965" customFormat="false" ht="13.8" hidden="false" customHeight="false" outlineLevel="0" collapsed="false">
      <c r="E965" s="28"/>
    </row>
    <row r="966" customFormat="false" ht="13.8" hidden="false" customHeight="false" outlineLevel="0" collapsed="false">
      <c r="E966" s="28"/>
    </row>
    <row r="967" customFormat="false" ht="13.8" hidden="false" customHeight="false" outlineLevel="0" collapsed="false">
      <c r="E967" s="28"/>
    </row>
    <row r="968" customFormat="false" ht="13.8" hidden="false" customHeight="false" outlineLevel="0" collapsed="false">
      <c r="E968" s="28"/>
    </row>
    <row r="969" customFormat="false" ht="13.8" hidden="false" customHeight="false" outlineLevel="0" collapsed="false">
      <c r="E969" s="28"/>
    </row>
    <row r="970" customFormat="false" ht="13.8" hidden="false" customHeight="false" outlineLevel="0" collapsed="false">
      <c r="E970" s="28"/>
    </row>
    <row r="971" customFormat="false" ht="13.8" hidden="false" customHeight="false" outlineLevel="0" collapsed="false">
      <c r="E971" s="28"/>
    </row>
    <row r="972" customFormat="false" ht="13.8" hidden="false" customHeight="false" outlineLevel="0" collapsed="false">
      <c r="E972" s="28"/>
    </row>
    <row r="973" customFormat="false" ht="13.8" hidden="false" customHeight="false" outlineLevel="0" collapsed="false">
      <c r="E973" s="28"/>
    </row>
    <row r="974" customFormat="false" ht="13.8" hidden="false" customHeight="false" outlineLevel="0" collapsed="false">
      <c r="E974" s="28"/>
    </row>
    <row r="975" customFormat="false" ht="13.8" hidden="false" customHeight="false" outlineLevel="0" collapsed="false">
      <c r="E975" s="28"/>
    </row>
    <row r="976" customFormat="false" ht="13.8" hidden="false" customHeight="false" outlineLevel="0" collapsed="false">
      <c r="E976" s="28"/>
    </row>
    <row r="977" customFormat="false" ht="13.8" hidden="false" customHeight="false" outlineLevel="0" collapsed="false">
      <c r="E977" s="28"/>
    </row>
    <row r="978" customFormat="false" ht="13.8" hidden="false" customHeight="false" outlineLevel="0" collapsed="false">
      <c r="E978" s="28"/>
    </row>
    <row r="979" customFormat="false" ht="13.8" hidden="false" customHeight="false" outlineLevel="0" collapsed="false">
      <c r="E979" s="28"/>
    </row>
    <row r="980" customFormat="false" ht="13.8" hidden="false" customHeight="false" outlineLevel="0" collapsed="false">
      <c r="E980" s="28"/>
    </row>
    <row r="981" customFormat="false" ht="13.8" hidden="false" customHeight="false" outlineLevel="0" collapsed="false">
      <c r="E981" s="28"/>
    </row>
    <row r="982" customFormat="false" ht="13.8" hidden="false" customHeight="false" outlineLevel="0" collapsed="false">
      <c r="E982" s="28"/>
    </row>
    <row r="983" customFormat="false" ht="13.8" hidden="false" customHeight="false" outlineLevel="0" collapsed="false">
      <c r="E983" s="28"/>
    </row>
    <row r="984" customFormat="false" ht="13.8" hidden="false" customHeight="false" outlineLevel="0" collapsed="false">
      <c r="E984" s="28"/>
    </row>
    <row r="985" customFormat="false" ht="13.8" hidden="false" customHeight="false" outlineLevel="0" collapsed="false">
      <c r="E985" s="28"/>
    </row>
    <row r="986" customFormat="false" ht="13.8" hidden="false" customHeight="false" outlineLevel="0" collapsed="false">
      <c r="E986" s="28"/>
    </row>
    <row r="987" customFormat="false" ht="13.8" hidden="false" customHeight="false" outlineLevel="0" collapsed="false">
      <c r="E987" s="28"/>
    </row>
    <row r="988" customFormat="false" ht="13.8" hidden="false" customHeight="false" outlineLevel="0" collapsed="false">
      <c r="E988" s="28"/>
    </row>
    <row r="989" customFormat="false" ht="13.8" hidden="false" customHeight="false" outlineLevel="0" collapsed="false">
      <c r="E989" s="28"/>
    </row>
    <row r="990" customFormat="false" ht="13.8" hidden="false" customHeight="false" outlineLevel="0" collapsed="false">
      <c r="E990" s="2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R2" activeCellId="0" sqref="R2"/>
    </sheetView>
  </sheetViews>
  <sheetFormatPr defaultColWidth="11.66796875" defaultRowHeight="12.8" zeroHeight="false" outlineLevelRow="0" outlineLevelCol="0"/>
  <sheetData>
    <row r="1" customFormat="false" ht="14.9" hidden="false" customHeight="false" outlineLevel="0" collapsed="false">
      <c r="A1" s="69" t="s">
        <v>53</v>
      </c>
      <c r="B1" s="4" t="s">
        <v>12</v>
      </c>
      <c r="C1" s="8" t="s">
        <v>13</v>
      </c>
      <c r="D1" s="5" t="s">
        <v>14</v>
      </c>
      <c r="F1" s="69" t="s">
        <v>65</v>
      </c>
      <c r="G1" s="27" t="s">
        <v>12</v>
      </c>
      <c r="H1" s="11" t="s">
        <v>13</v>
      </c>
      <c r="I1" s="12" t="s">
        <v>14</v>
      </c>
      <c r="K1" s="69" t="s">
        <v>66</v>
      </c>
      <c r="L1" s="27" t="s">
        <v>12</v>
      </c>
      <c r="M1" s="11" t="s">
        <v>13</v>
      </c>
      <c r="N1" s="12" t="s">
        <v>14</v>
      </c>
      <c r="P1" s="69" t="s">
        <v>67</v>
      </c>
      <c r="Q1" s="27" t="s">
        <v>12</v>
      </c>
      <c r="R1" s="11" t="s">
        <v>13</v>
      </c>
      <c r="S1" s="12" t="s">
        <v>14</v>
      </c>
    </row>
    <row r="2" customFormat="false" ht="13.8" hidden="false" customHeight="false" outlineLevel="0" collapsed="false">
      <c r="A2" s="69" t="s">
        <v>61</v>
      </c>
      <c r="B2" s="17" t="n">
        <v>31</v>
      </c>
      <c r="C2" s="17" t="n">
        <v>7</v>
      </c>
      <c r="D2" s="17" t="n">
        <v>38</v>
      </c>
      <c r="F2" s="69" t="s">
        <v>61</v>
      </c>
      <c r="G2" s="21" t="n">
        <v>27</v>
      </c>
      <c r="H2" s="21" t="n">
        <v>11</v>
      </c>
      <c r="I2" s="21" t="n">
        <v>38</v>
      </c>
      <c r="K2" s="69" t="s">
        <v>61</v>
      </c>
      <c r="L2" s="21" t="n">
        <v>29</v>
      </c>
      <c r="M2" s="21" t="n">
        <v>12</v>
      </c>
      <c r="N2" s="21" t="n">
        <v>41</v>
      </c>
      <c r="P2" s="69" t="s">
        <v>61</v>
      </c>
      <c r="Q2" s="21" t="n">
        <v>26</v>
      </c>
      <c r="R2" s="21" t="n">
        <v>13</v>
      </c>
      <c r="S2" s="21" t="n">
        <v>39</v>
      </c>
    </row>
    <row r="3" customFormat="false" ht="13.8" hidden="false" customHeight="false" outlineLevel="0" collapsed="false">
      <c r="A3" s="69" t="s">
        <v>61</v>
      </c>
      <c r="B3" s="17" t="n">
        <v>33</v>
      </c>
      <c r="C3" s="17" t="n">
        <v>6</v>
      </c>
      <c r="D3" s="17" t="n">
        <v>39</v>
      </c>
      <c r="F3" s="69" t="s">
        <v>61</v>
      </c>
      <c r="G3" s="21" t="n">
        <v>31</v>
      </c>
      <c r="H3" s="21" t="n">
        <v>9</v>
      </c>
      <c r="I3" s="21" t="n">
        <v>40</v>
      </c>
      <c r="K3" s="69" t="s">
        <v>61</v>
      </c>
      <c r="L3" s="21" t="n">
        <v>27</v>
      </c>
      <c r="M3" s="21" t="n">
        <v>11</v>
      </c>
      <c r="N3" s="21" t="n">
        <v>38</v>
      </c>
      <c r="P3" s="69" t="s">
        <v>61</v>
      </c>
      <c r="Q3" s="21" t="n">
        <v>28</v>
      </c>
      <c r="R3" s="21" t="n">
        <v>12</v>
      </c>
      <c r="S3" s="21" t="n">
        <v>40</v>
      </c>
    </row>
    <row r="4" customFormat="false" ht="13.8" hidden="false" customHeight="false" outlineLevel="0" collapsed="false">
      <c r="A4" s="69" t="s">
        <v>61</v>
      </c>
      <c r="B4" s="17" t="n">
        <v>31</v>
      </c>
      <c r="C4" s="17" t="n">
        <v>9</v>
      </c>
      <c r="D4" s="17" t="n">
        <v>40</v>
      </c>
      <c r="F4" s="69" t="s">
        <v>61</v>
      </c>
      <c r="G4" s="21" t="n">
        <v>29</v>
      </c>
      <c r="H4" s="21" t="n">
        <v>12</v>
      </c>
      <c r="I4" s="21" t="n">
        <v>41</v>
      </c>
      <c r="K4" s="69" t="s">
        <v>61</v>
      </c>
      <c r="L4" s="21" t="n">
        <v>28</v>
      </c>
      <c r="M4" s="21" t="n">
        <v>11</v>
      </c>
      <c r="N4" s="21" t="n">
        <v>39</v>
      </c>
      <c r="P4" s="69" t="s">
        <v>61</v>
      </c>
      <c r="Q4" s="21" t="n">
        <v>32</v>
      </c>
      <c r="R4" s="21" t="n">
        <v>9</v>
      </c>
      <c r="S4" s="21" t="n">
        <v>41</v>
      </c>
    </row>
    <row r="5" customFormat="false" ht="13.8" hidden="false" customHeight="false" outlineLevel="0" collapsed="false">
      <c r="A5" s="69" t="s">
        <v>61</v>
      </c>
      <c r="B5" s="17" t="n">
        <v>28</v>
      </c>
      <c r="C5" s="17" t="n">
        <v>7</v>
      </c>
      <c r="D5" s="17" t="n">
        <v>35</v>
      </c>
      <c r="F5" s="69" t="s">
        <v>61</v>
      </c>
      <c r="G5" s="21" t="n">
        <v>28</v>
      </c>
      <c r="H5" s="21" t="n">
        <v>11</v>
      </c>
      <c r="I5" s="21" t="n">
        <v>39</v>
      </c>
      <c r="K5" s="69" t="s">
        <v>61</v>
      </c>
      <c r="L5" s="21" t="n">
        <v>27</v>
      </c>
      <c r="M5" s="21" t="n">
        <v>10</v>
      </c>
      <c r="N5" s="21" t="n">
        <v>37</v>
      </c>
      <c r="P5" s="69" t="s">
        <v>61</v>
      </c>
      <c r="Q5" s="21" t="n">
        <v>28</v>
      </c>
      <c r="R5" s="21" t="n">
        <v>11</v>
      </c>
      <c r="S5" s="21" t="n">
        <v>39</v>
      </c>
    </row>
    <row r="6" customFormat="false" ht="14.9" hidden="false" customHeight="false" outlineLevel="0" collapsed="false">
      <c r="A6" s="69" t="s">
        <v>62</v>
      </c>
      <c r="B6" s="1" t="n">
        <v>29</v>
      </c>
      <c r="C6" s="1" t="n">
        <v>8</v>
      </c>
      <c r="D6" s="1" t="n">
        <v>37</v>
      </c>
      <c r="F6" s="69" t="s">
        <v>62</v>
      </c>
      <c r="G6" s="24" t="n">
        <v>31</v>
      </c>
      <c r="H6" s="24" t="n">
        <v>8</v>
      </c>
      <c r="I6" s="24" t="n">
        <v>39</v>
      </c>
      <c r="K6" s="69" t="s">
        <v>62</v>
      </c>
      <c r="L6" s="24" t="n">
        <v>29</v>
      </c>
      <c r="M6" s="24" t="n">
        <v>10</v>
      </c>
      <c r="N6" s="24" t="n">
        <v>39</v>
      </c>
      <c r="P6" s="69" t="s">
        <v>62</v>
      </c>
      <c r="Q6" s="24" t="n">
        <v>26</v>
      </c>
      <c r="R6" s="24" t="n">
        <v>11</v>
      </c>
      <c r="S6" s="24" t="n">
        <v>37</v>
      </c>
    </row>
    <row r="7" customFormat="false" ht="14.9" hidden="false" customHeight="false" outlineLevel="0" collapsed="false">
      <c r="A7" s="69" t="s">
        <v>62</v>
      </c>
      <c r="B7" s="1" t="n">
        <v>26</v>
      </c>
      <c r="C7" s="1" t="n">
        <v>7</v>
      </c>
      <c r="D7" s="1" t="n">
        <v>33</v>
      </c>
      <c r="F7" s="69" t="s">
        <v>62</v>
      </c>
      <c r="G7" s="24" t="n">
        <v>29</v>
      </c>
      <c r="H7" s="24" t="n">
        <v>10</v>
      </c>
      <c r="I7" s="24" t="n">
        <v>39</v>
      </c>
      <c r="K7" s="69" t="s">
        <v>62</v>
      </c>
      <c r="L7" s="24" t="n">
        <v>29</v>
      </c>
      <c r="M7" s="24" t="n">
        <v>8</v>
      </c>
      <c r="N7" s="24" t="n">
        <v>37</v>
      </c>
      <c r="P7" s="69" t="s">
        <v>62</v>
      </c>
      <c r="Q7" s="24" t="n">
        <v>25</v>
      </c>
      <c r="R7" s="24" t="n">
        <v>13</v>
      </c>
      <c r="S7" s="24" t="n">
        <v>38</v>
      </c>
    </row>
    <row r="8" customFormat="false" ht="14.9" hidden="false" customHeight="false" outlineLevel="0" collapsed="false">
      <c r="A8" s="69" t="s">
        <v>62</v>
      </c>
      <c r="B8" s="1" t="n">
        <v>27</v>
      </c>
      <c r="C8" s="1" t="n">
        <v>8</v>
      </c>
      <c r="D8" s="1" t="n">
        <v>35</v>
      </c>
      <c r="F8" s="69" t="s">
        <v>62</v>
      </c>
      <c r="G8" s="24" t="n">
        <v>31</v>
      </c>
      <c r="H8" s="24" t="n">
        <v>9</v>
      </c>
      <c r="I8" s="24" t="n">
        <v>40</v>
      </c>
      <c r="K8" s="69" t="s">
        <v>62</v>
      </c>
      <c r="L8" s="24" t="n">
        <v>32</v>
      </c>
      <c r="M8" s="24" t="n">
        <v>9</v>
      </c>
      <c r="N8" s="24" t="n">
        <v>41</v>
      </c>
      <c r="P8" s="69" t="s">
        <v>62</v>
      </c>
      <c r="Q8" s="24" t="n">
        <v>26</v>
      </c>
      <c r="R8" s="24" t="n">
        <v>11</v>
      </c>
      <c r="S8" s="24" t="n">
        <v>37</v>
      </c>
    </row>
    <row r="9" customFormat="false" ht="14.9" hidden="false" customHeight="false" outlineLevel="0" collapsed="false">
      <c r="A9" s="69" t="s">
        <v>62</v>
      </c>
      <c r="B9" s="1" t="n">
        <v>22</v>
      </c>
      <c r="C9" s="1" t="n">
        <v>11</v>
      </c>
      <c r="D9" s="1" t="n">
        <v>33</v>
      </c>
      <c r="F9" s="69" t="s">
        <v>62</v>
      </c>
      <c r="G9" s="24" t="n">
        <v>29</v>
      </c>
      <c r="H9" s="24" t="n">
        <v>9</v>
      </c>
      <c r="I9" s="24" t="n">
        <v>38</v>
      </c>
      <c r="K9" s="69" t="s">
        <v>62</v>
      </c>
      <c r="L9" s="24" t="n">
        <v>31</v>
      </c>
      <c r="M9" s="24" t="n">
        <v>7</v>
      </c>
      <c r="N9" s="24" t="n">
        <v>38</v>
      </c>
      <c r="P9" s="69" t="s">
        <v>62</v>
      </c>
      <c r="Q9" s="24" t="n">
        <v>24</v>
      </c>
      <c r="R9" s="24" t="n">
        <v>12</v>
      </c>
      <c r="S9" s="24" t="n">
        <v>36</v>
      </c>
    </row>
    <row r="10" customFormat="false" ht="13.8" hidden="false" customHeight="false" outlineLevel="0" collapsed="false">
      <c r="A10" s="69" t="s">
        <v>63</v>
      </c>
      <c r="B10" s="17" t="n">
        <v>5</v>
      </c>
      <c r="C10" s="17" t="n">
        <v>23</v>
      </c>
      <c r="D10" s="17" t="n">
        <v>36</v>
      </c>
      <c r="F10" s="69" t="s">
        <v>63</v>
      </c>
      <c r="G10" s="21" t="n">
        <v>13</v>
      </c>
      <c r="H10" s="21" t="n">
        <v>26</v>
      </c>
      <c r="I10" s="21" t="n">
        <v>39</v>
      </c>
      <c r="K10" s="69" t="s">
        <v>63</v>
      </c>
      <c r="L10" s="21" t="n">
        <v>24</v>
      </c>
      <c r="M10" s="21" t="n">
        <v>10</v>
      </c>
      <c r="N10" s="21" t="n">
        <v>34</v>
      </c>
      <c r="P10" s="69" t="s">
        <v>63</v>
      </c>
      <c r="Q10" s="21" t="n">
        <v>20</v>
      </c>
      <c r="R10" s="21" t="n">
        <v>14</v>
      </c>
      <c r="S10" s="21" t="n">
        <v>34</v>
      </c>
    </row>
    <row r="11" customFormat="false" ht="13.8" hidden="false" customHeight="false" outlineLevel="0" collapsed="false">
      <c r="A11" s="69" t="s">
        <v>63</v>
      </c>
      <c r="B11" s="17" t="n">
        <v>6</v>
      </c>
      <c r="C11" s="17" t="n">
        <v>27</v>
      </c>
      <c r="D11" s="17" t="n">
        <v>37</v>
      </c>
      <c r="F11" s="69" t="s">
        <v>63</v>
      </c>
      <c r="G11" s="21" t="n">
        <v>17</v>
      </c>
      <c r="H11" s="21" t="n">
        <v>24</v>
      </c>
      <c r="I11" s="21" t="n">
        <v>41</v>
      </c>
      <c r="K11" s="69" t="s">
        <v>63</v>
      </c>
      <c r="L11" s="21" t="n">
        <v>22</v>
      </c>
      <c r="M11" s="21" t="n">
        <v>11</v>
      </c>
      <c r="N11" s="21" t="n">
        <v>33</v>
      </c>
      <c r="P11" s="69" t="s">
        <v>63</v>
      </c>
      <c r="Q11" s="21" t="n">
        <v>20</v>
      </c>
      <c r="R11" s="21" t="n">
        <v>15</v>
      </c>
      <c r="S11" s="21" t="n">
        <v>35</v>
      </c>
    </row>
    <row r="12" customFormat="false" ht="13.8" hidden="false" customHeight="false" outlineLevel="0" collapsed="false">
      <c r="A12" s="69" t="s">
        <v>63</v>
      </c>
      <c r="B12" s="17" t="n">
        <v>5</v>
      </c>
      <c r="C12" s="17" t="n">
        <v>26</v>
      </c>
      <c r="D12" s="17" t="n">
        <v>35</v>
      </c>
      <c r="F12" s="69" t="s">
        <v>63</v>
      </c>
      <c r="G12" s="21" t="n">
        <v>9</v>
      </c>
      <c r="H12" s="21" t="n">
        <v>29</v>
      </c>
      <c r="I12" s="21" t="n">
        <v>38</v>
      </c>
      <c r="K12" s="69" t="s">
        <v>63</v>
      </c>
      <c r="L12" s="21" t="n">
        <v>26</v>
      </c>
      <c r="M12" s="21" t="n">
        <v>12</v>
      </c>
      <c r="N12" s="21" t="n">
        <v>38</v>
      </c>
      <c r="P12" s="69" t="s">
        <v>63</v>
      </c>
      <c r="Q12" s="21" t="n">
        <v>21</v>
      </c>
      <c r="R12" s="21" t="n">
        <v>16</v>
      </c>
      <c r="S12" s="21" t="n">
        <v>37</v>
      </c>
    </row>
    <row r="13" customFormat="false" ht="13.8" hidden="false" customHeight="false" outlineLevel="0" collapsed="false">
      <c r="A13" s="69" t="s">
        <v>63</v>
      </c>
      <c r="B13" s="17" t="n">
        <v>6</v>
      </c>
      <c r="C13" s="17" t="n">
        <v>28</v>
      </c>
      <c r="D13" s="17" t="n">
        <v>38</v>
      </c>
      <c r="F13" s="69" t="s">
        <v>63</v>
      </c>
      <c r="G13" s="21" t="n">
        <v>17</v>
      </c>
      <c r="H13" s="21" t="n">
        <v>23</v>
      </c>
      <c r="I13" s="21" t="n">
        <v>40</v>
      </c>
      <c r="K13" s="69" t="s">
        <v>63</v>
      </c>
      <c r="L13" s="21" t="n">
        <v>26</v>
      </c>
      <c r="M13" s="21" t="n">
        <v>13</v>
      </c>
      <c r="N13" s="21" t="n">
        <v>39</v>
      </c>
      <c r="P13" s="69" t="s">
        <v>63</v>
      </c>
      <c r="Q13" s="21" t="n">
        <v>23</v>
      </c>
      <c r="R13" s="21" t="n">
        <v>13</v>
      </c>
      <c r="S13" s="21" t="n">
        <v>36</v>
      </c>
    </row>
    <row r="14" customFormat="false" ht="14.9" hidden="false" customHeight="false" outlineLevel="0" collapsed="false">
      <c r="A14" s="69" t="s">
        <v>64</v>
      </c>
      <c r="B14" s="1" t="n">
        <v>13</v>
      </c>
      <c r="C14" s="1" t="n">
        <v>22</v>
      </c>
      <c r="D14" s="1" t="n">
        <v>35</v>
      </c>
      <c r="F14" s="69" t="s">
        <v>64</v>
      </c>
      <c r="G14" s="24" t="n">
        <v>15</v>
      </c>
      <c r="H14" s="24" t="n">
        <v>26</v>
      </c>
      <c r="I14" s="24" t="n">
        <v>41</v>
      </c>
      <c r="K14" s="69" t="s">
        <v>64</v>
      </c>
      <c r="L14" s="24" t="n">
        <v>24</v>
      </c>
      <c r="M14" s="24" t="n">
        <v>9</v>
      </c>
      <c r="N14" s="24" t="n">
        <v>33</v>
      </c>
      <c r="P14" s="69" t="s">
        <v>64</v>
      </c>
      <c r="Q14" s="24" t="n">
        <v>17</v>
      </c>
      <c r="R14" s="24" t="n">
        <v>16</v>
      </c>
      <c r="S14" s="24" t="n">
        <v>33</v>
      </c>
    </row>
    <row r="15" customFormat="false" ht="14.9" hidden="false" customHeight="false" outlineLevel="0" collapsed="false">
      <c r="A15" s="69" t="s">
        <v>64</v>
      </c>
      <c r="B15" s="1" t="n">
        <v>9</v>
      </c>
      <c r="C15" s="1" t="n">
        <v>27</v>
      </c>
      <c r="D15" s="1" t="n">
        <v>36</v>
      </c>
      <c r="F15" s="69" t="s">
        <v>64</v>
      </c>
      <c r="G15" s="24" t="n">
        <v>18</v>
      </c>
      <c r="H15" s="24" t="n">
        <v>21</v>
      </c>
      <c r="I15" s="24" t="n">
        <v>39</v>
      </c>
      <c r="K15" s="69" t="s">
        <v>64</v>
      </c>
      <c r="L15" s="24" t="n">
        <v>27</v>
      </c>
      <c r="M15" s="24" t="n">
        <v>10</v>
      </c>
      <c r="N15" s="24" t="n">
        <v>37</v>
      </c>
      <c r="P15" s="69" t="s">
        <v>64</v>
      </c>
      <c r="Q15" s="24" t="n">
        <v>16</v>
      </c>
      <c r="R15" s="24" t="n">
        <v>15</v>
      </c>
      <c r="S15" s="24" t="n">
        <v>31</v>
      </c>
    </row>
    <row r="16" customFormat="false" ht="14.9" hidden="false" customHeight="false" outlineLevel="0" collapsed="false">
      <c r="A16" s="69" t="s">
        <v>64</v>
      </c>
      <c r="B16" s="1" t="n">
        <v>8</v>
      </c>
      <c r="C16" s="1" t="n">
        <v>25</v>
      </c>
      <c r="D16" s="1" t="n">
        <v>33</v>
      </c>
      <c r="F16" s="69" t="s">
        <v>64</v>
      </c>
      <c r="G16" s="24" t="n">
        <v>15</v>
      </c>
      <c r="H16" s="24" t="n">
        <v>23</v>
      </c>
      <c r="I16" s="24" t="n">
        <v>38</v>
      </c>
      <c r="K16" s="69" t="s">
        <v>64</v>
      </c>
      <c r="L16" s="24" t="n">
        <v>24</v>
      </c>
      <c r="M16" s="24" t="n">
        <v>11</v>
      </c>
      <c r="N16" s="24" t="n">
        <v>35</v>
      </c>
      <c r="P16" s="69" t="s">
        <v>64</v>
      </c>
      <c r="Q16" s="24" t="n">
        <v>18</v>
      </c>
      <c r="R16" s="24" t="n">
        <v>16</v>
      </c>
      <c r="S16" s="24" t="n">
        <v>34</v>
      </c>
    </row>
    <row r="17" customFormat="false" ht="14.9" hidden="false" customHeight="false" outlineLevel="0" collapsed="false">
      <c r="A17" s="69" t="s">
        <v>64</v>
      </c>
      <c r="B17" s="1" t="n">
        <v>9</v>
      </c>
      <c r="C17" s="1" t="n">
        <v>28</v>
      </c>
      <c r="D17" s="1" t="n">
        <v>37</v>
      </c>
      <c r="F17" s="69" t="s">
        <v>64</v>
      </c>
      <c r="G17" s="24" t="n">
        <v>12</v>
      </c>
      <c r="H17" s="24" t="n">
        <v>29</v>
      </c>
      <c r="I17" s="24" t="n">
        <v>41</v>
      </c>
      <c r="K17" s="69" t="s">
        <v>64</v>
      </c>
      <c r="L17" s="24" t="n">
        <v>24</v>
      </c>
      <c r="M17" s="24" t="n">
        <v>10</v>
      </c>
      <c r="N17" s="24" t="n">
        <v>34</v>
      </c>
      <c r="P17" s="69" t="s">
        <v>64</v>
      </c>
      <c r="Q17" s="24" t="n">
        <v>20</v>
      </c>
      <c r="R17" s="24" t="n">
        <v>15</v>
      </c>
      <c r="S17" s="24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2021-08-05T10:06:53Z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