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hidePivotFieldList="1" defaultThemeVersion="124226"/>
  <mc:AlternateContent xmlns:mc="http://schemas.openxmlformats.org/markup-compatibility/2006">
    <mc:Choice Requires="x15">
      <x15ac:absPath xmlns:x15ac="http://schemas.microsoft.com/office/spreadsheetml/2010/11/ac" url="E:\Augment Systems\Employee AUG-01-012021\Misc Questions\Statistics\7\8\"/>
    </mc:Choice>
  </mc:AlternateContent>
  <xr:revisionPtr revIDLastSave="0" documentId="13_ncr:1_{073B7444-D83E-483D-929A-F7FFDA413D14}" xr6:coauthVersionLast="47" xr6:coauthVersionMax="47" xr10:uidLastSave="{00000000-0000-0000-0000-000000000000}"/>
  <bookViews>
    <workbookView xWindow="-108" yWindow="-108" windowWidth="23256" windowHeight="12576" tabRatio="822" xr2:uid="{00000000-000D-0000-FFFF-FFFF00000000}"/>
  </bookViews>
  <sheets>
    <sheet name="Create_Data" sheetId="1" r:id="rId1"/>
    <sheet name="Dashboard" sheetId="13" r:id="rId2"/>
    <sheet name="Forecasting_Data" sheetId="16" r:id="rId3"/>
    <sheet name="SW" sheetId="12" r:id="rId4"/>
    <sheet name="WG" sheetId="14" r:id="rId5"/>
    <sheet name="EW" sheetId="15" r:id="rId6"/>
  </sheets>
  <definedNames>
    <definedName name="Slicer_Educ">#N/A</definedName>
    <definedName name="Slicer_Gender">#N/A</definedName>
    <definedName name="Slicer_Skills">#N/A</definedName>
    <definedName name="Slicer_Wages">#N/A</definedName>
  </definedNames>
  <calcPr calcId="181029"/>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J20" i="16" l="1"/>
  <c r="J21" i="16"/>
  <c r="K21" i="16" s="1"/>
  <c r="J22" i="16"/>
  <c r="K22" i="16" s="1"/>
  <c r="J23" i="16"/>
  <c r="K23" i="16" s="1"/>
  <c r="K5" i="16"/>
  <c r="K6" i="16"/>
  <c r="K7" i="16"/>
  <c r="K8" i="16"/>
  <c r="K9" i="16"/>
  <c r="K10" i="16"/>
  <c r="K11" i="16"/>
  <c r="K12" i="16"/>
  <c r="K13" i="16"/>
  <c r="K14" i="16"/>
  <c r="K15" i="16"/>
  <c r="K16" i="16"/>
  <c r="K17" i="16"/>
  <c r="K18" i="16"/>
  <c r="K19" i="16"/>
  <c r="K20" i="16"/>
  <c r="K4" i="16"/>
  <c r="J5" i="16"/>
  <c r="J6" i="16"/>
  <c r="J7" i="16"/>
  <c r="J8" i="16"/>
  <c r="J9" i="16"/>
  <c r="J10" i="16"/>
  <c r="J11" i="16"/>
  <c r="J12" i="16"/>
  <c r="J13" i="16"/>
  <c r="J14" i="16"/>
  <c r="J15" i="16"/>
  <c r="J16" i="16"/>
  <c r="J17" i="16"/>
  <c r="J18" i="16"/>
  <c r="J19" i="16"/>
  <c r="J4" i="16"/>
  <c r="I8" i="16" l="1"/>
  <c r="I9" i="16"/>
  <c r="I10" i="16"/>
  <c r="I11" i="16"/>
  <c r="I12" i="16"/>
  <c r="I13" i="16"/>
  <c r="I14" i="16"/>
  <c r="I15" i="16"/>
  <c r="I16" i="16"/>
  <c r="I17" i="16"/>
  <c r="I18" i="16"/>
  <c r="I19" i="16"/>
  <c r="F11" i="16"/>
  <c r="G11" i="16" s="1"/>
  <c r="E7" i="16"/>
  <c r="F7" i="16" s="1"/>
  <c r="G7" i="16" s="1"/>
  <c r="E8" i="16"/>
  <c r="E9" i="16"/>
  <c r="E10" i="16"/>
  <c r="F10" i="16" s="1"/>
  <c r="G10" i="16" s="1"/>
  <c r="E11" i="16"/>
  <c r="E12" i="16"/>
  <c r="E13" i="16"/>
  <c r="E14" i="16"/>
  <c r="E15" i="16"/>
  <c r="E16" i="16"/>
  <c r="E17" i="16"/>
  <c r="E18" i="16"/>
  <c r="E6" i="16"/>
  <c r="F6" i="16" s="1"/>
  <c r="G6" i="16" s="1"/>
  <c r="F13" i="16" l="1"/>
  <c r="G13" i="16" s="1"/>
  <c r="F9" i="16"/>
  <c r="G9" i="16" s="1"/>
  <c r="I28" i="16" s="1"/>
  <c r="H5" i="16" s="1"/>
  <c r="I5" i="16" s="1"/>
  <c r="F8" i="16"/>
  <c r="G8" i="16" s="1"/>
  <c r="F12" i="16"/>
  <c r="G12" i="16" s="1"/>
  <c r="F15" i="16"/>
  <c r="G15" i="16" s="1"/>
  <c r="I30" i="16" s="1"/>
  <c r="H7" i="16" s="1"/>
  <c r="I7" i="16" s="1"/>
  <c r="F14" i="16"/>
  <c r="G14" i="16" s="1"/>
  <c r="I29" i="16" s="1"/>
  <c r="H6" i="16" s="1"/>
  <c r="I6" i="16" s="1"/>
  <c r="F16" i="16"/>
  <c r="G16" i="16" s="1"/>
  <c r="F17" i="16"/>
  <c r="G17" i="16" s="1"/>
  <c r="I27" i="16" l="1"/>
  <c r="H4" i="16" s="1"/>
  <c r="I4" i="16" s="1"/>
</calcChain>
</file>

<file path=xl/sharedStrings.xml><?xml version="1.0" encoding="utf-8"?>
<sst xmlns="http://schemas.openxmlformats.org/spreadsheetml/2006/main" count="82" uniqueCount="68">
  <si>
    <t>Educ</t>
  </si>
  <si>
    <t>Gender</t>
  </si>
  <si>
    <t>Age</t>
  </si>
  <si>
    <t>Unemp</t>
  </si>
  <si>
    <t>Skills</t>
  </si>
  <si>
    <t>Wages</t>
  </si>
  <si>
    <t>Row Labels</t>
  </si>
  <si>
    <t>Grand Total</t>
  </si>
  <si>
    <t>Sum of Wages</t>
  </si>
  <si>
    <t>Quarter</t>
  </si>
  <si>
    <t>Time Period (t)</t>
  </si>
  <si>
    <t>Year</t>
  </si>
  <si>
    <t>Year 1</t>
  </si>
  <si>
    <t>2017-Q1</t>
  </si>
  <si>
    <t>2017-Q2</t>
  </si>
  <si>
    <t>2017-Q3</t>
  </si>
  <si>
    <t>2017-Q4</t>
  </si>
  <si>
    <t>Year 2</t>
  </si>
  <si>
    <t>2018-Q1</t>
  </si>
  <si>
    <t>2018-Q2</t>
  </si>
  <si>
    <t>2018-Q3</t>
  </si>
  <si>
    <t>2018-Q4</t>
  </si>
  <si>
    <t>Year 3</t>
  </si>
  <si>
    <t>2019-Q1</t>
  </si>
  <si>
    <t>2019-Q2</t>
  </si>
  <si>
    <t>2019-Q3</t>
  </si>
  <si>
    <t>2019-Q4</t>
  </si>
  <si>
    <t>Year 4</t>
  </si>
  <si>
    <t>2020-Q1</t>
  </si>
  <si>
    <t>2020-Q2</t>
  </si>
  <si>
    <t>2020-Q3</t>
  </si>
  <si>
    <t>2020-Q4</t>
  </si>
  <si>
    <t>Year 5</t>
  </si>
  <si>
    <t>Unemployment Rate (%)</t>
  </si>
  <si>
    <t>MA(4)</t>
  </si>
  <si>
    <t>CMA(4)</t>
  </si>
  <si>
    <t>Seasonal(t), Irregualr(t)</t>
  </si>
  <si>
    <t>Seasonal(t)</t>
  </si>
  <si>
    <t>Yt</t>
  </si>
  <si>
    <t>Yt/CMA</t>
  </si>
  <si>
    <t>Baseline</t>
  </si>
  <si>
    <t>Yt/St</t>
  </si>
  <si>
    <t>Deseasonalize</t>
  </si>
  <si>
    <t>St</t>
  </si>
  <si>
    <t>Tt</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</si>
  <si>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</si>
  <si>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</si>
  <si>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</si>
  <si>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</si>
  <si>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</si>
  <si>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</si>
  <si>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</si>
  <si>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</si>
  <si>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</si>
  <si>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</si>
  <si>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</si>
  <si>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</si>
  <si>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</si>
  <si>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</si>
  <si>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</si>
  <si>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</si>
  <si>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</si>
  <si>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</si>
  <si>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</si>
  <si>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</si>
  <si>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</si>
  <si>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</si>
  <si>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Forecast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</si>
</sst>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i/>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6" tint="0.59999389629810485"/>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s>
  <cellStyleXfs count="1">
    <xf numFmtId="0" fontId="0" fillId="0" borderId="0"/>
  </cellStyleXfs>
  <cellXfs count="42">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2" borderId="0" xfId="0" applyFill="1"/>
    <xf numFmtId="0" fontId="1" fillId="0" borderId="1" xfId="0" applyFont="1" applyBorder="1"/>
    <xf numFmtId="0" fontId="1" fillId="0" borderId="2" xfId="0" applyFont="1" applyBorder="1"/>
    <xf numFmtId="0" fontId="1" fillId="0" borderId="3" xfId="0" applyFont="1" applyBorder="1"/>
    <xf numFmtId="0" fontId="0" fillId="0" borderId="4" xfId="0" applyBorder="1"/>
    <xf numFmtId="0" fontId="0" fillId="0" borderId="0" xfId="0" applyBorder="1"/>
    <xf numFmtId="2" fontId="0" fillId="0" borderId="0" xfId="0" applyNumberFormat="1" applyBorder="1"/>
    <xf numFmtId="2" fontId="0" fillId="0" borderId="5" xfId="0" applyNumberFormat="1" applyBorder="1"/>
    <xf numFmtId="0" fontId="0" fillId="0" borderId="6" xfId="0" applyBorder="1"/>
    <xf numFmtId="0" fontId="0" fillId="0" borderId="7" xfId="0" applyBorder="1"/>
    <xf numFmtId="2" fontId="0" fillId="0" borderId="7" xfId="0" applyNumberFormat="1" applyBorder="1"/>
    <xf numFmtId="2" fontId="0" fillId="0" borderId="8" xfId="0" applyNumberFormat="1" applyBorder="1"/>
    <xf numFmtId="0" fontId="1" fillId="0" borderId="0" xfId="0" applyFont="1" applyAlignment="1">
      <alignment horizontal="center"/>
    </xf>
    <xf numFmtId="0" fontId="1" fillId="0" borderId="0" xfId="0" applyFont="1"/>
    <xf numFmtId="0" fontId="0" fillId="0" borderId="9" xfId="0" applyBorder="1" applyAlignment="1">
      <alignment horizontal="center"/>
    </xf>
    <xf numFmtId="0" fontId="1" fillId="0" borderId="9" xfId="0" applyFont="1" applyBorder="1" applyAlignment="1">
      <alignment horizontal="center"/>
    </xf>
    <xf numFmtId="0" fontId="2" fillId="0" borderId="9" xfId="0" applyFont="1" applyBorder="1" applyAlignment="1">
      <alignment horizontal="center"/>
    </xf>
    <xf numFmtId="2" fontId="0" fillId="0" borderId="9" xfId="0" applyNumberFormat="1" applyBorder="1" applyAlignment="1">
      <alignment horizontal="center"/>
    </xf>
    <xf numFmtId="0" fontId="0" fillId="3" borderId="0" xfId="0" applyFill="1"/>
    <xf numFmtId="0" fontId="4" fillId="3" borderId="10" xfId="0" applyFont="1" applyFill="1" applyBorder="1" applyAlignment="1">
      <alignment horizontal="centerContinuous"/>
    </xf>
    <xf numFmtId="0" fontId="0" fillId="3" borderId="0" xfId="0" applyFill="1" applyBorder="1" applyAlignment="1"/>
    <xf numFmtId="164" fontId="0" fillId="3" borderId="0" xfId="0" applyNumberFormat="1" applyFill="1" applyBorder="1" applyAlignment="1"/>
    <xf numFmtId="0" fontId="0" fillId="3" borderId="7" xfId="0" applyFill="1" applyBorder="1" applyAlignment="1"/>
    <xf numFmtId="164" fontId="0" fillId="3" borderId="7" xfId="0" applyNumberFormat="1" applyFill="1" applyBorder="1" applyAlignment="1"/>
    <xf numFmtId="0" fontId="4" fillId="3" borderId="10" xfId="0" applyFont="1" applyFill="1" applyBorder="1" applyAlignment="1">
      <alignment horizontal="center"/>
    </xf>
    <xf numFmtId="0" fontId="2" fillId="4" borderId="9" xfId="0" applyFont="1" applyFill="1" applyBorder="1" applyAlignment="1">
      <alignment horizontal="center"/>
    </xf>
    <xf numFmtId="0" fontId="1" fillId="4" borderId="9" xfId="0" applyFont="1" applyFill="1" applyBorder="1"/>
    <xf numFmtId="0" fontId="3" fillId="4" borderId="9" xfId="0" applyFont="1" applyFill="1" applyBorder="1" applyAlignment="1">
      <alignment horizontal="center"/>
    </xf>
    <xf numFmtId="2" fontId="0" fillId="4" borderId="9" xfId="0" applyNumberFormat="1" applyFill="1" applyBorder="1" applyAlignment="1">
      <alignment horizontal="center"/>
    </xf>
    <xf numFmtId="0" fontId="0" fillId="4" borderId="9" xfId="0" applyFill="1" applyBorder="1"/>
    <xf numFmtId="2" fontId="0" fillId="4" borderId="9" xfId="0" applyNumberFormat="1" applyFill="1" applyBorder="1"/>
    <xf numFmtId="2" fontId="3" fillId="4" borderId="9" xfId="0" applyNumberFormat="1" applyFont="1" applyFill="1" applyBorder="1" applyAlignment="1">
      <alignment horizontal="center"/>
    </xf>
    <xf numFmtId="0" fontId="3" fillId="5" borderId="9" xfId="0" applyFont="1" applyFill="1" applyBorder="1" applyAlignment="1">
      <alignment horizontal="center"/>
    </xf>
    <xf numFmtId="0" fontId="0" fillId="5" borderId="9" xfId="0" applyFill="1" applyBorder="1" applyAlignment="1">
      <alignment horizontal="center"/>
    </xf>
    <xf numFmtId="0" fontId="0" fillId="5" borderId="9" xfId="0" applyFill="1" applyBorder="1"/>
    <xf numFmtId="2" fontId="3" fillId="5" borderId="9" xfId="0" applyNumberFormat="1" applyFont="1" applyFill="1" applyBorder="1" applyAlignment="1">
      <alignment horizontal="center"/>
    </xf>
    <xf numFmtId="2" fontId="0" fillId="5" borderId="9" xfId="0" applyNumberFormat="1" applyFill="1" applyBorder="1" applyAlignment="1">
      <alignment horizontal="center"/>
    </xf>
    <xf numFmtId="2" fontId="0" fillId="5" borderId="9" xfId="0" applyNumberForma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[Create_Data - Copy.xlsx]SW!PivotTable1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Skills</a:t>
            </a:r>
            <a:r>
              <a:rPr lang="en-US" b="1" baseline="0"/>
              <a:t> Vs Wages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SW!$B$3</c:f>
              <c:strCache>
                <c:ptCount val="1"/>
                <c:pt idx="0">
                  <c:v>Total</c:v>
                </c:pt>
              </c:strCache>
            </c:strRef>
          </c:tx>
          <c:spPr>
            <a:solidFill>
              <a:schemeClr val="accent1"/>
            </a:solidFill>
            <a:ln>
              <a:noFill/>
            </a:ln>
            <a:effectLst/>
          </c:spPr>
          <c:invertIfNegative val="0"/>
          <c:cat>
            <c:strRef>
              <c:f>SW!$A$4:$A$6</c:f>
              <c:strCache>
                <c:ptCount val="2"/>
                <c:pt idx="0">
                  <c:v>0</c:v>
                </c:pt>
                <c:pt idx="1">
                  <c:v>1</c:v>
                </c:pt>
              </c:strCache>
            </c:strRef>
          </c:cat>
          <c:val>
            <c:numRef>
              <c:f>SW!$B$4:$B$6</c:f>
              <c:numCache>
                <c:formatCode>General</c:formatCode>
                <c:ptCount val="2"/>
                <c:pt idx="0">
                  <c:v>126000</c:v>
                </c:pt>
                <c:pt idx="1">
                  <c:v>291000</c:v>
                </c:pt>
              </c:numCache>
            </c:numRef>
          </c:val>
          <c:extLst>
            <c:ext xmlns:c16="http://schemas.microsoft.com/office/drawing/2014/chart" uri="{C3380CC4-5D6E-409C-BE32-E72D297353CC}">
              <c16:uniqueId val="{00000000-0B6F-4178-A32C-4DEAEF19B405}"/>
            </c:ext>
          </c:extLst>
        </c:ser>
        <c:dLbls>
          <c:showLegendKey val="0"/>
          <c:showVal val="0"/>
          <c:showCatName val="0"/>
          <c:showSerName val="0"/>
          <c:showPercent val="0"/>
          <c:showBubbleSize val="0"/>
        </c:dLbls>
        <c:gapWidth val="219"/>
        <c:overlap val="-27"/>
        <c:axId val="619027984"/>
        <c:axId val="619028304"/>
      </c:barChart>
      <c:catAx>
        <c:axId val="6190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28304"/>
        <c:crosses val="autoZero"/>
        <c:auto val="1"/>
        <c:lblAlgn val="ctr"/>
        <c:lblOffset val="100"/>
        <c:noMultiLvlLbl val="0"/>
      </c:catAx>
      <c:valAx>
        <c:axId val="61902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27984"/>
        <c:crosses val="autoZero"/>
        <c:crossBetween val="between"/>
      </c:valAx>
      <c:spPr>
        <a:solidFill>
          <a:schemeClr val="accent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[Create_Data - Copy.xlsx]WG!PivotTable2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Wages</a:t>
            </a:r>
            <a:r>
              <a:rPr lang="en-US" baseline="0"/>
              <a:t>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WG!$B$3</c:f>
              <c:strCache>
                <c:ptCount val="1"/>
                <c:pt idx="0">
                  <c:v>Total</c:v>
                </c:pt>
              </c:strCache>
            </c:strRef>
          </c:tx>
          <c:spPr>
            <a:solidFill>
              <a:schemeClr val="accent1"/>
            </a:solidFill>
            <a:ln>
              <a:noFill/>
            </a:ln>
            <a:effectLst/>
          </c:spPr>
          <c:invertIfNegative val="0"/>
          <c:cat>
            <c:strRef>
              <c:f>WG!$A$4:$A$6</c:f>
              <c:strCache>
                <c:ptCount val="2"/>
                <c:pt idx="0">
                  <c:v>0</c:v>
                </c:pt>
                <c:pt idx="1">
                  <c:v>1</c:v>
                </c:pt>
              </c:strCache>
            </c:strRef>
          </c:cat>
          <c:val>
            <c:numRef>
              <c:f>WG!$B$4:$B$6</c:f>
              <c:numCache>
                <c:formatCode>General</c:formatCode>
                <c:ptCount val="2"/>
                <c:pt idx="0">
                  <c:v>193500</c:v>
                </c:pt>
                <c:pt idx="1">
                  <c:v>223500</c:v>
                </c:pt>
              </c:numCache>
            </c:numRef>
          </c:val>
          <c:extLst>
            <c:ext xmlns:c16="http://schemas.microsoft.com/office/drawing/2014/chart" uri="{C3380CC4-5D6E-409C-BE32-E72D297353CC}">
              <c16:uniqueId val="{00000000-5882-493C-8AED-96172B60BEE9}"/>
            </c:ext>
          </c:extLst>
        </c:ser>
        <c:dLbls>
          <c:showLegendKey val="0"/>
          <c:showVal val="0"/>
          <c:showCatName val="0"/>
          <c:showSerName val="0"/>
          <c:showPercent val="0"/>
          <c:showBubbleSize val="0"/>
        </c:dLbls>
        <c:gapWidth val="219"/>
        <c:overlap val="-27"/>
        <c:axId val="619040144"/>
        <c:axId val="619042064"/>
      </c:barChart>
      <c:catAx>
        <c:axId val="61904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42064"/>
        <c:crosses val="autoZero"/>
        <c:auto val="1"/>
        <c:lblAlgn val="ctr"/>
        <c:lblOffset val="100"/>
        <c:noMultiLvlLbl val="0"/>
      </c:catAx>
      <c:valAx>
        <c:axId val="61904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4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[Create_Data - Copy.xlsx]EW!PivotTable3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Vs.</a:t>
            </a:r>
            <a:r>
              <a:rPr lang="en-IN" baseline="0"/>
              <a:t> Wages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EW!$B$3</c:f>
              <c:strCache>
                <c:ptCount val="1"/>
                <c:pt idx="0">
                  <c:v>Total</c:v>
                </c:pt>
              </c:strCache>
            </c:strRef>
          </c:tx>
          <c:spPr>
            <a:solidFill>
              <a:schemeClr val="accent1"/>
            </a:solidFill>
            <a:ln>
              <a:noFill/>
            </a:ln>
            <a:effectLst/>
          </c:spPr>
          <c:invertIfNegative val="0"/>
          <c:cat>
            <c:strRef>
              <c:f>EW!$A$4:$A$6</c:f>
              <c:strCache>
                <c:ptCount val="2"/>
                <c:pt idx="0">
                  <c:v>0</c:v>
                </c:pt>
                <c:pt idx="1">
                  <c:v>1</c:v>
                </c:pt>
              </c:strCache>
            </c:strRef>
          </c:cat>
          <c:val>
            <c:numRef>
              <c:f>EW!$B$4:$B$6</c:f>
              <c:numCache>
                <c:formatCode>General</c:formatCode>
                <c:ptCount val="2"/>
                <c:pt idx="0">
                  <c:v>165000</c:v>
                </c:pt>
                <c:pt idx="1">
                  <c:v>252000</c:v>
                </c:pt>
              </c:numCache>
            </c:numRef>
          </c:val>
          <c:extLst>
            <c:ext xmlns:c16="http://schemas.microsoft.com/office/drawing/2014/chart" uri="{C3380CC4-5D6E-409C-BE32-E72D297353CC}">
              <c16:uniqueId val="{00000000-E92C-405D-8C39-974759A16B84}"/>
            </c:ext>
          </c:extLst>
        </c:ser>
        <c:dLbls>
          <c:showLegendKey val="0"/>
          <c:showVal val="0"/>
          <c:showCatName val="0"/>
          <c:showSerName val="0"/>
          <c:showPercent val="0"/>
          <c:showBubbleSize val="0"/>
        </c:dLbls>
        <c:gapWidth val="219"/>
        <c:overlap val="-27"/>
        <c:axId val="596911288"/>
        <c:axId val="596913528"/>
      </c:barChart>
      <c:catAx>
        <c:axId val="596911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13528"/>
        <c:crosses val="autoZero"/>
        <c:auto val="1"/>
        <c:lblAlgn val="ctr"/>
        <c:lblOffset val="100"/>
        <c:noMultiLvlLbl val="0"/>
      </c:catAx>
      <c:valAx>
        <c:axId val="596913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11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Time Series Plot for Unemployment Rate (%)</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Forecasting_Data!$D$3</c:f>
              <c:strCache>
                <c:ptCount val="1"/>
                <c:pt idx="0">
                  <c:v>Unemployment Rate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Forecasting_Data!$B$4:$C$23</c:f>
              <c:multiLvlStrCache>
                <c:ptCount val="20"/>
                <c:lvl>
                  <c:pt idx="0">
                    <c:v>2017-Q1</c:v>
                  </c:pt>
                  <c:pt idx="1">
                    <c:v>2017-Q2</c:v>
                  </c:pt>
                  <c:pt idx="2">
                    <c:v>2017-Q3</c:v>
                  </c:pt>
                  <c:pt idx="3">
                    <c:v>2017-Q4</c:v>
                  </c:pt>
                  <c:pt idx="4">
                    <c:v>2018-Q1</c:v>
                  </c:pt>
                  <c:pt idx="5">
                    <c:v>2018-Q2</c:v>
                  </c:pt>
                  <c:pt idx="6">
                    <c:v>2018-Q3</c:v>
                  </c:pt>
                  <c:pt idx="7">
                    <c:v>2018-Q4</c:v>
                  </c:pt>
                  <c:pt idx="8">
                    <c:v>2019-Q1</c:v>
                  </c:pt>
                  <c:pt idx="9">
                    <c:v>2019-Q2</c:v>
                  </c:pt>
                  <c:pt idx="10">
                    <c:v>2019-Q3</c:v>
                  </c:pt>
                  <c:pt idx="11">
                    <c:v>2019-Q4</c:v>
                  </c:pt>
                  <c:pt idx="12">
                    <c:v>2020-Q1</c:v>
                  </c:pt>
                  <c:pt idx="13">
                    <c:v>2020-Q2</c:v>
                  </c:pt>
                  <c:pt idx="14">
                    <c:v>2020-Q3</c:v>
                  </c:pt>
                  <c:pt idx="15">
                    <c:v>2020-Q4</c:v>
                  </c:pt>
                  <c:pt idx="16">
                    <c:v>2020-Q1</c:v>
                  </c:pt>
                  <c:pt idx="17">
                    <c:v>2020-Q2</c:v>
                  </c:pt>
                  <c:pt idx="18">
                    <c:v>2020-Q3</c:v>
                  </c:pt>
                  <c:pt idx="19">
                    <c:v>2020-Q4</c:v>
                  </c:pt>
                </c:lvl>
                <c:lvl>
                  <c:pt idx="0">
                    <c:v>Year 1</c:v>
                  </c:pt>
                  <c:pt idx="4">
                    <c:v>Year 2</c:v>
                  </c:pt>
                  <c:pt idx="8">
                    <c:v>Year 3</c:v>
                  </c:pt>
                  <c:pt idx="12">
                    <c:v>Year 4</c:v>
                  </c:pt>
                  <c:pt idx="16">
                    <c:v>Year 5</c:v>
                  </c:pt>
                </c:lvl>
              </c:multiLvlStrCache>
            </c:multiLvlStrRef>
          </c:cat>
          <c:val>
            <c:numRef>
              <c:f>Forecasting_Data!$D$4:$D$19</c:f>
              <c:numCache>
                <c:formatCode>0.00</c:formatCode>
                <c:ptCount val="16"/>
                <c:pt idx="0">
                  <c:v>1.2</c:v>
                </c:pt>
                <c:pt idx="1">
                  <c:v>2.2000000000000002</c:v>
                </c:pt>
                <c:pt idx="2">
                  <c:v>2.7</c:v>
                </c:pt>
                <c:pt idx="3">
                  <c:v>0.8</c:v>
                </c:pt>
                <c:pt idx="4">
                  <c:v>3.2</c:v>
                </c:pt>
                <c:pt idx="5">
                  <c:v>3.5</c:v>
                </c:pt>
                <c:pt idx="6">
                  <c:v>3.7</c:v>
                </c:pt>
                <c:pt idx="7">
                  <c:v>2.8</c:v>
                </c:pt>
                <c:pt idx="8">
                  <c:v>4.2</c:v>
                </c:pt>
                <c:pt idx="9">
                  <c:v>4.7</c:v>
                </c:pt>
                <c:pt idx="10">
                  <c:v>5.2</c:v>
                </c:pt>
                <c:pt idx="11">
                  <c:v>4</c:v>
                </c:pt>
                <c:pt idx="12">
                  <c:v>5</c:v>
                </c:pt>
                <c:pt idx="13">
                  <c:v>5.2</c:v>
                </c:pt>
                <c:pt idx="14">
                  <c:v>5.6</c:v>
                </c:pt>
                <c:pt idx="15">
                  <c:v>4.9000000000000004</c:v>
                </c:pt>
              </c:numCache>
            </c:numRef>
          </c:val>
          <c:smooth val="0"/>
          <c:extLst>
            <c:ext xmlns:c16="http://schemas.microsoft.com/office/drawing/2014/chart" uri="{C3380CC4-5D6E-409C-BE32-E72D297353CC}">
              <c16:uniqueId val="{00000000-4FC0-4AFD-B0AE-7013CEF0A4B3}"/>
            </c:ext>
          </c:extLst>
        </c:ser>
        <c:ser>
          <c:idx val="1"/>
          <c:order val="1"/>
          <c:tx>
            <c:strRef>
              <c:f>Forecasting_Data!$F$3</c:f>
              <c:strCache>
                <c:ptCount val="1"/>
                <c:pt idx="0">
                  <c:v>CMA(4)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Forecasting_Data!$B$4:$C$23</c:f>
              <c:multiLvlStrCache>
                <c:ptCount val="20"/>
                <c:lvl>
                  <c:pt idx="0">
                    <c:v>2017-Q1</c:v>
                  </c:pt>
                  <c:pt idx="1">
                    <c:v>2017-Q2</c:v>
                  </c:pt>
                  <c:pt idx="2">
                    <c:v>2017-Q3</c:v>
                  </c:pt>
                  <c:pt idx="3">
                    <c:v>2017-Q4</c:v>
                  </c:pt>
                  <c:pt idx="4">
                    <c:v>2018-Q1</c:v>
                  </c:pt>
                  <c:pt idx="5">
                    <c:v>2018-Q2</c:v>
                  </c:pt>
                  <c:pt idx="6">
                    <c:v>2018-Q3</c:v>
                  </c:pt>
                  <c:pt idx="7">
                    <c:v>2018-Q4</c:v>
                  </c:pt>
                  <c:pt idx="8">
                    <c:v>2019-Q1</c:v>
                  </c:pt>
                  <c:pt idx="9">
                    <c:v>2019-Q2</c:v>
                  </c:pt>
                  <c:pt idx="10">
                    <c:v>2019-Q3</c:v>
                  </c:pt>
                  <c:pt idx="11">
                    <c:v>2019-Q4</c:v>
                  </c:pt>
                  <c:pt idx="12">
                    <c:v>2020-Q1</c:v>
                  </c:pt>
                  <c:pt idx="13">
                    <c:v>2020-Q2</c:v>
                  </c:pt>
                  <c:pt idx="14">
                    <c:v>2020-Q3</c:v>
                  </c:pt>
                  <c:pt idx="15">
                    <c:v>2020-Q4</c:v>
                  </c:pt>
                  <c:pt idx="16">
                    <c:v>2020-Q1</c:v>
                  </c:pt>
                  <c:pt idx="17">
                    <c:v>2020-Q2</c:v>
                  </c:pt>
                  <c:pt idx="18">
                    <c:v>2020-Q3</c:v>
                  </c:pt>
                  <c:pt idx="19">
                    <c:v>2020-Q4</c:v>
                  </c:pt>
                </c:lvl>
                <c:lvl>
                  <c:pt idx="0">
                    <c:v>Year 1</c:v>
                  </c:pt>
                  <c:pt idx="4">
                    <c:v>Year 2</c:v>
                  </c:pt>
                  <c:pt idx="8">
                    <c:v>Year 3</c:v>
                  </c:pt>
                  <c:pt idx="12">
                    <c:v>Year 4</c:v>
                  </c:pt>
                  <c:pt idx="16">
                    <c:v>Year 5</c:v>
                  </c:pt>
                </c:lvl>
              </c:multiLvlStrCache>
            </c:multiLvlStrRef>
          </c:cat>
          <c:val>
            <c:numRef>
              <c:f>Forecasting_Data!$F$4:$F$19</c:f>
              <c:numCache>
                <c:formatCode>General</c:formatCode>
                <c:ptCount val="16"/>
                <c:pt idx="2">
                  <c:v>1.9750000000000001</c:v>
                </c:pt>
                <c:pt idx="3">
                  <c:v>2.3875000000000002</c:v>
                </c:pt>
                <c:pt idx="4">
                  <c:v>2.6749999999999998</c:v>
                </c:pt>
                <c:pt idx="5">
                  <c:v>3.05</c:v>
                </c:pt>
                <c:pt idx="6">
                  <c:v>3.4249999999999998</c:v>
                </c:pt>
                <c:pt idx="7">
                  <c:v>3.6999999999999997</c:v>
                </c:pt>
                <c:pt idx="8">
                  <c:v>4.0374999999999996</c:v>
                </c:pt>
                <c:pt idx="9">
                  <c:v>4.375</c:v>
                </c:pt>
                <c:pt idx="10">
                  <c:v>4.625</c:v>
                </c:pt>
                <c:pt idx="11">
                  <c:v>4.7874999999999996</c:v>
                </c:pt>
                <c:pt idx="12">
                  <c:v>4.8999999999999995</c:v>
                </c:pt>
                <c:pt idx="13">
                  <c:v>5.0625</c:v>
                </c:pt>
              </c:numCache>
            </c:numRef>
          </c:val>
          <c:smooth val="0"/>
          <c:extLst>
            <c:ext xmlns:c16="http://schemas.microsoft.com/office/drawing/2014/chart" uri="{C3380CC4-5D6E-409C-BE32-E72D297353CC}">
              <c16:uniqueId val="{00000002-4FC0-4AFD-B0AE-7013CEF0A4B3}"/>
            </c:ext>
          </c:extLst>
        </c:ser>
        <c:ser>
          <c:idx val="2"/>
          <c:order val="2"/>
          <c:tx>
            <c:strRef>
              <c:f>Forecasting_Data!$K$3</c:f>
              <c:strCache>
                <c:ptCount val="1"/>
                <c:pt idx="0">
                  <c:v>Forecast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Forecasting_Data!$B$4:$C$23</c:f>
              <c:multiLvlStrCache>
                <c:ptCount val="20"/>
                <c:lvl>
                  <c:pt idx="0">
                    <c:v>2017-Q1</c:v>
                  </c:pt>
                  <c:pt idx="1">
                    <c:v>2017-Q2</c:v>
                  </c:pt>
                  <c:pt idx="2">
                    <c:v>2017-Q3</c:v>
                  </c:pt>
                  <c:pt idx="3">
                    <c:v>2017-Q4</c:v>
                  </c:pt>
                  <c:pt idx="4">
                    <c:v>2018-Q1</c:v>
                  </c:pt>
                  <c:pt idx="5">
                    <c:v>2018-Q2</c:v>
                  </c:pt>
                  <c:pt idx="6">
                    <c:v>2018-Q3</c:v>
                  </c:pt>
                  <c:pt idx="7">
                    <c:v>2018-Q4</c:v>
                  </c:pt>
                  <c:pt idx="8">
                    <c:v>2019-Q1</c:v>
                  </c:pt>
                  <c:pt idx="9">
                    <c:v>2019-Q2</c:v>
                  </c:pt>
                  <c:pt idx="10">
                    <c:v>2019-Q3</c:v>
                  </c:pt>
                  <c:pt idx="11">
                    <c:v>2019-Q4</c:v>
                  </c:pt>
                  <c:pt idx="12">
                    <c:v>2020-Q1</c:v>
                  </c:pt>
                  <c:pt idx="13">
                    <c:v>2020-Q2</c:v>
                  </c:pt>
                  <c:pt idx="14">
                    <c:v>2020-Q3</c:v>
                  </c:pt>
                  <c:pt idx="15">
                    <c:v>2020-Q4</c:v>
                  </c:pt>
                  <c:pt idx="16">
                    <c:v>2020-Q1</c:v>
                  </c:pt>
                  <c:pt idx="17">
                    <c:v>2020-Q2</c:v>
                  </c:pt>
                  <c:pt idx="18">
                    <c:v>2020-Q3</c:v>
                  </c:pt>
                  <c:pt idx="19">
                    <c:v>2020-Q4</c:v>
                  </c:pt>
                </c:lvl>
                <c:lvl>
                  <c:pt idx="0">
                    <c:v>Year 1</c:v>
                  </c:pt>
                  <c:pt idx="4">
                    <c:v>Year 2</c:v>
                  </c:pt>
                  <c:pt idx="8">
                    <c:v>Year 3</c:v>
                  </c:pt>
                  <c:pt idx="12">
                    <c:v>Year 4</c:v>
                  </c:pt>
                  <c:pt idx="16">
                    <c:v>Year 5</c:v>
                  </c:pt>
                </c:lvl>
              </c:multiLvlStrCache>
            </c:multiLvlStrRef>
          </c:cat>
          <c:val>
            <c:numRef>
              <c:f>Forecasting_Data!$K$4:$K$23</c:f>
              <c:numCache>
                <c:formatCode>0.00</c:formatCode>
                <c:ptCount val="20"/>
                <c:pt idx="0">
                  <c:v>1.5695832441505173</c:v>
                </c:pt>
                <c:pt idx="1">
                  <c:v>1.8825727768102463</c:v>
                </c:pt>
                <c:pt idx="2">
                  <c:v>2.2386044235512133</c:v>
                </c:pt>
                <c:pt idx="3">
                  <c:v>1.8497082226650721</c:v>
                </c:pt>
                <c:pt idx="4">
                  <c:v>2.8399217818403559</c:v>
                </c:pt>
                <c:pt idx="5">
                  <c:v>3.1498181424934608</c:v>
                </c:pt>
                <c:pt idx="6">
                  <c:v>3.5284478200857334</c:v>
                </c:pt>
                <c:pt idx="7">
                  <c:v>2.7812869535808225</c:v>
                </c:pt>
                <c:pt idx="8">
                  <c:v>4.1102603195301954</c:v>
                </c:pt>
                <c:pt idx="9">
                  <c:v>4.4170635081766747</c:v>
                </c:pt>
                <c:pt idx="10">
                  <c:v>4.8182912166202536</c:v>
                </c:pt>
                <c:pt idx="11">
                  <c:v>3.7128656844965726</c:v>
                </c:pt>
                <c:pt idx="12">
                  <c:v>5.3805988572200345</c:v>
                </c:pt>
                <c:pt idx="13">
                  <c:v>5.6843088738598881</c:v>
                </c:pt>
                <c:pt idx="14">
                  <c:v>6.1081346131547738</c:v>
                </c:pt>
                <c:pt idx="15">
                  <c:v>4.6444444154123232</c:v>
                </c:pt>
                <c:pt idx="16">
                  <c:v>6.6509373949098718</c:v>
                </c:pt>
                <c:pt idx="17">
                  <c:v>6.9515542395431034</c:v>
                </c:pt>
                <c:pt idx="18">
                  <c:v>7.3979780096892949</c:v>
                </c:pt>
                <c:pt idx="19">
                  <c:v>5.5760231463280734</c:v>
                </c:pt>
              </c:numCache>
            </c:numRef>
          </c:val>
          <c:smooth val="0"/>
          <c:extLst>
            <c:ext xmlns:c16="http://schemas.microsoft.com/office/drawing/2014/chart" uri="{C3380CC4-5D6E-409C-BE32-E72D297353CC}">
              <c16:uniqueId val="{00000003-4FC0-4AFD-B0AE-7013CEF0A4B3}"/>
            </c:ext>
          </c:extLst>
        </c:ser>
        <c:dLbls>
          <c:showLegendKey val="0"/>
          <c:showVal val="0"/>
          <c:showCatName val="0"/>
          <c:showSerName val="0"/>
          <c:showPercent val="0"/>
          <c:showBubbleSize val="0"/>
        </c:dLbls>
        <c:marker val="1"/>
        <c:smooth val="0"/>
        <c:axId val="623838288"/>
        <c:axId val="623841808"/>
      </c:lineChart>
      <c:catAx>
        <c:axId val="6238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3841808"/>
        <c:crosses val="autoZero"/>
        <c:auto val="1"/>
        <c:lblAlgn val="ctr"/>
        <c:lblOffset val="100"/>
        <c:noMultiLvlLbl val="0"/>
      </c:catAx>
      <c:valAx>
        <c:axId val="6238418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23838288"/>
        <c:crosses val="autoZero"/>
        <c:crossBetween val="between"/>
      </c:valAx>
      <c:spPr>
        <a:solidFill>
          <a:schemeClr val="bg2">
            <a:lumMod val="90000"/>
          </a:schemeClr>
        </a:solid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[Create_Data - Copy.xlsx]SW!PivotTable1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Skills</a:t>
            </a:r>
            <a:r>
              <a:rPr lang="en-US" baseline="0"/>
              <a:t> Vs Wages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SW!$B$3</c:f>
              <c:strCache>
                <c:ptCount val="1"/>
                <c:pt idx="0">
                  <c:v>Total</c:v>
                </c:pt>
              </c:strCache>
            </c:strRef>
          </c:tx>
          <c:spPr>
            <a:solidFill>
              <a:schemeClr val="accent1"/>
            </a:solidFill>
            <a:ln>
              <a:noFill/>
            </a:ln>
            <a:effectLst/>
          </c:spPr>
          <c:invertIfNegative val="0"/>
          <c:cat>
            <c:strRef>
              <c:f>SW!$A$4:$A$6</c:f>
              <c:strCache>
                <c:ptCount val="2"/>
                <c:pt idx="0">
                  <c:v>0</c:v>
                </c:pt>
                <c:pt idx="1">
                  <c:v>1</c:v>
                </c:pt>
              </c:strCache>
            </c:strRef>
          </c:cat>
          <c:val>
            <c:numRef>
              <c:f>SW!$B$4:$B$6</c:f>
              <c:numCache>
                <c:formatCode>General</c:formatCode>
                <c:ptCount val="2"/>
                <c:pt idx="0">
                  <c:v>126000</c:v>
                </c:pt>
                <c:pt idx="1">
                  <c:v>291000</c:v>
                </c:pt>
              </c:numCache>
            </c:numRef>
          </c:val>
          <c:extLst>
            <c:ext xmlns:c16="http://schemas.microsoft.com/office/drawing/2014/chart" uri="{C3380CC4-5D6E-409C-BE32-E72D297353CC}">
              <c16:uniqueId val="{00000000-CC6A-41BD-A84D-BDCF3E847ED0}"/>
            </c:ext>
          </c:extLst>
        </c:ser>
        <c:dLbls>
          <c:showLegendKey val="0"/>
          <c:showVal val="0"/>
          <c:showCatName val="0"/>
          <c:showSerName val="0"/>
          <c:showPercent val="0"/>
          <c:showBubbleSize val="0"/>
        </c:dLbls>
        <c:gapWidth val="219"/>
        <c:overlap val="-27"/>
        <c:axId val="619027984"/>
        <c:axId val="619028304"/>
      </c:barChart>
      <c:catAx>
        <c:axId val="61902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28304"/>
        <c:crosses val="autoZero"/>
        <c:auto val="1"/>
        <c:lblAlgn val="ctr"/>
        <c:lblOffset val="100"/>
        <c:noMultiLvlLbl val="0"/>
      </c:catAx>
      <c:valAx>
        <c:axId val="619028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2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[Create_Data - Copy.xlsx]WG!PivotTable2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Wages</a:t>
            </a:r>
            <a:r>
              <a:rPr lang="en-US" baseline="0"/>
              <a:t> Vs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WG!$B$3</c:f>
              <c:strCache>
                <c:ptCount val="1"/>
                <c:pt idx="0">
                  <c:v>Total</c:v>
                </c:pt>
              </c:strCache>
            </c:strRef>
          </c:tx>
          <c:spPr>
            <a:solidFill>
              <a:schemeClr val="accent1"/>
            </a:solidFill>
            <a:ln>
              <a:noFill/>
            </a:ln>
            <a:effectLst/>
          </c:spPr>
          <c:invertIfNegative val="0"/>
          <c:cat>
            <c:strRef>
              <c:f>WG!$A$4:$A$6</c:f>
              <c:strCache>
                <c:ptCount val="2"/>
                <c:pt idx="0">
                  <c:v>0</c:v>
                </c:pt>
                <c:pt idx="1">
                  <c:v>1</c:v>
                </c:pt>
              </c:strCache>
            </c:strRef>
          </c:cat>
          <c:val>
            <c:numRef>
              <c:f>WG!$B$4:$B$6</c:f>
              <c:numCache>
                <c:formatCode>General</c:formatCode>
                <c:ptCount val="2"/>
                <c:pt idx="0">
                  <c:v>193500</c:v>
                </c:pt>
                <c:pt idx="1">
                  <c:v>223500</c:v>
                </c:pt>
              </c:numCache>
            </c:numRef>
          </c:val>
          <c:extLst>
            <c:ext xmlns:c16="http://schemas.microsoft.com/office/drawing/2014/chart" uri="{C3380CC4-5D6E-409C-BE32-E72D297353CC}">
              <c16:uniqueId val="{00000000-0955-44FF-903F-162D21CF0EF2}"/>
            </c:ext>
          </c:extLst>
        </c:ser>
        <c:dLbls>
          <c:showLegendKey val="0"/>
          <c:showVal val="0"/>
          <c:showCatName val="0"/>
          <c:showSerName val="0"/>
          <c:showPercent val="0"/>
          <c:showBubbleSize val="0"/>
        </c:dLbls>
        <c:gapWidth val="219"/>
        <c:overlap val="-27"/>
        <c:axId val="619040144"/>
        <c:axId val="619042064"/>
      </c:barChart>
      <c:catAx>
        <c:axId val="619040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42064"/>
        <c:crosses val="autoZero"/>
        <c:auto val="1"/>
        <c:lblAlgn val="ctr"/>
        <c:lblOffset val="100"/>
        <c:noMultiLvlLbl val="0"/>
      </c:catAx>
      <c:valAx>
        <c:axId val="61904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04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[Create_Data - Copy.xlsx]EW!PivotTable3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Education Vs.</a:t>
            </a:r>
            <a:r>
              <a:rPr lang="en-IN" baseline="0"/>
              <a:t> Wages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EW!$B$3</c:f>
              <c:strCache>
                <c:ptCount val="1"/>
                <c:pt idx="0">
                  <c:v>Total</c:v>
                </c:pt>
              </c:strCache>
            </c:strRef>
          </c:tx>
          <c:spPr>
            <a:solidFill>
              <a:schemeClr val="accent1"/>
            </a:solidFill>
            <a:ln>
              <a:noFill/>
            </a:ln>
            <a:effectLst/>
          </c:spPr>
          <c:invertIfNegative val="0"/>
          <c:cat>
            <c:strRef>
              <c:f>EW!$A$4:$A$6</c:f>
              <c:strCache>
                <c:ptCount val="2"/>
                <c:pt idx="0">
                  <c:v>0</c:v>
                </c:pt>
                <c:pt idx="1">
                  <c:v>1</c:v>
                </c:pt>
              </c:strCache>
            </c:strRef>
          </c:cat>
          <c:val>
            <c:numRef>
              <c:f>EW!$B$4:$B$6</c:f>
              <c:numCache>
                <c:formatCode>General</c:formatCode>
                <c:ptCount val="2"/>
                <c:pt idx="0">
                  <c:v>165000</c:v>
                </c:pt>
                <c:pt idx="1">
                  <c:v>252000</c:v>
                </c:pt>
              </c:numCache>
            </c:numRef>
          </c:val>
          <c:extLst>
            <c:ext xmlns:c16="http://schemas.microsoft.com/office/drawing/2014/chart" uri="{C3380CC4-5D6E-409C-BE32-E72D297353CC}">
              <c16:uniqueId val="{00000000-7F88-40E7-80A0-3C9CD680C994}"/>
            </c:ext>
          </c:extLst>
        </c:ser>
        <c:dLbls>
          <c:showLegendKey val="0"/>
          <c:showVal val="0"/>
          <c:showCatName val="0"/>
          <c:showSerName val="0"/>
          <c:showPercent val="0"/>
          <c:showBubbleSize val="0"/>
        </c:dLbls>
        <c:gapWidth val="219"/>
        <c:overlap val="-27"/>
        <c:axId val="596911288"/>
        <c:axId val="596913528"/>
      </c:barChart>
      <c:catAx>
        <c:axId val="596911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13528"/>
        <c:crosses val="autoZero"/>
        <c:auto val="1"/>
        <c:lblAlgn val="ctr"/>
        <c:lblOffset val="100"/>
        <c:noMultiLvlLbl val="0"/>
      </c:catAx>
      <c:valAx>
        <c:axId val="596913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11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550332</xdr:colOff>
      <xdr:row>15</xdr:row>
      <xdr:rowOff>177800</xdr:rowOff>
    </xdr:to>
    <xdr:graphicFrame macro="">
      <xdr:nvGraphicFramePr>
        <xdr:cNvPr id="2" name="Chart 1">
          <a:extLst>
            <a:ext uri="{FF2B5EF4-FFF2-40B4-BE49-F238E27FC236}">
              <a16:creationId xmlns:a16="http://schemas.microsoft.com/office/drawing/2014/main" id="{3A5A7872-8A6B-4EE4-978B-2C6E3E82A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389467</xdr:colOff>
      <xdr:row>0</xdr:row>
      <xdr:rowOff>0</xdr:rowOff>
    </xdr:from>
    <xdr:to>
      <xdr:col>16</xdr:col>
      <xdr:colOff>567267</xdr:colOff>
      <xdr:row>15</xdr:row>
      <xdr:rowOff>152400</xdr:rowOff>
    </xdr:to>
    <xdr:graphicFrame macro="">
      <xdr:nvGraphicFramePr>
        <xdr:cNvPr id="3" name="Chart 2">
          <a:extLst>
            <a:ext uri="{FF2B5EF4-FFF2-40B4-BE49-F238E27FC236}">
              <a16:creationId xmlns:a16="http://schemas.microsoft.com/office/drawing/2014/main" id="{84F9B3EF-9D3D-4C90-A59E-40E64CCC03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448732</xdr:colOff>
      <xdr:row>0</xdr:row>
      <xdr:rowOff>0</xdr:rowOff>
    </xdr:from>
    <xdr:to>
      <xdr:col>25</xdr:col>
      <xdr:colOff>304799</xdr:colOff>
      <xdr:row>15</xdr:row>
      <xdr:rowOff>143932</xdr:rowOff>
    </xdr:to>
    <xdr:graphicFrame macro="">
      <xdr:nvGraphicFramePr>
        <xdr:cNvPr id="4" name="Chart 3">
          <a:extLst>
            <a:ext uri="{FF2B5EF4-FFF2-40B4-BE49-F238E27FC236}">
              <a16:creationId xmlns:a16="http://schemas.microsoft.com/office/drawing/2014/main" id="{9E657551-FD6E-4A29-A226-57774DAAA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469053</xdr:colOff>
      <xdr:row>16</xdr:row>
      <xdr:rowOff>70272</xdr:rowOff>
    </xdr:from>
    <xdr:to>
      <xdr:col>20</xdr:col>
      <xdr:colOff>469053</xdr:colOff>
      <xdr:row>29</xdr:row>
      <xdr:rowOff>115781</xdr:rowOff>
    </xdr:to>
    <mc:AlternateContent xmlns:mc="http://schemas.openxmlformats.org/markup-compatibility/2006" xmlns:a14="http://schemas.microsoft.com/office/drawing/2010/main">
      <mc:Choice Requires="a14">
        <xdr:graphicFrame macro="">
          <xdr:nvGraphicFramePr>
            <xdr:cNvPr id="5" name="Educ">
              <a:extLst>
                <a:ext uri="{FF2B5EF4-FFF2-40B4-BE49-F238E27FC236}">
                  <a16:creationId xmlns:a16="http://schemas.microsoft.com/office/drawing/2014/main" id="{6A30B9F8-0C5B-48D9-B0F6-13280E4D28A2}"/>
                </a:ext>
              </a:extLst>
            </xdr:cNvPr>
            <xdr:cNvGraphicFramePr/>
          </xdr:nvGraphicFramePr>
          <xdr:xfrm>
            <a:off x="0" y="0"/>
            <a:ext cx="0" cy="0"/>
          </xdr:xfrm>
          <a:graphic>
            <a:graphicData uri="http://schemas.microsoft.com/office/drawing/2010/slicer">
              <sle:slicer xmlns:sle="http://schemas.microsoft.com/office/drawing/2010/slicer" name="Educ"/>
            </a:graphicData>
          </a:graphic>
        </xdr:graphicFrame>
      </mc:Choice>
      <mc:Fallback xmlns="">
        <xdr:sp macro="" textlink="">
          <xdr:nvSpPr>
            <xdr:cNvPr id="0" name=""/>
            <xdr:cNvSpPr>
              <a:spLocks noTextEdit="1"/>
            </xdr:cNvSpPr>
          </xdr:nvSpPr>
          <xdr:spPr>
            <a:xfrm>
              <a:off x="10832253" y="305053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458047</xdr:colOff>
      <xdr:row>16</xdr:row>
      <xdr:rowOff>143932</xdr:rowOff>
    </xdr:from>
    <xdr:to>
      <xdr:col>11</xdr:col>
      <xdr:colOff>458047</xdr:colOff>
      <xdr:row>30</xdr:row>
      <xdr:rowOff>3174</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9246EEA0-6397-4F5C-B178-F66C19E9E7B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34847" y="3124199"/>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8466</xdr:colOff>
      <xdr:row>16</xdr:row>
      <xdr:rowOff>84666</xdr:rowOff>
    </xdr:from>
    <xdr:to>
      <xdr:col>24</xdr:col>
      <xdr:colOff>8466</xdr:colOff>
      <xdr:row>29</xdr:row>
      <xdr:rowOff>130175</xdr:rowOff>
    </xdr:to>
    <mc:AlternateContent xmlns:mc="http://schemas.openxmlformats.org/markup-compatibility/2006" xmlns:a14="http://schemas.microsoft.com/office/drawing/2010/main">
      <mc:Choice Requires="a14">
        <xdr:graphicFrame macro="">
          <xdr:nvGraphicFramePr>
            <xdr:cNvPr id="9" name="Wages 1">
              <a:extLst>
                <a:ext uri="{FF2B5EF4-FFF2-40B4-BE49-F238E27FC236}">
                  <a16:creationId xmlns:a16="http://schemas.microsoft.com/office/drawing/2014/main" id="{280C4E74-F56E-49E6-8286-884E5ABAB8E2}"/>
                </a:ext>
              </a:extLst>
            </xdr:cNvPr>
            <xdr:cNvGraphicFramePr/>
          </xdr:nvGraphicFramePr>
          <xdr:xfrm>
            <a:off x="0" y="0"/>
            <a:ext cx="0" cy="0"/>
          </xdr:xfrm>
          <a:graphic>
            <a:graphicData uri="http://schemas.microsoft.com/office/drawing/2010/slicer">
              <sle:slicer xmlns:sle="http://schemas.microsoft.com/office/drawing/2010/slicer" name="Wages 1"/>
            </a:graphicData>
          </a:graphic>
        </xdr:graphicFrame>
      </mc:Choice>
      <mc:Fallback xmlns="">
        <xdr:sp macro="" textlink="">
          <xdr:nvSpPr>
            <xdr:cNvPr id="0" name=""/>
            <xdr:cNvSpPr>
              <a:spLocks noTextEdit="1"/>
            </xdr:cNvSpPr>
          </xdr:nvSpPr>
          <xdr:spPr>
            <a:xfrm>
              <a:off x="12810066" y="3064933"/>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16</xdr:row>
      <xdr:rowOff>169333</xdr:rowOff>
    </xdr:from>
    <xdr:to>
      <xdr:col>3</xdr:col>
      <xdr:colOff>25400</xdr:colOff>
      <xdr:row>30</xdr:row>
      <xdr:rowOff>28575</xdr:rowOff>
    </xdr:to>
    <mc:AlternateContent xmlns:mc="http://schemas.openxmlformats.org/markup-compatibility/2006" xmlns:a14="http://schemas.microsoft.com/office/drawing/2010/main">
      <mc:Choice Requires="a14">
        <xdr:graphicFrame macro="">
          <xdr:nvGraphicFramePr>
            <xdr:cNvPr id="10" name="Skills 1">
              <a:extLst>
                <a:ext uri="{FF2B5EF4-FFF2-40B4-BE49-F238E27FC236}">
                  <a16:creationId xmlns:a16="http://schemas.microsoft.com/office/drawing/2014/main" id="{7F02F6B9-B2C1-4007-AC8B-FF62CAA29D10}"/>
                </a:ext>
              </a:extLst>
            </xdr:cNvPr>
            <xdr:cNvGraphicFramePr/>
          </xdr:nvGraphicFramePr>
          <xdr:xfrm>
            <a:off x="0" y="0"/>
            <a:ext cx="0" cy="0"/>
          </xdr:xfrm>
          <a:graphic>
            <a:graphicData uri="http://schemas.microsoft.com/office/drawing/2010/slicer">
              <sle:slicer xmlns:sle="http://schemas.microsoft.com/office/drawing/2010/slicer" name="Skills 1"/>
            </a:graphicData>
          </a:graphic>
        </xdr:graphicFrame>
      </mc:Choice>
      <mc:Fallback xmlns="">
        <xdr:sp macro="" textlink="">
          <xdr:nvSpPr>
            <xdr:cNvPr id="0" name=""/>
            <xdr:cNvSpPr>
              <a:spLocks noTextEdit="1"/>
            </xdr:cNvSpPr>
          </xdr:nvSpPr>
          <xdr:spPr>
            <a:xfrm>
              <a:off x="25400" y="3149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11</xdr:col>
      <xdr:colOff>91440</xdr:colOff>
      <xdr:row>1</xdr:row>
      <xdr:rowOff>152400</xdr:rowOff>
    </xdr:from>
    <xdr:to>
      <xdr:col>20</xdr:col>
      <xdr:colOff>91440</xdr:colOff>
      <xdr:row>22</xdr:row>
      <xdr:rowOff>167640</xdr:rowOff>
    </xdr:to>
    <xdr:graphicFrame macro="">
      <xdr:nvGraphicFramePr>
        <xdr:cNvPr id="3" name="Chart 2">
          <a:extLst>
            <a:ext uri="{FF2B5EF4-FFF2-40B4-BE49-F238E27FC236}">
              <a16:creationId xmlns:a16="http://schemas.microsoft.com/office/drawing/2014/main" id="{02072308-FB89-4772-A9B0-4DFC3EDB2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403860</xdr:colOff>
      <xdr:row>2</xdr:row>
      <xdr:rowOff>11430</xdr:rowOff>
    </xdr:from>
    <xdr:to>
      <xdr:col>10</xdr:col>
      <xdr:colOff>99060</xdr:colOff>
      <xdr:row>17</xdr:row>
      <xdr:rowOff>11430</xdr:rowOff>
    </xdr:to>
    <xdr:graphicFrame macro="">
      <xdr:nvGraphicFramePr>
        <xdr:cNvPr id="2" name="Chart 1">
          <a:extLst>
            <a:ext uri="{FF2B5EF4-FFF2-40B4-BE49-F238E27FC236}">
              <a16:creationId xmlns:a16="http://schemas.microsoft.com/office/drawing/2014/main" id="{792AD8E4-7B17-43FE-8214-C2C2DD618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7620</xdr:colOff>
      <xdr:row>2</xdr:row>
      <xdr:rowOff>7620</xdr:rowOff>
    </xdr:from>
    <xdr:to>
      <xdr:col>14</xdr:col>
      <xdr:colOff>7620</xdr:colOff>
      <xdr:row>15</xdr:row>
      <xdr:rowOff>97155</xdr:rowOff>
    </xdr:to>
    <mc:AlternateContent xmlns:mc="http://schemas.openxmlformats.org/markup-compatibility/2006" xmlns:a14="http://schemas.microsoft.com/office/drawing/2010/main">
      <mc:Choice Requires="a14">
        <xdr:graphicFrame macro="">
          <xdr:nvGraphicFramePr>
            <xdr:cNvPr id="4" name="Skills">
              <a:extLst>
                <a:ext uri="{FF2B5EF4-FFF2-40B4-BE49-F238E27FC236}">
                  <a16:creationId xmlns:a16="http://schemas.microsoft.com/office/drawing/2014/main" id="{19EDDED3-7E39-41CE-9675-CC4F962CCEB3}"/>
                </a:ext>
              </a:extLst>
            </xdr:cNvPr>
            <xdr:cNvGraphicFramePr/>
          </xdr:nvGraphicFramePr>
          <xdr:xfrm>
            <a:off x="0" y="0"/>
            <a:ext cx="0" cy="0"/>
          </xdr:xfrm>
          <a:graphic>
            <a:graphicData uri="http://schemas.microsoft.com/office/drawing/2010/slicer">
              <sle:slicer xmlns:sle="http://schemas.microsoft.com/office/drawing/2010/slicer" name="Skills"/>
            </a:graphicData>
          </a:graphic>
        </xdr:graphicFrame>
      </mc:Choice>
      <mc:Fallback xmlns="">
        <xdr:sp macro="" textlink="">
          <xdr:nvSpPr>
            <xdr:cNvPr id="0" name=""/>
            <xdr:cNvSpPr>
              <a:spLocks noTextEdit="1"/>
            </xdr:cNvSpPr>
          </xdr:nvSpPr>
          <xdr:spPr>
            <a:xfrm>
              <a:off x="7254240" y="3733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xdr:colOff>
      <xdr:row>1</xdr:row>
      <xdr:rowOff>19050</xdr:rowOff>
    </xdr:from>
    <xdr:to>
      <xdr:col>10</xdr:col>
      <xdr:colOff>327660</xdr:colOff>
      <xdr:row>16</xdr:row>
      <xdr:rowOff>19050</xdr:rowOff>
    </xdr:to>
    <xdr:graphicFrame macro="">
      <xdr:nvGraphicFramePr>
        <xdr:cNvPr id="2" name="Chart 1">
          <a:extLst>
            <a:ext uri="{FF2B5EF4-FFF2-40B4-BE49-F238E27FC236}">
              <a16:creationId xmlns:a16="http://schemas.microsoft.com/office/drawing/2014/main" id="{E8777DFF-D8FE-48BA-8A55-EA748A54BE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601980</xdr:colOff>
      <xdr:row>1</xdr:row>
      <xdr:rowOff>3810</xdr:rowOff>
    </xdr:from>
    <xdr:to>
      <xdr:col>10</xdr:col>
      <xdr:colOff>297180</xdr:colOff>
      <xdr:row>16</xdr:row>
      <xdr:rowOff>3810</xdr:rowOff>
    </xdr:to>
    <xdr:graphicFrame macro="">
      <xdr:nvGraphicFramePr>
        <xdr:cNvPr id="2" name="Chart 1">
          <a:extLst>
            <a:ext uri="{FF2B5EF4-FFF2-40B4-BE49-F238E27FC236}">
              <a16:creationId xmlns:a16="http://schemas.microsoft.com/office/drawing/2014/main" id="{074F3F6C-5121-4272-9451-01FBFE6152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30480</xdr:colOff>
      <xdr:row>0</xdr:row>
      <xdr:rowOff>175260</xdr:rowOff>
    </xdr:from>
    <xdr:to>
      <xdr:col>14</xdr:col>
      <xdr:colOff>30480</xdr:colOff>
      <xdr:row>14</xdr:row>
      <xdr:rowOff>81915</xdr:rowOff>
    </xdr:to>
    <mc:AlternateContent xmlns:mc="http://schemas.openxmlformats.org/markup-compatibility/2006" xmlns:a14="http://schemas.microsoft.com/office/drawing/2010/main">
      <mc:Choice Requires="a14">
        <xdr:graphicFrame macro="">
          <xdr:nvGraphicFramePr>
            <xdr:cNvPr id="3" name="Wages">
              <a:extLst>
                <a:ext uri="{FF2B5EF4-FFF2-40B4-BE49-F238E27FC236}">
                  <a16:creationId xmlns:a16="http://schemas.microsoft.com/office/drawing/2014/main" id="{7859B00A-EBD3-4C07-8B49-E7F8D3B157B3}"/>
                </a:ext>
              </a:extLst>
            </xdr:cNvPr>
            <xdr:cNvGraphicFramePr/>
          </xdr:nvGraphicFramePr>
          <xdr:xfrm>
            <a:off x="0" y="0"/>
            <a:ext cx="0" cy="0"/>
          </xdr:xfrm>
          <a:graphic>
            <a:graphicData uri="http://schemas.microsoft.com/office/drawing/2010/slicer">
              <sle:slicer xmlns:sle="http://schemas.microsoft.com/office/drawing/2010/slicer" name="Wages"/>
            </a:graphicData>
          </a:graphic>
        </xdr:graphicFrame>
      </mc:Choice>
      <mc:Fallback xmlns="">
        <xdr:sp macro="" textlink="">
          <xdr:nvSpPr>
            <xdr:cNvPr id="0" name=""/>
            <xdr:cNvSpPr>
              <a:spLocks noTextEdit="1"/>
            </xdr:cNvSpPr>
          </xdr:nvSpPr>
          <xdr:spPr>
            <a:xfrm>
              <a:off x="7277100" y="1752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KASOTIYA" refreshedDate="44389.64120810185" createdVersion="7" refreshedVersion="7" minRefreshableVersion="3" recordCount="25" xr:uid="{216D649F-BBD8-4795-9A77-BA0B02B13FBD}">
  <cacheSource type="worksheet">
    <worksheetSource ref="A1:E26" sheet="Create_Data"/>
  </cacheSource>
  <cacheFields count="6">
    <cacheField name="Educ" numFmtId="0">
      <sharedItems containsSemiMixedTypes="0" containsString="0" containsNumber="1" containsInteger="1" minValue="0" maxValue="1" count="2">
        <n v="1"/>
        <n v="0"/>
      </sharedItems>
    </cacheField>
    <cacheField name="Gender" numFmtId="0">
      <sharedItems containsSemiMixedTypes="0" containsString="0" containsNumber="1" containsInteger="1" minValue="0" maxValue="1" count="2">
        <n v="1"/>
        <n v="0"/>
      </sharedItems>
    </cacheField>
    <cacheField name="Age" numFmtId="0">
      <sharedItems containsSemiMixedTypes="0" containsString="0" containsNumber="1" containsInteger="1" minValue="15" maxValue="27"/>
    </cacheField>
    <cacheField name="Unemp" numFmtId="2">
      <sharedItems containsSemiMixedTypes="0" containsString="0" containsNumber="1" minValue="1.3" maxValue="5.5"/>
    </cacheField>
    <cacheField name="Skills" numFmtId="0">
      <sharedItems containsSemiMixedTypes="0" containsString="0" containsNumber="1" containsInteger="1" minValue="0" maxValue="1" count="2">
        <n v="1"/>
        <n v="0"/>
      </sharedItems>
    </cacheField>
    <cacheField name="Wages" numFmtId="2">
      <sharedItems containsSemiMixedTypes="0" containsString="0" containsNumber="1" containsInteger="1" minValue="10000" maxValue="28000" count="15">
        <n v="28000"/>
        <n v="10000"/>
        <n v="14000"/>
        <n v="18000"/>
        <n v="17000"/>
        <n v="16000"/>
        <n v="12000"/>
        <n v="20000"/>
        <n v="25000"/>
        <n v="11000"/>
        <n v="22000"/>
        <n v="15000"/>
        <n v="10500"/>
        <n v="21000"/>
        <n v="27000"/>
      </sharedItems>
    </cacheField>
  </cacheFields>
  <extLst>
    <ext xmlns:x14="http://schemas.microsoft.com/office/spreadsheetml/2009/9/main" uri="{725AE2AE-9491-48be-B2B4-4EB974FC3084}">
      <x14:pivotCacheDefinition pivotCacheId="16465806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
  <r>
    <x v="0"/>
    <x v="0"/>
    <n v="21"/>
    <n v="1.3"/>
    <x v="0"/>
    <x v="0"/>
  </r>
  <r>
    <x v="1"/>
    <x v="1"/>
    <n v="16"/>
    <n v="5.2"/>
    <x v="1"/>
    <x v="1"/>
  </r>
  <r>
    <x v="1"/>
    <x v="0"/>
    <n v="17"/>
    <n v="4.5999999999999996"/>
    <x v="1"/>
    <x v="2"/>
  </r>
  <r>
    <x v="1"/>
    <x v="0"/>
    <n v="18"/>
    <n v="3.7"/>
    <x v="0"/>
    <x v="3"/>
  </r>
  <r>
    <x v="1"/>
    <x v="1"/>
    <n v="24"/>
    <n v="2.2000000000000002"/>
    <x v="0"/>
    <x v="4"/>
  </r>
  <r>
    <x v="1"/>
    <x v="1"/>
    <n v="26"/>
    <n v="2.4"/>
    <x v="0"/>
    <x v="5"/>
  </r>
  <r>
    <x v="0"/>
    <x v="1"/>
    <n v="27"/>
    <n v="4.7"/>
    <x v="1"/>
    <x v="6"/>
  </r>
  <r>
    <x v="1"/>
    <x v="1"/>
    <n v="15"/>
    <n v="5.0999999999999996"/>
    <x v="1"/>
    <x v="1"/>
  </r>
  <r>
    <x v="0"/>
    <x v="0"/>
    <n v="22"/>
    <n v="2.2999999999999998"/>
    <x v="0"/>
    <x v="7"/>
  </r>
  <r>
    <x v="0"/>
    <x v="1"/>
    <n v="26"/>
    <n v="1.5"/>
    <x v="0"/>
    <x v="7"/>
  </r>
  <r>
    <x v="0"/>
    <x v="1"/>
    <n v="24"/>
    <n v="2.2000000000000002"/>
    <x v="0"/>
    <x v="7"/>
  </r>
  <r>
    <x v="0"/>
    <x v="0"/>
    <n v="20"/>
    <n v="1.9"/>
    <x v="0"/>
    <x v="8"/>
  </r>
  <r>
    <x v="1"/>
    <x v="0"/>
    <n v="25"/>
    <n v="4.7"/>
    <x v="1"/>
    <x v="9"/>
  </r>
  <r>
    <x v="1"/>
    <x v="0"/>
    <n v="19"/>
    <n v="4.2"/>
    <x v="1"/>
    <x v="6"/>
  </r>
  <r>
    <x v="0"/>
    <x v="0"/>
    <n v="19"/>
    <n v="2.7"/>
    <x v="0"/>
    <x v="10"/>
  </r>
  <r>
    <x v="0"/>
    <x v="1"/>
    <n v="21"/>
    <n v="3.4"/>
    <x v="1"/>
    <x v="11"/>
  </r>
  <r>
    <x v="1"/>
    <x v="1"/>
    <n v="27"/>
    <n v="4.9000000000000004"/>
    <x v="1"/>
    <x v="12"/>
  </r>
  <r>
    <x v="1"/>
    <x v="1"/>
    <n v="17"/>
    <n v="5.5"/>
    <x v="1"/>
    <x v="1"/>
  </r>
  <r>
    <x v="1"/>
    <x v="0"/>
    <n v="21"/>
    <n v="4.8"/>
    <x v="1"/>
    <x v="12"/>
  </r>
  <r>
    <x v="1"/>
    <x v="1"/>
    <n v="23"/>
    <n v="3.8"/>
    <x v="1"/>
    <x v="9"/>
  </r>
  <r>
    <x v="0"/>
    <x v="0"/>
    <n v="23"/>
    <n v="2.4"/>
    <x v="0"/>
    <x v="13"/>
  </r>
  <r>
    <x v="0"/>
    <x v="1"/>
    <n v="17"/>
    <n v="2.5"/>
    <x v="0"/>
    <x v="14"/>
  </r>
  <r>
    <x v="0"/>
    <x v="0"/>
    <n v="19"/>
    <n v="2.2000000000000002"/>
    <x v="0"/>
    <x v="14"/>
  </r>
  <r>
    <x v="1"/>
    <x v="0"/>
    <n v="15"/>
    <n v="3.5"/>
    <x v="0"/>
    <x v="11"/>
  </r>
  <r>
    <x v="0"/>
    <x v="1"/>
    <n v="15"/>
    <n v="3.5"/>
    <x v="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DCD57F6-169D-4EB1-B678-13C64D3AEA8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6">
    <pivotField showAll="0">
      <items count="3">
        <item x="1"/>
        <item x="0"/>
        <item t="default"/>
      </items>
    </pivotField>
    <pivotField showAll="0">
      <items count="3">
        <item x="1"/>
        <item x="0"/>
        <item t="default"/>
      </items>
    </pivotField>
    <pivotField showAll="0"/>
    <pivotField numFmtId="2" showAll="0"/>
    <pivotField axis="axisRow" showAll="0">
      <items count="3">
        <item x="1"/>
        <item x="0"/>
        <item t="default"/>
      </items>
    </pivotField>
    <pivotField dataField="1" numFmtId="2" showAll="0"/>
  </pivotFields>
  <rowFields count="1">
    <field x="4"/>
  </rowFields>
  <rowItems count="3">
    <i>
      <x/>
    </i>
    <i>
      <x v="1"/>
    </i>
    <i t="grand">
      <x/>
    </i>
  </rowItems>
  <colItems count="1">
    <i/>
  </colItems>
  <dataFields count="1">
    <dataField name="Sum of Wag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148ABB-1E53-4BC3-B82A-44A9CE8550E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6" firstHeaderRow="1" firstDataRow="1" firstDataCol="1"/>
  <pivotFields count="6">
    <pivotField showAll="0">
      <items count="3">
        <item x="1"/>
        <item x="0"/>
        <item t="default"/>
      </items>
    </pivotField>
    <pivotField axis="axisRow" showAll="0">
      <items count="3">
        <item x="1"/>
        <item x="0"/>
        <item t="default"/>
      </items>
    </pivotField>
    <pivotField showAll="0"/>
    <pivotField numFmtId="2" showAll="0"/>
    <pivotField showAll="0">
      <items count="3">
        <item x="1"/>
        <item x="0"/>
        <item t="default"/>
      </items>
    </pivotField>
    <pivotField dataField="1" numFmtId="2" showAll="0"/>
  </pivotFields>
  <rowFields count="1">
    <field x="1"/>
  </rowFields>
  <rowItems count="3">
    <i>
      <x/>
    </i>
    <i>
      <x v="1"/>
    </i>
    <i t="grand">
      <x/>
    </i>
  </rowItems>
  <colItems count="1">
    <i/>
  </colItems>
  <dataFields count="1">
    <dataField name="Sum of Wages" fld="5"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295126-D22C-40C1-A50D-2BFA3859DD88}"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6" firstHeaderRow="1" firstDataRow="1" firstDataCol="1"/>
  <pivotFields count="6">
    <pivotField axis="axisRow" showAll="0">
      <items count="3">
        <item x="1"/>
        <item x="0"/>
        <item t="default"/>
      </items>
    </pivotField>
    <pivotField showAll="0">
      <items count="3">
        <item x="1"/>
        <item x="0"/>
        <item t="default"/>
      </items>
    </pivotField>
    <pivotField showAll="0"/>
    <pivotField numFmtId="2" showAll="0"/>
    <pivotField showAll="0"/>
    <pivotField dataField="1" numFmtId="2" showAll="0">
      <items count="16">
        <item x="1"/>
        <item x="12"/>
        <item x="9"/>
        <item x="6"/>
        <item x="2"/>
        <item x="11"/>
        <item x="5"/>
        <item x="4"/>
        <item x="3"/>
        <item x="7"/>
        <item x="13"/>
        <item x="10"/>
        <item x="8"/>
        <item x="14"/>
        <item x="0"/>
        <item t="default"/>
      </items>
    </pivotField>
  </pivotFields>
  <rowFields count="1">
    <field x="0"/>
  </rowFields>
  <rowItems count="3">
    <i>
      <x/>
    </i>
    <i>
      <x v="1"/>
    </i>
    <i t="grand">
      <x/>
    </i>
  </rowItems>
  <colItems count="1">
    <i/>
  </colItems>
  <dataFields count="1">
    <dataField name="Sum of Wages" fld="5"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 xr10:uid="{150088A8-4F58-46AA-A689-6A1AD84313E0}" sourceName="Educ">
  <pivotTables>
    <pivotTable tabId="14" name="PivotTable2"/>
    <pivotTable tabId="15" name="PivotTable3"/>
    <pivotTable tabId="12" name="PivotTable1"/>
  </pivotTables>
  <data>
    <tabular pivotCacheId="164658065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A79CDF9-1860-4940-91F2-6345966FBAA8}" sourceName="Gender">
  <pivotTables>
    <pivotTable tabId="14" name="PivotTable2"/>
    <pivotTable tabId="15" name="PivotTable3"/>
    <pivotTable tabId="12" name="PivotTable1"/>
  </pivotTables>
  <data>
    <tabular pivotCacheId="16465806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ages" xr10:uid="{6351E45D-0E26-4660-BBD3-CF0BA4362178}" sourceName="Wages">
  <pivotTables>
    <pivotTable tabId="15" name="PivotTable3"/>
  </pivotTables>
  <data>
    <tabular pivotCacheId="1646580652">
      <items count="15">
        <i x="1" s="1"/>
        <i x="12" s="1"/>
        <i x="9" s="1"/>
        <i x="6" s="1"/>
        <i x="2" s="1"/>
        <i x="11" s="1"/>
        <i x="5" s="1"/>
        <i x="4" s="1"/>
        <i x="3" s="1"/>
        <i x="7" s="1"/>
        <i x="13" s="1"/>
        <i x="10" s="1"/>
        <i x="8" s="1"/>
        <i x="14"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kills" xr10:uid="{17342553-D7C6-4247-BB17-C83F98DFA132}" sourceName="Skills">
  <pivotTables>
    <pivotTable tabId="12" name="PivotTable1"/>
  </pivotTables>
  <data>
    <tabular pivotCacheId="164658065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 xr10:uid="{BBA3D442-465F-4C84-BED1-28D393A8D85F}" cache="Slicer_Educ" caption="Educ" rowHeight="234950"/>
  <slicer name="Gender" xr10:uid="{9488BFF2-5A29-4C29-ADC1-1A3245BA06D9}" cache="Slicer_Gender" caption="Gender" rowHeight="234950"/>
  <slicer name="Wages 1" xr10:uid="{6B714726-7E5B-4F07-B1BF-3D8E5149C531}" cache="Slicer_Wages" caption="Wages" rowHeight="234950"/>
  <slicer name="Skills 1" xr10:uid="{D1E8190E-2BEC-4D1A-A28D-BDD236327DF2}" cache="Slicer_Skills" caption="Skills"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kills" xr10:uid="{C41AA455-CF16-4571-BF65-31B5F6957E26}" cache="Slicer_Skills" caption="Skills"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ages" xr10:uid="{4DC30CDB-5C45-459A-A0A4-880B9070E5CF}" cache="Slicer_Wages" caption="Wage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tabSelected="1" workbookViewId="0">
      <selection activeCell="H4" sqref="H4"/>
    </sheetView>
  </sheetViews>
  <sheetFormatPr defaultRowHeight="14.4" x14ac:dyDescent="0.3"/>
  <sheetData>
    <row r="1" spans="1:6" x14ac:dyDescent="0.3">
      <c r="A1" s="5" t="s">
        <v>0</v>
      </c>
      <c r="B1" s="6" t="s">
        <v>1</v>
      </c>
      <c r="C1" s="6" t="s">
        <v>2</v>
      </c>
      <c r="D1" s="6" t="s">
        <v>4</v>
      </c>
      <c r="E1" s="6" t="s">
        <v>5</v>
      </c>
      <c r="F1" s="7" t="s">
        <v>3</v>
      </c>
    </row>
    <row r="2" spans="1:6" x14ac:dyDescent="0.3">
      <c r="A2" s="8">
        <v>1</v>
      </c>
      <c r="B2" s="9">
        <v>1</v>
      </c>
      <c r="C2" s="9">
        <v>21</v>
      </c>
      <c r="D2" s="9">
        <v>1</v>
      </c>
      <c r="E2" s="10">
        <v>28000</v>
      </c>
      <c r="F2" s="11">
        <v>1.3</v>
      </c>
    </row>
    <row r="3" spans="1:6" x14ac:dyDescent="0.3">
      <c r="A3" s="8">
        <v>0</v>
      </c>
      <c r="B3" s="9">
        <v>0</v>
      </c>
      <c r="C3" s="9">
        <v>16</v>
      </c>
      <c r="D3" s="9">
        <v>0</v>
      </c>
      <c r="E3" s="10">
        <v>10000</v>
      </c>
      <c r="F3" s="11">
        <v>5.2</v>
      </c>
    </row>
    <row r="4" spans="1:6" x14ac:dyDescent="0.3">
      <c r="A4" s="8">
        <v>0</v>
      </c>
      <c r="B4" s="9">
        <v>1</v>
      </c>
      <c r="C4" s="9">
        <v>17</v>
      </c>
      <c r="D4" s="9">
        <v>0</v>
      </c>
      <c r="E4" s="10">
        <v>14000</v>
      </c>
      <c r="F4" s="11">
        <v>4.5999999999999996</v>
      </c>
    </row>
    <row r="5" spans="1:6" x14ac:dyDescent="0.3">
      <c r="A5" s="8">
        <v>0</v>
      </c>
      <c r="B5" s="9">
        <v>1</v>
      </c>
      <c r="C5" s="9">
        <v>18</v>
      </c>
      <c r="D5" s="9">
        <v>1</v>
      </c>
      <c r="E5" s="10">
        <v>18000</v>
      </c>
      <c r="F5" s="11">
        <v>3.7</v>
      </c>
    </row>
    <row r="6" spans="1:6" x14ac:dyDescent="0.3">
      <c r="A6" s="8">
        <v>0</v>
      </c>
      <c r="B6" s="9">
        <v>0</v>
      </c>
      <c r="C6" s="9">
        <v>24</v>
      </c>
      <c r="D6" s="9">
        <v>1</v>
      </c>
      <c r="E6" s="10">
        <v>17000</v>
      </c>
      <c r="F6" s="11">
        <v>2.2000000000000002</v>
      </c>
    </row>
    <row r="7" spans="1:6" x14ac:dyDescent="0.3">
      <c r="A7" s="8">
        <v>0</v>
      </c>
      <c r="B7" s="9">
        <v>0</v>
      </c>
      <c r="C7" s="9">
        <v>26</v>
      </c>
      <c r="D7" s="9">
        <v>1</v>
      </c>
      <c r="E7" s="10">
        <v>16000</v>
      </c>
      <c r="F7" s="11">
        <v>2.4</v>
      </c>
    </row>
    <row r="8" spans="1:6" x14ac:dyDescent="0.3">
      <c r="A8" s="8">
        <v>1</v>
      </c>
      <c r="B8" s="9">
        <v>0</v>
      </c>
      <c r="C8" s="9">
        <v>27</v>
      </c>
      <c r="D8" s="9">
        <v>0</v>
      </c>
      <c r="E8" s="10">
        <v>12000</v>
      </c>
      <c r="F8" s="11">
        <v>4.7</v>
      </c>
    </row>
    <row r="9" spans="1:6" x14ac:dyDescent="0.3">
      <c r="A9" s="8">
        <v>0</v>
      </c>
      <c r="B9" s="9">
        <v>0</v>
      </c>
      <c r="C9" s="9">
        <v>15</v>
      </c>
      <c r="D9" s="9">
        <v>0</v>
      </c>
      <c r="E9" s="10">
        <v>10000</v>
      </c>
      <c r="F9" s="11">
        <v>5.0999999999999996</v>
      </c>
    </row>
    <row r="10" spans="1:6" x14ac:dyDescent="0.3">
      <c r="A10" s="8">
        <v>1</v>
      </c>
      <c r="B10" s="9">
        <v>1</v>
      </c>
      <c r="C10" s="9">
        <v>22</v>
      </c>
      <c r="D10" s="9">
        <v>1</v>
      </c>
      <c r="E10" s="10">
        <v>20000</v>
      </c>
      <c r="F10" s="11">
        <v>2.2999999999999998</v>
      </c>
    </row>
    <row r="11" spans="1:6" x14ac:dyDescent="0.3">
      <c r="A11" s="8">
        <v>1</v>
      </c>
      <c r="B11" s="9">
        <v>0</v>
      </c>
      <c r="C11" s="9">
        <v>26</v>
      </c>
      <c r="D11" s="9">
        <v>1</v>
      </c>
      <c r="E11" s="10">
        <v>20000</v>
      </c>
      <c r="F11" s="11">
        <v>1.5</v>
      </c>
    </row>
    <row r="12" spans="1:6" x14ac:dyDescent="0.3">
      <c r="A12" s="8">
        <v>1</v>
      </c>
      <c r="B12" s="9">
        <v>0</v>
      </c>
      <c r="C12" s="9">
        <v>24</v>
      </c>
      <c r="D12" s="9">
        <v>1</v>
      </c>
      <c r="E12" s="10">
        <v>20000</v>
      </c>
      <c r="F12" s="11">
        <v>2.2000000000000002</v>
      </c>
    </row>
    <row r="13" spans="1:6" x14ac:dyDescent="0.3">
      <c r="A13" s="8">
        <v>1</v>
      </c>
      <c r="B13" s="9">
        <v>1</v>
      </c>
      <c r="C13" s="9">
        <v>20</v>
      </c>
      <c r="D13" s="9">
        <v>1</v>
      </c>
      <c r="E13" s="10">
        <v>25000</v>
      </c>
      <c r="F13" s="11">
        <v>1.9</v>
      </c>
    </row>
    <row r="14" spans="1:6" x14ac:dyDescent="0.3">
      <c r="A14" s="8">
        <v>0</v>
      </c>
      <c r="B14" s="9">
        <v>1</v>
      </c>
      <c r="C14" s="9">
        <v>25</v>
      </c>
      <c r="D14" s="9">
        <v>0</v>
      </c>
      <c r="E14" s="10">
        <v>11000</v>
      </c>
      <c r="F14" s="11">
        <v>4.7</v>
      </c>
    </row>
    <row r="15" spans="1:6" x14ac:dyDescent="0.3">
      <c r="A15" s="8">
        <v>0</v>
      </c>
      <c r="B15" s="9">
        <v>1</v>
      </c>
      <c r="C15" s="9">
        <v>19</v>
      </c>
      <c r="D15" s="9">
        <v>0</v>
      </c>
      <c r="E15" s="10">
        <v>12000</v>
      </c>
      <c r="F15" s="11">
        <v>4.2</v>
      </c>
    </row>
    <row r="16" spans="1:6" x14ac:dyDescent="0.3">
      <c r="A16" s="8">
        <v>1</v>
      </c>
      <c r="B16" s="9">
        <v>1</v>
      </c>
      <c r="C16" s="9">
        <v>19</v>
      </c>
      <c r="D16" s="9">
        <v>1</v>
      </c>
      <c r="E16" s="10">
        <v>22000</v>
      </c>
      <c r="F16" s="11">
        <v>2.7</v>
      </c>
    </row>
    <row r="17" spans="1:6" x14ac:dyDescent="0.3">
      <c r="A17" s="8">
        <v>1</v>
      </c>
      <c r="B17" s="9">
        <v>0</v>
      </c>
      <c r="C17" s="9">
        <v>21</v>
      </c>
      <c r="D17" s="9">
        <v>0</v>
      </c>
      <c r="E17" s="10">
        <v>15000</v>
      </c>
      <c r="F17" s="11">
        <v>3.4</v>
      </c>
    </row>
    <row r="18" spans="1:6" x14ac:dyDescent="0.3">
      <c r="A18" s="8">
        <v>0</v>
      </c>
      <c r="B18" s="9">
        <v>0</v>
      </c>
      <c r="C18" s="9">
        <v>27</v>
      </c>
      <c r="D18" s="9">
        <v>0</v>
      </c>
      <c r="E18" s="10">
        <v>10500</v>
      </c>
      <c r="F18" s="11">
        <v>4.9000000000000004</v>
      </c>
    </row>
    <row r="19" spans="1:6" x14ac:dyDescent="0.3">
      <c r="A19" s="8">
        <v>0</v>
      </c>
      <c r="B19" s="9">
        <v>0</v>
      </c>
      <c r="C19" s="9">
        <v>17</v>
      </c>
      <c r="D19" s="9">
        <v>0</v>
      </c>
      <c r="E19" s="10">
        <v>10000</v>
      </c>
      <c r="F19" s="11">
        <v>5.5</v>
      </c>
    </row>
    <row r="20" spans="1:6" x14ac:dyDescent="0.3">
      <c r="A20" s="8">
        <v>0</v>
      </c>
      <c r="B20" s="9">
        <v>1</v>
      </c>
      <c r="C20" s="9">
        <v>21</v>
      </c>
      <c r="D20" s="9">
        <v>0</v>
      </c>
      <c r="E20" s="10">
        <v>10500</v>
      </c>
      <c r="F20" s="11">
        <v>4.8</v>
      </c>
    </row>
    <row r="21" spans="1:6" x14ac:dyDescent="0.3">
      <c r="A21" s="8">
        <v>0</v>
      </c>
      <c r="B21" s="9">
        <v>0</v>
      </c>
      <c r="C21" s="9">
        <v>23</v>
      </c>
      <c r="D21" s="9">
        <v>0</v>
      </c>
      <c r="E21" s="10">
        <v>11000</v>
      </c>
      <c r="F21" s="11">
        <v>3.8</v>
      </c>
    </row>
    <row r="22" spans="1:6" x14ac:dyDescent="0.3">
      <c r="A22" s="8">
        <v>1</v>
      </c>
      <c r="B22" s="9">
        <v>1</v>
      </c>
      <c r="C22" s="9">
        <v>23</v>
      </c>
      <c r="D22" s="9">
        <v>1</v>
      </c>
      <c r="E22" s="10">
        <v>21000</v>
      </c>
      <c r="F22" s="11">
        <v>2.4</v>
      </c>
    </row>
    <row r="23" spans="1:6" x14ac:dyDescent="0.3">
      <c r="A23" s="8">
        <v>1</v>
      </c>
      <c r="B23" s="9">
        <v>0</v>
      </c>
      <c r="C23" s="9">
        <v>17</v>
      </c>
      <c r="D23" s="9">
        <v>1</v>
      </c>
      <c r="E23" s="10">
        <v>27000</v>
      </c>
      <c r="F23" s="11">
        <v>2.5</v>
      </c>
    </row>
    <row r="24" spans="1:6" x14ac:dyDescent="0.3">
      <c r="A24" s="8">
        <v>1</v>
      </c>
      <c r="B24" s="9">
        <v>1</v>
      </c>
      <c r="C24" s="9">
        <v>19</v>
      </c>
      <c r="D24" s="9">
        <v>1</v>
      </c>
      <c r="E24" s="10">
        <v>27000</v>
      </c>
      <c r="F24" s="11">
        <v>2.2000000000000002</v>
      </c>
    </row>
    <row r="25" spans="1:6" x14ac:dyDescent="0.3">
      <c r="A25" s="8">
        <v>0</v>
      </c>
      <c r="B25" s="9">
        <v>1</v>
      </c>
      <c r="C25" s="9">
        <v>15</v>
      </c>
      <c r="D25" s="9">
        <v>1</v>
      </c>
      <c r="E25" s="10">
        <v>15000</v>
      </c>
      <c r="F25" s="11">
        <v>3.5</v>
      </c>
    </row>
    <row r="26" spans="1:6" ht="15" thickBot="1" x14ac:dyDescent="0.35">
      <c r="A26" s="12">
        <v>1</v>
      </c>
      <c r="B26" s="13">
        <v>0</v>
      </c>
      <c r="C26" s="13">
        <v>15</v>
      </c>
      <c r="D26" s="13">
        <v>1</v>
      </c>
      <c r="E26" s="14">
        <v>15000</v>
      </c>
      <c r="F26" s="15">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B7F14-1E2B-42EB-A688-C17DA47C064F}">
  <dimension ref="A1"/>
  <sheetViews>
    <sheetView zoomScale="90" zoomScaleNormal="90" workbookViewId="0">
      <selection activeCell="F19" sqref="F19"/>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0C02C-85C0-4EE4-A1C5-3285458D1FEB}">
  <dimension ref="A2:K48"/>
  <sheetViews>
    <sheetView workbookViewId="0"/>
  </sheetViews>
  <sheetFormatPr defaultRowHeight="14.4" x14ac:dyDescent="0.3"/>
  <cols>
    <col min="1" max="1" width="15" bestFit="1" customWidth="1"/>
    <col min="2" max="2" width="6.77734375" bestFit="1" customWidth="1"/>
    <col min="3" max="3" width="8.6640625" bestFit="1" customWidth="1"/>
    <col min="4" max="4" width="24.109375" bestFit="1" customWidth="1"/>
    <col min="5" max="5" width="6.6640625" bestFit="1" customWidth="1"/>
    <col min="6" max="6" width="7.88671875" bestFit="1" customWidth="1"/>
    <col min="7" max="7" width="22.77734375" bestFit="1" customWidth="1"/>
    <col min="8" max="8" width="11.33203125" bestFit="1" customWidth="1"/>
    <col min="9" max="9" width="12.6640625" bestFit="1" customWidth="1"/>
    <col min="10" max="10" width="8.6640625" customWidth="1"/>
    <col min="11" max="11" width="8.77734375" bestFit="1" customWidth="1"/>
  </cols>
  <sheetData>
    <row r="2" spans="1:11" x14ac:dyDescent="0.3">
      <c r="D2" s="16" t="s">
        <v>38</v>
      </c>
      <c r="F2" s="17" t="s">
        <v>40</v>
      </c>
      <c r="G2" s="16" t="s">
        <v>39</v>
      </c>
      <c r="H2" s="16" t="s">
        <v>43</v>
      </c>
      <c r="I2" s="16" t="s">
        <v>41</v>
      </c>
    </row>
    <row r="3" spans="1:11" ht="15.6" x14ac:dyDescent="0.3">
      <c r="A3" s="29" t="s">
        <v>10</v>
      </c>
      <c r="B3" s="29" t="s">
        <v>11</v>
      </c>
      <c r="C3" s="29" t="s">
        <v>9</v>
      </c>
      <c r="D3" s="29" t="s">
        <v>33</v>
      </c>
      <c r="E3" s="29" t="s">
        <v>34</v>
      </c>
      <c r="F3" s="29" t="s">
        <v>35</v>
      </c>
      <c r="G3" s="29" t="s">
        <v>36</v>
      </c>
      <c r="H3" s="29" t="s">
        <v>37</v>
      </c>
      <c r="I3" s="30" t="s">
        <v>42</v>
      </c>
      <c r="J3" s="29" t="s">
        <v>44</v>
      </c>
      <c r="K3" s="29" t="s">
        <v>67</v>
      </c>
    </row>
    <row r="4" spans="1:11" ht="15.6" x14ac:dyDescent="0.3">
      <c r="A4" s="31">
        <v>1</v>
      </c>
      <c r="B4" s="31" t="s">
        <v>12</v>
      </c>
      <c r="C4" s="31" t="s">
        <v>13</v>
      </c>
      <c r="D4" s="32">
        <v>1.2</v>
      </c>
      <c r="E4" s="33"/>
      <c r="F4" s="33"/>
      <c r="G4" s="33"/>
      <c r="H4" s="32">
        <f>VLOOKUP(A4,$H$27:$I$30,2,FALSE)</f>
        <v>1.0856391745089577</v>
      </c>
      <c r="I4" s="34">
        <f>D4/H4</f>
        <v>1.1053396268081137</v>
      </c>
      <c r="J4" s="34">
        <f>$B$47+$B$48*A4</f>
        <v>1.4457687977780009</v>
      </c>
      <c r="K4" s="34">
        <f>H4*J4</f>
        <v>1.5695832441505173</v>
      </c>
    </row>
    <row r="5" spans="1:11" ht="15.6" x14ac:dyDescent="0.3">
      <c r="A5" s="31">
        <v>2</v>
      </c>
      <c r="B5" s="31"/>
      <c r="C5" s="31" t="s">
        <v>14</v>
      </c>
      <c r="D5" s="32">
        <v>2.2000000000000002</v>
      </c>
      <c r="E5" s="33"/>
      <c r="F5" s="33"/>
      <c r="G5" s="33"/>
      <c r="H5" s="32">
        <f t="shared" ref="H5:H7" si="0">VLOOKUP(A5,$H$27:$I$30,2,FALSE)</f>
        <v>1.0829957305731444</v>
      </c>
      <c r="I5" s="34">
        <f t="shared" ref="I5:I19" si="1">D5/H5</f>
        <v>2.0314022834011669</v>
      </c>
      <c r="J5" s="34">
        <f t="shared" ref="J5:J23" si="2">$B$47+$B$48*A5</f>
        <v>1.7383011988550949</v>
      </c>
      <c r="K5" s="34">
        <f t="shared" ref="K5:K23" si="3">H5*J5</f>
        <v>1.8825727768102463</v>
      </c>
    </row>
    <row r="6" spans="1:11" ht="15.6" x14ac:dyDescent="0.3">
      <c r="A6" s="31">
        <v>3</v>
      </c>
      <c r="B6" s="31"/>
      <c r="C6" s="31" t="s">
        <v>15</v>
      </c>
      <c r="D6" s="32">
        <v>2.7</v>
      </c>
      <c r="E6" s="33">
        <f>AVERAGE(D4:D7)</f>
        <v>1.7250000000000001</v>
      </c>
      <c r="F6" s="33">
        <f>AVERAGE(E6:E7)</f>
        <v>1.9750000000000001</v>
      </c>
      <c r="G6" s="35">
        <f>D6/F6</f>
        <v>1.3670886075949367</v>
      </c>
      <c r="H6" s="32">
        <f t="shared" si="0"/>
        <v>1.1023081475636221</v>
      </c>
      <c r="I6" s="34">
        <f t="shared" si="1"/>
        <v>2.4494058271887753</v>
      </c>
      <c r="J6" s="34">
        <f t="shared" si="2"/>
        <v>2.0308335999321891</v>
      </c>
      <c r="K6" s="34">
        <f t="shared" si="3"/>
        <v>2.2386044235512133</v>
      </c>
    </row>
    <row r="7" spans="1:11" ht="15.6" x14ac:dyDescent="0.3">
      <c r="A7" s="31">
        <v>4</v>
      </c>
      <c r="B7" s="31"/>
      <c r="C7" s="31" t="s">
        <v>16</v>
      </c>
      <c r="D7" s="32">
        <v>0.8</v>
      </c>
      <c r="E7" s="33">
        <f t="shared" ref="E7:E18" si="4">AVERAGE(D5:D8)</f>
        <v>2.2250000000000001</v>
      </c>
      <c r="F7" s="33">
        <f t="shared" ref="F7:F17" si="5">AVERAGE(E7:E8)</f>
        <v>2.3875000000000002</v>
      </c>
      <c r="G7" s="35">
        <f t="shared" ref="G7:G17" si="6">D7/F7</f>
        <v>0.33507853403141363</v>
      </c>
      <c r="H7" s="32">
        <f t="shared" si="0"/>
        <v>0.7961329475689789</v>
      </c>
      <c r="I7" s="34">
        <f t="shared" si="1"/>
        <v>1.0048572948058856</v>
      </c>
      <c r="J7" s="34">
        <f t="shared" si="2"/>
        <v>2.3233660010092834</v>
      </c>
      <c r="K7" s="34">
        <f t="shared" si="3"/>
        <v>1.8497082226650721</v>
      </c>
    </row>
    <row r="8" spans="1:11" ht="15.6" x14ac:dyDescent="0.3">
      <c r="A8" s="31">
        <v>5</v>
      </c>
      <c r="B8" s="31" t="s">
        <v>17</v>
      </c>
      <c r="C8" s="31" t="s">
        <v>18</v>
      </c>
      <c r="D8" s="32">
        <v>3.2</v>
      </c>
      <c r="E8" s="33">
        <f t="shared" si="4"/>
        <v>2.5499999999999998</v>
      </c>
      <c r="F8" s="33">
        <f t="shared" si="5"/>
        <v>2.6749999999999998</v>
      </c>
      <c r="G8" s="35">
        <f t="shared" si="6"/>
        <v>1.1962616822429908</v>
      </c>
      <c r="H8" s="32">
        <v>1.0856391745089577</v>
      </c>
      <c r="I8" s="34">
        <f t="shared" si="1"/>
        <v>2.9475723381549699</v>
      </c>
      <c r="J8" s="34">
        <f t="shared" si="2"/>
        <v>2.6158984020863771</v>
      </c>
      <c r="K8" s="34">
        <f t="shared" si="3"/>
        <v>2.8399217818403559</v>
      </c>
    </row>
    <row r="9" spans="1:11" ht="15.6" x14ac:dyDescent="0.3">
      <c r="A9" s="31">
        <v>6</v>
      </c>
      <c r="B9" s="31"/>
      <c r="C9" s="31" t="s">
        <v>19</v>
      </c>
      <c r="D9" s="32">
        <v>3.5</v>
      </c>
      <c r="E9" s="33">
        <f t="shared" si="4"/>
        <v>2.8</v>
      </c>
      <c r="F9" s="33">
        <f t="shared" si="5"/>
        <v>3.05</v>
      </c>
      <c r="G9" s="35">
        <f t="shared" si="6"/>
        <v>1.1475409836065575</v>
      </c>
      <c r="H9" s="32">
        <v>1.0829957305731444</v>
      </c>
      <c r="I9" s="34">
        <f t="shared" si="1"/>
        <v>3.2317763599564011</v>
      </c>
      <c r="J9" s="34">
        <f t="shared" si="2"/>
        <v>2.9084308031634714</v>
      </c>
      <c r="K9" s="34">
        <f t="shared" si="3"/>
        <v>3.1498181424934608</v>
      </c>
    </row>
    <row r="10" spans="1:11" ht="15.6" x14ac:dyDescent="0.3">
      <c r="A10" s="31">
        <v>7</v>
      </c>
      <c r="B10" s="31"/>
      <c r="C10" s="31" t="s">
        <v>20</v>
      </c>
      <c r="D10" s="32">
        <v>3.7</v>
      </c>
      <c r="E10" s="33">
        <f t="shared" si="4"/>
        <v>3.3</v>
      </c>
      <c r="F10" s="33">
        <f t="shared" si="5"/>
        <v>3.4249999999999998</v>
      </c>
      <c r="G10" s="35">
        <f t="shared" si="6"/>
        <v>1.0802919708029197</v>
      </c>
      <c r="H10" s="32">
        <v>1.1023081475636221</v>
      </c>
      <c r="I10" s="34">
        <f t="shared" si="1"/>
        <v>3.3565931705920251</v>
      </c>
      <c r="J10" s="34">
        <f t="shared" si="2"/>
        <v>3.2009632042405651</v>
      </c>
      <c r="K10" s="34">
        <f t="shared" si="3"/>
        <v>3.5284478200857334</v>
      </c>
    </row>
    <row r="11" spans="1:11" ht="15.6" x14ac:dyDescent="0.3">
      <c r="A11" s="31">
        <v>8</v>
      </c>
      <c r="B11" s="31"/>
      <c r="C11" s="31" t="s">
        <v>21</v>
      </c>
      <c r="D11" s="32">
        <v>2.8</v>
      </c>
      <c r="E11" s="33">
        <f t="shared" si="4"/>
        <v>3.55</v>
      </c>
      <c r="F11" s="33">
        <f t="shared" si="5"/>
        <v>3.6999999999999997</v>
      </c>
      <c r="G11" s="35">
        <f t="shared" si="6"/>
        <v>0.7567567567567568</v>
      </c>
      <c r="H11" s="32">
        <v>0.7961329475689789</v>
      </c>
      <c r="I11" s="34">
        <f t="shared" si="1"/>
        <v>3.517000531820599</v>
      </c>
      <c r="J11" s="34">
        <f t="shared" si="2"/>
        <v>3.4934956053176593</v>
      </c>
      <c r="K11" s="34">
        <f t="shared" si="3"/>
        <v>2.7812869535808225</v>
      </c>
    </row>
    <row r="12" spans="1:11" ht="15.6" x14ac:dyDescent="0.3">
      <c r="A12" s="31">
        <v>9</v>
      </c>
      <c r="B12" s="31" t="s">
        <v>22</v>
      </c>
      <c r="C12" s="31" t="s">
        <v>23</v>
      </c>
      <c r="D12" s="32">
        <v>4.2</v>
      </c>
      <c r="E12" s="33">
        <f t="shared" si="4"/>
        <v>3.8499999999999996</v>
      </c>
      <c r="F12" s="33">
        <f t="shared" si="5"/>
        <v>4.0374999999999996</v>
      </c>
      <c r="G12" s="35">
        <f t="shared" si="6"/>
        <v>1.0402476780185761</v>
      </c>
      <c r="H12" s="32">
        <v>1.0856391745089577</v>
      </c>
      <c r="I12" s="34">
        <f t="shared" si="1"/>
        <v>3.868688693828398</v>
      </c>
      <c r="J12" s="34">
        <f t="shared" si="2"/>
        <v>3.7860280063947536</v>
      </c>
      <c r="K12" s="34">
        <f t="shared" si="3"/>
        <v>4.1102603195301954</v>
      </c>
    </row>
    <row r="13" spans="1:11" ht="15.6" x14ac:dyDescent="0.3">
      <c r="A13" s="31">
        <v>10</v>
      </c>
      <c r="B13" s="31"/>
      <c r="C13" s="31" t="s">
        <v>24</v>
      </c>
      <c r="D13" s="32">
        <v>4.7</v>
      </c>
      <c r="E13" s="33">
        <f t="shared" si="4"/>
        <v>4.2249999999999996</v>
      </c>
      <c r="F13" s="33">
        <f t="shared" si="5"/>
        <v>4.375</v>
      </c>
      <c r="G13" s="35">
        <f t="shared" si="6"/>
        <v>1.0742857142857143</v>
      </c>
      <c r="H13" s="32">
        <v>1.0829957305731444</v>
      </c>
      <c r="I13" s="34">
        <f t="shared" si="1"/>
        <v>4.3398139690843109</v>
      </c>
      <c r="J13" s="34">
        <f t="shared" si="2"/>
        <v>4.0785604074718478</v>
      </c>
      <c r="K13" s="34">
        <f t="shared" si="3"/>
        <v>4.4170635081766747</v>
      </c>
    </row>
    <row r="14" spans="1:11" ht="15.6" x14ac:dyDescent="0.3">
      <c r="A14" s="31">
        <v>11</v>
      </c>
      <c r="B14" s="31"/>
      <c r="C14" s="31" t="s">
        <v>25</v>
      </c>
      <c r="D14" s="32">
        <v>5.2</v>
      </c>
      <c r="E14" s="33">
        <f t="shared" si="4"/>
        <v>4.5250000000000004</v>
      </c>
      <c r="F14" s="33">
        <f t="shared" si="5"/>
        <v>4.625</v>
      </c>
      <c r="G14" s="35">
        <f t="shared" si="6"/>
        <v>1.1243243243243244</v>
      </c>
      <c r="H14" s="32">
        <v>1.1023081475636221</v>
      </c>
      <c r="I14" s="34">
        <f t="shared" si="1"/>
        <v>4.7173741856969</v>
      </c>
      <c r="J14" s="34">
        <f t="shared" si="2"/>
        <v>4.3710928085489416</v>
      </c>
      <c r="K14" s="34">
        <f t="shared" si="3"/>
        <v>4.8182912166202536</v>
      </c>
    </row>
    <row r="15" spans="1:11" ht="15.6" x14ac:dyDescent="0.3">
      <c r="A15" s="31">
        <v>12</v>
      </c>
      <c r="B15" s="31"/>
      <c r="C15" s="31" t="s">
        <v>26</v>
      </c>
      <c r="D15" s="32">
        <v>4</v>
      </c>
      <c r="E15" s="33">
        <f t="shared" si="4"/>
        <v>4.7249999999999996</v>
      </c>
      <c r="F15" s="33">
        <f t="shared" si="5"/>
        <v>4.7874999999999996</v>
      </c>
      <c r="G15" s="35">
        <f t="shared" si="6"/>
        <v>0.83550913838120111</v>
      </c>
      <c r="H15" s="32">
        <v>0.7961329475689789</v>
      </c>
      <c r="I15" s="34">
        <f t="shared" si="1"/>
        <v>5.0242864740294273</v>
      </c>
      <c r="J15" s="34">
        <f t="shared" si="2"/>
        <v>4.6636252096260353</v>
      </c>
      <c r="K15" s="34">
        <f t="shared" si="3"/>
        <v>3.7128656844965726</v>
      </c>
    </row>
    <row r="16" spans="1:11" ht="15.6" x14ac:dyDescent="0.3">
      <c r="A16" s="31">
        <v>13</v>
      </c>
      <c r="B16" s="31" t="s">
        <v>27</v>
      </c>
      <c r="C16" s="31" t="s">
        <v>28</v>
      </c>
      <c r="D16" s="32">
        <v>5</v>
      </c>
      <c r="E16" s="33">
        <f t="shared" si="4"/>
        <v>4.8499999999999996</v>
      </c>
      <c r="F16" s="33">
        <f t="shared" si="5"/>
        <v>4.8999999999999995</v>
      </c>
      <c r="G16" s="35">
        <f t="shared" si="6"/>
        <v>1.0204081632653061</v>
      </c>
      <c r="H16" s="32">
        <v>1.0856391745089577</v>
      </c>
      <c r="I16" s="34">
        <f t="shared" si="1"/>
        <v>4.6055817783671404</v>
      </c>
      <c r="J16" s="34">
        <f t="shared" si="2"/>
        <v>4.95615761070313</v>
      </c>
      <c r="K16" s="34">
        <f t="shared" si="3"/>
        <v>5.3805988572200345</v>
      </c>
    </row>
    <row r="17" spans="1:11" ht="15.6" x14ac:dyDescent="0.3">
      <c r="A17" s="31">
        <v>14</v>
      </c>
      <c r="B17" s="31"/>
      <c r="C17" s="31" t="s">
        <v>29</v>
      </c>
      <c r="D17" s="32">
        <v>5.2</v>
      </c>
      <c r="E17" s="33">
        <f t="shared" si="4"/>
        <v>4.9499999999999993</v>
      </c>
      <c r="F17" s="33">
        <f t="shared" si="5"/>
        <v>5.0625</v>
      </c>
      <c r="G17" s="35">
        <f t="shared" si="6"/>
        <v>1.0271604938271606</v>
      </c>
      <c r="H17" s="32">
        <v>1.0829957305731444</v>
      </c>
      <c r="I17" s="34">
        <f t="shared" si="1"/>
        <v>4.8014963062209395</v>
      </c>
      <c r="J17" s="34">
        <f t="shared" si="2"/>
        <v>5.2486900117802229</v>
      </c>
      <c r="K17" s="34">
        <f t="shared" si="3"/>
        <v>5.6843088738598881</v>
      </c>
    </row>
    <row r="18" spans="1:11" ht="15.6" x14ac:dyDescent="0.3">
      <c r="A18" s="31">
        <v>15</v>
      </c>
      <c r="B18" s="31"/>
      <c r="C18" s="31" t="s">
        <v>30</v>
      </c>
      <c r="D18" s="32">
        <v>5.6</v>
      </c>
      <c r="E18" s="33">
        <f t="shared" si="4"/>
        <v>5.1749999999999998</v>
      </c>
      <c r="F18" s="33"/>
      <c r="G18" s="35"/>
      <c r="H18" s="32">
        <v>1.1023081475636221</v>
      </c>
      <c r="I18" s="34">
        <f t="shared" si="1"/>
        <v>5.0802491230581994</v>
      </c>
      <c r="J18" s="34">
        <f t="shared" si="2"/>
        <v>5.5412224128573175</v>
      </c>
      <c r="K18" s="34">
        <f t="shared" si="3"/>
        <v>6.1081346131547738</v>
      </c>
    </row>
    <row r="19" spans="1:11" ht="15.6" x14ac:dyDescent="0.3">
      <c r="A19" s="31">
        <v>16</v>
      </c>
      <c r="B19" s="31"/>
      <c r="C19" s="31" t="s">
        <v>31</v>
      </c>
      <c r="D19" s="32">
        <v>4.9000000000000004</v>
      </c>
      <c r="E19" s="33"/>
      <c r="F19" s="33"/>
      <c r="G19" s="35"/>
      <c r="H19" s="32">
        <v>0.7961329475689789</v>
      </c>
      <c r="I19" s="34">
        <f t="shared" si="1"/>
        <v>6.1547509306860491</v>
      </c>
      <c r="J19" s="34">
        <f t="shared" si="2"/>
        <v>5.8337548139344122</v>
      </c>
      <c r="K19" s="34">
        <f t="shared" si="3"/>
        <v>4.6444444154123232</v>
      </c>
    </row>
    <row r="20" spans="1:11" ht="15.6" x14ac:dyDescent="0.3">
      <c r="A20" s="36">
        <v>17</v>
      </c>
      <c r="B20" s="36" t="s">
        <v>32</v>
      </c>
      <c r="C20" s="36" t="s">
        <v>28</v>
      </c>
      <c r="D20" s="37"/>
      <c r="E20" s="38"/>
      <c r="F20" s="38"/>
      <c r="G20" s="39"/>
      <c r="H20" s="40">
        <v>1.0856391745089577</v>
      </c>
      <c r="I20" s="41"/>
      <c r="J20" s="41">
        <f t="shared" si="2"/>
        <v>6.1262872150115051</v>
      </c>
      <c r="K20" s="41">
        <f t="shared" si="3"/>
        <v>6.6509373949098718</v>
      </c>
    </row>
    <row r="21" spans="1:11" ht="15.6" x14ac:dyDescent="0.3">
      <c r="A21" s="36">
        <v>18</v>
      </c>
      <c r="B21" s="36"/>
      <c r="C21" s="36" t="s">
        <v>29</v>
      </c>
      <c r="D21" s="37"/>
      <c r="E21" s="38"/>
      <c r="F21" s="38"/>
      <c r="G21" s="39"/>
      <c r="H21" s="40">
        <v>1.0829957305731444</v>
      </c>
      <c r="I21" s="41"/>
      <c r="J21" s="41">
        <f t="shared" si="2"/>
        <v>6.4188196160885997</v>
      </c>
      <c r="K21" s="41">
        <f t="shared" si="3"/>
        <v>6.9515542395431034</v>
      </c>
    </row>
    <row r="22" spans="1:11" ht="15.6" x14ac:dyDescent="0.3">
      <c r="A22" s="36">
        <v>19</v>
      </c>
      <c r="B22" s="36"/>
      <c r="C22" s="36" t="s">
        <v>30</v>
      </c>
      <c r="D22" s="37"/>
      <c r="E22" s="38"/>
      <c r="F22" s="38"/>
      <c r="G22" s="39"/>
      <c r="H22" s="40">
        <v>1.1023081475636221</v>
      </c>
      <c r="I22" s="41"/>
      <c r="J22" s="41">
        <f t="shared" si="2"/>
        <v>6.7113520171656944</v>
      </c>
      <c r="K22" s="41">
        <f t="shared" si="3"/>
        <v>7.3979780096892949</v>
      </c>
    </row>
    <row r="23" spans="1:11" ht="15.6" x14ac:dyDescent="0.3">
      <c r="A23" s="36">
        <v>20</v>
      </c>
      <c r="B23" s="36"/>
      <c r="C23" s="36" t="s">
        <v>31</v>
      </c>
      <c r="D23" s="37"/>
      <c r="E23" s="38"/>
      <c r="F23" s="38"/>
      <c r="G23" s="39"/>
      <c r="H23" s="40">
        <v>0.7961329475689789</v>
      </c>
      <c r="I23" s="41"/>
      <c r="J23" s="41">
        <f t="shared" si="2"/>
        <v>7.0038844182427873</v>
      </c>
      <c r="K23" s="41">
        <f t="shared" si="3"/>
        <v>5.5760231463280734</v>
      </c>
    </row>
    <row r="26" spans="1:11" ht="15.6" x14ac:dyDescent="0.3">
      <c r="H26" s="19" t="s">
        <v>9</v>
      </c>
      <c r="I26" s="20" t="s">
        <v>37</v>
      </c>
    </row>
    <row r="27" spans="1:11" x14ac:dyDescent="0.3">
      <c r="H27" s="18">
        <v>1</v>
      </c>
      <c r="I27" s="21">
        <f>AVERAGE(G8,G12,G16)</f>
        <v>1.0856391745089577</v>
      </c>
    </row>
    <row r="28" spans="1:11" x14ac:dyDescent="0.3">
      <c r="H28" s="18">
        <v>2</v>
      </c>
      <c r="I28" s="21">
        <f t="shared" ref="I28:I30" si="7">AVERAGE(G9,G13,G17)</f>
        <v>1.0829957305731444</v>
      </c>
    </row>
    <row r="29" spans="1:11" x14ac:dyDescent="0.3">
      <c r="H29" s="18">
        <v>3</v>
      </c>
      <c r="I29" s="21">
        <f t="shared" si="7"/>
        <v>1.1023081475636221</v>
      </c>
    </row>
    <row r="30" spans="1:11" x14ac:dyDescent="0.3">
      <c r="H30" s="18">
        <v>4</v>
      </c>
      <c r="I30" s="21">
        <f t="shared" si="7"/>
        <v>0.7961329475689789</v>
      </c>
    </row>
    <row r="31" spans="1:11" x14ac:dyDescent="0.3">
      <c r="A31" s="22" t="s">
        <v>45</v>
      </c>
      <c r="B31" s="22"/>
      <c r="C31" s="22"/>
      <c r="D31" s="22"/>
      <c r="E31" s="22"/>
      <c r="F31" s="22"/>
      <c r="G31" s="22"/>
    </row>
    <row r="32" spans="1:11" ht="15" thickBot="1" x14ac:dyDescent="0.35">
      <c r="A32" s="22"/>
      <c r="B32" s="22"/>
      <c r="C32" s="22"/>
      <c r="D32" s="22"/>
      <c r="E32" s="22"/>
      <c r="F32" s="22"/>
      <c r="G32" s="22"/>
    </row>
    <row r="33" spans="1:7" x14ac:dyDescent="0.3">
      <c r="A33" s="23" t="s">
        <v>46</v>
      </c>
      <c r="B33" s="23"/>
      <c r="C33" s="22"/>
      <c r="D33" s="22"/>
      <c r="E33" s="22"/>
      <c r="F33" s="22"/>
      <c r="G33" s="22"/>
    </row>
    <row r="34" spans="1:7" x14ac:dyDescent="0.3">
      <c r="A34" s="24" t="s">
        <v>47</v>
      </c>
      <c r="B34" s="25">
        <v>0.94743194270938602</v>
      </c>
      <c r="C34" s="22"/>
      <c r="D34" s="22"/>
      <c r="E34" s="22"/>
      <c r="F34" s="22"/>
      <c r="G34" s="22"/>
    </row>
    <row r="35" spans="1:7" x14ac:dyDescent="0.3">
      <c r="A35" s="24" t="s">
        <v>48</v>
      </c>
      <c r="B35" s="25">
        <v>0.89762728606608133</v>
      </c>
      <c r="C35" s="22"/>
      <c r="D35" s="22"/>
      <c r="E35" s="22"/>
      <c r="F35" s="22"/>
      <c r="G35" s="22"/>
    </row>
    <row r="36" spans="1:7" x14ac:dyDescent="0.3">
      <c r="A36" s="24" t="s">
        <v>49</v>
      </c>
      <c r="B36" s="25">
        <v>0.89031494935651578</v>
      </c>
      <c r="C36" s="22"/>
      <c r="D36" s="22"/>
      <c r="E36" s="22"/>
      <c r="F36" s="22"/>
      <c r="G36" s="22"/>
    </row>
    <row r="37" spans="1:7" x14ac:dyDescent="0.3">
      <c r="A37" s="24" t="s">
        <v>50</v>
      </c>
      <c r="B37" s="25">
        <v>0.48684812524954557</v>
      </c>
      <c r="C37" s="22"/>
      <c r="D37" s="22"/>
      <c r="E37" s="22"/>
      <c r="F37" s="22"/>
      <c r="G37" s="22"/>
    </row>
    <row r="38" spans="1:7" ht="15" thickBot="1" x14ac:dyDescent="0.35">
      <c r="A38" s="26" t="s">
        <v>51</v>
      </c>
      <c r="B38" s="27">
        <v>16</v>
      </c>
      <c r="C38" s="22"/>
      <c r="D38" s="22"/>
      <c r="E38" s="22"/>
      <c r="F38" s="22"/>
      <c r="G38" s="22"/>
    </row>
    <row r="39" spans="1:7" x14ac:dyDescent="0.3">
      <c r="A39" s="22"/>
      <c r="B39" s="22"/>
      <c r="C39" s="22"/>
      <c r="D39" s="22"/>
      <c r="E39" s="22"/>
      <c r="F39" s="22"/>
      <c r="G39" s="22"/>
    </row>
    <row r="40" spans="1:7" ht="15" thickBot="1" x14ac:dyDescent="0.35">
      <c r="A40" s="22" t="s">
        <v>52</v>
      </c>
      <c r="B40" s="22"/>
      <c r="C40" s="22"/>
      <c r="D40" s="22"/>
      <c r="E40" s="22"/>
      <c r="F40" s="22"/>
      <c r="G40" s="22"/>
    </row>
    <row r="41" spans="1:7" x14ac:dyDescent="0.3">
      <c r="A41" s="28"/>
      <c r="B41" s="28" t="s">
        <v>57</v>
      </c>
      <c r="C41" s="28" t="s">
        <v>58</v>
      </c>
      <c r="D41" s="28" t="s">
        <v>59</v>
      </c>
      <c r="E41" s="28" t="s">
        <v>60</v>
      </c>
      <c r="F41" s="28" t="s">
        <v>61</v>
      </c>
      <c r="G41" s="22"/>
    </row>
    <row r="42" spans="1:7" x14ac:dyDescent="0.3">
      <c r="A42" s="24" t="s">
        <v>53</v>
      </c>
      <c r="B42" s="24">
        <v>1</v>
      </c>
      <c r="C42" s="25">
        <v>29.095569931176119</v>
      </c>
      <c r="D42" s="25">
        <v>29.095569931176119</v>
      </c>
      <c r="E42" s="25">
        <v>122.75519053873042</v>
      </c>
      <c r="F42" s="25">
        <v>2.5871387674206788E-8</v>
      </c>
      <c r="G42" s="22"/>
    </row>
    <row r="43" spans="1:7" x14ac:dyDescent="0.3">
      <c r="A43" s="24" t="s">
        <v>54</v>
      </c>
      <c r="B43" s="24">
        <v>14</v>
      </c>
      <c r="C43" s="25">
        <v>3.3182953588259609</v>
      </c>
      <c r="D43" s="25">
        <v>0.23702109705899721</v>
      </c>
      <c r="E43" s="25"/>
      <c r="F43" s="25"/>
      <c r="G43" s="22"/>
    </row>
    <row r="44" spans="1:7" ht="15" thickBot="1" x14ac:dyDescent="0.35">
      <c r="A44" s="26" t="s">
        <v>55</v>
      </c>
      <c r="B44" s="26">
        <v>15</v>
      </c>
      <c r="C44" s="27">
        <v>32.413865290002079</v>
      </c>
      <c r="D44" s="27"/>
      <c r="E44" s="27"/>
      <c r="F44" s="27"/>
      <c r="G44" s="22"/>
    </row>
    <row r="45" spans="1:7" ht="15" thickBot="1" x14ac:dyDescent="0.35">
      <c r="A45" s="22"/>
      <c r="B45" s="22"/>
      <c r="C45" s="22"/>
      <c r="D45" s="22"/>
      <c r="E45" s="22"/>
      <c r="F45" s="22"/>
      <c r="G45" s="22"/>
    </row>
    <row r="46" spans="1:7" x14ac:dyDescent="0.3">
      <c r="A46" s="28"/>
      <c r="B46" s="28" t="s">
        <v>62</v>
      </c>
      <c r="C46" s="28" t="s">
        <v>50</v>
      </c>
      <c r="D46" s="28" t="s">
        <v>63</v>
      </c>
      <c r="E46" s="28" t="s">
        <v>64</v>
      </c>
      <c r="F46" s="28" t="s">
        <v>65</v>
      </c>
      <c r="G46" s="28" t="s">
        <v>66</v>
      </c>
    </row>
    <row r="47" spans="1:7" x14ac:dyDescent="0.3">
      <c r="A47" s="24" t="s">
        <v>56</v>
      </c>
      <c r="B47" s="25">
        <v>1.1532363967009069</v>
      </c>
      <c r="C47" s="25">
        <v>0.25530531073838675</v>
      </c>
      <c r="D47" s="25">
        <v>4.5170873781103476</v>
      </c>
      <c r="E47" s="25">
        <v>4.8313809161803177E-4</v>
      </c>
      <c r="F47" s="25">
        <v>0.60566096487449661</v>
      </c>
      <c r="G47" s="25">
        <v>1.7008118285273173</v>
      </c>
    </row>
    <row r="48" spans="1:7" ht="15" thickBot="1" x14ac:dyDescent="0.35">
      <c r="A48" s="26" t="s">
        <v>10</v>
      </c>
      <c r="B48" s="27">
        <v>0.29253240107709405</v>
      </c>
      <c r="C48" s="27">
        <v>2.6403046674634594E-2</v>
      </c>
      <c r="D48" s="27">
        <v>11.079494146337662</v>
      </c>
      <c r="E48" s="27">
        <v>2.5871387674206649E-8</v>
      </c>
      <c r="F48" s="27">
        <v>0.23590349804886532</v>
      </c>
      <c r="G48" s="27">
        <v>0.34916130410532276</v>
      </c>
    </row>
  </sheetData>
  <pageMargins left="0.7" right="0.7" top="0.75" bottom="0.75" header="0.3" footer="0.3"/>
  <ignoredErrors>
    <ignoredError sqref="E6:E18" formulaRange="1"/>
  </ignoredErrors>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48628-4AAB-4F4C-8EBC-6177A56CEF22}">
  <dimension ref="A3:B6"/>
  <sheetViews>
    <sheetView workbookViewId="0">
      <selection activeCell="A3" sqref="A3"/>
    </sheetView>
  </sheetViews>
  <sheetFormatPr defaultRowHeight="14.4" x14ac:dyDescent="0.3"/>
  <cols>
    <col min="1" max="1" width="12.5546875" bestFit="1" customWidth="1"/>
    <col min="2" max="2" width="13.109375" bestFit="1" customWidth="1"/>
  </cols>
  <sheetData>
    <row r="3" spans="1:2" x14ac:dyDescent="0.3">
      <c r="A3" s="2" t="s">
        <v>6</v>
      </c>
      <c r="B3" t="s">
        <v>8</v>
      </c>
    </row>
    <row r="4" spans="1:2" x14ac:dyDescent="0.3">
      <c r="A4" s="3">
        <v>0</v>
      </c>
      <c r="B4" s="1">
        <v>126000</v>
      </c>
    </row>
    <row r="5" spans="1:2" x14ac:dyDescent="0.3">
      <c r="A5" s="3">
        <v>1</v>
      </c>
      <c r="B5" s="1">
        <v>291000</v>
      </c>
    </row>
    <row r="6" spans="1:2" x14ac:dyDescent="0.3">
      <c r="A6" s="3" t="s">
        <v>7</v>
      </c>
      <c r="B6" s="1">
        <v>417000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B964F-74E8-4CFB-95AA-5391F7DF9C2F}">
  <dimension ref="A3:B6"/>
  <sheetViews>
    <sheetView workbookViewId="0">
      <selection activeCell="M6" sqref="M6"/>
    </sheetView>
  </sheetViews>
  <sheetFormatPr defaultRowHeight="14.4" x14ac:dyDescent="0.3"/>
  <cols>
    <col min="1" max="1" width="12.5546875" bestFit="1" customWidth="1"/>
    <col min="2" max="2" width="13.109375" bestFit="1" customWidth="1"/>
  </cols>
  <sheetData>
    <row r="3" spans="1:2" x14ac:dyDescent="0.3">
      <c r="A3" s="2" t="s">
        <v>6</v>
      </c>
      <c r="B3" t="s">
        <v>8</v>
      </c>
    </row>
    <row r="4" spans="1:2" x14ac:dyDescent="0.3">
      <c r="A4" s="3">
        <v>0</v>
      </c>
      <c r="B4" s="1">
        <v>193500</v>
      </c>
    </row>
    <row r="5" spans="1:2" x14ac:dyDescent="0.3">
      <c r="A5" s="3">
        <v>1</v>
      </c>
      <c r="B5" s="1">
        <v>223500</v>
      </c>
    </row>
    <row r="6" spans="1:2" x14ac:dyDescent="0.3">
      <c r="A6" s="3" t="s">
        <v>7</v>
      </c>
      <c r="B6" s="1">
        <v>417000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5194-8A96-40CD-A9A8-2A9E966CDD00}">
  <dimension ref="A3:B6"/>
  <sheetViews>
    <sheetView workbookViewId="0">
      <selection activeCell="M9" sqref="M9"/>
    </sheetView>
  </sheetViews>
  <sheetFormatPr defaultRowHeight="14.4" x14ac:dyDescent="0.3"/>
  <cols>
    <col min="1" max="1" width="12.5546875" bestFit="1" customWidth="1"/>
    <col min="2" max="2" width="13.109375" bestFit="1" customWidth="1"/>
  </cols>
  <sheetData>
    <row r="3" spans="1:2" x14ac:dyDescent="0.3">
      <c r="A3" s="2" t="s">
        <v>6</v>
      </c>
      <c r="B3" t="s">
        <v>8</v>
      </c>
    </row>
    <row r="4" spans="1:2" x14ac:dyDescent="0.3">
      <c r="A4" s="3">
        <v>0</v>
      </c>
      <c r="B4" s="1">
        <v>165000</v>
      </c>
    </row>
    <row r="5" spans="1:2" x14ac:dyDescent="0.3">
      <c r="A5" s="3">
        <v>1</v>
      </c>
      <c r="B5" s="1">
        <v>252000</v>
      </c>
    </row>
    <row r="6" spans="1:2" x14ac:dyDescent="0.3">
      <c r="A6" s="3" t="s">
        <v>7</v>
      </c>
      <c r="B6" s="1">
        <v>417000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Create_Data</vt:lpstr>
      <vt:lpstr>Dashboard</vt:lpstr>
      <vt:lpstr>Forecasting_Data</vt:lpstr>
      <vt:lpstr>SW</vt:lpstr>
      <vt:lpstr>WG</vt:lpstr>
      <vt:lpstr>EW</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VIJAY KASOTIYA</cp:lastModifiedBy>
  <dcterms:created xsi:type="dcterms:W3CDTF">2011-08-01T14:22:18Z</dcterms:created>
  <dcterms:modified xsi:type="dcterms:W3CDTF">2021-07-13T08:01:45Z</dcterms:modified>
</cp:coreProperties>
</file>