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OneDrive\Desktop\Excel\12. Finance QAs RDF3AAXR30BB\"/>
    </mc:Choice>
  </mc:AlternateContent>
  <xr:revisionPtr revIDLastSave="0" documentId="13_ncr:1_{48F357A6-2333-42D1-BB94-0142297885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FO" sheetId="1" r:id="rId1"/>
    <sheet name="Blue Co." sheetId="2" r:id="rId2"/>
    <sheet name="Eggs Lt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7" i="3" s="1"/>
  <c r="C12" i="3"/>
  <c r="C13" i="3" s="1"/>
  <c r="C8" i="3"/>
  <c r="C9" i="3" s="1"/>
  <c r="C4" i="3"/>
  <c r="C5" i="3" s="1"/>
  <c r="C13" i="2"/>
  <c r="C10" i="2"/>
  <c r="C14" i="2"/>
  <c r="C9" i="2"/>
  <c r="C6" i="2"/>
  <c r="C21" i="1"/>
  <c r="C20" i="1"/>
  <c r="C19" i="1"/>
  <c r="C15" i="1"/>
  <c r="C10" i="1"/>
  <c r="D5" i="1"/>
  <c r="D3" i="1"/>
  <c r="C19" i="3" l="1"/>
  <c r="B23" i="3" s="1"/>
  <c r="C36" i="3" s="1"/>
  <c r="C30" i="3"/>
  <c r="C33" i="3"/>
</calcChain>
</file>

<file path=xl/sharedStrings.xml><?xml version="1.0" encoding="utf-8"?>
<sst xmlns="http://schemas.openxmlformats.org/spreadsheetml/2006/main" count="74" uniqueCount="60">
  <si>
    <t>Units completed and transferred out</t>
  </si>
  <si>
    <t>Beginning Inventory WIP</t>
  </si>
  <si>
    <t>PhysicaL Units</t>
  </si>
  <si>
    <t>Equivalent Units</t>
  </si>
  <si>
    <t xml:space="preserve">units in ending WIP (30%) </t>
  </si>
  <si>
    <t>a.</t>
  </si>
  <si>
    <t>b.</t>
  </si>
  <si>
    <t>c.</t>
  </si>
  <si>
    <t>Cost</t>
  </si>
  <si>
    <t>1. Direct materials</t>
  </si>
  <si>
    <t>2. Direct materials</t>
  </si>
  <si>
    <t>Cost (Direct materials)</t>
  </si>
  <si>
    <t>1. Conversion</t>
  </si>
  <si>
    <t>2. Conversion</t>
  </si>
  <si>
    <t>Cost(Conversion Costs)</t>
  </si>
  <si>
    <t>EWIP</t>
  </si>
  <si>
    <t>Cost of goods completed and transferred out</t>
  </si>
  <si>
    <t>Cost of Ending Work-In-Process (EWIP)</t>
  </si>
  <si>
    <t>Total costs accounted for during May</t>
  </si>
  <si>
    <t>Answer 5:</t>
  </si>
  <si>
    <t>Based on the information provided, I recommend that the company continue using the FIFO costing method.</t>
  </si>
  <si>
    <t>The FIFO costing method provides a more accurate representation of the costs of goods sold and the cost of ending inventory.</t>
  </si>
  <si>
    <t>Schedule for Cash Collection</t>
  </si>
  <si>
    <t>Credit Sales</t>
  </si>
  <si>
    <t>July</t>
  </si>
  <si>
    <t>August</t>
  </si>
  <si>
    <t xml:space="preserve">September </t>
  </si>
  <si>
    <t>Total Credit Sales</t>
  </si>
  <si>
    <t>Total Cash Collections:</t>
  </si>
  <si>
    <t>Accounts receivable balance on 30 September:</t>
  </si>
  <si>
    <t>Accounts receivable at the beginning of September:</t>
  </si>
  <si>
    <t>Total cash collections for September</t>
  </si>
  <si>
    <t>Total accounts receivable at the end of September</t>
  </si>
  <si>
    <t>Schedule for cash disbursements (payments) on accounts payable for September</t>
  </si>
  <si>
    <t>=(0.5*C3)+(0.4*C4)+(0.1*C5)</t>
  </si>
  <si>
    <t>Total inventory purchases</t>
  </si>
  <si>
    <t>=C3+C4+(C5*0.1)</t>
  </si>
  <si>
    <t>Total cost of each job</t>
  </si>
  <si>
    <t>Job 1</t>
  </si>
  <si>
    <t>Overhead applied</t>
  </si>
  <si>
    <t>Job 2</t>
  </si>
  <si>
    <t>Job 3</t>
  </si>
  <si>
    <t>Direct Materials</t>
  </si>
  <si>
    <t>Direct Labour</t>
  </si>
  <si>
    <t>Job 4</t>
  </si>
  <si>
    <t>Total Cost</t>
  </si>
  <si>
    <t>Total applied overhead for the company</t>
  </si>
  <si>
    <t>=C4+C8+C12+C16</t>
  </si>
  <si>
    <t xml:space="preserve">If the actual overhead for May was $120, </t>
  </si>
  <si>
    <t xml:space="preserve">Eggs Ltd. should use applied overhead to account for the cost of manufacturing overheads for jobs that are work-in-process </t>
  </si>
  <si>
    <t>because that is the overhead that has been budgeted for.</t>
  </si>
  <si>
    <t xml:space="preserve">Ending work-in-process inventory balance of Eggs Ltd. as of 31 May is as follows: </t>
  </si>
  <si>
    <t xml:space="preserve">Ending WIP inventory = Beginning WIP inventory + Direct materials + Direct labor + Applied overhead - Cost of goods sold </t>
  </si>
  <si>
    <t>Formula:</t>
  </si>
  <si>
    <t>Ending WIP inventory</t>
  </si>
  <si>
    <t xml:space="preserve">Unadjusted cost of goods sold = Cost of goods available for sale - Ending inventory </t>
  </si>
  <si>
    <t>Unadjusted cost of goods sold</t>
  </si>
  <si>
    <t xml:space="preserve">Adjusted cost of goods sold = Unadjusted cost of goods sold - Under-applied overhead </t>
  </si>
  <si>
    <t>Adjusted cost of goods sold</t>
  </si>
  <si>
    <t>then the company over-applied overhead by $140 - $120 = 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</si>
</sst>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3"/>
      <name val="Arial"/>
      <family val="2"/>
    </font>
    <font>
      <sz val="11"/>
      <color rgb="FF202123"/>
      <name val="Calibri"/>
      <family val="2"/>
      <scheme val="minor"/>
    </font>
    <font>
      <b/>
      <sz val="10"/>
      <color rgb="FF20212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3" fontId="3" fillId="0" borderId="5" xfId="0" applyNumberFormat="1" applyFon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0" fontId="1" fillId="0" borderId="1" xfId="0" applyFont="1" applyBorder="1"/>
    <xf numFmtId="0" fontId="0" fillId="0" borderId="3" xfId="0" applyBorder="1"/>
    <xf numFmtId="0" fontId="2" fillId="0" borderId="4" xfId="0" applyFont="1" applyBorder="1"/>
    <xf numFmtId="3" fontId="0" fillId="0" borderId="5" xfId="0" applyNumberFormat="1" applyBorder="1"/>
    <xf numFmtId="0" fontId="1" fillId="0" borderId="4" xfId="0" applyFont="1" applyBorder="1"/>
    <xf numFmtId="3" fontId="1" fillId="0" borderId="5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4" fillId="0" borderId="0" xfId="0" applyFont="1"/>
    <xf numFmtId="2" fontId="0" fillId="0" borderId="0" xfId="0" applyNumberFormat="1"/>
    <xf numFmtId="0" fontId="2" fillId="0" borderId="1" xfId="0" applyFont="1" applyBorder="1"/>
    <xf numFmtId="0" fontId="4" fillId="0" borderId="2" xfId="0" applyFont="1" applyBorder="1"/>
    <xf numFmtId="2" fontId="0" fillId="0" borderId="5" xfId="0" applyNumberFormat="1" applyBorder="1"/>
    <xf numFmtId="0" fontId="2" fillId="0" borderId="7" xfId="0" applyFont="1" applyBorder="1"/>
    <xf numFmtId="2" fontId="0" fillId="0" borderId="8" xfId="0" applyNumberFormat="1" applyBorder="1"/>
    <xf numFmtId="0" fontId="0" fillId="0" borderId="0" xfId="0" quotePrefix="1"/>
    <xf numFmtId="3" fontId="0" fillId="0" borderId="0" xfId="0" quotePrefix="1" applyNumberForma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B1" sqref="B1"/>
    </sheetView>
  </sheetViews>
  <sheetFormatPr defaultRowHeight="14.4" x14ac:dyDescent="0.3"/>
  <cols>
    <col min="1" max="1" width="2.5546875" bestFit="1" customWidth="1"/>
    <col min="2" max="2" width="38.33203125" bestFit="1" customWidth="1"/>
    <col min="3" max="3" width="17.77734375" bestFit="1" customWidth="1"/>
    <col min="4" max="4" width="14.21875" bestFit="1" customWidth="1"/>
    <col min="5" max="5" width="16.77734375" bestFit="1" customWidth="1"/>
    <col min="6" max="6" width="18.77734375" bestFit="1" customWidth="1"/>
    <col min="7" max="7" width="11" bestFit="1" customWidth="1"/>
  </cols>
  <sheetData>
    <row r="1" spans="1:6" ht="15" thickBot="1" x14ac:dyDescent="0.35"/>
    <row r="2" spans="1:6" x14ac:dyDescent="0.3">
      <c r="A2" s="6"/>
      <c r="B2" s="7"/>
      <c r="C2" s="8" t="s">
        <v>2</v>
      </c>
      <c r="D2" s="9" t="s">
        <v>3</v>
      </c>
      <c r="E2" s="2"/>
    </row>
    <row r="3" spans="1:6" x14ac:dyDescent="0.3">
      <c r="A3" s="10" t="s">
        <v>5</v>
      </c>
      <c r="B3" s="1" t="s">
        <v>1</v>
      </c>
      <c r="C3" s="2">
        <v>400000</v>
      </c>
      <c r="D3" s="11">
        <f>+C3*0.4</f>
        <v>160000</v>
      </c>
    </row>
    <row r="4" spans="1:6" x14ac:dyDescent="0.3">
      <c r="A4" s="10" t="s">
        <v>6</v>
      </c>
      <c r="B4" s="1" t="s">
        <v>0</v>
      </c>
      <c r="C4" s="2">
        <v>2000000</v>
      </c>
      <c r="D4" s="12">
        <v>2000000</v>
      </c>
    </row>
    <row r="5" spans="1:6" ht="15" thickBot="1" x14ac:dyDescent="0.35">
      <c r="A5" s="13" t="s">
        <v>7</v>
      </c>
      <c r="B5" s="14" t="s">
        <v>4</v>
      </c>
      <c r="C5" s="15">
        <v>200000</v>
      </c>
      <c r="D5" s="16">
        <f>C5*0.3</f>
        <v>60000</v>
      </c>
    </row>
    <row r="6" spans="1:6" ht="15" thickBot="1" x14ac:dyDescent="0.35">
      <c r="F6" s="3"/>
    </row>
    <row r="7" spans="1:6" x14ac:dyDescent="0.3">
      <c r="B7" s="17" t="s">
        <v>8</v>
      </c>
      <c r="C7" s="18"/>
      <c r="F7" s="26"/>
    </row>
    <row r="8" spans="1:6" x14ac:dyDescent="0.3">
      <c r="B8" s="19" t="s">
        <v>9</v>
      </c>
      <c r="C8" s="20">
        <v>8000000</v>
      </c>
      <c r="F8" s="2"/>
    </row>
    <row r="9" spans="1:6" x14ac:dyDescent="0.3">
      <c r="B9" s="10" t="s">
        <v>10</v>
      </c>
      <c r="C9" s="20">
        <v>14000000</v>
      </c>
    </row>
    <row r="10" spans="1:6" x14ac:dyDescent="0.3">
      <c r="B10" s="21" t="s">
        <v>11</v>
      </c>
      <c r="C10" s="22">
        <f>SUM(C8:C9)</f>
        <v>22000000</v>
      </c>
    </row>
    <row r="11" spans="1:6" x14ac:dyDescent="0.3">
      <c r="B11" s="10"/>
      <c r="C11" s="11"/>
    </row>
    <row r="12" spans="1:6" x14ac:dyDescent="0.3">
      <c r="B12" s="21" t="s">
        <v>8</v>
      </c>
      <c r="C12" s="11"/>
    </row>
    <row r="13" spans="1:6" x14ac:dyDescent="0.3">
      <c r="B13" s="10" t="s">
        <v>12</v>
      </c>
      <c r="C13" s="11">
        <v>6000000</v>
      </c>
    </row>
    <row r="14" spans="1:6" x14ac:dyDescent="0.3">
      <c r="B14" s="10" t="s">
        <v>13</v>
      </c>
      <c r="C14" s="11">
        <v>12000000</v>
      </c>
    </row>
    <row r="15" spans="1:6" ht="15" thickBot="1" x14ac:dyDescent="0.35">
      <c r="B15" s="23" t="s">
        <v>14</v>
      </c>
      <c r="C15" s="24">
        <f>SUM(C13:C14)</f>
        <v>18000000</v>
      </c>
    </row>
    <row r="17" spans="1:6" ht="15" thickBot="1" x14ac:dyDescent="0.35"/>
    <row r="18" spans="1:6" x14ac:dyDescent="0.3">
      <c r="A18" s="6"/>
      <c r="B18" s="28" t="s">
        <v>15</v>
      </c>
      <c r="C18" s="18"/>
    </row>
    <row r="19" spans="1:6" x14ac:dyDescent="0.3">
      <c r="A19" s="10" t="s">
        <v>5</v>
      </c>
      <c r="B19" s="1" t="s">
        <v>16</v>
      </c>
      <c r="C19" s="29">
        <f>C4*(C10+C15)</f>
        <v>80000000000000</v>
      </c>
    </row>
    <row r="20" spans="1:6" x14ac:dyDescent="0.3">
      <c r="A20" s="10" t="s">
        <v>6</v>
      </c>
      <c r="B20" s="1" t="s">
        <v>17</v>
      </c>
      <c r="C20" s="29">
        <f>C5*(C10+C15)</f>
        <v>8000000000000</v>
      </c>
    </row>
    <row r="21" spans="1:6" ht="15" thickBot="1" x14ac:dyDescent="0.35">
      <c r="A21" s="13" t="s">
        <v>7</v>
      </c>
      <c r="B21" s="30" t="s">
        <v>18</v>
      </c>
      <c r="C21" s="31">
        <f>C19+C20</f>
        <v>88000000000000</v>
      </c>
    </row>
    <row r="22" spans="1:6" ht="15" thickBot="1" x14ac:dyDescent="0.35"/>
    <row r="23" spans="1:6" x14ac:dyDescent="0.3">
      <c r="B23" s="27" t="s">
        <v>19</v>
      </c>
      <c r="C23" s="7"/>
      <c r="D23" s="7"/>
      <c r="E23" s="7"/>
      <c r="F23" s="18"/>
    </row>
    <row r="24" spans="1:6" x14ac:dyDescent="0.3">
      <c r="B24" s="19" t="s">
        <v>20</v>
      </c>
      <c r="F24" s="11"/>
    </row>
    <row r="25" spans="1:6" ht="15" thickBot="1" x14ac:dyDescent="0.35">
      <c r="B25" s="13" t="s">
        <v>21</v>
      </c>
      <c r="C25" s="14"/>
      <c r="D25" s="14"/>
      <c r="E25" s="14"/>
      <c r="F2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A3B2-5BF3-4C19-AACD-1C2C32CAF1BB}">
  <dimension ref="A2:C17"/>
  <sheetViews>
    <sheetView workbookViewId="0">
      <selection activeCell="B17" sqref="B17"/>
    </sheetView>
  </sheetViews>
  <sheetFormatPr defaultRowHeight="14.4" x14ac:dyDescent="0.3"/>
  <cols>
    <col min="2" max="2" width="73.6640625" bestFit="1" customWidth="1"/>
    <col min="3" max="3" width="10.44140625" bestFit="1" customWidth="1"/>
  </cols>
  <sheetData>
    <row r="2" spans="1:3" x14ac:dyDescent="0.3">
      <c r="A2" s="4">
        <v>1</v>
      </c>
      <c r="B2" s="4" t="s">
        <v>22</v>
      </c>
      <c r="C2" s="4" t="s">
        <v>23</v>
      </c>
    </row>
    <row r="3" spans="1:3" x14ac:dyDescent="0.3">
      <c r="B3" s="1" t="s">
        <v>24</v>
      </c>
      <c r="C3" s="2">
        <v>80000</v>
      </c>
    </row>
    <row r="4" spans="1:3" x14ac:dyDescent="0.3">
      <c r="B4" t="s">
        <v>25</v>
      </c>
      <c r="C4" s="2">
        <v>85000</v>
      </c>
    </row>
    <row r="5" spans="1:3" x14ac:dyDescent="0.3">
      <c r="B5" t="s">
        <v>26</v>
      </c>
      <c r="C5" s="2">
        <v>90000</v>
      </c>
    </row>
    <row r="6" spans="1:3" x14ac:dyDescent="0.3">
      <c r="B6" s="4" t="s">
        <v>27</v>
      </c>
      <c r="C6" s="5">
        <f>SUM(C3:C5)</f>
        <v>255000</v>
      </c>
    </row>
    <row r="8" spans="1:3" x14ac:dyDescent="0.3">
      <c r="B8" s="25" t="s">
        <v>28</v>
      </c>
    </row>
    <row r="9" spans="1:3" x14ac:dyDescent="0.3">
      <c r="B9" s="32" t="s">
        <v>34</v>
      </c>
      <c r="C9" s="32">
        <f>(0.5*C3)+(0.4*C4)+(0.1*C5)</f>
        <v>83000</v>
      </c>
    </row>
    <row r="10" spans="1:3" x14ac:dyDescent="0.3">
      <c r="B10" s="32" t="s">
        <v>36</v>
      </c>
      <c r="C10" s="33">
        <f>C3+C4+(C5*0.1)</f>
        <v>174000</v>
      </c>
    </row>
    <row r="11" spans="1:3" x14ac:dyDescent="0.3">
      <c r="A11">
        <v>2</v>
      </c>
      <c r="B11" s="25" t="s">
        <v>29</v>
      </c>
    </row>
    <row r="12" spans="1:3" x14ac:dyDescent="0.3">
      <c r="B12" s="1" t="s">
        <v>30</v>
      </c>
      <c r="C12" s="2">
        <v>30000</v>
      </c>
    </row>
    <row r="13" spans="1:3" x14ac:dyDescent="0.3">
      <c r="B13" s="1" t="s">
        <v>31</v>
      </c>
      <c r="C13" s="2">
        <f>C10</f>
        <v>174000</v>
      </c>
    </row>
    <row r="14" spans="1:3" x14ac:dyDescent="0.3">
      <c r="B14" s="1" t="s">
        <v>32</v>
      </c>
      <c r="C14" s="2">
        <f>SUM(C12:C13)</f>
        <v>204000</v>
      </c>
    </row>
    <row r="16" spans="1:3" x14ac:dyDescent="0.3">
      <c r="A16">
        <v>3</v>
      </c>
      <c r="B16" s="25" t="s">
        <v>33</v>
      </c>
    </row>
    <row r="17" spans="2:2" x14ac:dyDescent="0.3">
      <c r="B17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243F-FF80-43C9-8149-855B62C49F2F}">
  <dimension ref="A1:M36"/>
  <sheetViews>
    <sheetView tabSelected="1" workbookViewId="0">
      <selection activeCell="B41" sqref="B41"/>
    </sheetView>
  </sheetViews>
  <sheetFormatPr defaultRowHeight="14.4" x14ac:dyDescent="0.3"/>
  <cols>
    <col min="2" max="2" width="33.44140625" bestFit="1" customWidth="1"/>
    <col min="9" max="9" width="14.109375" bestFit="1" customWidth="1"/>
  </cols>
  <sheetData>
    <row r="1" spans="1:10" ht="15" thickBot="1" x14ac:dyDescent="0.35">
      <c r="A1" s="4"/>
    </row>
    <row r="2" spans="1:10" x14ac:dyDescent="0.3">
      <c r="A2" s="17">
        <v>1</v>
      </c>
      <c r="B2" s="28" t="s">
        <v>37</v>
      </c>
      <c r="C2" s="18"/>
      <c r="F2" s="17"/>
      <c r="G2" s="8" t="s">
        <v>38</v>
      </c>
      <c r="H2" s="8" t="s">
        <v>40</v>
      </c>
      <c r="I2" s="8" t="s">
        <v>41</v>
      </c>
      <c r="J2" s="9" t="s">
        <v>44</v>
      </c>
    </row>
    <row r="3" spans="1:10" x14ac:dyDescent="0.3">
      <c r="A3" s="21"/>
      <c r="B3" t="s">
        <v>38</v>
      </c>
      <c r="C3" s="11"/>
      <c r="F3" s="21" t="s">
        <v>42</v>
      </c>
      <c r="G3">
        <v>200</v>
      </c>
      <c r="H3">
        <v>250</v>
      </c>
      <c r="I3">
        <v>300</v>
      </c>
      <c r="J3" s="11">
        <v>350</v>
      </c>
    </row>
    <row r="4" spans="1:10" ht="15" thickBot="1" x14ac:dyDescent="0.35">
      <c r="A4" s="21"/>
      <c r="B4" s="1" t="s">
        <v>39</v>
      </c>
      <c r="C4" s="11">
        <f>G4*0.2</f>
        <v>20</v>
      </c>
      <c r="F4" s="23" t="s">
        <v>43</v>
      </c>
      <c r="G4" s="14">
        <v>100</v>
      </c>
      <c r="H4" s="14">
        <v>150</v>
      </c>
      <c r="I4" s="14">
        <v>200</v>
      </c>
      <c r="J4" s="16">
        <v>250</v>
      </c>
    </row>
    <row r="5" spans="1:10" x14ac:dyDescent="0.3">
      <c r="A5" s="21"/>
      <c r="B5" t="s">
        <v>45</v>
      </c>
      <c r="C5" s="11">
        <f>G3+C4</f>
        <v>220</v>
      </c>
    </row>
    <row r="6" spans="1:10" x14ac:dyDescent="0.3">
      <c r="A6" s="21"/>
      <c r="C6" s="11"/>
    </row>
    <row r="7" spans="1:10" x14ac:dyDescent="0.3">
      <c r="A7" s="21"/>
      <c r="B7" t="s">
        <v>40</v>
      </c>
      <c r="C7" s="11"/>
    </row>
    <row r="8" spans="1:10" x14ac:dyDescent="0.3">
      <c r="A8" s="21"/>
      <c r="B8" s="1" t="s">
        <v>39</v>
      </c>
      <c r="C8" s="11">
        <f>H4*0.2</f>
        <v>30</v>
      </c>
    </row>
    <row r="9" spans="1:10" x14ac:dyDescent="0.3">
      <c r="A9" s="21"/>
      <c r="B9" t="s">
        <v>45</v>
      </c>
      <c r="C9" s="11">
        <f>H3+C8</f>
        <v>280</v>
      </c>
    </row>
    <row r="10" spans="1:10" x14ac:dyDescent="0.3">
      <c r="A10" s="21"/>
      <c r="C10" s="11"/>
    </row>
    <row r="11" spans="1:10" x14ac:dyDescent="0.3">
      <c r="A11" s="21"/>
      <c r="B11" t="s">
        <v>41</v>
      </c>
      <c r="C11" s="11"/>
    </row>
    <row r="12" spans="1:10" x14ac:dyDescent="0.3">
      <c r="A12" s="21"/>
      <c r="B12" s="1" t="s">
        <v>39</v>
      </c>
      <c r="C12" s="11">
        <f>I4*0.2</f>
        <v>40</v>
      </c>
    </row>
    <row r="13" spans="1:10" x14ac:dyDescent="0.3">
      <c r="A13" s="21"/>
      <c r="B13" t="s">
        <v>45</v>
      </c>
      <c r="C13" s="11">
        <f>I3+C12</f>
        <v>340</v>
      </c>
    </row>
    <row r="14" spans="1:10" x14ac:dyDescent="0.3">
      <c r="A14" s="21"/>
      <c r="C14" s="11"/>
    </row>
    <row r="15" spans="1:10" x14ac:dyDescent="0.3">
      <c r="A15" s="21"/>
      <c r="B15" t="s">
        <v>44</v>
      </c>
      <c r="C15" s="11"/>
    </row>
    <row r="16" spans="1:10" x14ac:dyDescent="0.3">
      <c r="A16" s="21"/>
      <c r="B16" s="1" t="s">
        <v>39</v>
      </c>
      <c r="C16" s="11">
        <f>J4*0.2</f>
        <v>50</v>
      </c>
    </row>
    <row r="17" spans="1:13" ht="15" thickBot="1" x14ac:dyDescent="0.35">
      <c r="A17" s="23"/>
      <c r="B17" s="14" t="s">
        <v>45</v>
      </c>
      <c r="C17" s="16">
        <f>J3+C16</f>
        <v>400</v>
      </c>
    </row>
    <row r="18" spans="1:13" ht="15" thickBot="1" x14ac:dyDescent="0.35">
      <c r="A18" s="4"/>
    </row>
    <row r="19" spans="1:13" x14ac:dyDescent="0.3">
      <c r="A19" s="17">
        <v>2</v>
      </c>
      <c r="B19" s="34" t="s">
        <v>46</v>
      </c>
      <c r="C19" s="7">
        <f>C4+C8+C12+C16</f>
        <v>140</v>
      </c>
      <c r="D19" s="18"/>
    </row>
    <row r="20" spans="1:13" x14ac:dyDescent="0.3">
      <c r="A20" s="21"/>
      <c r="B20" s="32" t="s">
        <v>47</v>
      </c>
      <c r="D20" s="11"/>
    </row>
    <row r="21" spans="1:13" x14ac:dyDescent="0.3">
      <c r="A21" s="21"/>
      <c r="B21" s="1" t="s">
        <v>48</v>
      </c>
      <c r="D21" s="11"/>
    </row>
    <row r="22" spans="1:13" x14ac:dyDescent="0.3">
      <c r="A22" s="21"/>
      <c r="B22" t="s">
        <v>59</v>
      </c>
      <c r="D22" s="11"/>
    </row>
    <row r="23" spans="1:13" ht="15" thickBot="1" x14ac:dyDescent="0.35">
      <c r="A23" s="23"/>
      <c r="B23" s="14">
        <f>C19-120</f>
        <v>20</v>
      </c>
      <c r="C23" s="14"/>
      <c r="D23" s="16"/>
    </row>
    <row r="24" spans="1:13" ht="15" thickBot="1" x14ac:dyDescent="0.35"/>
    <row r="25" spans="1:13" x14ac:dyDescent="0.3">
      <c r="A25" s="17">
        <v>3</v>
      </c>
      <c r="B25" s="34" t="s">
        <v>49</v>
      </c>
      <c r="C25" s="7"/>
      <c r="D25" s="7"/>
      <c r="E25" s="7"/>
      <c r="F25" s="7"/>
      <c r="G25" s="7"/>
      <c r="H25" s="7"/>
      <c r="I25" s="18"/>
    </row>
    <row r="26" spans="1:13" ht="15" thickBot="1" x14ac:dyDescent="0.35">
      <c r="A26" s="23"/>
      <c r="B26" s="14" t="s">
        <v>50</v>
      </c>
      <c r="C26" s="14"/>
      <c r="D26" s="14"/>
      <c r="E26" s="14"/>
      <c r="F26" s="14"/>
      <c r="G26" s="14"/>
      <c r="H26" s="14"/>
      <c r="I26" s="16"/>
    </row>
    <row r="27" spans="1:13" ht="15" thickBot="1" x14ac:dyDescent="0.35">
      <c r="A27" s="4"/>
    </row>
    <row r="28" spans="1:13" x14ac:dyDescent="0.3">
      <c r="A28" s="17">
        <v>4</v>
      </c>
      <c r="B28" s="34" t="s">
        <v>51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18"/>
    </row>
    <row r="29" spans="1:13" x14ac:dyDescent="0.3">
      <c r="A29" s="10"/>
      <c r="B29" t="s">
        <v>53</v>
      </c>
      <c r="C29" s="1" t="s">
        <v>52</v>
      </c>
      <c r="M29" s="11"/>
    </row>
    <row r="30" spans="1:13" ht="15" thickBot="1" x14ac:dyDescent="0.35">
      <c r="A30" s="13"/>
      <c r="B30" s="14" t="s">
        <v>54</v>
      </c>
      <c r="C30" s="14">
        <f>0+J3+H3+C16-C17</f>
        <v>250</v>
      </c>
      <c r="D30" s="14"/>
      <c r="E30" s="14"/>
      <c r="F30" s="14"/>
      <c r="G30" s="14"/>
      <c r="H30" s="14"/>
      <c r="I30" s="14"/>
      <c r="J30" s="14"/>
      <c r="K30" s="14"/>
      <c r="L30" s="14"/>
      <c r="M30" s="16"/>
    </row>
    <row r="31" spans="1:13" ht="15" thickBot="1" x14ac:dyDescent="0.35"/>
    <row r="32" spans="1:13" x14ac:dyDescent="0.3">
      <c r="A32" s="17">
        <v>5</v>
      </c>
      <c r="B32" s="34" t="s">
        <v>55</v>
      </c>
      <c r="C32" s="7"/>
      <c r="D32" s="7"/>
      <c r="E32" s="7"/>
      <c r="F32" s="7"/>
      <c r="G32" s="18"/>
    </row>
    <row r="33" spans="1:7" x14ac:dyDescent="0.3">
      <c r="A33" s="10"/>
      <c r="B33" t="s">
        <v>56</v>
      </c>
      <c r="C33">
        <f>C17-0</f>
        <v>400</v>
      </c>
      <c r="G33" s="11"/>
    </row>
    <row r="34" spans="1:7" x14ac:dyDescent="0.3">
      <c r="A34" s="10"/>
      <c r="G34" s="11"/>
    </row>
    <row r="35" spans="1:7" x14ac:dyDescent="0.3">
      <c r="A35" s="10"/>
      <c r="B35" s="1" t="s">
        <v>57</v>
      </c>
      <c r="G35" s="11"/>
    </row>
    <row r="36" spans="1:7" ht="15" thickBot="1" x14ac:dyDescent="0.35">
      <c r="A36" s="13"/>
      <c r="B36" s="14" t="s">
        <v>58</v>
      </c>
      <c r="C36" s="14">
        <f>C17-B23</f>
        <v>380</v>
      </c>
      <c r="D36" s="14"/>
      <c r="E36" s="14"/>
      <c r="F36" s="14"/>
      <c r="G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FIFO</vt:lpstr>
      <vt:lpstr>Blue Co.</vt:lpstr>
      <vt:lpstr>Eggs Ltd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Kasotia</dc:creator>
  <cp:lastModifiedBy>DELL</cp:lastModifiedBy>
  <dcterms:created xsi:type="dcterms:W3CDTF">2015-06-05T18:17:20Z</dcterms:created>
  <dcterms:modified xsi:type="dcterms:W3CDTF">2022-12-27T10:40:37Z</dcterms:modified>
</cp:coreProperties>
</file>