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C:\Users\vijay kumar L\Downloads\"/>
    </mc:Choice>
  </mc:AlternateContent>
  <xr:revisionPtr revIDLastSave="0" documentId="8_{61B3FB2D-FD75-4FC1-ACEA-5FA9600BF248}" xr6:coauthVersionLast="47" xr6:coauthVersionMax="47" xr10:uidLastSave="{00000000-0000-0000-0000-000000000000}"/>
  <bookViews>
    <workbookView xWindow="-110" yWindow="-110" windowWidth="19420" windowHeight="11020" xr2:uid="{00000000-000D-0000-FFFF-FFFF00000000}"/>
  </bookViews>
  <sheets>
    <sheet name="Summary_pivot" sheetId="10" r:id="rId1"/>
    <sheet name="Dashboard" sheetId="11" r:id="rId2"/>
    <sheet name="Sales Data" sheetId="1" r:id="rId3"/>
  </sheets>
  <definedNames>
    <definedName name="Slicer_Month">#N/A</definedName>
    <definedName name="Slicer_Product">#N/A</definedName>
    <definedName name="Slicer_Region">#N/A</definedName>
    <definedName name="Slicer_SalesRep">#N/A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L24" i="1"/>
  <c r="N24" i="1" s="1"/>
  <c r="L33" i="1"/>
  <c r="L40" i="1"/>
  <c r="N40" i="1" s="1"/>
  <c r="L64" i="1"/>
  <c r="N64" i="1" s="1"/>
  <c r="L65" i="1"/>
  <c r="N65" i="1" s="1"/>
  <c r="L79" i="1"/>
  <c r="N79" i="1" s="1"/>
  <c r="L97" i="1"/>
  <c r="N97" i="1" s="1"/>
  <c r="L104" i="1"/>
  <c r="N104" i="1" s="1"/>
  <c r="L105" i="1"/>
  <c r="N105" i="1" s="1"/>
  <c r="L128" i="1"/>
  <c r="N128" i="1" s="1"/>
  <c r="L129" i="1"/>
  <c r="N129" i="1" s="1"/>
  <c r="L144" i="1"/>
  <c r="N144" i="1" s="1"/>
  <c r="L167" i="1"/>
  <c r="N167" i="1" s="1"/>
  <c r="L168" i="1"/>
  <c r="N168" i="1" s="1"/>
  <c r="L169" i="1"/>
  <c r="N169" i="1" s="1"/>
  <c r="L193" i="1"/>
  <c r="N193" i="1" s="1"/>
  <c r="N16" i="1"/>
  <c r="N33" i="1"/>
  <c r="N80"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L57" i="1" s="1"/>
  <c r="N57" i="1" s="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L161" i="1" s="1"/>
  <c r="N161" i="1" s="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3" i="1"/>
  <c r="J4" i="1"/>
  <c r="J5" i="1"/>
  <c r="J6" i="1"/>
  <c r="J7" i="1"/>
  <c r="J2" i="1"/>
  <c r="I2" i="1"/>
  <c r="I3" i="1"/>
  <c r="I4" i="1"/>
  <c r="I5" i="1"/>
  <c r="I6" i="1"/>
  <c r="L6" i="1" s="1"/>
  <c r="N6" i="1" s="1"/>
  <c r="I7" i="1"/>
  <c r="L7" i="1" s="1"/>
  <c r="N7" i="1" s="1"/>
  <c r="I8" i="1"/>
  <c r="L8" i="1" s="1"/>
  <c r="N8" i="1" s="1"/>
  <c r="I9" i="1"/>
  <c r="I10" i="1"/>
  <c r="I11" i="1"/>
  <c r="I12" i="1"/>
  <c r="I13" i="1"/>
  <c r="L13" i="1" s="1"/>
  <c r="N13" i="1" s="1"/>
  <c r="I14" i="1"/>
  <c r="L14" i="1" s="1"/>
  <c r="N14" i="1" s="1"/>
  <c r="I15" i="1"/>
  <c r="L15" i="1" s="1"/>
  <c r="N15" i="1" s="1"/>
  <c r="I16" i="1"/>
  <c r="L16" i="1" s="1"/>
  <c r="I17" i="1"/>
  <c r="L17" i="1" s="1"/>
  <c r="N17" i="1" s="1"/>
  <c r="I18" i="1"/>
  <c r="I19" i="1"/>
  <c r="I20" i="1"/>
  <c r="I21" i="1"/>
  <c r="L21" i="1" s="1"/>
  <c r="N21" i="1" s="1"/>
  <c r="I22" i="1"/>
  <c r="L22" i="1" s="1"/>
  <c r="N22" i="1" s="1"/>
  <c r="I23" i="1"/>
  <c r="L23" i="1" s="1"/>
  <c r="N23" i="1" s="1"/>
  <c r="I24" i="1"/>
  <c r="I25" i="1"/>
  <c r="I26" i="1"/>
  <c r="I27" i="1"/>
  <c r="I28" i="1"/>
  <c r="I29" i="1"/>
  <c r="L29" i="1" s="1"/>
  <c r="N29" i="1" s="1"/>
  <c r="I30" i="1"/>
  <c r="L30" i="1" s="1"/>
  <c r="N30" i="1" s="1"/>
  <c r="I31" i="1"/>
  <c r="L31" i="1" s="1"/>
  <c r="N31" i="1" s="1"/>
  <c r="I32" i="1"/>
  <c r="L32" i="1" s="1"/>
  <c r="N32" i="1" s="1"/>
  <c r="I33" i="1"/>
  <c r="I34" i="1"/>
  <c r="I35" i="1"/>
  <c r="I36" i="1"/>
  <c r="I37" i="1"/>
  <c r="L37" i="1" s="1"/>
  <c r="N37" i="1" s="1"/>
  <c r="I38" i="1"/>
  <c r="L38" i="1" s="1"/>
  <c r="N38" i="1" s="1"/>
  <c r="I39" i="1"/>
  <c r="L39" i="1" s="1"/>
  <c r="N39" i="1" s="1"/>
  <c r="I40" i="1"/>
  <c r="I41" i="1"/>
  <c r="L41" i="1" s="1"/>
  <c r="N41" i="1" s="1"/>
  <c r="I42" i="1"/>
  <c r="I43" i="1"/>
  <c r="I44" i="1"/>
  <c r="I45" i="1"/>
  <c r="L45" i="1" s="1"/>
  <c r="N45" i="1" s="1"/>
  <c r="I46" i="1"/>
  <c r="L46" i="1" s="1"/>
  <c r="N46" i="1" s="1"/>
  <c r="I47" i="1"/>
  <c r="L47" i="1" s="1"/>
  <c r="N47" i="1" s="1"/>
  <c r="I48" i="1"/>
  <c r="L48" i="1" s="1"/>
  <c r="N48" i="1" s="1"/>
  <c r="I49" i="1"/>
  <c r="I50" i="1"/>
  <c r="I51" i="1"/>
  <c r="I52" i="1"/>
  <c r="I53" i="1"/>
  <c r="L53" i="1" s="1"/>
  <c r="N53" i="1" s="1"/>
  <c r="I54" i="1"/>
  <c r="L54" i="1" s="1"/>
  <c r="N54" i="1" s="1"/>
  <c r="I55" i="1"/>
  <c r="L55" i="1" s="1"/>
  <c r="N55" i="1" s="1"/>
  <c r="I56" i="1"/>
  <c r="L56" i="1" s="1"/>
  <c r="N56" i="1" s="1"/>
  <c r="I57" i="1"/>
  <c r="I58" i="1"/>
  <c r="I59" i="1"/>
  <c r="I60" i="1"/>
  <c r="I61" i="1"/>
  <c r="L61" i="1" s="1"/>
  <c r="N61" i="1" s="1"/>
  <c r="I62" i="1"/>
  <c r="L62" i="1" s="1"/>
  <c r="N62" i="1" s="1"/>
  <c r="I63" i="1"/>
  <c r="L63" i="1" s="1"/>
  <c r="N63" i="1" s="1"/>
  <c r="I64" i="1"/>
  <c r="I65" i="1"/>
  <c r="I66" i="1"/>
  <c r="I67" i="1"/>
  <c r="I68" i="1"/>
  <c r="I69" i="1"/>
  <c r="L69" i="1" s="1"/>
  <c r="N69" i="1" s="1"/>
  <c r="I70" i="1"/>
  <c r="L70" i="1" s="1"/>
  <c r="N70" i="1" s="1"/>
  <c r="I71" i="1"/>
  <c r="L71" i="1" s="1"/>
  <c r="N71" i="1" s="1"/>
  <c r="I72" i="1"/>
  <c r="L72" i="1" s="1"/>
  <c r="N72" i="1" s="1"/>
  <c r="I73" i="1"/>
  <c r="I74" i="1"/>
  <c r="I75" i="1"/>
  <c r="I76" i="1"/>
  <c r="I77" i="1"/>
  <c r="L77" i="1" s="1"/>
  <c r="N77" i="1" s="1"/>
  <c r="I78" i="1"/>
  <c r="L78" i="1" s="1"/>
  <c r="N78" i="1" s="1"/>
  <c r="I79" i="1"/>
  <c r="I80" i="1"/>
  <c r="L80" i="1" s="1"/>
  <c r="I81" i="1"/>
  <c r="L81" i="1" s="1"/>
  <c r="N81" i="1" s="1"/>
  <c r="I82" i="1"/>
  <c r="I83" i="1"/>
  <c r="I84" i="1"/>
  <c r="I85" i="1"/>
  <c r="L85" i="1" s="1"/>
  <c r="N85" i="1" s="1"/>
  <c r="I86" i="1"/>
  <c r="L86" i="1" s="1"/>
  <c r="N86" i="1" s="1"/>
  <c r="I87" i="1"/>
  <c r="L87" i="1" s="1"/>
  <c r="N87" i="1" s="1"/>
  <c r="I88" i="1"/>
  <c r="L88" i="1" s="1"/>
  <c r="N88" i="1" s="1"/>
  <c r="I89" i="1"/>
  <c r="I90" i="1"/>
  <c r="I91" i="1"/>
  <c r="I92" i="1"/>
  <c r="I93" i="1"/>
  <c r="L93" i="1" s="1"/>
  <c r="N93" i="1" s="1"/>
  <c r="I94" i="1"/>
  <c r="L94" i="1" s="1"/>
  <c r="N94" i="1" s="1"/>
  <c r="I95" i="1"/>
  <c r="L95" i="1" s="1"/>
  <c r="N95" i="1" s="1"/>
  <c r="I96" i="1"/>
  <c r="L96" i="1" s="1"/>
  <c r="N96" i="1" s="1"/>
  <c r="I97" i="1"/>
  <c r="I98" i="1"/>
  <c r="I99" i="1"/>
  <c r="I100" i="1"/>
  <c r="I101" i="1"/>
  <c r="L101" i="1" s="1"/>
  <c r="N101" i="1" s="1"/>
  <c r="I102" i="1"/>
  <c r="L102" i="1" s="1"/>
  <c r="N102" i="1" s="1"/>
  <c r="I103" i="1"/>
  <c r="L103" i="1" s="1"/>
  <c r="N103" i="1" s="1"/>
  <c r="I104" i="1"/>
  <c r="I105" i="1"/>
  <c r="I106" i="1"/>
  <c r="I107" i="1"/>
  <c r="I108" i="1"/>
  <c r="I109" i="1"/>
  <c r="L109" i="1" s="1"/>
  <c r="N109" i="1" s="1"/>
  <c r="I110" i="1"/>
  <c r="L110" i="1" s="1"/>
  <c r="N110" i="1" s="1"/>
  <c r="I111" i="1"/>
  <c r="L111" i="1" s="1"/>
  <c r="N111" i="1" s="1"/>
  <c r="I112" i="1"/>
  <c r="L112" i="1" s="1"/>
  <c r="N112" i="1" s="1"/>
  <c r="I113" i="1"/>
  <c r="I114" i="1"/>
  <c r="I115" i="1"/>
  <c r="I116" i="1"/>
  <c r="I117" i="1"/>
  <c r="L117" i="1" s="1"/>
  <c r="N117" i="1" s="1"/>
  <c r="I118" i="1"/>
  <c r="L118" i="1" s="1"/>
  <c r="N118" i="1" s="1"/>
  <c r="I119" i="1"/>
  <c r="L119" i="1" s="1"/>
  <c r="N119" i="1" s="1"/>
  <c r="I120" i="1"/>
  <c r="L120" i="1" s="1"/>
  <c r="N120" i="1" s="1"/>
  <c r="I121" i="1"/>
  <c r="L121" i="1" s="1"/>
  <c r="N121" i="1" s="1"/>
  <c r="I122" i="1"/>
  <c r="I123" i="1"/>
  <c r="I124" i="1"/>
  <c r="I125" i="1"/>
  <c r="L125" i="1" s="1"/>
  <c r="N125" i="1" s="1"/>
  <c r="I126" i="1"/>
  <c r="L126" i="1" s="1"/>
  <c r="N126" i="1" s="1"/>
  <c r="I127" i="1"/>
  <c r="L127" i="1" s="1"/>
  <c r="N127" i="1" s="1"/>
  <c r="I128" i="1"/>
  <c r="I129" i="1"/>
  <c r="I130" i="1"/>
  <c r="I131" i="1"/>
  <c r="I132" i="1"/>
  <c r="I133" i="1"/>
  <c r="L133" i="1" s="1"/>
  <c r="N133" i="1" s="1"/>
  <c r="I134" i="1"/>
  <c r="L134" i="1" s="1"/>
  <c r="N134" i="1" s="1"/>
  <c r="I135" i="1"/>
  <c r="L135" i="1" s="1"/>
  <c r="N135" i="1" s="1"/>
  <c r="I136" i="1"/>
  <c r="L136" i="1" s="1"/>
  <c r="N136" i="1" s="1"/>
  <c r="I137" i="1"/>
  <c r="I138" i="1"/>
  <c r="I139" i="1"/>
  <c r="I140" i="1"/>
  <c r="I141" i="1"/>
  <c r="L141" i="1" s="1"/>
  <c r="N141" i="1" s="1"/>
  <c r="I142" i="1"/>
  <c r="L142" i="1" s="1"/>
  <c r="N142" i="1" s="1"/>
  <c r="I143" i="1"/>
  <c r="L143" i="1" s="1"/>
  <c r="N143" i="1" s="1"/>
  <c r="I144" i="1"/>
  <c r="I145" i="1"/>
  <c r="L145" i="1" s="1"/>
  <c r="N145" i="1" s="1"/>
  <c r="I146" i="1"/>
  <c r="I147" i="1"/>
  <c r="I148" i="1"/>
  <c r="I149" i="1"/>
  <c r="L149" i="1" s="1"/>
  <c r="N149" i="1" s="1"/>
  <c r="I150" i="1"/>
  <c r="L150" i="1" s="1"/>
  <c r="N150" i="1" s="1"/>
  <c r="I151" i="1"/>
  <c r="L151" i="1" s="1"/>
  <c r="N151" i="1" s="1"/>
  <c r="I152" i="1"/>
  <c r="L152" i="1" s="1"/>
  <c r="N152" i="1" s="1"/>
  <c r="I153" i="1"/>
  <c r="I154" i="1"/>
  <c r="I155" i="1"/>
  <c r="I156" i="1"/>
  <c r="I157" i="1"/>
  <c r="L157" i="1" s="1"/>
  <c r="N157" i="1" s="1"/>
  <c r="I158" i="1"/>
  <c r="L158" i="1" s="1"/>
  <c r="N158" i="1" s="1"/>
  <c r="I159" i="1"/>
  <c r="L159" i="1" s="1"/>
  <c r="N159" i="1" s="1"/>
  <c r="I160" i="1"/>
  <c r="L160" i="1" s="1"/>
  <c r="N160" i="1" s="1"/>
  <c r="I161" i="1"/>
  <c r="I162" i="1"/>
  <c r="I163" i="1"/>
  <c r="I164" i="1"/>
  <c r="I165" i="1"/>
  <c r="L165" i="1" s="1"/>
  <c r="N165" i="1" s="1"/>
  <c r="I166" i="1"/>
  <c r="L166" i="1" s="1"/>
  <c r="N166" i="1" s="1"/>
  <c r="I167" i="1"/>
  <c r="I168" i="1"/>
  <c r="I169" i="1"/>
  <c r="I170" i="1"/>
  <c r="I171" i="1"/>
  <c r="I172" i="1"/>
  <c r="I173" i="1"/>
  <c r="L173" i="1" s="1"/>
  <c r="N173" i="1" s="1"/>
  <c r="I174" i="1"/>
  <c r="L174" i="1" s="1"/>
  <c r="N174" i="1" s="1"/>
  <c r="I175" i="1"/>
  <c r="L175" i="1" s="1"/>
  <c r="N175" i="1" s="1"/>
  <c r="I176" i="1"/>
  <c r="L176" i="1" s="1"/>
  <c r="N176" i="1" s="1"/>
  <c r="I177" i="1"/>
  <c r="I178" i="1"/>
  <c r="I179" i="1"/>
  <c r="I180" i="1"/>
  <c r="I181" i="1"/>
  <c r="L181" i="1" s="1"/>
  <c r="N181" i="1" s="1"/>
  <c r="I182" i="1"/>
  <c r="L182" i="1" s="1"/>
  <c r="N182" i="1" s="1"/>
  <c r="I183" i="1"/>
  <c r="L183" i="1" s="1"/>
  <c r="N183" i="1" s="1"/>
  <c r="I184" i="1"/>
  <c r="L184" i="1" s="1"/>
  <c r="N184" i="1" s="1"/>
  <c r="I185" i="1"/>
  <c r="L185" i="1" s="1"/>
  <c r="N185" i="1" s="1"/>
  <c r="I186" i="1"/>
  <c r="I187" i="1"/>
  <c r="I188" i="1"/>
  <c r="I189" i="1"/>
  <c r="L189" i="1" s="1"/>
  <c r="N189" i="1" s="1"/>
  <c r="I190" i="1"/>
  <c r="L190" i="1" s="1"/>
  <c r="N190" i="1" s="1"/>
  <c r="I191" i="1"/>
  <c r="L191" i="1" s="1"/>
  <c r="N191" i="1" s="1"/>
  <c r="I192" i="1"/>
  <c r="L192" i="1" s="1"/>
  <c r="N192" i="1" s="1"/>
  <c r="I193" i="1"/>
  <c r="I194" i="1"/>
  <c r="I195" i="1"/>
  <c r="I196" i="1"/>
  <c r="I197" i="1"/>
  <c r="L197" i="1" s="1"/>
  <c r="N197" i="1" s="1"/>
  <c r="I198" i="1"/>
  <c r="L198" i="1" s="1"/>
  <c r="N198" i="1" s="1"/>
  <c r="I199" i="1"/>
  <c r="L199" i="1" s="1"/>
  <c r="N199" i="1" s="1"/>
  <c r="I200" i="1"/>
  <c r="L200" i="1" s="1"/>
  <c r="N200" i="1" s="1"/>
  <c r="I201" i="1"/>
  <c r="L4" i="1" l="1"/>
  <c r="N4" i="1" s="1"/>
  <c r="L195" i="1"/>
  <c r="N195" i="1" s="1"/>
  <c r="L171" i="1"/>
  <c r="N171" i="1" s="1"/>
  <c r="L147" i="1"/>
  <c r="N147" i="1" s="1"/>
  <c r="L123" i="1"/>
  <c r="N123" i="1" s="1"/>
  <c r="L99" i="1"/>
  <c r="N99" i="1" s="1"/>
  <c r="L75" i="1"/>
  <c r="N75" i="1" s="1"/>
  <c r="L51" i="1"/>
  <c r="N51" i="1" s="1"/>
  <c r="L35" i="1"/>
  <c r="N35" i="1" s="1"/>
  <c r="L11" i="1"/>
  <c r="N11" i="1" s="1"/>
  <c r="L194" i="1"/>
  <c r="N194" i="1" s="1"/>
  <c r="L186" i="1"/>
  <c r="N186" i="1" s="1"/>
  <c r="L178" i="1"/>
  <c r="N178" i="1" s="1"/>
  <c r="L170" i="1"/>
  <c r="N170" i="1" s="1"/>
  <c r="L162" i="1"/>
  <c r="N162" i="1" s="1"/>
  <c r="L154" i="1"/>
  <c r="N154" i="1" s="1"/>
  <c r="L146" i="1"/>
  <c r="N146" i="1" s="1"/>
  <c r="L138" i="1"/>
  <c r="N138" i="1" s="1"/>
  <c r="L130" i="1"/>
  <c r="N130" i="1" s="1"/>
  <c r="L122" i="1"/>
  <c r="N122" i="1" s="1"/>
  <c r="L114" i="1"/>
  <c r="N114" i="1" s="1"/>
  <c r="L106" i="1"/>
  <c r="N106" i="1" s="1"/>
  <c r="L98" i="1"/>
  <c r="N98" i="1" s="1"/>
  <c r="L90" i="1"/>
  <c r="N90" i="1" s="1"/>
  <c r="L82" i="1"/>
  <c r="N82" i="1" s="1"/>
  <c r="L74" i="1"/>
  <c r="N74" i="1" s="1"/>
  <c r="L66" i="1"/>
  <c r="N66" i="1" s="1"/>
  <c r="L58" i="1"/>
  <c r="N58" i="1" s="1"/>
  <c r="L50" i="1"/>
  <c r="N50" i="1" s="1"/>
  <c r="L42" i="1"/>
  <c r="N42" i="1" s="1"/>
  <c r="L34" i="1"/>
  <c r="N34" i="1" s="1"/>
  <c r="L26" i="1"/>
  <c r="N26" i="1" s="1"/>
  <c r="L18" i="1"/>
  <c r="N18" i="1" s="1"/>
  <c r="L10" i="1"/>
  <c r="N10" i="1" s="1"/>
  <c r="L2" i="1"/>
  <c r="N2" i="1" s="1"/>
  <c r="L187" i="1"/>
  <c r="N187" i="1" s="1"/>
  <c r="L155" i="1"/>
  <c r="N155" i="1" s="1"/>
  <c r="L131" i="1"/>
  <c r="N131" i="1" s="1"/>
  <c r="L115" i="1"/>
  <c r="N115" i="1" s="1"/>
  <c r="L91" i="1"/>
  <c r="N91" i="1" s="1"/>
  <c r="L67" i="1"/>
  <c r="N67" i="1" s="1"/>
  <c r="L43" i="1"/>
  <c r="N43" i="1" s="1"/>
  <c r="L19" i="1"/>
  <c r="N19" i="1" s="1"/>
  <c r="L201" i="1"/>
  <c r="N201" i="1" s="1"/>
  <c r="L177" i="1"/>
  <c r="N177" i="1" s="1"/>
  <c r="L153" i="1"/>
  <c r="N153" i="1" s="1"/>
  <c r="L137" i="1"/>
  <c r="N137" i="1" s="1"/>
  <c r="L113" i="1"/>
  <c r="N113" i="1" s="1"/>
  <c r="L89" i="1"/>
  <c r="N89" i="1" s="1"/>
  <c r="L73" i="1"/>
  <c r="N73" i="1" s="1"/>
  <c r="L49" i="1"/>
  <c r="N49" i="1" s="1"/>
  <c r="L25" i="1"/>
  <c r="N25" i="1" s="1"/>
  <c r="L9" i="1"/>
  <c r="N9" i="1" s="1"/>
  <c r="L179" i="1"/>
  <c r="N179" i="1" s="1"/>
  <c r="L163" i="1"/>
  <c r="N163" i="1" s="1"/>
  <c r="L139" i="1"/>
  <c r="N139" i="1" s="1"/>
  <c r="L107" i="1"/>
  <c r="N107" i="1" s="1"/>
  <c r="L83" i="1"/>
  <c r="N83" i="1" s="1"/>
  <c r="L59" i="1"/>
  <c r="N59" i="1" s="1"/>
  <c r="L27" i="1"/>
  <c r="N27" i="1" s="1"/>
  <c r="L3" i="1"/>
  <c r="N3" i="1" s="1"/>
  <c r="L196" i="1"/>
  <c r="N196" i="1" s="1"/>
  <c r="L164" i="1"/>
  <c r="N164" i="1" s="1"/>
  <c r="L140" i="1"/>
  <c r="N140" i="1" s="1"/>
  <c r="L116" i="1"/>
  <c r="N116" i="1" s="1"/>
  <c r="L100" i="1"/>
  <c r="N100" i="1" s="1"/>
  <c r="L76" i="1"/>
  <c r="N76" i="1" s="1"/>
  <c r="L60" i="1"/>
  <c r="N60" i="1" s="1"/>
  <c r="L36" i="1"/>
  <c r="N36" i="1" s="1"/>
  <c r="L20" i="1"/>
  <c r="N20" i="1" s="1"/>
  <c r="L5" i="1"/>
  <c r="N5" i="1" s="1"/>
  <c r="L180" i="1"/>
  <c r="N180" i="1" s="1"/>
  <c r="L156" i="1"/>
  <c r="N156" i="1" s="1"/>
  <c r="L132" i="1"/>
  <c r="N132" i="1" s="1"/>
  <c r="L108" i="1"/>
  <c r="N108" i="1" s="1"/>
  <c r="L84" i="1"/>
  <c r="N84" i="1" s="1"/>
  <c r="L44" i="1"/>
  <c r="N44" i="1" s="1"/>
  <c r="L188" i="1"/>
  <c r="N188" i="1" s="1"/>
  <c r="L172" i="1"/>
  <c r="N172" i="1" s="1"/>
  <c r="L148" i="1"/>
  <c r="N148" i="1" s="1"/>
  <c r="L124" i="1"/>
  <c r="N124" i="1" s="1"/>
  <c r="L92" i="1"/>
  <c r="N92" i="1" s="1"/>
  <c r="L68" i="1"/>
  <c r="N68" i="1" s="1"/>
  <c r="L52" i="1"/>
  <c r="N52" i="1" s="1"/>
  <c r="L28" i="1"/>
  <c r="N28" i="1" s="1"/>
  <c r="L12" i="1"/>
  <c r="N12" i="1" s="1"/>
  <c r="M43" i="1"/>
  <c r="O43" i="1" s="1"/>
  <c r="M35" i="1"/>
  <c r="O35" i="1" s="1"/>
  <c r="M194" i="1"/>
  <c r="O194" i="1" s="1"/>
  <c r="M186" i="1"/>
  <c r="O186" i="1" s="1"/>
  <c r="M201" i="1"/>
  <c r="O201" i="1" s="1"/>
  <c r="M193" i="1"/>
  <c r="O193" i="1" s="1"/>
  <c r="M185" i="1"/>
  <c r="O185" i="1" s="1"/>
  <c r="M177" i="1"/>
  <c r="O177" i="1" s="1"/>
  <c r="M169" i="1"/>
  <c r="O169" i="1" s="1"/>
  <c r="M161" i="1"/>
  <c r="O161" i="1" s="1"/>
  <c r="M145" i="1"/>
  <c r="O145" i="1" s="1"/>
  <c r="M129" i="1"/>
  <c r="O129" i="1" s="1"/>
  <c r="M121" i="1"/>
  <c r="O121" i="1" s="1"/>
  <c r="M113" i="1"/>
  <c r="O113" i="1" s="1"/>
  <c r="M105" i="1"/>
  <c r="O105" i="1" s="1"/>
  <c r="M97" i="1"/>
  <c r="O97" i="1" s="1"/>
  <c r="M89" i="1"/>
  <c r="O89" i="1" s="1"/>
  <c r="M81" i="1"/>
  <c r="O81" i="1" s="1"/>
  <c r="M73" i="1"/>
  <c r="O73" i="1" s="1"/>
  <c r="M65" i="1"/>
  <c r="O65" i="1" s="1"/>
  <c r="M57" i="1"/>
  <c r="O57" i="1" s="1"/>
  <c r="M49" i="1"/>
  <c r="O49" i="1" s="1"/>
  <c r="M41" i="1"/>
  <c r="O41" i="1" s="1"/>
  <c r="M33" i="1"/>
  <c r="O33" i="1" s="1"/>
  <c r="M17" i="1"/>
  <c r="O17" i="1" s="1"/>
  <c r="M9" i="1"/>
  <c r="O9" i="1" s="1"/>
  <c r="M200" i="1"/>
  <c r="O200" i="1" s="1"/>
  <c r="M192" i="1"/>
  <c r="O192" i="1" s="1"/>
  <c r="M184" i="1"/>
  <c r="O184" i="1" s="1"/>
  <c r="M176" i="1"/>
  <c r="O176" i="1" s="1"/>
  <c r="M168" i="1"/>
  <c r="O168" i="1" s="1"/>
  <c r="M160" i="1"/>
  <c r="O160" i="1" s="1"/>
  <c r="M152" i="1"/>
  <c r="O152" i="1" s="1"/>
  <c r="M144" i="1"/>
  <c r="O144" i="1" s="1"/>
  <c r="M136" i="1"/>
  <c r="O136" i="1" s="1"/>
  <c r="M128" i="1"/>
  <c r="O128" i="1" s="1"/>
  <c r="M120" i="1"/>
  <c r="O120" i="1" s="1"/>
  <c r="M112" i="1"/>
  <c r="O112" i="1" s="1"/>
  <c r="M104" i="1"/>
  <c r="O104" i="1" s="1"/>
  <c r="M96" i="1"/>
  <c r="O96" i="1" s="1"/>
  <c r="M88" i="1"/>
  <c r="O88" i="1" s="1"/>
  <c r="M80" i="1"/>
  <c r="O80" i="1" s="1"/>
  <c r="M72" i="1"/>
  <c r="O72" i="1" s="1"/>
  <c r="M64" i="1"/>
  <c r="O64" i="1" s="1"/>
  <c r="M56" i="1"/>
  <c r="O56" i="1" s="1"/>
  <c r="M48" i="1"/>
  <c r="O48" i="1" s="1"/>
  <c r="M40" i="1"/>
  <c r="O40" i="1" s="1"/>
  <c r="M32" i="1"/>
  <c r="O32" i="1" s="1"/>
  <c r="M24" i="1"/>
  <c r="O24" i="1" s="1"/>
  <c r="M16" i="1"/>
  <c r="O16" i="1" s="1"/>
  <c r="M8" i="1"/>
  <c r="O8" i="1" s="1"/>
  <c r="M11" i="1"/>
  <c r="O11" i="1" s="1"/>
  <c r="M191" i="1"/>
  <c r="O191" i="1" s="1"/>
  <c r="M167" i="1"/>
  <c r="O167" i="1" s="1"/>
  <c r="M127" i="1"/>
  <c r="O127" i="1" s="1"/>
  <c r="M79" i="1"/>
  <c r="O79" i="1" s="1"/>
  <c r="M47" i="1"/>
  <c r="O47" i="1" s="1"/>
  <c r="M31" i="1"/>
  <c r="O31" i="1" s="1"/>
  <c r="M190" i="1"/>
  <c r="O190" i="1" s="1"/>
  <c r="M150" i="1"/>
  <c r="O150" i="1" s="1"/>
  <c r="M118" i="1"/>
  <c r="O118" i="1" s="1"/>
  <c r="M86" i="1"/>
  <c r="O86" i="1" s="1"/>
  <c r="M46" i="1"/>
  <c r="O46" i="1" s="1"/>
  <c r="M14" i="1"/>
  <c r="O14" i="1" s="1"/>
  <c r="M173" i="1"/>
  <c r="O173" i="1" s="1"/>
  <c r="M133" i="1"/>
  <c r="O133" i="1" s="1"/>
  <c r="M101" i="1"/>
  <c r="O101" i="1" s="1"/>
  <c r="M61" i="1"/>
  <c r="O61" i="1" s="1"/>
  <c r="M5" i="1"/>
  <c r="O5" i="1" s="1"/>
  <c r="M183" i="1"/>
  <c r="O183" i="1" s="1"/>
  <c r="M159" i="1"/>
  <c r="O159" i="1" s="1"/>
  <c r="M135" i="1"/>
  <c r="O135" i="1" s="1"/>
  <c r="M111" i="1"/>
  <c r="O111" i="1" s="1"/>
  <c r="M95" i="1"/>
  <c r="O95" i="1" s="1"/>
  <c r="M71" i="1"/>
  <c r="O71" i="1" s="1"/>
  <c r="M39" i="1"/>
  <c r="O39" i="1" s="1"/>
  <c r="M23" i="1"/>
  <c r="O23" i="1" s="1"/>
  <c r="M174" i="1"/>
  <c r="O174" i="1" s="1"/>
  <c r="M158" i="1"/>
  <c r="O158" i="1" s="1"/>
  <c r="M134" i="1"/>
  <c r="O134" i="1" s="1"/>
  <c r="M102" i="1"/>
  <c r="O102" i="1" s="1"/>
  <c r="M78" i="1"/>
  <c r="O78" i="1" s="1"/>
  <c r="M62" i="1"/>
  <c r="O62" i="1" s="1"/>
  <c r="M38" i="1"/>
  <c r="O38" i="1" s="1"/>
  <c r="M6" i="1"/>
  <c r="O6" i="1" s="1"/>
  <c r="M189" i="1"/>
  <c r="O189" i="1" s="1"/>
  <c r="M165" i="1"/>
  <c r="O165" i="1" s="1"/>
  <c r="M141" i="1"/>
  <c r="O141" i="1" s="1"/>
  <c r="M125" i="1"/>
  <c r="O125" i="1" s="1"/>
  <c r="M93" i="1"/>
  <c r="O93" i="1" s="1"/>
  <c r="M85" i="1"/>
  <c r="O85" i="1" s="1"/>
  <c r="M69" i="1"/>
  <c r="O69" i="1" s="1"/>
  <c r="M37" i="1"/>
  <c r="O37" i="1" s="1"/>
  <c r="M21" i="1"/>
  <c r="O21" i="1" s="1"/>
  <c r="M68" i="1"/>
  <c r="O68" i="1" s="1"/>
  <c r="M60" i="1"/>
  <c r="O60" i="1" s="1"/>
  <c r="M52" i="1"/>
  <c r="O52" i="1" s="1"/>
  <c r="M4" i="1"/>
  <c r="O4" i="1" s="1"/>
  <c r="M175" i="1"/>
  <c r="O175" i="1" s="1"/>
  <c r="M143" i="1"/>
  <c r="O143" i="1" s="1"/>
  <c r="M103" i="1"/>
  <c r="O103" i="1" s="1"/>
  <c r="M63" i="1"/>
  <c r="O63" i="1" s="1"/>
  <c r="M7" i="1"/>
  <c r="O7" i="1" s="1"/>
  <c r="M182" i="1"/>
  <c r="O182" i="1" s="1"/>
  <c r="M142" i="1"/>
  <c r="O142" i="1" s="1"/>
  <c r="M110" i="1"/>
  <c r="O110" i="1" s="1"/>
  <c r="M70" i="1"/>
  <c r="O70" i="1" s="1"/>
  <c r="M22" i="1"/>
  <c r="O22" i="1" s="1"/>
  <c r="M197" i="1"/>
  <c r="O197" i="1" s="1"/>
  <c r="M157" i="1"/>
  <c r="O157" i="1" s="1"/>
  <c r="M109" i="1"/>
  <c r="O109" i="1" s="1"/>
  <c r="M53" i="1"/>
  <c r="O53" i="1" s="1"/>
  <c r="M13" i="1"/>
  <c r="O13" i="1" s="1"/>
  <c r="M156" i="1"/>
  <c r="O156" i="1" s="1"/>
  <c r="M116" i="1"/>
  <c r="O116" i="1" s="1"/>
  <c r="M187" i="1"/>
  <c r="O187" i="1" s="1"/>
  <c r="M171" i="1"/>
  <c r="O171" i="1" s="1"/>
  <c r="M155" i="1"/>
  <c r="O155" i="1" s="1"/>
  <c r="M107" i="1"/>
  <c r="O107" i="1" s="1"/>
  <c r="M83" i="1"/>
  <c r="O83" i="1" s="1"/>
  <c r="M75" i="1"/>
  <c r="O75" i="1" s="1"/>
  <c r="M67" i="1"/>
  <c r="O67" i="1" s="1"/>
  <c r="M199" i="1"/>
  <c r="O199" i="1" s="1"/>
  <c r="M151" i="1"/>
  <c r="O151" i="1" s="1"/>
  <c r="M119" i="1"/>
  <c r="O119" i="1" s="1"/>
  <c r="M87" i="1"/>
  <c r="O87" i="1" s="1"/>
  <c r="M55" i="1"/>
  <c r="O55" i="1" s="1"/>
  <c r="M15" i="1"/>
  <c r="O15" i="1" s="1"/>
  <c r="M198" i="1"/>
  <c r="O198" i="1" s="1"/>
  <c r="M166" i="1"/>
  <c r="O166" i="1" s="1"/>
  <c r="M126" i="1"/>
  <c r="O126" i="1" s="1"/>
  <c r="M94" i="1"/>
  <c r="O94" i="1" s="1"/>
  <c r="M54" i="1"/>
  <c r="O54" i="1" s="1"/>
  <c r="M30" i="1"/>
  <c r="O30" i="1" s="1"/>
  <c r="M181" i="1"/>
  <c r="O181" i="1" s="1"/>
  <c r="M149" i="1"/>
  <c r="O149" i="1" s="1"/>
  <c r="M117" i="1"/>
  <c r="O117" i="1" s="1"/>
  <c r="M77" i="1"/>
  <c r="O77" i="1" s="1"/>
  <c r="M45" i="1"/>
  <c r="O45" i="1" s="1"/>
  <c r="M29" i="1"/>
  <c r="O29" i="1" s="1"/>
  <c r="M195" i="1"/>
  <c r="O195" i="1" s="1"/>
  <c r="M123" i="1"/>
  <c r="O123" i="1" s="1"/>
  <c r="M178" i="1"/>
  <c r="O178" i="1" s="1"/>
  <c r="M170" i="1"/>
  <c r="O170" i="1" s="1"/>
  <c r="M162" i="1"/>
  <c r="O162" i="1" s="1"/>
  <c r="M146" i="1"/>
  <c r="O146" i="1" s="1"/>
  <c r="M138" i="1"/>
  <c r="O138" i="1" s="1"/>
  <c r="M130" i="1"/>
  <c r="O130" i="1" s="1"/>
  <c r="M122" i="1"/>
  <c r="O122" i="1" s="1"/>
  <c r="M114" i="1"/>
  <c r="O114" i="1" s="1"/>
  <c r="M106" i="1"/>
  <c r="O106" i="1" s="1"/>
  <c r="M98" i="1"/>
  <c r="O98" i="1" s="1"/>
  <c r="M82" i="1"/>
  <c r="O82" i="1" s="1"/>
  <c r="M74" i="1"/>
  <c r="O74" i="1" s="1"/>
  <c r="M66" i="1"/>
  <c r="O66" i="1" s="1"/>
  <c r="M58" i="1"/>
  <c r="O58" i="1" s="1"/>
  <c r="M50" i="1"/>
  <c r="O50" i="1" s="1"/>
  <c r="M42" i="1"/>
  <c r="O42" i="1" s="1"/>
  <c r="M34" i="1"/>
  <c r="O34" i="1" s="1"/>
  <c r="M18" i="1"/>
  <c r="O18" i="1" s="1"/>
  <c r="M10" i="1"/>
  <c r="O10" i="1" s="1"/>
  <c r="M2" i="1"/>
  <c r="O2" i="1" s="1"/>
  <c r="M148" i="1" l="1"/>
  <c r="O148" i="1" s="1"/>
  <c r="M137" i="1"/>
  <c r="O137" i="1" s="1"/>
  <c r="M99" i="1"/>
  <c r="O99" i="1" s="1"/>
  <c r="M25" i="1"/>
  <c r="O25" i="1" s="1"/>
  <c r="M153" i="1"/>
  <c r="O153" i="1" s="1"/>
  <c r="M163" i="1"/>
  <c r="O163" i="1" s="1"/>
  <c r="M51" i="1"/>
  <c r="O51" i="1" s="1"/>
  <c r="M115" i="1"/>
  <c r="O115" i="1" s="1"/>
  <c r="M12" i="1"/>
  <c r="O12" i="1" s="1"/>
  <c r="M196" i="1"/>
  <c r="O196" i="1" s="1"/>
  <c r="M19" i="1"/>
  <c r="O19" i="1" s="1"/>
  <c r="M172" i="1"/>
  <c r="O172" i="1" s="1"/>
  <c r="M91" i="1"/>
  <c r="O91" i="1" s="1"/>
  <c r="M140" i="1"/>
  <c r="O140" i="1" s="1"/>
  <c r="M139" i="1"/>
  <c r="O139" i="1" s="1"/>
  <c r="M164" i="1"/>
  <c r="O164" i="1" s="1"/>
  <c r="M147" i="1"/>
  <c r="O147" i="1" s="1"/>
  <c r="M3" i="1"/>
  <c r="O3" i="1" s="1"/>
  <c r="M188" i="1"/>
  <c r="O188" i="1" s="1"/>
  <c r="M180" i="1"/>
  <c r="O180" i="1" s="1"/>
  <c r="M26" i="1"/>
  <c r="O26" i="1" s="1"/>
  <c r="M90" i="1"/>
  <c r="O90" i="1" s="1"/>
  <c r="M154" i="1"/>
  <c r="O154" i="1" s="1"/>
  <c r="M179" i="1"/>
  <c r="O179" i="1" s="1"/>
  <c r="M59" i="1"/>
  <c r="O59" i="1" s="1"/>
  <c r="M131" i="1"/>
  <c r="O131" i="1" s="1"/>
  <c r="M20" i="1"/>
  <c r="O20" i="1" s="1"/>
  <c r="M27" i="1"/>
  <c r="O27" i="1" s="1"/>
  <c r="M76" i="1"/>
  <c r="O76" i="1" s="1"/>
  <c r="M84" i="1"/>
  <c r="O84" i="1" s="1"/>
  <c r="M132" i="1"/>
  <c r="O132" i="1" s="1"/>
  <c r="M28" i="1"/>
  <c r="O28" i="1" s="1"/>
  <c r="M100" i="1"/>
  <c r="O100" i="1" s="1"/>
  <c r="M92" i="1"/>
  <c r="O92" i="1" s="1"/>
  <c r="M36" i="1"/>
  <c r="O36" i="1" s="1"/>
  <c r="M108" i="1"/>
  <c r="O108" i="1" s="1"/>
  <c r="M44" i="1"/>
  <c r="O44" i="1" s="1"/>
  <c r="M124" i="1"/>
  <c r="O124" i="1" s="1"/>
</calcChain>
</file>

<file path=xl/sharedStrings.xml><?xml version="1.0" encoding="utf-8"?>
<sst xmlns="http://schemas.openxmlformats.org/spreadsheetml/2006/main" count="905" uniqueCount="56">
  <si>
    <t>Date</t>
  </si>
  <si>
    <t>Region</t>
  </si>
  <si>
    <t>Product</t>
  </si>
  <si>
    <t>SalesRep</t>
  </si>
  <si>
    <t>Units</t>
  </si>
  <si>
    <t>Cost Price (₹)</t>
  </si>
  <si>
    <t>Selling Price (₹)</t>
  </si>
  <si>
    <t>Profit/Loss Type</t>
  </si>
  <si>
    <t>East</t>
  </si>
  <si>
    <t>West</t>
  </si>
  <si>
    <t>South</t>
  </si>
  <si>
    <t>North</t>
  </si>
  <si>
    <t>Laptop</t>
  </si>
  <si>
    <t>Keyboard</t>
  </si>
  <si>
    <t>Tablet</t>
  </si>
  <si>
    <t>Router</t>
  </si>
  <si>
    <t>Smartwatch</t>
  </si>
  <si>
    <t>Camera</t>
  </si>
  <si>
    <t>Headphones</t>
  </si>
  <si>
    <t>Mobile</t>
  </si>
  <si>
    <t>Printer</t>
  </si>
  <si>
    <t>Monitor</t>
  </si>
  <si>
    <t>Divya</t>
  </si>
  <si>
    <t>Arun</t>
  </si>
  <si>
    <t>Lakshmi</t>
  </si>
  <si>
    <t>Anand</t>
  </si>
  <si>
    <t>Meena</t>
  </si>
  <si>
    <t>Priya</t>
  </si>
  <si>
    <t>Ramesh</t>
  </si>
  <si>
    <t>Rajesh</t>
  </si>
  <si>
    <t>Suresh</t>
  </si>
  <si>
    <t>Kavya</t>
  </si>
  <si>
    <t>Profit</t>
  </si>
  <si>
    <t>Loss</t>
  </si>
  <si>
    <t>Revenue (₹ )</t>
  </si>
  <si>
    <t>Total Cost  (₹)</t>
  </si>
  <si>
    <t>Month</t>
  </si>
  <si>
    <t>Profit  (₹)</t>
  </si>
  <si>
    <t>Loss  (₹)</t>
  </si>
  <si>
    <t>Profit And Loss</t>
  </si>
  <si>
    <t>Profit Margin (%)</t>
  </si>
  <si>
    <t>Loss Margin(%)</t>
  </si>
  <si>
    <t>Jan</t>
  </si>
  <si>
    <t>Feb</t>
  </si>
  <si>
    <t>Mar</t>
  </si>
  <si>
    <t>Apr</t>
  </si>
  <si>
    <t>May</t>
  </si>
  <si>
    <t>Jun</t>
  </si>
  <si>
    <t>Grand Total</t>
  </si>
  <si>
    <t>Sum of Revenue (₹ )</t>
  </si>
  <si>
    <t>Sum of Profit  (₹)</t>
  </si>
  <si>
    <t>Sum of Loss  (₹)</t>
  </si>
  <si>
    <t>Sum of Units</t>
  </si>
  <si>
    <t>Regions</t>
  </si>
  <si>
    <t>Products</t>
  </si>
  <si>
    <t>Selas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</si>
</sst>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 &quot;₹&quot;\ * #,##0_ ;_ &quot;₹&quot;\ * \-#,##0_ ;_ &quot;₹&quot;\ * &quot;-&quot;_ ;_ @_ "/>
    <numFmt numFmtId="164" formatCode="yyyy\-mm\-dd"/>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theme="1"/>
      <name val="Stencil"/>
      <family val="5"/>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3">
    <xf numFmtId="0" fontId="0" fillId="0" borderId="0"/>
    <xf numFmtId="42" fontId="2" fillId="0" borderId="0" applyFont="0" applyFill="0" applyBorder="0" applyAlignment="0" applyProtection="0"/>
    <xf numFmtId="9" fontId="2" fillId="0" borderId="0" applyFont="0" applyFill="0" applyBorder="0" applyAlignment="0" applyProtection="0"/>
  </cellStyleXfs>
  <cellXfs count="20">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42" fontId="1" fillId="0" borderId="1" xfId="1" applyFont="1" applyBorder="1" applyAlignment="1">
      <alignment horizontal="center" vertical="top" wrapText="1"/>
    </xf>
    <xf numFmtId="42" fontId="0" fillId="0" borderId="0" xfId="1" applyFont="1"/>
    <xf numFmtId="42" fontId="0" fillId="0" borderId="0" xfId="0" applyNumberFormat="1"/>
    <xf numFmtId="0" fontId="0" fillId="0" borderId="0" xfId="0" applyAlignment="1">
      <alignment vertical="center"/>
    </xf>
    <xf numFmtId="164" fontId="0" fillId="0" borderId="0" xfId="0" applyNumberFormat="1" applyAlignment="1">
      <alignment horizontal="center" vertical="center"/>
    </xf>
    <xf numFmtId="0" fontId="0" fillId="0" borderId="0" xfId="0" applyAlignment="1">
      <alignment horizontal="center" vertical="center"/>
    </xf>
    <xf numFmtId="42" fontId="0" fillId="0" borderId="0" xfId="1" applyFont="1" applyAlignment="1">
      <alignment horizontal="center" vertical="center"/>
    </xf>
    <xf numFmtId="42" fontId="0" fillId="0" borderId="0" xfId="0" applyNumberFormat="1" applyAlignment="1">
      <alignment horizontal="center" vertical="center"/>
    </xf>
    <xf numFmtId="0" fontId="1" fillId="0" borderId="1" xfId="0" applyFont="1" applyBorder="1" applyAlignment="1">
      <alignment horizontal="center" vertical="center" wrapText="1"/>
    </xf>
    <xf numFmtId="9" fontId="1" fillId="0" borderId="1" xfId="2" applyFont="1" applyBorder="1" applyAlignment="1">
      <alignment horizontal="center" vertical="top" wrapText="1"/>
    </xf>
    <xf numFmtId="9" fontId="0" fillId="0" borderId="0" xfId="2" applyFont="1" applyAlignment="1">
      <alignment horizontal="center" vertical="center"/>
    </xf>
    <xf numFmtId="9" fontId="0" fillId="0" borderId="0" xfId="2" applyFont="1"/>
    <xf numFmtId="0" fontId="0" fillId="0" borderId="0" xfId="0" pivotButton="1"/>
    <xf numFmtId="0" fontId="0" fillId="0" borderId="0" xfId="0" applyAlignment="1">
      <alignment horizontal="left"/>
    </xf>
    <xf numFmtId="0" fontId="3" fillId="0" borderId="0" xfId="0" applyFont="1"/>
    <xf numFmtId="0" fontId="3" fillId="0" borderId="0" xfId="0" pivotButton="1" applyFont="1"/>
    <xf numFmtId="0" fontId="0" fillId="0" borderId="0" xfId="0" applyNumberFormat="1"/>
  </cellXfs>
  <cellStyles count="3">
    <cellStyle name="Currency [0]" xfId="1" builtinId="7"/>
    <cellStyle name="Normal" xfId="0" builtinId="0"/>
    <cellStyle name="Percent" xfId="2" builtinId="5"/>
  </cellStyles>
  <dxfs count="21">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32" formatCode="_ &quot;₹&quot;\ * #,##0_ ;_ &quot;₹&quot;\ * \-#,##0_ ;_ &quot;₹&quot;\ * &quot;-&quot;_ ;_ @_ "/>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32" formatCode="_ &quot;₹&quot;\ * #,##0_ ;_ &quot;₹&quot;\ * \-#,##0_ ;_ &quot;₹&quot;\ * &quot;-&quot;_ ;_ @_ "/>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yyyy\-mm\-dd"/>
      <alignment horizontal="center" vertical="center" textRotation="0" wrapText="0" indent="0" justifyLastLine="0" shrinkToFit="0" readingOrder="0"/>
    </dxf>
    <dxf>
      <border outline="0">
        <top style="thin">
          <color auto="1"/>
        </top>
      </border>
    </dxf>
    <dxf>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
      <font>
        <name val="Stencil"/>
        <family val="5"/>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[Sales_Dashboard.xlsx]Summary_pivot!Region, Revenue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C00000"/>
                </a:solidFill>
                <a:latin typeface="Times New Roman" panose="02020603050405020304" pitchFamily="18" charset="0"/>
                <a:cs typeface="Times New Roman" panose="02020603050405020304" pitchFamily="18" charset="0"/>
              </a:rPr>
              <a:t>Region</a:t>
            </a:r>
            <a:r>
              <a:rPr lang="en-IN" b="1" baseline="0">
                <a:solidFill>
                  <a:srgbClr val="C00000"/>
                </a:solidFill>
                <a:latin typeface="Times New Roman" panose="02020603050405020304" pitchFamily="18" charset="0"/>
                <a:cs typeface="Times New Roman" panose="02020603050405020304" pitchFamily="18" charset="0"/>
              </a:rPr>
              <a:t> Wise Revenue </a:t>
            </a:r>
            <a:endParaRPr lang="en-IN" b="1">
              <a:solidFill>
                <a:srgbClr val="C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rgbClr val="00B050"/>
          </a:solidFill>
          <a:ln>
            <a:noFill/>
          </a:ln>
          <a:effectLst/>
        </c:spPr>
      </c:pivotFmt>
      <c:pivotFmt>
        <c:idx val="5"/>
        <c:spPr>
          <a:solidFill>
            <a:srgbClr val="FFFF00"/>
          </a:solidFill>
          <a:ln>
            <a:noFill/>
          </a:ln>
          <a:effectLst/>
        </c:spPr>
      </c:pivotFmt>
    </c:pivotFmts>
    <c:plotArea>
      <c:layout/>
      <c:barChart>
        <c:barDir val="col"/>
        <c:grouping val="clustered"/>
        <c:varyColors val="0"/>
        <c:ser>
          <c:idx val="0"/>
          <c:order val="0"/>
          <c:tx>
            <c:strRef>
              <c:f>Summary_pivot!$B$24</c:f>
              <c:strCache>
                <c:ptCount val="1"/>
                <c:pt idx="0">
                  <c:v>Total</c:v>
                </c:pt>
              </c:strCache>
            </c:strRef>
          </c:tx>
          <c:spPr>
            <a:solidFill>
              <a:srgbClr val="00B0F0"/>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2-47B1-4C03-935A-3297386991F3}"/>
              </c:ext>
            </c:extLst>
          </c:dPt>
          <c:dPt>
            <c:idx val="2"/>
            <c:invertIfNegative val="0"/>
            <c:bubble3D val="0"/>
            <c:spPr>
              <a:solidFill>
                <a:srgbClr val="FF0000"/>
              </a:solidFill>
              <a:ln>
                <a:noFill/>
              </a:ln>
              <a:effectLst/>
            </c:spPr>
            <c:extLst>
              <c:ext xmlns:c16="http://schemas.microsoft.com/office/drawing/2014/chart" uri="{C3380CC4-5D6E-409C-BE32-E72D297353CC}">
                <c16:uniqueId val="{00000001-47B1-4C03-935A-3297386991F3}"/>
              </c:ext>
            </c:extLst>
          </c:dPt>
          <c:dPt>
            <c:idx val="3"/>
            <c:invertIfNegative val="0"/>
            <c:bubble3D val="0"/>
            <c:spPr>
              <a:solidFill>
                <a:srgbClr val="FFFF00"/>
              </a:solidFill>
              <a:ln>
                <a:noFill/>
              </a:ln>
              <a:effectLst/>
            </c:spPr>
            <c:extLst>
              <c:ext xmlns:c16="http://schemas.microsoft.com/office/drawing/2014/chart" uri="{C3380CC4-5D6E-409C-BE32-E72D297353CC}">
                <c16:uniqueId val="{00000003-47B1-4C03-935A-3297386991F3}"/>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Summary_pivot!$A$25:$A$29</c:f>
              <c:strCache>
                <c:ptCount val="4"/>
                <c:pt idx="0">
                  <c:v>East</c:v>
                </c:pt>
                <c:pt idx="1">
                  <c:v>North</c:v>
                </c:pt>
                <c:pt idx="2">
                  <c:v>South</c:v>
                </c:pt>
                <c:pt idx="3">
                  <c:v>West</c:v>
                </c:pt>
              </c:strCache>
            </c:strRef>
          </c:cat>
          <c:val>
            <c:numRef>
              <c:f>Summary_pivot!$B$25:$B$29</c:f>
              <c:numCache>
                <c:formatCode>_("₹"* #,##0_);_("₹"* \(#,##0\);_("₹"* "-"_);_(@_)</c:formatCode>
                <c:ptCount val="4"/>
                <c:pt idx="0">
                  <c:v>23072295</c:v>
                </c:pt>
                <c:pt idx="1">
                  <c:v>22261298</c:v>
                </c:pt>
                <c:pt idx="2">
                  <c:v>25110631</c:v>
                </c:pt>
                <c:pt idx="3">
                  <c:v>23264506</c:v>
                </c:pt>
              </c:numCache>
            </c:numRef>
          </c:val>
          <c:extLst>
            <c:ext xmlns:c16="http://schemas.microsoft.com/office/drawing/2014/chart" uri="{C3380CC4-5D6E-409C-BE32-E72D297353CC}">
              <c16:uniqueId val="{00000000-47B1-4C03-935A-3297386991F3}"/>
            </c:ext>
          </c:extLst>
        </c:ser>
        <c:dLbls>
          <c:dLblPos val="outEnd"/>
          <c:showLegendKey val="0"/>
          <c:showVal val="1"/>
          <c:showCatName val="0"/>
          <c:showSerName val="0"/>
          <c:showPercent val="0"/>
          <c:showBubbleSize val="0"/>
        </c:dLbls>
        <c:gapWidth val="219"/>
        <c:overlap val="-27"/>
        <c:axId val="662031487"/>
        <c:axId val="662033407"/>
      </c:barChart>
      <c:catAx>
        <c:axId val="662031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33407"/>
        <c:crosses val="autoZero"/>
        <c:auto val="1"/>
        <c:lblAlgn val="ctr"/>
        <c:lblOffset val="100"/>
        <c:noMultiLvlLbl val="0"/>
      </c:catAx>
      <c:valAx>
        <c:axId val="662033407"/>
        <c:scaling>
          <c:orientation val="minMax"/>
        </c:scaling>
        <c:delete val="1"/>
        <c:axPos val="l"/>
        <c:numFmt formatCode="_(&quot;₹&quot;* #,##0_);_(&quot;₹&quot;* \(#,##0\);_(&quot;₹&quot;* &quot;-&quot;_);_(@_)" sourceLinked="1"/>
        <c:majorTickMark val="out"/>
        <c:minorTickMark val="none"/>
        <c:tickLblPos val="nextTo"/>
        <c:crossAx val="662031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[Sales_Dashboard.xlsx]Summary_pivot!PivotTable6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rgbClr val="C00000"/>
                </a:solidFill>
                <a:latin typeface="Times New Roman" panose="02020603050405020304" pitchFamily="18" charset="0"/>
                <a:cs typeface="Times New Roman" panose="02020603050405020304" pitchFamily="18" charset="0"/>
              </a:rPr>
              <a:t>Top 5 Product Sold By Unit</a:t>
            </a:r>
            <a:r>
              <a:rPr lang="en-IN" b="1" baseline="0">
                <a:solidFill>
                  <a:srgbClr val="C00000"/>
                </a:solidFill>
                <a:latin typeface="Times New Roman" panose="02020603050405020304" pitchFamily="18" charset="0"/>
                <a:cs typeface="Times New Roman" panose="02020603050405020304" pitchFamily="18" charset="0"/>
              </a:rPr>
              <a:t> </a:t>
            </a:r>
            <a:endParaRPr lang="en-US" b="1">
              <a:solidFill>
                <a:srgbClr val="C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wdDnDiag">
            <a:fgClr>
              <a:srgbClr val="92D050"/>
            </a:fgClr>
            <a:bgClr>
              <a:schemeClr val="accent4">
                <a:lumMod val="60000"/>
                <a:lumOff val="40000"/>
              </a:schemeClr>
            </a:bgClr>
          </a:pattFill>
          <a:ln>
            <a:noFill/>
          </a:ln>
          <a:effectLst/>
        </c:spPr>
      </c:pivotFmt>
      <c:pivotFmt>
        <c:idx val="2"/>
        <c:spPr>
          <a:pattFill prst="ltDnDiag">
            <a:fgClr>
              <a:schemeClr val="bg1"/>
            </a:fgClr>
            <a:bgClr>
              <a:schemeClr val="tx1"/>
            </a:bgClr>
          </a:pattFill>
          <a:ln>
            <a:noFill/>
          </a:ln>
          <a:effectLst/>
        </c:spPr>
      </c:pivotFmt>
      <c:pivotFmt>
        <c:idx val="3"/>
        <c:spPr>
          <a:pattFill prst="lgCheck">
            <a:fgClr>
              <a:schemeClr val="accent2">
                <a:lumMod val="75000"/>
              </a:schemeClr>
            </a:fgClr>
            <a:bgClr>
              <a:schemeClr val="bg1"/>
            </a:bgClr>
          </a:pattFill>
          <a:ln>
            <a:noFill/>
          </a:ln>
          <a:effectLst/>
        </c:spPr>
      </c:pivotFmt>
      <c:pivotFmt>
        <c:idx val="4"/>
        <c:spPr>
          <a:pattFill prst="wdDnDiag">
            <a:fgClr>
              <a:srgbClr val="FFFF00"/>
            </a:fgClr>
            <a:bgClr>
              <a:srgbClr val="002060"/>
            </a:bgClr>
          </a:pattFill>
          <a:ln>
            <a:noFill/>
          </a:ln>
          <a:effectLst/>
        </c:spPr>
      </c:pivotFmt>
      <c:pivotFmt>
        <c:idx val="5"/>
        <c:spPr>
          <a:pattFill prst="pct80">
            <a:fgClr>
              <a:schemeClr val="accent3">
                <a:lumMod val="75000"/>
              </a:schemeClr>
            </a:fgClr>
            <a:bgClr>
              <a:srgbClr val="00B0F0"/>
            </a:bgClr>
          </a:pattFill>
          <a:ln>
            <a:noFill/>
          </a:ln>
          <a:effectLst/>
        </c:spPr>
      </c:pivotFmt>
      <c:pivotFmt>
        <c:idx val="6"/>
        <c:spPr>
          <a:pattFill prst="ltVert">
            <a:fgClr>
              <a:srgbClr val="FF0000"/>
            </a:fgClr>
            <a:bgClr>
              <a:schemeClr val="bg1"/>
            </a:bgClr>
          </a:pattFill>
          <a:ln>
            <a:noFill/>
          </a:ln>
          <a:effectLst/>
        </c:spPr>
      </c:pivotFmt>
      <c:pivotFmt>
        <c:idx val="7"/>
        <c:spPr>
          <a:pattFill prst="sphere">
            <a:fgClr>
              <a:schemeClr val="accent5">
                <a:lumMod val="75000"/>
              </a:schemeClr>
            </a:fgClr>
            <a:bgClr>
              <a:schemeClr val="bg1"/>
            </a:bgClr>
          </a:pattFill>
          <a:ln>
            <a:noFill/>
          </a:ln>
          <a:effectLst/>
        </c:spPr>
      </c:pivotFmt>
      <c:pivotFmt>
        <c:idx val="8"/>
        <c:spPr>
          <a:pattFill prst="openDmnd">
            <a:fgClr>
              <a:schemeClr val="bg2">
                <a:lumMod val="50000"/>
              </a:schemeClr>
            </a:fgClr>
            <a:bgClr>
              <a:schemeClr val="bg1"/>
            </a:bgClr>
          </a:pattFill>
          <a:ln>
            <a:noFill/>
          </a:ln>
          <a:effectLst/>
        </c:spPr>
      </c:pivotFmt>
      <c:pivotFmt>
        <c:idx val="9"/>
        <c:spPr>
          <a:pattFill prst="smGrid">
            <a:fgClr>
              <a:srgbClr val="7030A0"/>
            </a:fgClr>
            <a:bgClr>
              <a:schemeClr val="bg1"/>
            </a:bgClr>
          </a:pattFill>
          <a:ln>
            <a:noFill/>
          </a:ln>
          <a:effectLst/>
        </c:spPr>
      </c:pivotFmt>
      <c:pivotFmt>
        <c:idx val="10"/>
        <c:spPr>
          <a:pattFill prst="pct5">
            <a:fgClr>
              <a:srgbClr val="7030A0"/>
            </a:fgClr>
            <a:bgClr>
              <a:schemeClr val="bg1"/>
            </a:bgClr>
          </a:patt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pattFill prst="pct5">
            <a:fgClr>
              <a:srgbClr val="7030A0"/>
            </a:fgClr>
            <a:bgClr>
              <a:schemeClr val="bg1"/>
            </a:bgClr>
          </a:pattFill>
          <a:ln>
            <a:noFill/>
          </a:ln>
          <a:effectLst/>
        </c:spPr>
      </c:pivotFmt>
      <c:pivotFmt>
        <c:idx val="13"/>
        <c:spPr>
          <a:pattFill prst="smGrid">
            <a:fgClr>
              <a:srgbClr val="7030A0"/>
            </a:fgClr>
            <a:bgClr>
              <a:schemeClr val="bg1"/>
            </a:bgClr>
          </a:pattFill>
          <a:ln>
            <a:noFill/>
          </a:ln>
          <a:effectLst/>
        </c:spPr>
      </c:pivotFmt>
      <c:pivotFmt>
        <c:idx val="14"/>
        <c:spPr>
          <a:pattFill prst="openDmnd">
            <a:fgClr>
              <a:schemeClr val="bg2">
                <a:lumMod val="50000"/>
              </a:schemeClr>
            </a:fgClr>
            <a:bgClr>
              <a:schemeClr val="bg1"/>
            </a:bgClr>
          </a:pattFill>
          <a:ln>
            <a:noFill/>
          </a:ln>
          <a:effectLst/>
        </c:spPr>
      </c:pivotFmt>
      <c:pivotFmt>
        <c:idx val="15"/>
        <c:spPr>
          <a:pattFill prst="sphere">
            <a:fgClr>
              <a:schemeClr val="accent5">
                <a:lumMod val="75000"/>
              </a:schemeClr>
            </a:fgClr>
            <a:bgClr>
              <a:schemeClr val="bg1"/>
            </a:bgClr>
          </a:pattFill>
          <a:ln>
            <a:noFill/>
          </a:ln>
          <a:effectLst/>
        </c:spPr>
      </c:pivotFmt>
      <c:pivotFmt>
        <c:idx val="16"/>
        <c:spPr>
          <a:pattFill prst="ltVert">
            <a:fgClr>
              <a:srgbClr val="FF0000"/>
            </a:fgClr>
            <a:bgClr>
              <a:schemeClr val="bg1"/>
            </a:bgClr>
          </a:pattFill>
          <a:ln>
            <a:noFill/>
          </a:ln>
          <a:effectLst/>
        </c:spPr>
      </c:pivotFmt>
      <c:pivotFmt>
        <c:idx val="17"/>
        <c:spPr>
          <a:pattFill prst="pct80">
            <a:fgClr>
              <a:schemeClr val="accent3">
                <a:lumMod val="75000"/>
              </a:schemeClr>
            </a:fgClr>
            <a:bgClr>
              <a:srgbClr val="00B0F0"/>
            </a:bgClr>
          </a:pattFill>
          <a:ln>
            <a:noFill/>
          </a:ln>
          <a:effectLst/>
        </c:spPr>
      </c:pivotFmt>
      <c:pivotFmt>
        <c:idx val="18"/>
        <c:spPr>
          <a:pattFill prst="wdDnDiag">
            <a:fgClr>
              <a:srgbClr val="FFFF00"/>
            </a:fgClr>
            <a:bgClr>
              <a:srgbClr val="002060"/>
            </a:bgClr>
          </a:pattFill>
          <a:ln>
            <a:noFill/>
          </a:ln>
          <a:effectLst/>
        </c:spPr>
      </c:pivotFmt>
      <c:pivotFmt>
        <c:idx val="19"/>
        <c:spPr>
          <a:pattFill prst="lgCheck">
            <a:fgClr>
              <a:schemeClr val="accent2">
                <a:lumMod val="75000"/>
              </a:schemeClr>
            </a:fgClr>
            <a:bgClr>
              <a:schemeClr val="bg1"/>
            </a:bgClr>
          </a:pattFill>
          <a:ln>
            <a:noFill/>
          </a:ln>
          <a:effectLst/>
        </c:spPr>
      </c:pivotFmt>
      <c:pivotFmt>
        <c:idx val="20"/>
        <c:spPr>
          <a:pattFill prst="ltDnDiag">
            <a:fgClr>
              <a:schemeClr val="bg1"/>
            </a:fgClr>
            <a:bgClr>
              <a:schemeClr val="tx1"/>
            </a:bgClr>
          </a:pattFill>
          <a:ln>
            <a:noFill/>
          </a:ln>
          <a:effectLst/>
        </c:spPr>
      </c:pivotFmt>
      <c:pivotFmt>
        <c:idx val="21"/>
        <c:spPr>
          <a:pattFill prst="wdDnDiag">
            <a:fgClr>
              <a:srgbClr val="92D050"/>
            </a:fgClr>
            <a:bgClr>
              <a:schemeClr val="accent4">
                <a:lumMod val="60000"/>
                <a:lumOff val="40000"/>
              </a:schemeClr>
            </a:bgClr>
          </a:pattFill>
          <a:ln>
            <a:noFill/>
          </a:ln>
          <a:effectLst/>
        </c:spPr>
      </c:pivotFmt>
      <c:pivotFmt>
        <c:idx val="22"/>
        <c:spPr>
          <a:pattFill prst="sphere">
            <a:fgClr>
              <a:srgbClr val="00B0F0"/>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pattFill prst="sphere">
            <a:fgClr>
              <a:schemeClr val="tx1">
                <a:lumMod val="95000"/>
                <a:lumOff val="5000"/>
              </a:schemeClr>
            </a:fgClr>
            <a:bgClr>
              <a:schemeClr val="bg1"/>
            </a:bgClr>
          </a:pattFill>
          <a:ln>
            <a:noFill/>
          </a:ln>
          <a:effectLst/>
        </c:spPr>
      </c:pivotFmt>
      <c:pivotFmt>
        <c:idx val="24"/>
        <c:spPr>
          <a:pattFill prst="sphere">
            <a:fgClr>
              <a:srgbClr val="FFFF00"/>
            </a:fgClr>
            <a:bgClr>
              <a:schemeClr val="bg1"/>
            </a:bgClr>
          </a:pattFill>
          <a:ln>
            <a:noFill/>
          </a:ln>
          <a:effectLst/>
        </c:spPr>
      </c:pivotFmt>
      <c:pivotFmt>
        <c:idx val="25"/>
        <c:spPr>
          <a:pattFill prst="sphere">
            <a:fgClr>
              <a:srgbClr val="FF0000"/>
            </a:fgClr>
            <a:bgClr>
              <a:schemeClr val="bg1"/>
            </a:bgClr>
          </a:pattFill>
          <a:ln>
            <a:noFill/>
          </a:ln>
          <a:effectLst/>
        </c:spPr>
      </c:pivotFmt>
      <c:pivotFmt>
        <c:idx val="26"/>
        <c:spPr>
          <a:pattFill prst="sphere">
            <a:fgClr>
              <a:srgbClr val="00B050"/>
            </a:fgClr>
            <a:bgClr>
              <a:schemeClr val="bg1"/>
            </a:bgClr>
          </a:pattFill>
          <a:ln>
            <a:noFill/>
          </a:ln>
          <a:effectLst/>
        </c:spPr>
      </c:pivotFmt>
      <c:pivotFmt>
        <c:idx val="27"/>
        <c:spPr>
          <a:pattFill prst="sphere">
            <a:fgClr>
              <a:srgbClr val="00B0F0"/>
            </a:fgClr>
            <a:bgClr>
              <a:schemeClr val="bg1"/>
            </a:bgClr>
          </a:pattFill>
          <a:ln>
            <a:noFill/>
          </a:ln>
          <a:effectLst/>
        </c:spPr>
      </c:pivotFmt>
      <c:pivotFmt>
        <c:idx val="28"/>
        <c:spPr>
          <a:pattFill prst="pct80">
            <a:fgClr>
              <a:schemeClr val="accent3">
                <a:lumMod val="75000"/>
              </a:schemeClr>
            </a:fgClr>
            <a:bgClr>
              <a:srgbClr val="00B0F0"/>
            </a:bgClr>
          </a:pattFill>
          <a:ln>
            <a:noFill/>
          </a:ln>
          <a:effectLst/>
        </c:spPr>
      </c:pivotFmt>
      <c:pivotFmt>
        <c:idx val="29"/>
        <c:spPr>
          <a:pattFill prst="wdDnDiag">
            <a:fgClr>
              <a:srgbClr val="FFFF00"/>
            </a:fgClr>
            <a:bgClr>
              <a:srgbClr val="002060"/>
            </a:bgClr>
          </a:pattFill>
          <a:ln>
            <a:noFill/>
          </a:ln>
          <a:effectLst/>
        </c:spPr>
      </c:pivotFmt>
      <c:pivotFmt>
        <c:idx val="30"/>
        <c:spPr>
          <a:pattFill prst="lgCheck">
            <a:fgClr>
              <a:schemeClr val="accent2">
                <a:lumMod val="75000"/>
              </a:schemeClr>
            </a:fgClr>
            <a:bgClr>
              <a:schemeClr val="bg1"/>
            </a:bgClr>
          </a:pattFill>
          <a:ln>
            <a:noFill/>
          </a:ln>
          <a:effectLst/>
        </c:spPr>
      </c:pivotFmt>
      <c:pivotFmt>
        <c:idx val="31"/>
        <c:spPr>
          <a:pattFill prst="ltDnDiag">
            <a:fgClr>
              <a:schemeClr val="bg1"/>
            </a:fgClr>
            <a:bgClr>
              <a:schemeClr val="tx1"/>
            </a:bgClr>
          </a:pattFill>
          <a:ln>
            <a:noFill/>
          </a:ln>
          <a:effectLst/>
        </c:spPr>
      </c:pivotFmt>
      <c:pivotFmt>
        <c:idx val="32"/>
        <c:spPr>
          <a:pattFill prst="wdDnDiag">
            <a:fgClr>
              <a:srgbClr val="92D050"/>
            </a:fgClr>
            <a:bgClr>
              <a:schemeClr val="accent4">
                <a:lumMod val="60000"/>
                <a:lumOff val="40000"/>
              </a:schemeClr>
            </a:bgClr>
          </a:pattFill>
          <a:ln>
            <a:noFill/>
          </a:ln>
          <a:effectLst/>
        </c:spPr>
      </c:pivotFmt>
    </c:pivotFmts>
    <c:plotArea>
      <c:layout/>
      <c:barChart>
        <c:barDir val="bar"/>
        <c:grouping val="clustered"/>
        <c:varyColors val="0"/>
        <c:ser>
          <c:idx val="0"/>
          <c:order val="0"/>
          <c:tx>
            <c:strRef>
              <c:f>Summary_pivot!$L$20</c:f>
              <c:strCache>
                <c:ptCount val="1"/>
                <c:pt idx="0">
                  <c:v>Total</c:v>
                </c:pt>
              </c:strCache>
            </c:strRef>
          </c:tx>
          <c:spPr>
            <a:pattFill prst="sphere">
              <a:fgClr>
                <a:srgbClr val="00B0F0"/>
              </a:fgClr>
              <a:bgClr>
                <a:schemeClr val="bg1"/>
              </a:bgClr>
            </a:pattFill>
            <a:ln>
              <a:noFill/>
            </a:ln>
            <a:effectLst/>
          </c:spPr>
          <c:invertIfNegative val="0"/>
          <c:dPt>
            <c:idx val="0"/>
            <c:invertIfNegative val="0"/>
            <c:bubble3D val="0"/>
            <c:spPr>
              <a:pattFill prst="sphere">
                <a:fgClr>
                  <a:schemeClr val="tx1">
                    <a:lumMod val="95000"/>
                    <a:lumOff val="5000"/>
                  </a:schemeClr>
                </a:fgClr>
                <a:bgClr>
                  <a:schemeClr val="bg1"/>
                </a:bgClr>
              </a:pattFill>
              <a:ln>
                <a:noFill/>
              </a:ln>
              <a:effectLst/>
            </c:spPr>
            <c:extLst>
              <c:ext xmlns:c16="http://schemas.microsoft.com/office/drawing/2014/chart" uri="{C3380CC4-5D6E-409C-BE32-E72D297353CC}">
                <c16:uniqueId val="{00000001-B0A9-4A2B-8228-7833A57A39B5}"/>
              </c:ext>
            </c:extLst>
          </c:dPt>
          <c:dPt>
            <c:idx val="1"/>
            <c:invertIfNegative val="0"/>
            <c:bubble3D val="0"/>
            <c:spPr>
              <a:pattFill prst="sphere">
                <a:fgClr>
                  <a:srgbClr val="FFFF00"/>
                </a:fgClr>
                <a:bgClr>
                  <a:schemeClr val="bg1"/>
                </a:bgClr>
              </a:pattFill>
              <a:ln>
                <a:noFill/>
              </a:ln>
              <a:effectLst/>
            </c:spPr>
            <c:extLst>
              <c:ext xmlns:c16="http://schemas.microsoft.com/office/drawing/2014/chart" uri="{C3380CC4-5D6E-409C-BE32-E72D297353CC}">
                <c16:uniqueId val="{00000003-B0A9-4A2B-8228-7833A57A39B5}"/>
              </c:ext>
            </c:extLst>
          </c:dPt>
          <c:dPt>
            <c:idx val="2"/>
            <c:invertIfNegative val="0"/>
            <c:bubble3D val="0"/>
            <c:spPr>
              <a:pattFill prst="sphere">
                <a:fgClr>
                  <a:srgbClr val="FF0000"/>
                </a:fgClr>
                <a:bgClr>
                  <a:schemeClr val="bg1"/>
                </a:bgClr>
              </a:pattFill>
              <a:ln>
                <a:noFill/>
              </a:ln>
              <a:effectLst/>
            </c:spPr>
            <c:extLst>
              <c:ext xmlns:c16="http://schemas.microsoft.com/office/drawing/2014/chart" uri="{C3380CC4-5D6E-409C-BE32-E72D297353CC}">
                <c16:uniqueId val="{00000005-B0A9-4A2B-8228-7833A57A39B5}"/>
              </c:ext>
            </c:extLst>
          </c:dPt>
          <c:dPt>
            <c:idx val="3"/>
            <c:invertIfNegative val="0"/>
            <c:bubble3D val="0"/>
            <c:spPr>
              <a:pattFill prst="sphere">
                <a:fgClr>
                  <a:srgbClr val="00B050"/>
                </a:fgClr>
                <a:bgClr>
                  <a:schemeClr val="bg1"/>
                </a:bgClr>
              </a:pattFill>
              <a:ln>
                <a:noFill/>
              </a:ln>
              <a:effectLst/>
            </c:spPr>
            <c:extLst>
              <c:ext xmlns:c16="http://schemas.microsoft.com/office/drawing/2014/chart" uri="{C3380CC4-5D6E-409C-BE32-E72D297353CC}">
                <c16:uniqueId val="{00000007-B0A9-4A2B-8228-7833A57A39B5}"/>
              </c:ext>
            </c:extLst>
          </c:dPt>
          <c:dPt>
            <c:idx val="4"/>
            <c:invertIfNegative val="0"/>
            <c:bubble3D val="0"/>
            <c:spPr>
              <a:pattFill prst="sphere">
                <a:fgClr>
                  <a:srgbClr val="00B0F0"/>
                </a:fgClr>
                <a:bgClr>
                  <a:schemeClr val="bg1"/>
                </a:bgClr>
              </a:pattFill>
              <a:ln>
                <a:noFill/>
              </a:ln>
              <a:effectLst/>
            </c:spPr>
            <c:extLst>
              <c:ext xmlns:c16="http://schemas.microsoft.com/office/drawing/2014/chart" uri="{C3380CC4-5D6E-409C-BE32-E72D297353CC}">
                <c16:uniqueId val="{00000009-B0A9-4A2B-8228-7833A57A39B5}"/>
              </c:ext>
            </c:extLst>
          </c:dPt>
          <c:dPt>
            <c:idx val="5"/>
            <c:invertIfNegative val="0"/>
            <c:bubble3D val="0"/>
            <c:extLst>
              <c:ext xmlns:c16="http://schemas.microsoft.com/office/drawing/2014/chart" uri="{C3380CC4-5D6E-409C-BE32-E72D297353CC}">
                <c16:uniqueId val="{0000000B-B0A9-4A2B-8228-7833A57A39B5}"/>
              </c:ext>
            </c:extLst>
          </c:dPt>
          <c:dPt>
            <c:idx val="6"/>
            <c:invertIfNegative val="0"/>
            <c:bubble3D val="0"/>
            <c:extLst>
              <c:ext xmlns:c16="http://schemas.microsoft.com/office/drawing/2014/chart" uri="{C3380CC4-5D6E-409C-BE32-E72D297353CC}">
                <c16:uniqueId val="{0000000D-B0A9-4A2B-8228-7833A57A39B5}"/>
              </c:ext>
            </c:extLst>
          </c:dPt>
          <c:dPt>
            <c:idx val="7"/>
            <c:invertIfNegative val="0"/>
            <c:bubble3D val="0"/>
            <c:extLst>
              <c:ext xmlns:c16="http://schemas.microsoft.com/office/drawing/2014/chart" uri="{C3380CC4-5D6E-409C-BE32-E72D297353CC}">
                <c16:uniqueId val="{0000000F-B0A9-4A2B-8228-7833A57A39B5}"/>
              </c:ext>
            </c:extLst>
          </c:dPt>
          <c:dPt>
            <c:idx val="8"/>
            <c:invertIfNegative val="0"/>
            <c:bubble3D val="0"/>
            <c:extLst>
              <c:ext xmlns:c16="http://schemas.microsoft.com/office/drawing/2014/chart" uri="{C3380CC4-5D6E-409C-BE32-E72D297353CC}">
                <c16:uniqueId val="{00000011-B0A9-4A2B-8228-7833A57A39B5}"/>
              </c:ext>
            </c:extLst>
          </c:dPt>
          <c:dPt>
            <c:idx val="9"/>
            <c:invertIfNegative val="0"/>
            <c:bubble3D val="0"/>
            <c:extLst>
              <c:ext xmlns:c16="http://schemas.microsoft.com/office/drawing/2014/chart" uri="{C3380CC4-5D6E-409C-BE32-E72D297353CC}">
                <c16:uniqueId val="{00000013-B0A9-4A2B-8228-7833A57A39B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Summary_pivot!$K$21:$K$26</c:f>
              <c:strCache>
                <c:ptCount val="5"/>
                <c:pt idx="0">
                  <c:v>Laptop</c:v>
                </c:pt>
                <c:pt idx="1">
                  <c:v>Router</c:v>
                </c:pt>
                <c:pt idx="2">
                  <c:v>Tablet</c:v>
                </c:pt>
                <c:pt idx="3">
                  <c:v>Headphones</c:v>
                </c:pt>
                <c:pt idx="4">
                  <c:v>Monitor</c:v>
                </c:pt>
              </c:strCache>
            </c:strRef>
          </c:cat>
          <c:val>
            <c:numRef>
              <c:f>Summary_pivot!$L$21:$L$26</c:f>
              <c:numCache>
                <c:formatCode>General</c:formatCode>
                <c:ptCount val="5"/>
                <c:pt idx="0">
                  <c:v>273</c:v>
                </c:pt>
                <c:pt idx="1">
                  <c:v>263</c:v>
                </c:pt>
                <c:pt idx="2">
                  <c:v>224</c:v>
                </c:pt>
                <c:pt idx="3">
                  <c:v>221</c:v>
                </c:pt>
                <c:pt idx="4">
                  <c:v>203</c:v>
                </c:pt>
              </c:numCache>
            </c:numRef>
          </c:val>
          <c:extLst>
            <c:ext xmlns:c16="http://schemas.microsoft.com/office/drawing/2014/chart" uri="{C3380CC4-5D6E-409C-BE32-E72D297353CC}">
              <c16:uniqueId val="{00000014-B0A9-4A2B-8228-7833A57A39B5}"/>
            </c:ext>
          </c:extLst>
        </c:ser>
        <c:dLbls>
          <c:showLegendKey val="0"/>
          <c:showVal val="0"/>
          <c:showCatName val="0"/>
          <c:showSerName val="0"/>
          <c:showPercent val="0"/>
          <c:showBubbleSize val="0"/>
        </c:dLbls>
        <c:gapWidth val="182"/>
        <c:axId val="1302525967"/>
        <c:axId val="1302528367"/>
      </c:barChart>
      <c:catAx>
        <c:axId val="1302525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302528367"/>
        <c:crosses val="autoZero"/>
        <c:auto val="1"/>
        <c:lblAlgn val="ctr"/>
        <c:lblOffset val="100"/>
        <c:noMultiLvlLbl val="0"/>
      </c:catAx>
      <c:valAx>
        <c:axId val="1302528367"/>
        <c:scaling>
          <c:orientation val="minMax"/>
        </c:scaling>
        <c:delete val="1"/>
        <c:axPos val="b"/>
        <c:numFmt formatCode="General" sourceLinked="1"/>
        <c:majorTickMark val="none"/>
        <c:minorTickMark val="none"/>
        <c:tickLblPos val="nextTo"/>
        <c:crossAx val="130252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[Sales_Dashboard.xlsx]Summary_pivot! Monthly Profit vs Loss Trend (Line Chart)</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rgbClr val="C00000"/>
                </a:solidFill>
                <a:latin typeface="Times New Roman" panose="02020603050405020304" pitchFamily="18" charset="0"/>
                <a:cs typeface="Times New Roman" panose="02020603050405020304" pitchFamily="18" charset="0"/>
              </a:rPr>
              <a:t>Monthly Profit vs Loss</a:t>
            </a:r>
            <a:endParaRPr lang="en-IN" b="1">
              <a:solidFill>
                <a:srgbClr val="C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a:outerShdw blurRad="50800" dist="50800" dir="5400000" algn="ctr" rotWithShape="0">
              <a:srgbClr val="00B0F0"/>
            </a:outerShdw>
          </a:effectLst>
        </c:spPr>
        <c:marker>
          <c:symbol val="circle"/>
          <c:size val="5"/>
          <c:spPr>
            <a:solidFill>
              <a:schemeClr val="accent1"/>
            </a:solidFill>
            <a:ln w="9525">
              <a:solidFill>
                <a:schemeClr val="accent1"/>
              </a:solidFill>
            </a:ln>
            <a:effectLst>
              <a:outerShdw blurRad="50800" dist="50800" dir="5400000" algn="ctr" rotWithShape="0">
                <a:srgbClr val="00B0F0"/>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a:outerShdw blurRad="50800" dist="50800" dir="5400000" algn="ctr" rotWithShape="0">
              <a:srgbClr val="FF0000"/>
            </a:outerShdw>
          </a:effectLst>
        </c:spPr>
        <c:marker>
          <c:symbol val="circle"/>
          <c:size val="5"/>
          <c:spPr>
            <a:solidFill>
              <a:schemeClr val="accent2"/>
            </a:solidFill>
            <a:ln w="9525">
              <a:solidFill>
                <a:schemeClr val="accent2"/>
              </a:solidFill>
            </a:ln>
            <a:effectLst>
              <a:outerShdw blurRad="50800" dist="50800" dir="5400000" algn="ctr" rotWithShape="0">
                <a:srgbClr val="FF0000"/>
              </a:outerShdw>
            </a:effectLst>
          </c:spPr>
        </c:marker>
        <c:dLbl>
          <c:idx val="0"/>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FF0000"/>
            </a:solidFill>
            <a:round/>
          </a:ln>
          <a:effectLst>
            <a:outerShdw blurRad="50800" dist="50800" dir="5400000" algn="ctr" rotWithShape="0">
              <a:srgbClr val="FF0000"/>
            </a:outerShdw>
          </a:effectLst>
        </c:spPr>
        <c:marker>
          <c:symbol val="circle"/>
          <c:size val="5"/>
          <c:spPr>
            <a:solidFill>
              <a:schemeClr val="accent2"/>
            </a:solidFill>
            <a:ln w="9525">
              <a:solidFill>
                <a:schemeClr val="accent2"/>
              </a:solidFill>
            </a:ln>
            <a:effectLst>
              <a:outerShdw blurRad="50800" dist="50800" dir="5400000" algn="ctr" rotWithShape="0">
                <a:srgbClr val="FF0000"/>
              </a:outerShdw>
            </a:effectLst>
          </c:spPr>
        </c:marker>
      </c:pivotFmt>
    </c:pivotFmts>
    <c:plotArea>
      <c:layout>
        <c:manualLayout>
          <c:layoutTarget val="inner"/>
          <c:xMode val="edge"/>
          <c:yMode val="edge"/>
          <c:x val="6.0797469571889202E-2"/>
          <c:y val="0.21728291850196255"/>
          <c:w val="0.93920253042811075"/>
          <c:h val="0.59745764720044514"/>
        </c:manualLayout>
      </c:layout>
      <c:lineChart>
        <c:grouping val="stacked"/>
        <c:varyColors val="0"/>
        <c:ser>
          <c:idx val="0"/>
          <c:order val="0"/>
          <c:tx>
            <c:strRef>
              <c:f>Summary_pivot!$E$24</c:f>
              <c:strCache>
                <c:ptCount val="1"/>
                <c:pt idx="0">
                  <c:v>Sum of Profit  (₹)</c:v>
                </c:pt>
              </c:strCache>
            </c:strRef>
          </c:tx>
          <c:spPr>
            <a:ln w="28575" cap="rnd">
              <a:solidFill>
                <a:srgbClr val="00B0F0"/>
              </a:solidFill>
              <a:round/>
            </a:ln>
            <a:effectLst>
              <a:outerShdw blurRad="50800" dist="50800" dir="5400000" algn="ctr" rotWithShape="0">
                <a:srgbClr val="00B0F0"/>
              </a:outerShdw>
            </a:effectLst>
          </c:spPr>
          <c:marker>
            <c:symbol val="circle"/>
            <c:size val="5"/>
            <c:spPr>
              <a:solidFill>
                <a:schemeClr val="accent1"/>
              </a:solidFill>
              <a:ln w="9525">
                <a:solidFill>
                  <a:schemeClr val="accent1"/>
                </a:solidFill>
              </a:ln>
              <a:effectLst>
                <a:outerShdw blurRad="50800" dist="50800" dir="5400000" algn="ctr" rotWithShape="0">
                  <a:srgbClr val="00B0F0"/>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Summary_pivot!$D$25:$D$31</c:f>
              <c:strCache>
                <c:ptCount val="6"/>
                <c:pt idx="0">
                  <c:v>Jan</c:v>
                </c:pt>
                <c:pt idx="1">
                  <c:v>Feb</c:v>
                </c:pt>
                <c:pt idx="2">
                  <c:v>Mar</c:v>
                </c:pt>
                <c:pt idx="3">
                  <c:v>Apr</c:v>
                </c:pt>
                <c:pt idx="4">
                  <c:v>May</c:v>
                </c:pt>
                <c:pt idx="5">
                  <c:v>Jun</c:v>
                </c:pt>
              </c:strCache>
            </c:strRef>
          </c:cat>
          <c:val>
            <c:numRef>
              <c:f>Summary_pivot!$E$25:$E$31</c:f>
              <c:numCache>
                <c:formatCode>_("₹"* #,##0_);_("₹"* \(#,##0\);_("₹"* "-"_);_(@_)</c:formatCode>
                <c:ptCount val="6"/>
                <c:pt idx="0">
                  <c:v>4256159</c:v>
                </c:pt>
                <c:pt idx="1">
                  <c:v>2892714</c:v>
                </c:pt>
                <c:pt idx="2">
                  <c:v>7625160</c:v>
                </c:pt>
                <c:pt idx="3">
                  <c:v>5197572</c:v>
                </c:pt>
                <c:pt idx="4">
                  <c:v>4068385</c:v>
                </c:pt>
                <c:pt idx="5">
                  <c:v>3414878</c:v>
                </c:pt>
              </c:numCache>
            </c:numRef>
          </c:val>
          <c:smooth val="0"/>
          <c:extLst>
            <c:ext xmlns:c16="http://schemas.microsoft.com/office/drawing/2014/chart" uri="{C3380CC4-5D6E-409C-BE32-E72D297353CC}">
              <c16:uniqueId val="{00000000-B96D-4F59-8052-AE99464BBA8C}"/>
            </c:ext>
          </c:extLst>
        </c:ser>
        <c:ser>
          <c:idx val="1"/>
          <c:order val="1"/>
          <c:tx>
            <c:strRef>
              <c:f>Summary_pivot!$F$24</c:f>
              <c:strCache>
                <c:ptCount val="1"/>
                <c:pt idx="0">
                  <c:v>Sum of Loss  (₹)</c:v>
                </c:pt>
              </c:strCache>
            </c:strRef>
          </c:tx>
          <c:spPr>
            <a:ln w="28575" cap="rnd">
              <a:solidFill>
                <a:srgbClr val="FF0000"/>
              </a:solidFill>
              <a:round/>
            </a:ln>
            <a:effectLst>
              <a:outerShdw blurRad="50800" dist="50800" dir="5400000" algn="ctr" rotWithShape="0">
                <a:srgbClr val="FF0000"/>
              </a:outerShdw>
            </a:effectLst>
          </c:spPr>
          <c:marker>
            <c:symbol val="circle"/>
            <c:size val="5"/>
            <c:spPr>
              <a:solidFill>
                <a:schemeClr val="accent2"/>
              </a:solidFill>
              <a:ln w="9525">
                <a:solidFill>
                  <a:schemeClr val="accent2"/>
                </a:solidFill>
              </a:ln>
              <a:effectLst>
                <a:outerShdw blurRad="50800" dist="50800" dir="5400000" algn="ctr" rotWithShape="0">
                  <a:srgbClr val="FF0000"/>
                </a:outerShdw>
              </a:effectLst>
            </c:spPr>
          </c:marker>
          <c:dLbls>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Summary_pivot!$D$25:$D$31</c:f>
              <c:strCache>
                <c:ptCount val="6"/>
                <c:pt idx="0">
                  <c:v>Jan</c:v>
                </c:pt>
                <c:pt idx="1">
                  <c:v>Feb</c:v>
                </c:pt>
                <c:pt idx="2">
                  <c:v>Mar</c:v>
                </c:pt>
                <c:pt idx="3">
                  <c:v>Apr</c:v>
                </c:pt>
                <c:pt idx="4">
                  <c:v>May</c:v>
                </c:pt>
                <c:pt idx="5">
                  <c:v>Jun</c:v>
                </c:pt>
              </c:strCache>
            </c:strRef>
          </c:cat>
          <c:val>
            <c:numRef>
              <c:f>Summary_pivot!$F$25:$F$31</c:f>
              <c:numCache>
                <c:formatCode>_("₹"* #,##0_);_("₹"* \(#,##0\);_("₹"* "-"_);_(@_)</c:formatCode>
                <c:ptCount val="6"/>
                <c:pt idx="0">
                  <c:v>-4157159</c:v>
                </c:pt>
                <c:pt idx="1">
                  <c:v>-3441176</c:v>
                </c:pt>
                <c:pt idx="2">
                  <c:v>-5219369</c:v>
                </c:pt>
                <c:pt idx="3">
                  <c:v>-3334464</c:v>
                </c:pt>
                <c:pt idx="4">
                  <c:v>-5572229</c:v>
                </c:pt>
                <c:pt idx="5">
                  <c:v>-4799772</c:v>
                </c:pt>
              </c:numCache>
            </c:numRef>
          </c:val>
          <c:smooth val="0"/>
          <c:extLst>
            <c:ext xmlns:c16="http://schemas.microsoft.com/office/drawing/2014/chart" uri="{C3380CC4-5D6E-409C-BE32-E72D297353CC}">
              <c16:uniqueId val="{00000001-B96D-4F59-8052-AE99464BBA8C}"/>
            </c:ext>
          </c:extLst>
        </c:ser>
        <c:dLbls>
          <c:dLblPos val="t"/>
          <c:showLegendKey val="0"/>
          <c:showVal val="1"/>
          <c:showCatName val="0"/>
          <c:showSerName val="0"/>
          <c:showPercent val="0"/>
          <c:showBubbleSize val="0"/>
        </c:dLbls>
        <c:marker val="1"/>
        <c:smooth val="0"/>
        <c:axId val="1302620047"/>
        <c:axId val="1302617647"/>
      </c:lineChart>
      <c:catAx>
        <c:axId val="1302620047"/>
        <c:scaling>
          <c:orientation val="minMax"/>
        </c:scaling>
        <c:delete val="0"/>
        <c:axPos val="b"/>
        <c:numFmt formatCode="General" sourceLinked="1"/>
        <c:majorTickMark val="out"/>
        <c:minorTickMark val="none"/>
        <c:tickLblPos val="nextTo"/>
        <c:spPr>
          <a:solidFill>
            <a:sysClr val="window" lastClr="FFFF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02617647"/>
        <c:crosses val="autoZero"/>
        <c:auto val="1"/>
        <c:lblAlgn val="ctr"/>
        <c:lblOffset val="100"/>
        <c:noMultiLvlLbl val="0"/>
      </c:catAx>
      <c:valAx>
        <c:axId val="1302617647"/>
        <c:scaling>
          <c:orientation val="minMax"/>
        </c:scaling>
        <c:delete val="1"/>
        <c:axPos val="l"/>
        <c:numFmt formatCode="_(&quot;₹&quot;* #,##0_);_(&quot;₹&quot;* \(#,##0\);_(&quot;₹&quot;* &quot;-&quot;_);_(@_)" sourceLinked="1"/>
        <c:majorTickMark val="out"/>
        <c:minorTickMark val="none"/>
        <c:tickLblPos val="nextTo"/>
        <c:crossAx val="130262004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[Sales_Dashboard.xlsx]Summary_pivot!PivotTable8</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C00000"/>
                </a:solidFill>
                <a:latin typeface="Times New Roman" panose="02020603050405020304" pitchFamily="18" charset="0"/>
                <a:cs typeface="Times New Roman" panose="02020603050405020304" pitchFamily="18" charset="0"/>
              </a:rPr>
              <a:t>Top</a:t>
            </a:r>
            <a:r>
              <a:rPr lang="en-IN" b="1" baseline="0">
                <a:solidFill>
                  <a:srgbClr val="C00000"/>
                </a:solidFill>
                <a:latin typeface="Times New Roman" panose="02020603050405020304" pitchFamily="18" charset="0"/>
                <a:cs typeface="Times New Roman" panose="02020603050405020304" pitchFamily="18" charset="0"/>
              </a:rPr>
              <a:t> 5 Sales Rep Revenue</a:t>
            </a:r>
            <a:endParaRPr lang="en-IN" b="1">
              <a:solidFill>
                <a:srgbClr val="C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00B050"/>
          </a:solidFill>
          <a:ln>
            <a:noFill/>
          </a:ln>
          <a:effectLst/>
        </c:spPr>
      </c:pivotFmt>
      <c:pivotFmt>
        <c:idx val="5"/>
        <c:spPr>
          <a:solidFill>
            <a:srgbClr val="FFC000"/>
          </a:solidFill>
          <a:ln>
            <a:noFill/>
          </a:ln>
          <a:effectLst/>
        </c:spPr>
      </c:pivotFmt>
      <c:pivotFmt>
        <c:idx val="6"/>
        <c:spPr>
          <a:solidFill>
            <a:srgbClr val="92D050"/>
          </a:solidFill>
          <a:ln>
            <a:noFill/>
          </a:ln>
          <a:effectLst/>
        </c:spPr>
      </c:pivotFmt>
      <c:pivotFmt>
        <c:idx val="7"/>
        <c:spPr>
          <a:solidFill>
            <a:srgbClr val="00B0F0"/>
          </a:solidFill>
          <a:ln>
            <a:noFill/>
          </a:ln>
          <a:effectLst/>
        </c:spPr>
      </c:pivotFmt>
    </c:pivotFmts>
    <c:plotArea>
      <c:layout>
        <c:manualLayout>
          <c:layoutTarget val="inner"/>
          <c:xMode val="edge"/>
          <c:yMode val="edge"/>
          <c:x val="0.14754249585254536"/>
          <c:y val="0.19069977385675177"/>
          <c:w val="0.85245750414745469"/>
          <c:h val="0.72864171152105717"/>
        </c:manualLayout>
      </c:layout>
      <c:barChart>
        <c:barDir val="bar"/>
        <c:grouping val="clustered"/>
        <c:varyColors val="0"/>
        <c:ser>
          <c:idx val="0"/>
          <c:order val="0"/>
          <c:tx>
            <c:strRef>
              <c:f>Summary_pivot!$I$20</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5-0995-4025-AF56-DCDA6646B130}"/>
              </c:ext>
            </c:extLst>
          </c:dPt>
          <c:dPt>
            <c:idx val="2"/>
            <c:invertIfNegative val="0"/>
            <c:bubble3D val="0"/>
            <c:spPr>
              <a:solidFill>
                <a:srgbClr val="92D050"/>
              </a:solidFill>
              <a:ln>
                <a:noFill/>
              </a:ln>
              <a:effectLst/>
            </c:spPr>
            <c:extLst>
              <c:ext xmlns:c16="http://schemas.microsoft.com/office/drawing/2014/chart" uri="{C3380CC4-5D6E-409C-BE32-E72D297353CC}">
                <c16:uniqueId val="{00000003-0995-4025-AF56-DCDA6646B130}"/>
              </c:ext>
            </c:extLst>
          </c:dPt>
          <c:dPt>
            <c:idx val="6"/>
            <c:invertIfNegative val="0"/>
            <c:bubble3D val="0"/>
            <c:spPr>
              <a:solidFill>
                <a:srgbClr val="FFC000"/>
              </a:solidFill>
              <a:ln>
                <a:noFill/>
              </a:ln>
              <a:effectLst/>
            </c:spPr>
            <c:extLst>
              <c:ext xmlns:c16="http://schemas.microsoft.com/office/drawing/2014/chart" uri="{C3380CC4-5D6E-409C-BE32-E72D297353CC}">
                <c16:uniqueId val="{00000005-6F15-4803-9B24-CAF70A4FC026}"/>
              </c:ext>
            </c:extLst>
          </c:dPt>
          <c:dPt>
            <c:idx val="8"/>
            <c:invertIfNegative val="0"/>
            <c:bubble3D val="0"/>
            <c:spPr>
              <a:solidFill>
                <a:srgbClr val="00B050"/>
              </a:solidFill>
              <a:ln>
                <a:noFill/>
              </a:ln>
              <a:effectLst/>
            </c:spPr>
            <c:extLst>
              <c:ext xmlns:c16="http://schemas.microsoft.com/office/drawing/2014/chart" uri="{C3380CC4-5D6E-409C-BE32-E72D297353CC}">
                <c16:uniqueId val="{00000007-6F15-4803-9B24-CAF70A4FC026}"/>
              </c:ext>
            </c:extLst>
          </c:dPt>
          <c:dPt>
            <c:idx val="9"/>
            <c:invertIfNegative val="0"/>
            <c:bubble3D val="0"/>
            <c:spPr>
              <a:solidFill>
                <a:srgbClr val="C00000"/>
              </a:solidFill>
              <a:ln>
                <a:noFill/>
              </a:ln>
              <a:effectLst/>
            </c:spPr>
            <c:extLst>
              <c:ext xmlns:c16="http://schemas.microsoft.com/office/drawing/2014/chart" uri="{C3380CC4-5D6E-409C-BE32-E72D297353CC}">
                <c16:uniqueId val="{00000009-6F15-4803-9B24-CAF70A4FC02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Summary_pivot!$H$21:$H$31</c:f>
              <c:strCache>
                <c:ptCount val="10"/>
                <c:pt idx="0">
                  <c:v>Anand</c:v>
                </c:pt>
                <c:pt idx="1">
                  <c:v>Arun</c:v>
                </c:pt>
                <c:pt idx="2">
                  <c:v>Divya</c:v>
                </c:pt>
                <c:pt idx="3">
                  <c:v>Kavya</c:v>
                </c:pt>
                <c:pt idx="4">
                  <c:v>Lakshmi</c:v>
                </c:pt>
                <c:pt idx="5">
                  <c:v>Meena</c:v>
                </c:pt>
                <c:pt idx="6">
                  <c:v>Priya</c:v>
                </c:pt>
                <c:pt idx="7">
                  <c:v>Rajesh</c:v>
                </c:pt>
                <c:pt idx="8">
                  <c:v>Ramesh</c:v>
                </c:pt>
                <c:pt idx="9">
                  <c:v>Suresh</c:v>
                </c:pt>
              </c:strCache>
            </c:strRef>
          </c:cat>
          <c:val>
            <c:numRef>
              <c:f>Summary_pivot!$I$21:$I$31</c:f>
              <c:numCache>
                <c:formatCode>_("₹"* #,##0_);_("₹"* \(#,##0\);_("₹"* "-"_);_(@_)</c:formatCode>
                <c:ptCount val="10"/>
                <c:pt idx="0">
                  <c:v>9149359</c:v>
                </c:pt>
                <c:pt idx="1">
                  <c:v>7956065</c:v>
                </c:pt>
                <c:pt idx="2">
                  <c:v>15097971</c:v>
                </c:pt>
                <c:pt idx="3">
                  <c:v>5847876</c:v>
                </c:pt>
                <c:pt idx="4">
                  <c:v>8831228</c:v>
                </c:pt>
                <c:pt idx="5">
                  <c:v>5405614</c:v>
                </c:pt>
                <c:pt idx="6">
                  <c:v>10199430</c:v>
                </c:pt>
                <c:pt idx="7">
                  <c:v>8171211</c:v>
                </c:pt>
                <c:pt idx="8">
                  <c:v>12494751</c:v>
                </c:pt>
                <c:pt idx="9">
                  <c:v>10555225</c:v>
                </c:pt>
              </c:numCache>
            </c:numRef>
          </c:val>
          <c:extLst>
            <c:ext xmlns:c16="http://schemas.microsoft.com/office/drawing/2014/chart" uri="{C3380CC4-5D6E-409C-BE32-E72D297353CC}">
              <c16:uniqueId val="{00000000-0995-4025-AF56-DCDA6646B130}"/>
            </c:ext>
          </c:extLst>
        </c:ser>
        <c:dLbls>
          <c:dLblPos val="outEnd"/>
          <c:showLegendKey val="0"/>
          <c:showVal val="1"/>
          <c:showCatName val="0"/>
          <c:showSerName val="0"/>
          <c:showPercent val="0"/>
          <c:showBubbleSize val="0"/>
        </c:dLbls>
        <c:gapWidth val="182"/>
        <c:axId val="1302611887"/>
        <c:axId val="1302598447"/>
      </c:barChart>
      <c:catAx>
        <c:axId val="13026118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02598447"/>
        <c:crosses val="autoZero"/>
        <c:auto val="1"/>
        <c:lblAlgn val="ctr"/>
        <c:lblOffset val="100"/>
        <c:noMultiLvlLbl val="0"/>
      </c:catAx>
      <c:valAx>
        <c:axId val="1302598447"/>
        <c:scaling>
          <c:orientation val="minMax"/>
        </c:scaling>
        <c:delete val="1"/>
        <c:axPos val="b"/>
        <c:numFmt formatCode="_(&quot;₹&quot;* #,##0_);_(&quot;₹&quot;* \(#,##0\);_(&quot;₹&quot;* &quot;-&quot;_);_(@_)" sourceLinked="1"/>
        <c:majorTickMark val="out"/>
        <c:minorTickMark val="none"/>
        <c:tickLblPos val="nextTo"/>
        <c:crossAx val="130261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[Sales_Dashboard.xlsx]Summary_pivot!Region, Revenue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rgbClr val="C00000"/>
                </a:solidFill>
                <a:latin typeface="Times New Roman" panose="02020603050405020304" pitchFamily="18" charset="0"/>
                <a:cs typeface="Times New Roman" panose="02020603050405020304" pitchFamily="18" charset="0"/>
              </a:rPr>
              <a:t>Revenue by Region</a:t>
            </a:r>
            <a:endParaRPr lang="en-US" b="1">
              <a:solidFill>
                <a:srgbClr val="C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Summary_pivot!$B$24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A7-45DE-AF26-E721060E3F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A7-45DE-AF26-E721060E3F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A7-45DE-AF26-E721060E3F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A7-45DE-AF26-E721060E3FE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Summary_pivot!$A$25:$A$29</c:f>
              <c:strCache>
                <c:ptCount val="4"/>
                <c:pt idx="0">
                  <c:v>East</c:v>
                </c:pt>
                <c:pt idx="1">
                  <c:v>North</c:v>
                </c:pt>
                <c:pt idx="2">
                  <c:v>South</c:v>
                </c:pt>
                <c:pt idx="3">
                  <c:v>West</c:v>
                </c:pt>
              </c:strCache>
            </c:strRef>
          </c:cat>
          <c:val>
            <c:numRef>
              <c:f>Summary_pivot!$B$25:$B$29</c:f>
              <c:numCache>
                <c:formatCode>_("₹"* #,##0_);_("₹"* \(#,##0\);_("₹"* "-"_);_(@_)</c:formatCode>
                <c:ptCount val="4"/>
                <c:pt idx="0">
                  <c:v>23072295</c:v>
                </c:pt>
                <c:pt idx="1">
                  <c:v>22261298</c:v>
                </c:pt>
                <c:pt idx="2">
                  <c:v>25110631</c:v>
                </c:pt>
                <c:pt idx="3">
                  <c:v>23264506</c:v>
                </c:pt>
              </c:numCache>
            </c:numRef>
          </c:val>
          <c:extLst>
            <c:ext xmlns:c16="http://schemas.microsoft.com/office/drawing/2014/chart" uri="{C3380CC4-5D6E-409C-BE32-E72D297353CC}">
              <c16:uniqueId val="{00000008-18A7-45DE-AF26-E721060E3FE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177800</xdr:rowOff>
    </xdr:from>
    <xdr:to>
      <xdr:col>3</xdr:col>
      <xdr:colOff>1035050</xdr:colOff>
      <xdr:row>2</xdr:row>
      <xdr:rowOff>44450</xdr:rowOff>
    </xdr:to>
    <xdr:sp macro="" textlink="">
      <xdr:nvSpPr>
        <xdr:cNvPr id="2" name="Rectangle: Rounded Corners 1">
          <a:extLst>
            <a:ext uri="{FF2B5EF4-FFF2-40B4-BE49-F238E27FC236}">
              <a16:creationId xmlns:a16="http://schemas.microsoft.com/office/drawing/2014/main" id="{19908887-4947-8091-4EC2-E10C3E629E04}"/>
            </a:ext>
          </a:extLst>
        </xdr:cNvPr>
        <xdr:cNvSpPr/>
      </xdr:nvSpPr>
      <xdr:spPr>
        <a:xfrm>
          <a:off x="0" y="177800"/>
          <a:ext cx="4102100" cy="2349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a:solidFill>
                <a:srgbClr val="FF0000"/>
              </a:solidFill>
              <a:latin typeface="Times New Roman" panose="02020603050405020304" pitchFamily="18" charset="0"/>
              <a:cs typeface="Times New Roman" panose="02020603050405020304" pitchFamily="18" charset="0"/>
            </a:rPr>
            <a:t>Month, Revenue, Profit, Loss</a:t>
          </a:r>
          <a:endParaRPr lang="en-IN" sz="11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24040</xdr:colOff>
      <xdr:row>0</xdr:row>
      <xdr:rowOff>163286</xdr:rowOff>
    </xdr:from>
    <xdr:to>
      <xdr:col>9</xdr:col>
      <xdr:colOff>1025071</xdr:colOff>
      <xdr:row>3</xdr:row>
      <xdr:rowOff>1361</xdr:rowOff>
    </xdr:to>
    <xdr:sp macro="" textlink="">
      <xdr:nvSpPr>
        <xdr:cNvPr id="3" name="Rectangle 2">
          <a:extLst>
            <a:ext uri="{FF2B5EF4-FFF2-40B4-BE49-F238E27FC236}">
              <a16:creationId xmlns:a16="http://schemas.microsoft.com/office/drawing/2014/main" id="{024AB0B8-671F-3E4F-1434-3BC6278C1312}"/>
            </a:ext>
          </a:extLst>
        </xdr:cNvPr>
        <xdr:cNvSpPr/>
      </xdr:nvSpPr>
      <xdr:spPr>
        <a:xfrm>
          <a:off x="4813754" y="163286"/>
          <a:ext cx="4801960" cy="38236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b="1">
              <a:solidFill>
                <a:srgbClr val="FF0000"/>
              </a:solidFill>
              <a:latin typeface="Times New Roman" panose="02020603050405020304" pitchFamily="18" charset="0"/>
              <a:cs typeface="Times New Roman" panose="02020603050405020304" pitchFamily="18" charset="0"/>
            </a:rPr>
            <a:t>Product, Revenue</a:t>
          </a:r>
          <a:r>
            <a:rPr lang="en-IN" b="0">
              <a:solidFill>
                <a:srgbClr val="FF0000"/>
              </a:solidFill>
              <a:latin typeface="Times New Roman" panose="02020603050405020304" pitchFamily="18" charset="0"/>
              <a:cs typeface="Times New Roman" panose="02020603050405020304" pitchFamily="18" charset="0"/>
            </a:rPr>
            <a:t>,</a:t>
          </a:r>
          <a:r>
            <a:rPr lang="en-IN" b="0" baseline="0">
              <a:solidFill>
                <a:srgbClr val="FF0000"/>
              </a:solidFill>
              <a:latin typeface="Times New Roman" panose="02020603050405020304" pitchFamily="18" charset="0"/>
              <a:cs typeface="Times New Roman" panose="02020603050405020304" pitchFamily="18" charset="0"/>
            </a:rPr>
            <a:t> </a:t>
          </a:r>
          <a:r>
            <a:rPr lang="en-IN" b="1" baseline="0">
              <a:solidFill>
                <a:srgbClr val="FF0000"/>
              </a:solidFill>
              <a:latin typeface="Times New Roman" panose="02020603050405020304" pitchFamily="18" charset="0"/>
              <a:cs typeface="Times New Roman" panose="02020603050405020304" pitchFamily="18" charset="0"/>
            </a:rPr>
            <a:t>Profit, Losses' </a:t>
          </a:r>
          <a:endParaRPr lang="en-IN" sz="1100" b="1">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11</xdr:row>
      <xdr:rowOff>50800</xdr:rowOff>
    </xdr:from>
    <xdr:to>
      <xdr:col>3</xdr:col>
      <xdr:colOff>1016000</xdr:colOff>
      <xdr:row>12</xdr:row>
      <xdr:rowOff>177800</xdr:rowOff>
    </xdr:to>
    <xdr:sp macro="" textlink="">
      <xdr:nvSpPr>
        <xdr:cNvPr id="4" name="Rectangle 3">
          <a:extLst>
            <a:ext uri="{FF2B5EF4-FFF2-40B4-BE49-F238E27FC236}">
              <a16:creationId xmlns:a16="http://schemas.microsoft.com/office/drawing/2014/main" id="{E9C128D0-7753-433D-B314-5085026DA8C1}"/>
            </a:ext>
          </a:extLst>
        </xdr:cNvPr>
        <xdr:cNvSpPr/>
      </xdr:nvSpPr>
      <xdr:spPr>
        <a:xfrm>
          <a:off x="0" y="2076450"/>
          <a:ext cx="4083050" cy="3111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b="1">
              <a:solidFill>
                <a:srgbClr val="FF0000"/>
              </a:solidFill>
              <a:latin typeface="Times New Roman" panose="02020603050405020304" pitchFamily="18" charset="0"/>
              <a:cs typeface="Times New Roman" panose="02020603050405020304" pitchFamily="18" charset="0"/>
            </a:rPr>
            <a:t>Regions, Revenue.Profits, Losses </a:t>
          </a:r>
          <a:endParaRPr lang="en-IN" sz="1100" b="1">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20409</xdr:colOff>
      <xdr:row>0</xdr:row>
      <xdr:rowOff>127000</xdr:rowOff>
    </xdr:from>
    <xdr:to>
      <xdr:col>14</xdr:col>
      <xdr:colOff>1025071</xdr:colOff>
      <xdr:row>2</xdr:row>
      <xdr:rowOff>163285</xdr:rowOff>
    </xdr:to>
    <xdr:sp macro="" textlink="">
      <xdr:nvSpPr>
        <xdr:cNvPr id="5" name="Rectangle 4">
          <a:extLst>
            <a:ext uri="{FF2B5EF4-FFF2-40B4-BE49-F238E27FC236}">
              <a16:creationId xmlns:a16="http://schemas.microsoft.com/office/drawing/2014/main" id="{90803E18-55E3-41A1-AC5D-9314846A4EF3}"/>
            </a:ext>
          </a:extLst>
        </xdr:cNvPr>
        <xdr:cNvSpPr/>
      </xdr:nvSpPr>
      <xdr:spPr>
        <a:xfrm>
          <a:off x="10425338" y="127000"/>
          <a:ext cx="4442733" cy="39914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rgbClr val="FF0000"/>
              </a:solidFill>
              <a:latin typeface="Times New Roman" panose="02020603050405020304" pitchFamily="18" charset="0"/>
              <a:cs typeface="Times New Roman" panose="02020603050405020304" pitchFamily="18" charset="0"/>
            </a:rPr>
            <a:t>SalesRep-wise Revenue, Profit, Loose </a:t>
          </a:r>
        </a:p>
      </xdr:txBody>
    </xdr:sp>
    <xdr:clientData/>
  </xdr:twoCellAnchor>
  <xdr:twoCellAnchor>
    <xdr:from>
      <xdr:col>0</xdr:col>
      <xdr:colOff>0</xdr:colOff>
      <xdr:row>21</xdr:row>
      <xdr:rowOff>63500</xdr:rowOff>
    </xdr:from>
    <xdr:to>
      <xdr:col>2</xdr:col>
      <xdr:colOff>9071</xdr:colOff>
      <xdr:row>22</xdr:row>
      <xdr:rowOff>145145</xdr:rowOff>
    </xdr:to>
    <xdr:sp macro="" textlink="">
      <xdr:nvSpPr>
        <xdr:cNvPr id="7" name="Rectangle 6">
          <a:extLst>
            <a:ext uri="{FF2B5EF4-FFF2-40B4-BE49-F238E27FC236}">
              <a16:creationId xmlns:a16="http://schemas.microsoft.com/office/drawing/2014/main" id="{8CDBBFB5-BDAB-422C-99C8-B6333A388325}"/>
            </a:ext>
          </a:extLst>
        </xdr:cNvPr>
        <xdr:cNvSpPr/>
      </xdr:nvSpPr>
      <xdr:spPr>
        <a:xfrm>
          <a:off x="0" y="3873500"/>
          <a:ext cx="2159000" cy="26307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b="1">
              <a:solidFill>
                <a:srgbClr val="FF0000"/>
              </a:solidFill>
              <a:latin typeface="Times New Roman" panose="02020603050405020304" pitchFamily="18" charset="0"/>
              <a:cs typeface="Times New Roman" panose="02020603050405020304" pitchFamily="18" charset="0"/>
            </a:rPr>
            <a:t>Regions, Revenue. </a:t>
          </a:r>
          <a:endParaRPr lang="en-IN" sz="1100" b="1">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36285</xdr:colOff>
      <xdr:row>17</xdr:row>
      <xdr:rowOff>63500</xdr:rowOff>
    </xdr:from>
    <xdr:to>
      <xdr:col>11</xdr:col>
      <xdr:colOff>789215</xdr:colOff>
      <xdr:row>19</xdr:row>
      <xdr:rowOff>18145</xdr:rowOff>
    </xdr:to>
    <xdr:sp macro="" textlink="">
      <xdr:nvSpPr>
        <xdr:cNvPr id="10" name="Rectangle 9">
          <a:extLst>
            <a:ext uri="{FF2B5EF4-FFF2-40B4-BE49-F238E27FC236}">
              <a16:creationId xmlns:a16="http://schemas.microsoft.com/office/drawing/2014/main" id="{5CF7ACC8-259C-4447-8864-9A69122BD06F}"/>
            </a:ext>
          </a:extLst>
        </xdr:cNvPr>
        <xdr:cNvSpPr/>
      </xdr:nvSpPr>
      <xdr:spPr>
        <a:xfrm>
          <a:off x="9788071" y="3147786"/>
          <a:ext cx="1551215" cy="31750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rgbClr val="FF0000"/>
              </a:solidFill>
              <a:latin typeface="Times New Roman" panose="02020603050405020304" pitchFamily="18" charset="0"/>
              <a:cs typeface="Times New Roman" panose="02020603050405020304" pitchFamily="18" charset="0"/>
            </a:rPr>
            <a:t>Top</a:t>
          </a:r>
          <a:r>
            <a:rPr lang="en-IN" sz="1100" b="1" baseline="0">
              <a:solidFill>
                <a:srgbClr val="FF0000"/>
              </a:solidFill>
              <a:latin typeface="Times New Roman" panose="02020603050405020304" pitchFamily="18" charset="0"/>
              <a:cs typeface="Times New Roman" panose="02020603050405020304" pitchFamily="18" charset="0"/>
            </a:rPr>
            <a:t> 5 Product Sold By Unit</a:t>
          </a:r>
          <a:endParaRPr lang="en-IN" sz="1100" b="1">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968829</xdr:colOff>
      <xdr:row>20</xdr:row>
      <xdr:rowOff>117929</xdr:rowOff>
    </xdr:from>
    <xdr:to>
      <xdr:col>5</xdr:col>
      <xdr:colOff>961571</xdr:colOff>
      <xdr:row>22</xdr:row>
      <xdr:rowOff>136071</xdr:rowOff>
    </xdr:to>
    <xdr:sp macro="" textlink="">
      <xdr:nvSpPr>
        <xdr:cNvPr id="11" name="Rectangle 10">
          <a:extLst>
            <a:ext uri="{FF2B5EF4-FFF2-40B4-BE49-F238E27FC236}">
              <a16:creationId xmlns:a16="http://schemas.microsoft.com/office/drawing/2014/main" id="{749FDB67-C46E-4C69-A332-42CE28C71EAF}"/>
            </a:ext>
          </a:extLst>
        </xdr:cNvPr>
        <xdr:cNvSpPr/>
      </xdr:nvSpPr>
      <xdr:spPr>
        <a:xfrm>
          <a:off x="2946400" y="3746500"/>
          <a:ext cx="2750457" cy="381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b="1">
              <a:solidFill>
                <a:srgbClr val="FF0000"/>
              </a:solidFill>
              <a:latin typeface="Times New Roman" panose="02020603050405020304" pitchFamily="18" charset="0"/>
              <a:cs typeface="Times New Roman" panose="02020603050405020304" pitchFamily="18" charset="0"/>
            </a:rPr>
            <a:t>Month,</a:t>
          </a:r>
          <a:r>
            <a:rPr lang="en-IN" b="1" baseline="0">
              <a:solidFill>
                <a:srgbClr val="FF0000"/>
              </a:solidFill>
              <a:latin typeface="Times New Roman" panose="02020603050405020304" pitchFamily="18" charset="0"/>
              <a:cs typeface="Times New Roman" panose="02020603050405020304" pitchFamily="18" charset="0"/>
            </a:rPr>
            <a:t> Profit, Loss</a:t>
          </a:r>
          <a:r>
            <a:rPr lang="en-IN" b="1">
              <a:solidFill>
                <a:srgbClr val="FF0000"/>
              </a:solidFill>
              <a:latin typeface="Times New Roman" panose="02020603050405020304" pitchFamily="18" charset="0"/>
              <a:cs typeface="Times New Roman" panose="02020603050405020304" pitchFamily="18" charset="0"/>
            </a:rPr>
            <a:t> </a:t>
          </a:r>
          <a:endParaRPr lang="en-IN" sz="1100" b="1">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9071</xdr:colOff>
      <xdr:row>16</xdr:row>
      <xdr:rowOff>145143</xdr:rowOff>
    </xdr:from>
    <xdr:to>
      <xdr:col>9</xdr:col>
      <xdr:colOff>0</xdr:colOff>
      <xdr:row>18</xdr:row>
      <xdr:rowOff>145146</xdr:rowOff>
    </xdr:to>
    <xdr:sp macro="" textlink="">
      <xdr:nvSpPr>
        <xdr:cNvPr id="13" name="Rectangle 12">
          <a:extLst>
            <a:ext uri="{FF2B5EF4-FFF2-40B4-BE49-F238E27FC236}">
              <a16:creationId xmlns:a16="http://schemas.microsoft.com/office/drawing/2014/main" id="{991F8894-347D-4075-8196-EB48AC190A79}"/>
            </a:ext>
          </a:extLst>
        </xdr:cNvPr>
        <xdr:cNvSpPr/>
      </xdr:nvSpPr>
      <xdr:spPr>
        <a:xfrm>
          <a:off x="6948714" y="3048000"/>
          <a:ext cx="1759857" cy="3628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rgbClr val="FF0000"/>
              </a:solidFill>
              <a:latin typeface="Times New Roman" panose="02020603050405020304" pitchFamily="18" charset="0"/>
              <a:cs typeface="Times New Roman" panose="02020603050405020304" pitchFamily="18" charset="0"/>
            </a:rPr>
            <a:t>Top</a:t>
          </a:r>
          <a:r>
            <a:rPr lang="en-IN" sz="1100" b="1" baseline="0">
              <a:solidFill>
                <a:srgbClr val="FF0000"/>
              </a:solidFill>
              <a:latin typeface="Times New Roman" panose="02020603050405020304" pitchFamily="18" charset="0"/>
              <a:cs typeface="Times New Roman" panose="02020603050405020304" pitchFamily="18" charset="0"/>
            </a:rPr>
            <a:t> 5 Sales Rep Revenue </a:t>
          </a:r>
          <a:endParaRPr lang="en-IN" sz="1100" b="1">
            <a:solidFill>
              <a:srgbClr val="FF0000"/>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103414</xdr:colOff>
      <xdr:row>1</xdr:row>
      <xdr:rowOff>39913</xdr:rowOff>
    </xdr:from>
    <xdr:to>
      <xdr:col>2</xdr:col>
      <xdr:colOff>128814</xdr:colOff>
      <xdr:row>5</xdr:row>
      <xdr:rowOff>17234</xdr:rowOff>
    </xdr:to>
    <xdr:sp macro="" textlink="">
      <xdr:nvSpPr>
        <xdr:cNvPr id="2" name="Rectangle: Rounded Corners 1">
          <a:extLst>
            <a:ext uri="{FF2B5EF4-FFF2-40B4-BE49-F238E27FC236}">
              <a16:creationId xmlns:a16="http://schemas.microsoft.com/office/drawing/2014/main" id="{21E8059E-9487-A28B-3528-D29E66F6FF74}"/>
            </a:ext>
          </a:extLst>
        </xdr:cNvPr>
        <xdr:cNvSpPr/>
      </xdr:nvSpPr>
      <xdr:spPr>
        <a:xfrm>
          <a:off x="103414" y="221342"/>
          <a:ext cx="1240971" cy="703035"/>
        </a:xfrm>
        <a:prstGeom prst="roundRect">
          <a:avLst/>
        </a:prstGeom>
        <a:solidFill>
          <a:srgbClr val="00B0F0"/>
        </a:solidFill>
        <a:ln>
          <a:solidFill>
            <a:schemeClr val="bg1"/>
          </a:solidFill>
        </a:ln>
        <a:scene3d>
          <a:camera prst="orthographicFront"/>
          <a:lightRig rig="threePt" dir="t"/>
        </a:scene3d>
        <a:sp3d>
          <a:bevelT w="139700" h="139700" prst="divo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latin typeface="Times New Roman" panose="02020603050405020304" pitchFamily="18" charset="0"/>
              <a:cs typeface="Times New Roman" panose="02020603050405020304" pitchFamily="18" charset="0"/>
            </a:rPr>
            <a:t>Total Revenue </a:t>
          </a:r>
        </a:p>
      </xdr:txBody>
    </xdr:sp>
    <xdr:clientData/>
  </xdr:twoCellAnchor>
  <xdr:twoCellAnchor>
    <xdr:from>
      <xdr:col>2</xdr:col>
      <xdr:colOff>344714</xdr:colOff>
      <xdr:row>1</xdr:row>
      <xdr:rowOff>37193</xdr:rowOff>
    </xdr:from>
    <xdr:to>
      <xdr:col>4</xdr:col>
      <xdr:colOff>471714</xdr:colOff>
      <xdr:row>5</xdr:row>
      <xdr:rowOff>14514</xdr:rowOff>
    </xdr:to>
    <xdr:sp macro="" textlink="">
      <xdr:nvSpPr>
        <xdr:cNvPr id="3" name="Rectangle: Rounded Corners 2">
          <a:extLst>
            <a:ext uri="{FF2B5EF4-FFF2-40B4-BE49-F238E27FC236}">
              <a16:creationId xmlns:a16="http://schemas.microsoft.com/office/drawing/2014/main" id="{36547023-36F8-408F-BF4D-5D2152274A25}"/>
            </a:ext>
          </a:extLst>
        </xdr:cNvPr>
        <xdr:cNvSpPr/>
      </xdr:nvSpPr>
      <xdr:spPr>
        <a:xfrm>
          <a:off x="1560285" y="218622"/>
          <a:ext cx="1342572" cy="703035"/>
        </a:xfrm>
        <a:prstGeom prst="roundRect">
          <a:avLst/>
        </a:prstGeom>
        <a:solidFill>
          <a:srgbClr val="00B050"/>
        </a:solidFill>
        <a:ln>
          <a:solidFill>
            <a:srgbClr val="00B050"/>
          </a:solidFill>
        </a:ln>
        <a:scene3d>
          <a:camera prst="orthographicFront"/>
          <a:lightRig rig="threePt" dir="t"/>
        </a:scene3d>
        <a:sp3d>
          <a:bevelT w="139700" h="139700" prst="divo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latin typeface="Times New Roman" panose="02020603050405020304" pitchFamily="18" charset="0"/>
              <a:cs typeface="Times New Roman" panose="02020603050405020304" pitchFamily="18" charset="0"/>
            </a:rPr>
            <a:t>Total</a:t>
          </a:r>
          <a:r>
            <a:rPr lang="en-IN" sz="1100" b="1" baseline="0">
              <a:solidFill>
                <a:sysClr val="windowText" lastClr="000000"/>
              </a:solidFill>
              <a:latin typeface="Times New Roman" panose="02020603050405020304" pitchFamily="18" charset="0"/>
              <a:cs typeface="Times New Roman" panose="02020603050405020304" pitchFamily="18" charset="0"/>
            </a:rPr>
            <a:t> Profits </a:t>
          </a:r>
          <a:endParaRPr lang="en-IN" sz="11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50800</xdr:colOff>
      <xdr:row>1</xdr:row>
      <xdr:rowOff>27215</xdr:rowOff>
    </xdr:from>
    <xdr:to>
      <xdr:col>10</xdr:col>
      <xdr:colOff>177800</xdr:colOff>
      <xdr:row>5</xdr:row>
      <xdr:rowOff>4536</xdr:rowOff>
    </xdr:to>
    <xdr:sp macro="" textlink="">
      <xdr:nvSpPr>
        <xdr:cNvPr id="4" name="Rectangle: Rounded Corners 3">
          <a:extLst>
            <a:ext uri="{FF2B5EF4-FFF2-40B4-BE49-F238E27FC236}">
              <a16:creationId xmlns:a16="http://schemas.microsoft.com/office/drawing/2014/main" id="{61AA04E7-8AF5-4888-B21A-B17F3AD2EA5D}"/>
            </a:ext>
          </a:extLst>
        </xdr:cNvPr>
        <xdr:cNvSpPr/>
      </xdr:nvSpPr>
      <xdr:spPr>
        <a:xfrm>
          <a:off x="4913086" y="208644"/>
          <a:ext cx="1342571" cy="703035"/>
        </a:xfrm>
        <a:prstGeom prst="roundRect">
          <a:avLst/>
        </a:prstGeom>
        <a:solidFill>
          <a:srgbClr val="FFFF00"/>
        </a:solidFill>
        <a:ln>
          <a:solidFill>
            <a:schemeClr val="bg1"/>
          </a:solidFill>
        </a:ln>
        <a:scene3d>
          <a:camera prst="orthographicFront"/>
          <a:lightRig rig="threePt" dir="t"/>
        </a:scene3d>
        <a:sp3d>
          <a:bevelT w="139700" h="139700" prst="divo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latin typeface="Times New Roman" panose="02020603050405020304" pitchFamily="18" charset="0"/>
              <a:cs typeface="Times New Roman" panose="02020603050405020304" pitchFamily="18" charset="0"/>
            </a:rPr>
            <a:t>Total Unit Sold</a:t>
          </a:r>
        </a:p>
      </xdr:txBody>
    </xdr:sp>
    <xdr:clientData/>
  </xdr:twoCellAnchor>
  <xdr:twoCellAnchor>
    <xdr:from>
      <xdr:col>5</xdr:col>
      <xdr:colOff>170544</xdr:colOff>
      <xdr:row>1</xdr:row>
      <xdr:rowOff>33565</xdr:rowOff>
    </xdr:from>
    <xdr:to>
      <xdr:col>7</xdr:col>
      <xdr:colOff>263980</xdr:colOff>
      <xdr:row>5</xdr:row>
      <xdr:rowOff>10886</xdr:rowOff>
    </xdr:to>
    <xdr:sp macro="" textlink="">
      <xdr:nvSpPr>
        <xdr:cNvPr id="5" name="Rectangle: Rounded Corners 4">
          <a:extLst>
            <a:ext uri="{FF2B5EF4-FFF2-40B4-BE49-F238E27FC236}">
              <a16:creationId xmlns:a16="http://schemas.microsoft.com/office/drawing/2014/main" id="{F758986E-B3F8-4533-99C4-99403E24326A}"/>
            </a:ext>
          </a:extLst>
        </xdr:cNvPr>
        <xdr:cNvSpPr/>
      </xdr:nvSpPr>
      <xdr:spPr>
        <a:xfrm>
          <a:off x="3209473" y="214994"/>
          <a:ext cx="1309007" cy="703035"/>
        </a:xfrm>
        <a:prstGeom prst="roundRect">
          <a:avLst/>
        </a:prstGeom>
        <a:solidFill>
          <a:srgbClr val="FF0000"/>
        </a:solidFill>
        <a:ln>
          <a:solidFill>
            <a:schemeClr val="bg1"/>
          </a:solidFill>
        </a:ln>
        <a:scene3d>
          <a:camera prst="orthographicFront"/>
          <a:lightRig rig="threePt" dir="t"/>
        </a:scene3d>
        <a:sp3d>
          <a:bevelT w="139700" h="139700" prst="divo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latin typeface="Times New Roman" panose="02020603050405020304" pitchFamily="18" charset="0"/>
              <a:cs typeface="Times New Roman" panose="02020603050405020304" pitchFamily="18" charset="0"/>
            </a:rPr>
            <a:t>Total Losses </a:t>
          </a:r>
        </a:p>
        <a:p>
          <a:pPr algn="ctr"/>
          <a:endParaRPr lang="en-IN" sz="1100" b="1">
            <a:latin typeface="Times New Roman" panose="02020603050405020304" pitchFamily="18" charset="0"/>
            <a:cs typeface="Times New Roman" panose="02020603050405020304" pitchFamily="18" charset="0"/>
          </a:endParaRPr>
        </a:p>
      </xdr:txBody>
    </xdr:sp>
    <xdr:clientData/>
  </xdr:twoCellAnchor>
  <xdr:twoCellAnchor>
    <xdr:from>
      <xdr:col>0</xdr:col>
      <xdr:colOff>170543</xdr:colOff>
      <xdr:row>2</xdr:row>
      <xdr:rowOff>174171</xdr:rowOff>
    </xdr:from>
    <xdr:to>
      <xdr:col>2</xdr:col>
      <xdr:colOff>19958</xdr:colOff>
      <xdr:row>4</xdr:row>
      <xdr:rowOff>72571</xdr:rowOff>
    </xdr:to>
    <xdr:sp macro="" textlink="Summary_pivot!B10">
      <xdr:nvSpPr>
        <xdr:cNvPr id="6" name="TextBox 5">
          <a:extLst>
            <a:ext uri="{FF2B5EF4-FFF2-40B4-BE49-F238E27FC236}">
              <a16:creationId xmlns:a16="http://schemas.microsoft.com/office/drawing/2014/main" id="{476B4446-D855-F567-829F-C5653817D397}"/>
            </a:ext>
          </a:extLst>
        </xdr:cNvPr>
        <xdr:cNvSpPr txBox="1"/>
      </xdr:nvSpPr>
      <xdr:spPr>
        <a:xfrm>
          <a:off x="170543" y="537028"/>
          <a:ext cx="1064986" cy="261257"/>
        </a:xfrm>
        <a:prstGeom prst="rect">
          <a:avLst/>
        </a:prstGeom>
        <a:solidFill>
          <a:srgbClr val="00B0F0"/>
        </a:solidFill>
        <a:ln w="9525" cmpd="sng">
          <a:solidFill>
            <a:srgbClr val="00B0F0"/>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453820-7BB3-4C5D-A337-5C4EF11E0A3E}" type="TxLink">
            <a:rPr lang="en-US" sz="1100" b="0" i="0" u="none" strike="noStrike">
              <a:solidFill>
                <a:srgbClr val="000000"/>
              </a:solidFill>
              <a:latin typeface="Calibri"/>
              <a:ea typeface="Calibri"/>
              <a:cs typeface="Calibri"/>
            </a:rPr>
            <a:pPr algn="ctr"/>
            <a:t> ₹ 9,37,08,730 </a:t>
          </a:fld>
          <a:endParaRPr lang="en-IN" sz="1100"/>
        </a:p>
      </xdr:txBody>
    </xdr:sp>
    <xdr:clientData/>
  </xdr:twoCellAnchor>
  <xdr:twoCellAnchor>
    <xdr:from>
      <xdr:col>2</xdr:col>
      <xdr:colOff>416379</xdr:colOff>
      <xdr:row>2</xdr:row>
      <xdr:rowOff>180521</xdr:rowOff>
    </xdr:from>
    <xdr:to>
      <xdr:col>4</xdr:col>
      <xdr:colOff>302079</xdr:colOff>
      <xdr:row>4</xdr:row>
      <xdr:rowOff>78921</xdr:rowOff>
    </xdr:to>
    <xdr:sp macro="" textlink="Summary_pivot!D10">
      <xdr:nvSpPr>
        <xdr:cNvPr id="8" name="TextBox 7">
          <a:extLst>
            <a:ext uri="{FF2B5EF4-FFF2-40B4-BE49-F238E27FC236}">
              <a16:creationId xmlns:a16="http://schemas.microsoft.com/office/drawing/2014/main" id="{C764855C-7175-4474-9EB0-0A653EA3D19C}"/>
            </a:ext>
          </a:extLst>
        </xdr:cNvPr>
        <xdr:cNvSpPr txBox="1"/>
      </xdr:nvSpPr>
      <xdr:spPr>
        <a:xfrm>
          <a:off x="1631950" y="543378"/>
          <a:ext cx="1101272" cy="261257"/>
        </a:xfrm>
        <a:prstGeom prst="rect">
          <a:avLst/>
        </a:prstGeom>
        <a:solidFill>
          <a:srgbClr val="00B050"/>
        </a:solidFill>
        <a:ln w="9525" cmpd="sng">
          <a:solidFill>
            <a:srgbClr val="00B050"/>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51AF69-1C5A-4CC3-A671-14B490D62CC7}" type="TxLink">
            <a:rPr lang="en-US" sz="1100" b="0" i="0" u="none" strike="noStrike">
              <a:solidFill>
                <a:srgbClr val="000000"/>
              </a:solidFill>
              <a:latin typeface="Calibri"/>
              <a:ea typeface="Calibri"/>
              <a:cs typeface="Calibri"/>
            </a:rPr>
            <a:pPr algn="ctr"/>
            <a:t> ₹ 2,74,54,868 </a:t>
          </a:fld>
          <a:endParaRPr lang="en-IN" sz="1100"/>
        </a:p>
      </xdr:txBody>
    </xdr:sp>
    <xdr:clientData/>
  </xdr:twoCellAnchor>
  <xdr:twoCellAnchor>
    <xdr:from>
      <xdr:col>5</xdr:col>
      <xdr:colOff>214993</xdr:colOff>
      <xdr:row>2</xdr:row>
      <xdr:rowOff>155122</xdr:rowOff>
    </xdr:from>
    <xdr:to>
      <xdr:col>7</xdr:col>
      <xdr:colOff>102507</xdr:colOff>
      <xdr:row>4</xdr:row>
      <xdr:rowOff>53522</xdr:rowOff>
    </xdr:to>
    <xdr:sp macro="" textlink="Summary_pivot!C10">
      <xdr:nvSpPr>
        <xdr:cNvPr id="9" name="TextBox 8">
          <a:extLst>
            <a:ext uri="{FF2B5EF4-FFF2-40B4-BE49-F238E27FC236}">
              <a16:creationId xmlns:a16="http://schemas.microsoft.com/office/drawing/2014/main" id="{B75877E7-5E43-4356-8BB6-2263D8F8CAB0}"/>
            </a:ext>
          </a:extLst>
        </xdr:cNvPr>
        <xdr:cNvSpPr txBox="1"/>
      </xdr:nvSpPr>
      <xdr:spPr>
        <a:xfrm>
          <a:off x="3253922" y="517979"/>
          <a:ext cx="1103085" cy="261257"/>
        </a:xfrm>
        <a:prstGeom prst="rect">
          <a:avLst/>
        </a:prstGeom>
        <a:solidFill>
          <a:srgbClr val="FF0000"/>
        </a:solidFill>
        <a:ln w="9525" cmpd="sng">
          <a:solidFill>
            <a:srgbClr val="FF0000"/>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353E63-836B-4805-97CD-371F83BF3688}" type="TxLink">
            <a:rPr lang="en-US" sz="1100" b="0" i="0" u="none" strike="noStrike">
              <a:solidFill>
                <a:srgbClr val="000000"/>
              </a:solidFill>
              <a:latin typeface="Calibri"/>
              <a:ea typeface="Calibri"/>
              <a:cs typeface="Calibri"/>
            </a:rPr>
            <a:pPr algn="ctr"/>
            <a:t> ₹ -2,65,24,169 </a:t>
          </a:fld>
          <a:endParaRPr lang="en-IN" sz="1100"/>
        </a:p>
      </xdr:txBody>
    </xdr:sp>
    <xdr:clientData/>
  </xdr:twoCellAnchor>
  <xdr:twoCellAnchor>
    <xdr:from>
      <xdr:col>8</xdr:col>
      <xdr:colOff>137885</xdr:colOff>
      <xdr:row>2</xdr:row>
      <xdr:rowOff>118836</xdr:rowOff>
    </xdr:from>
    <xdr:to>
      <xdr:col>10</xdr:col>
      <xdr:colOff>23585</xdr:colOff>
      <xdr:row>4</xdr:row>
      <xdr:rowOff>17236</xdr:rowOff>
    </xdr:to>
    <xdr:sp macro="" textlink="Summary_pivot!H15">
      <xdr:nvSpPr>
        <xdr:cNvPr id="10" name="TextBox 9">
          <a:extLst>
            <a:ext uri="{FF2B5EF4-FFF2-40B4-BE49-F238E27FC236}">
              <a16:creationId xmlns:a16="http://schemas.microsoft.com/office/drawing/2014/main" id="{FF3B0479-2FD0-486A-8B14-EE4B28629531}"/>
            </a:ext>
          </a:extLst>
        </xdr:cNvPr>
        <xdr:cNvSpPr txBox="1"/>
      </xdr:nvSpPr>
      <xdr:spPr>
        <a:xfrm>
          <a:off x="5000171" y="481693"/>
          <a:ext cx="1101271" cy="261257"/>
        </a:xfrm>
        <a:prstGeom prst="rect">
          <a:avLst/>
        </a:prstGeom>
        <a:solidFill>
          <a:srgbClr val="FFFF00"/>
        </a:solidFill>
        <a:ln w="9525" cmpd="sng">
          <a:solidFill>
            <a:srgbClr val="FFFF00"/>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BA5154-7C8A-44C7-8B99-B067963118AF}" type="TxLink">
            <a:rPr lang="en-US" sz="1100" b="0" i="0" u="none" strike="noStrike">
              <a:solidFill>
                <a:srgbClr val="000000"/>
              </a:solidFill>
              <a:latin typeface="Calibri"/>
              <a:ea typeface="Calibri"/>
              <a:cs typeface="Calibri"/>
            </a:rPr>
            <a:pPr algn="ctr"/>
            <a:t>2077</a:t>
          </a:fld>
          <a:endParaRPr lang="en-IN" sz="1100"/>
        </a:p>
      </xdr:txBody>
    </xdr:sp>
    <xdr:clientData/>
  </xdr:twoCellAnchor>
  <xdr:twoCellAnchor>
    <xdr:from>
      <xdr:col>0</xdr:col>
      <xdr:colOff>598714</xdr:colOff>
      <xdr:row>6</xdr:row>
      <xdr:rowOff>30843</xdr:rowOff>
    </xdr:from>
    <xdr:to>
      <xdr:col>10</xdr:col>
      <xdr:colOff>444500</xdr:colOff>
      <xdr:row>18</xdr:row>
      <xdr:rowOff>63500</xdr:rowOff>
    </xdr:to>
    <xdr:graphicFrame macro="">
      <xdr:nvGraphicFramePr>
        <xdr:cNvPr id="11" name="Chart 10">
          <a:extLst>
            <a:ext uri="{FF2B5EF4-FFF2-40B4-BE49-F238E27FC236}">
              <a16:creationId xmlns:a16="http://schemas.microsoft.com/office/drawing/2014/main" id="{7F59434B-08B6-4796-8A34-485050917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589643</xdr:colOff>
      <xdr:row>0</xdr:row>
      <xdr:rowOff>164191</xdr:rowOff>
    </xdr:from>
    <xdr:to>
      <xdr:col>26</xdr:col>
      <xdr:colOff>589642</xdr:colOff>
      <xdr:row>6</xdr:row>
      <xdr:rowOff>117929</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BC975F9A-0302-693E-25CE-F1E8106279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568714" y="164191"/>
              <a:ext cx="1823357" cy="10423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40821</xdr:colOff>
      <xdr:row>7</xdr:row>
      <xdr:rowOff>46262</xdr:rowOff>
    </xdr:from>
    <xdr:to>
      <xdr:col>27</xdr:col>
      <xdr:colOff>40821</xdr:colOff>
      <xdr:row>17</xdr:row>
      <xdr:rowOff>117927</xdr:rowOff>
    </xdr:to>
    <mc:AlternateContent xmlns:mc="http://schemas.openxmlformats.org/markup-compatibility/2006" xmlns:a14="http://schemas.microsoft.com/office/drawing/2010/main">
      <mc:Choice Requires="a14">
        <xdr:graphicFrame macro="">
          <xdr:nvGraphicFramePr>
            <xdr:cNvPr id="14" name="Product">
              <a:extLst>
                <a:ext uri="{FF2B5EF4-FFF2-40B4-BE49-F238E27FC236}">
                  <a16:creationId xmlns:a16="http://schemas.microsoft.com/office/drawing/2014/main" id="{9AC9DE2C-DDCD-DEA2-5323-AE5DDDE2682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4627678" y="1316262"/>
              <a:ext cx="1823357" cy="1885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45357</xdr:colOff>
      <xdr:row>19</xdr:row>
      <xdr:rowOff>24490</xdr:rowOff>
    </xdr:from>
    <xdr:to>
      <xdr:col>20</xdr:col>
      <xdr:colOff>18143</xdr:colOff>
      <xdr:row>30</xdr:row>
      <xdr:rowOff>154214</xdr:rowOff>
    </xdr:to>
    <xdr:graphicFrame macro="">
      <xdr:nvGraphicFramePr>
        <xdr:cNvPr id="15" name="Chart 14">
          <a:extLst>
            <a:ext uri="{FF2B5EF4-FFF2-40B4-BE49-F238E27FC236}">
              <a16:creationId xmlns:a16="http://schemas.microsoft.com/office/drawing/2014/main" id="{D81F1936-F6E2-4200-B145-80D55694E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27213</xdr:colOff>
      <xdr:row>19</xdr:row>
      <xdr:rowOff>0</xdr:rowOff>
    </xdr:from>
    <xdr:to>
      <xdr:col>10</xdr:col>
      <xdr:colOff>480786</xdr:colOff>
      <xdr:row>30</xdr:row>
      <xdr:rowOff>136072</xdr:rowOff>
    </xdr:to>
    <xdr:graphicFrame macro="">
      <xdr:nvGraphicFramePr>
        <xdr:cNvPr id="16" name="Chart 15">
          <a:extLst>
            <a:ext uri="{FF2B5EF4-FFF2-40B4-BE49-F238E27FC236}">
              <a16:creationId xmlns:a16="http://schemas.microsoft.com/office/drawing/2014/main" id="{F0D9AAA6-9B2C-485A-A748-38D8EA55A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159658</xdr:colOff>
      <xdr:row>1</xdr:row>
      <xdr:rowOff>16328</xdr:rowOff>
    </xdr:from>
    <xdr:to>
      <xdr:col>23</xdr:col>
      <xdr:colOff>420008</xdr:colOff>
      <xdr:row>7</xdr:row>
      <xdr:rowOff>27215</xdr:rowOff>
    </xdr:to>
    <mc:AlternateContent xmlns:mc="http://schemas.openxmlformats.org/markup-compatibility/2006" xmlns:a14="http://schemas.microsoft.com/office/drawing/2010/main">
      <mc:Choice Requires="a14">
        <xdr:graphicFrame macro="">
          <xdr:nvGraphicFramePr>
            <xdr:cNvPr id="17" name="Month">
              <a:extLst>
                <a:ext uri="{FF2B5EF4-FFF2-40B4-BE49-F238E27FC236}">
                  <a16:creationId xmlns:a16="http://schemas.microsoft.com/office/drawing/2014/main" id="{D5031887-60D2-854B-7A4E-EEEC461A5DF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315372" y="197757"/>
              <a:ext cx="2083707" cy="10994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63500</xdr:colOff>
      <xdr:row>6</xdr:row>
      <xdr:rowOff>54430</xdr:rowOff>
    </xdr:from>
    <xdr:to>
      <xdr:col>19</xdr:col>
      <xdr:colOff>580572</xdr:colOff>
      <xdr:row>18</xdr:row>
      <xdr:rowOff>81642</xdr:rowOff>
    </xdr:to>
    <xdr:graphicFrame macro="">
      <xdr:nvGraphicFramePr>
        <xdr:cNvPr id="18" name="Chart 17">
          <a:extLst>
            <a:ext uri="{FF2B5EF4-FFF2-40B4-BE49-F238E27FC236}">
              <a16:creationId xmlns:a16="http://schemas.microsoft.com/office/drawing/2014/main" id="{115214DD-0C24-488B-96B5-47977B31D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108858</xdr:colOff>
      <xdr:row>7</xdr:row>
      <xdr:rowOff>110672</xdr:rowOff>
    </xdr:from>
    <xdr:to>
      <xdr:col>23</xdr:col>
      <xdr:colOff>462645</xdr:colOff>
      <xdr:row>17</xdr:row>
      <xdr:rowOff>99785</xdr:rowOff>
    </xdr:to>
    <mc:AlternateContent xmlns:mc="http://schemas.openxmlformats.org/markup-compatibility/2006" xmlns:a14="http://schemas.microsoft.com/office/drawing/2010/main">
      <mc:Choice Requires="a14">
        <xdr:graphicFrame macro="">
          <xdr:nvGraphicFramePr>
            <xdr:cNvPr id="19" name="SalesRep">
              <a:extLst>
                <a:ext uri="{FF2B5EF4-FFF2-40B4-BE49-F238E27FC236}">
                  <a16:creationId xmlns:a16="http://schemas.microsoft.com/office/drawing/2014/main" id="{79D31AFC-2235-07E3-797E-B39983401190}"/>
                </a:ext>
              </a:extLst>
            </xdr:cNvPr>
            <xdr:cNvGraphicFramePr/>
          </xdr:nvGraphicFramePr>
          <xdr:xfrm>
            <a:off x="0" y="0"/>
            <a:ext cx="0" cy="0"/>
          </xdr:xfrm>
          <a:graphic>
            <a:graphicData uri="http://schemas.microsoft.com/office/drawing/2010/slicer">
              <sle:slicer xmlns:sle="http://schemas.microsoft.com/office/drawing/2010/slicer" name="SalesRep"/>
            </a:graphicData>
          </a:graphic>
        </xdr:graphicFrame>
      </mc:Choice>
      <mc:Fallback xmlns="">
        <xdr:sp macro="" textlink="">
          <xdr:nvSpPr>
            <xdr:cNvPr id="0" name=""/>
            <xdr:cNvSpPr>
              <a:spLocks noTextEdit="1"/>
            </xdr:cNvSpPr>
          </xdr:nvSpPr>
          <xdr:spPr>
            <a:xfrm>
              <a:off x="12264572" y="1380672"/>
              <a:ext cx="2177144" cy="1803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145143</xdr:colOff>
      <xdr:row>18</xdr:row>
      <xdr:rowOff>63499</xdr:rowOff>
    </xdr:from>
    <xdr:to>
      <xdr:col>27</xdr:col>
      <xdr:colOff>45358</xdr:colOff>
      <xdr:row>30</xdr:row>
      <xdr:rowOff>145141</xdr:rowOff>
    </xdr:to>
    <xdr:graphicFrame macro="">
      <xdr:nvGraphicFramePr>
        <xdr:cNvPr id="20" name="Chart 19">
          <a:extLst>
            <a:ext uri="{FF2B5EF4-FFF2-40B4-BE49-F238E27FC236}">
              <a16:creationId xmlns:a16="http://schemas.microsoft.com/office/drawing/2014/main" id="{05C96EC1-6362-4698-9EA1-3B33A949B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81643</xdr:colOff>
      <xdr:row>1</xdr:row>
      <xdr:rowOff>154214</xdr:rowOff>
    </xdr:from>
    <xdr:to>
      <xdr:col>19</xdr:col>
      <xdr:colOff>36285</xdr:colOff>
      <xdr:row>5</xdr:row>
      <xdr:rowOff>27214</xdr:rowOff>
    </xdr:to>
    <xdr:sp macro="" textlink="">
      <xdr:nvSpPr>
        <xdr:cNvPr id="21" name="TextBox 20">
          <a:extLst>
            <a:ext uri="{FF2B5EF4-FFF2-40B4-BE49-F238E27FC236}">
              <a16:creationId xmlns:a16="http://schemas.microsoft.com/office/drawing/2014/main" id="{3832A4B9-D29F-490E-BB09-35A2A506E58C}"/>
            </a:ext>
          </a:extLst>
        </xdr:cNvPr>
        <xdr:cNvSpPr txBox="1"/>
      </xdr:nvSpPr>
      <xdr:spPr>
        <a:xfrm>
          <a:off x="6767286" y="335643"/>
          <a:ext cx="4816928" cy="598714"/>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i="0">
              <a:solidFill>
                <a:srgbClr val="00B050"/>
              </a:solidFill>
              <a:latin typeface="Times New Roman" panose="02020603050405020304" pitchFamily="18" charset="0"/>
              <a:cs typeface="Times New Roman" panose="02020603050405020304" pitchFamily="18" charset="0"/>
            </a:rPr>
            <a:t>Sales Performance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KUMAR" refreshedDate="45885.510781018522" createdVersion="8" refreshedVersion="8" minRefreshableVersion="3" recordCount="200" xr:uid="{020DBE31-735C-4CE8-B502-741999CB6BB5}">
  <cacheSource type="worksheet">
    <worksheetSource name="Table1"/>
  </cacheSource>
  <cacheFields count="18">
    <cacheField name="Date" numFmtId="164">
      <sharedItems containsSemiMixedTypes="0" containsNonDate="0" containsDate="1" containsString="0" minDate="2025-01-02T00:00:00" maxDate="2025-07-01T00:00:00" count="123">
        <d v="2025-01-21T00:00:00"/>
        <d v="2025-01-02T00:00:00"/>
        <d v="2025-05-27T00:00:00"/>
        <d v="2025-02-14T00:00:00"/>
        <d v="2025-03-12T00:00:00"/>
        <d v="2025-05-29T00:00:00"/>
        <d v="2025-03-16T00:00:00"/>
        <d v="2025-04-27T00:00:00"/>
        <d v="2025-01-12T00:00:00"/>
        <d v="2025-03-09T00:00:00"/>
        <d v="2025-03-18T00:00:00"/>
        <d v="2025-05-12T00:00:00"/>
        <d v="2025-04-22T00:00:00"/>
        <d v="2025-04-16T00:00:00"/>
        <d v="2025-05-10T00:00:00"/>
        <d v="2025-03-28T00:00:00"/>
        <d v="2025-03-06T00:00:00"/>
        <d v="2025-05-19T00:00:00"/>
        <d v="2025-01-25T00:00:00"/>
        <d v="2025-06-29T00:00:00"/>
        <d v="2025-02-23T00:00:00"/>
        <d v="2025-04-08T00:00:00"/>
        <d v="2025-01-30T00:00:00"/>
        <d v="2025-04-03T00:00:00"/>
        <d v="2025-06-30T00:00:00"/>
        <d v="2025-01-17T00:00:00"/>
        <d v="2025-03-03T00:00:00"/>
        <d v="2025-01-18T00:00:00"/>
        <d v="2025-01-20T00:00:00"/>
        <d v="2025-04-15T00:00:00"/>
        <d v="2025-04-06T00:00:00"/>
        <d v="2025-03-26T00:00:00"/>
        <d v="2025-05-16T00:00:00"/>
        <d v="2025-01-23T00:00:00"/>
        <d v="2025-02-01T00:00:00"/>
        <d v="2025-03-31T00:00:00"/>
        <d v="2025-05-02T00:00:00"/>
        <d v="2025-04-05T00:00:00"/>
        <d v="2025-05-15T00:00:00"/>
        <d v="2025-01-24T00:00:00"/>
        <d v="2025-03-10T00:00:00"/>
        <d v="2025-06-15T00:00:00"/>
        <d v="2025-05-22T00:00:00"/>
        <d v="2025-04-30T00:00:00"/>
        <d v="2025-03-08T00:00:00"/>
        <d v="2025-06-19T00:00:00"/>
        <d v="2025-05-31T00:00:00"/>
        <d v="2025-03-05T00:00:00"/>
        <d v="2025-03-14T00:00:00"/>
        <d v="2025-02-16T00:00:00"/>
        <d v="2025-01-26T00:00:00"/>
        <d v="2025-05-17T00:00:00"/>
        <d v="2025-06-20T00:00:00"/>
        <d v="2025-05-21T00:00:00"/>
        <d v="2025-02-24T00:00:00"/>
        <d v="2025-06-16T00:00:00"/>
        <d v="2025-04-21T00:00:00"/>
        <d v="2025-04-17T00:00:00"/>
        <d v="2025-04-14T00:00:00"/>
        <d v="2025-05-14T00:00:00"/>
        <d v="2025-04-02T00:00:00"/>
        <d v="2025-06-18T00:00:00"/>
        <d v="2025-01-04T00:00:00"/>
        <d v="2025-02-28T00:00:00"/>
        <d v="2025-02-20T00:00:00"/>
        <d v="2025-01-15T00:00:00"/>
        <d v="2025-06-10T00:00:00"/>
        <d v="2025-05-18T00:00:00"/>
        <d v="2025-05-07T00:00:00"/>
        <d v="2025-06-21T00:00:00"/>
        <d v="2025-03-13T00:00:00"/>
        <d v="2025-02-10T00:00:00"/>
        <d v="2025-05-26T00:00:00"/>
        <d v="2025-03-25T00:00:00"/>
        <d v="2025-02-05T00:00:00"/>
        <d v="2025-05-03T00:00:00"/>
        <d v="2025-02-13T00:00:00"/>
        <d v="2025-05-28T00:00:00"/>
        <d v="2025-01-11T00:00:00"/>
        <d v="2025-02-21T00:00:00"/>
        <d v="2025-02-12T00:00:00"/>
        <d v="2025-04-11T00:00:00"/>
        <d v="2025-06-04T00:00:00"/>
        <d v="2025-03-19T00:00:00"/>
        <d v="2025-04-23T00:00:00"/>
        <d v="2025-05-11T00:00:00"/>
        <d v="2025-01-14T00:00:00"/>
        <d v="2025-06-24T00:00:00"/>
        <d v="2025-05-08T00:00:00"/>
        <d v="2025-04-12T00:00:00"/>
        <d v="2025-06-27T00:00:00"/>
        <d v="2025-01-13T00:00:00"/>
        <d v="2025-04-18T00:00:00"/>
        <d v="2025-05-05T00:00:00"/>
        <d v="2025-05-01T00:00:00"/>
        <d v="2025-04-26T00:00:00"/>
        <d v="2025-03-22T00:00:00"/>
        <d v="2025-01-09T00:00:00"/>
        <d v="2025-01-05T00:00:00"/>
        <d v="2025-06-12T00:00:00"/>
        <d v="2025-04-29T00:00:00"/>
        <d v="2025-06-28T00:00:00"/>
        <d v="2025-06-26T00:00:00"/>
        <d v="2025-03-21T00:00:00"/>
        <d v="2025-04-01T00:00:00"/>
        <d v="2025-06-14T00:00:00"/>
        <d v="2025-03-24T00:00:00"/>
        <d v="2025-02-25T00:00:00"/>
        <d v="2025-05-06T00:00:00"/>
        <d v="2025-06-23T00:00:00"/>
        <d v="2025-03-11T00:00:00"/>
        <d v="2025-05-20T00:00:00"/>
        <d v="2025-04-28T00:00:00"/>
        <d v="2025-02-26T00:00:00"/>
        <d v="2025-01-08T00:00:00"/>
        <d v="2025-06-08T00:00:00"/>
        <d v="2025-04-13T00:00:00"/>
        <d v="2025-02-08T00:00:00"/>
        <d v="2025-06-13T00:00:00"/>
        <d v="2025-01-22T00:00:00"/>
        <d v="2025-06-02T00:00:00"/>
        <d v="2025-03-17T00:00:00"/>
        <d v="2025-01-07T00:00:00"/>
      </sharedItems>
      <fieldGroup par="17"/>
    </cacheField>
    <cacheField name="Region" numFmtId="0">
      <sharedItems count="4">
        <s v="East"/>
        <s v="West"/>
        <s v="South"/>
        <s v="North"/>
      </sharedItems>
    </cacheField>
    <cacheField name="Product" numFmtId="0">
      <sharedItems count="10">
        <s v="Laptop"/>
        <s v="Keyboard"/>
        <s v="Tablet"/>
        <s v="Router"/>
        <s v="Smartwatch"/>
        <s v="Camera"/>
        <s v="Headphones"/>
        <s v="Mobile"/>
        <s v="Printer"/>
        <s v="Monitor"/>
      </sharedItems>
    </cacheField>
    <cacheField name="SalesRep" numFmtId="0">
      <sharedItems count="10">
        <s v="Divya"/>
        <s v="Arun"/>
        <s v="Lakshmi"/>
        <s v="Anand"/>
        <s v="Meena"/>
        <s v="Priya"/>
        <s v="Ramesh"/>
        <s v="Rajesh"/>
        <s v="Suresh"/>
        <s v="Kavya"/>
      </sharedItems>
    </cacheField>
    <cacheField name="Units" numFmtId="0">
      <sharedItems containsSemiMixedTypes="0" containsString="0" containsNumber="1" containsInteger="1" minValue="1" maxValue="20"/>
    </cacheField>
    <cacheField name="Cost Price (₹)" numFmtId="42">
      <sharedItems containsSemiMixedTypes="0" containsString="0" containsNumber="1" containsInteger="1" minValue="2215" maxValue="78919"/>
    </cacheField>
    <cacheField name="Selling Price (₹)" numFmtId="42">
      <sharedItems containsSemiMixedTypes="0" containsString="0" containsNumber="1" containsInteger="1" minValue="2080" maxValue="89492"/>
    </cacheField>
    <cacheField name="Profit/Loss Type" numFmtId="0">
      <sharedItems/>
    </cacheField>
    <cacheField name="Revenue (₹ )" numFmtId="42">
      <sharedItems containsSemiMixedTypes="0" containsString="0" containsNumber="1" containsInteger="1" minValue="2914" maxValue="1688625"/>
    </cacheField>
    <cacheField name="Total Cost  (₹)" numFmtId="42">
      <sharedItems containsSemiMixedTypes="0" containsString="0" containsNumber="1" containsInteger="1" minValue="10148" maxValue="1554880"/>
    </cacheField>
    <cacheField name="Month" numFmtId="0">
      <sharedItems count="6">
        <s v="Jan"/>
        <s v="May"/>
        <s v="Feb"/>
        <s v="Mar"/>
        <s v="Apr"/>
        <s v="Jun"/>
      </sharedItems>
    </cacheField>
    <cacheField name="Profit And Loss" numFmtId="42">
      <sharedItems containsSemiMixedTypes="0" containsString="0" containsNumber="1" containsInteger="1" minValue="-1348480" maxValue="1296200"/>
    </cacheField>
    <cacheField name="Profit  (₹)" numFmtId="42">
      <sharedItems containsSemiMixedTypes="0" containsString="0" containsNumber="1" containsInteger="1" minValue="0" maxValue="1296200"/>
    </cacheField>
    <cacheField name="Loss  (₹)" numFmtId="42">
      <sharedItems containsSemiMixedTypes="0" containsString="0" containsNumber="1" containsInteger="1" minValue="-1348480" maxValue="0"/>
    </cacheField>
    <cacheField name="Profit Margin (%)" numFmtId="9">
      <sharedItems containsSemiMixedTypes="0" containsString="0" containsNumber="1" minValue="0" maxValue="0.97090694161686475"/>
    </cacheField>
    <cacheField name="Loss Margin(%)" numFmtId="9">
      <sharedItems containsSemiMixedTypes="0" containsString="0" containsNumber="1" minValue="-25.716490658001625" maxValue="0"/>
    </cacheField>
    <cacheField name="Days (Date)" numFmtId="0" databaseField="0">
      <fieldGroup base="0">
        <rangePr groupBy="days" startDate="2025-01-02T00:00:00" endDate="2025-07-01T00:00:00"/>
        <groupItems count="368">
          <s v="&lt;02-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25"/>
        </groupItems>
      </fieldGroup>
    </cacheField>
    <cacheField name="Months (Date)" numFmtId="0" databaseField="0">
      <fieldGroup base="0">
        <rangePr groupBy="months" startDate="2025-01-02T00:00:00" endDate="2025-07-01T00:00:00"/>
        <groupItems count="14">
          <s v="&lt;02-01-2025"/>
          <s v="Jan"/>
          <s v="Feb"/>
          <s v="Mar"/>
          <s v="Apr"/>
          <s v="May"/>
          <s v="Jun"/>
          <s v="Jul"/>
          <s v="Aug"/>
          <s v="Sep"/>
          <s v="Oct"/>
          <s v="Nov"/>
          <s v="Dec"/>
          <s v="&gt;01-07-2025"/>
        </groupItems>
      </fieldGroup>
    </cacheField>
  </cacheFields>
  <extLst>
    <ext xmlns:x14="http://schemas.microsoft.com/office/spreadsheetml/2009/9/main" uri="{725AE2AE-9491-48be-B2B4-4EB974FC3084}">
      <x14:pivotCacheDefinition pivotCacheId="1564133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x v="0"/>
    <n v="20"/>
    <n v="16785"/>
    <n v="81595"/>
    <s v="Profit"/>
    <n v="1631900"/>
    <n v="335700"/>
    <x v="0"/>
    <n v="1296200"/>
    <n v="1296200"/>
    <n v="0"/>
    <n v="0.79428886573932223"/>
    <n v="0"/>
  </r>
  <r>
    <x v="1"/>
    <x v="1"/>
    <x v="1"/>
    <x v="0"/>
    <n v="20"/>
    <n v="77744"/>
    <n v="52271"/>
    <s v="Loss"/>
    <n v="1045420"/>
    <n v="1554880"/>
    <x v="0"/>
    <n v="-509460"/>
    <n v="0"/>
    <n v="-509460"/>
    <n v="0"/>
    <n v="-0.48732566815251288"/>
  </r>
  <r>
    <x v="2"/>
    <x v="1"/>
    <x v="2"/>
    <x v="1"/>
    <n v="12"/>
    <n v="65912"/>
    <n v="31143"/>
    <s v="Loss"/>
    <n v="373716"/>
    <n v="790944"/>
    <x v="1"/>
    <n v="-417228"/>
    <n v="0"/>
    <n v="-417228"/>
    <n v="0"/>
    <n v="-1.1164306585749606"/>
  </r>
  <r>
    <x v="3"/>
    <x v="0"/>
    <x v="3"/>
    <x v="2"/>
    <n v="13"/>
    <n v="55772"/>
    <n v="63948"/>
    <s v="Profit"/>
    <n v="831324"/>
    <n v="725036"/>
    <x v="2"/>
    <n v="106288"/>
    <n v="106288"/>
    <n v="0"/>
    <n v="0.12785388127853881"/>
    <n v="0"/>
  </r>
  <r>
    <x v="4"/>
    <x v="2"/>
    <x v="4"/>
    <x v="3"/>
    <n v="3"/>
    <n v="60893"/>
    <n v="81314"/>
    <s v="Profit"/>
    <n v="243942"/>
    <n v="182679"/>
    <x v="3"/>
    <n v="61263"/>
    <n v="61263"/>
    <n v="0"/>
    <n v="0.25113756548687804"/>
    <n v="0"/>
  </r>
  <r>
    <x v="5"/>
    <x v="0"/>
    <x v="5"/>
    <x v="1"/>
    <n v="5"/>
    <n v="2828"/>
    <n v="34421"/>
    <s v="Profit"/>
    <n v="172105"/>
    <n v="14140"/>
    <x v="1"/>
    <n v="157965"/>
    <n v="157965"/>
    <n v="0"/>
    <n v="0.91784085296766504"/>
    <n v="0"/>
  </r>
  <r>
    <x v="6"/>
    <x v="2"/>
    <x v="1"/>
    <x v="1"/>
    <n v="7"/>
    <n v="61920"/>
    <n v="84496"/>
    <s v="Profit"/>
    <n v="591472"/>
    <n v="433440"/>
    <x v="3"/>
    <n v="158032"/>
    <n v="158032"/>
    <n v="0"/>
    <n v="0.26718424540806668"/>
    <n v="0"/>
  </r>
  <r>
    <x v="7"/>
    <x v="3"/>
    <x v="5"/>
    <x v="4"/>
    <n v="7"/>
    <n v="57086"/>
    <n v="19505"/>
    <s v="Loss"/>
    <n v="136535"/>
    <n v="399602"/>
    <x v="4"/>
    <n v="-263067"/>
    <n v="0"/>
    <n v="-263067"/>
    <n v="0"/>
    <n v="-1.9267367341707256"/>
  </r>
  <r>
    <x v="8"/>
    <x v="2"/>
    <x v="6"/>
    <x v="3"/>
    <n v="13"/>
    <n v="33412"/>
    <n v="21832"/>
    <s v="Loss"/>
    <n v="283816"/>
    <n v="434356"/>
    <x v="0"/>
    <n v="-150540"/>
    <n v="0"/>
    <n v="-150540"/>
    <n v="0"/>
    <n v="-0.53041407108831073"/>
  </r>
  <r>
    <x v="9"/>
    <x v="0"/>
    <x v="0"/>
    <x v="5"/>
    <n v="1"/>
    <n v="48133"/>
    <n v="40959"/>
    <s v="Loss"/>
    <n v="40959"/>
    <n v="48133"/>
    <x v="3"/>
    <n v="-7174"/>
    <n v="0"/>
    <n v="-7174"/>
    <n v="0"/>
    <n v="-0.17515076051661418"/>
  </r>
  <r>
    <x v="10"/>
    <x v="1"/>
    <x v="7"/>
    <x v="0"/>
    <n v="17"/>
    <n v="31249"/>
    <n v="82363"/>
    <s v="Profit"/>
    <n v="1400171"/>
    <n v="531233"/>
    <x v="3"/>
    <n v="868938"/>
    <n v="868938"/>
    <n v="0"/>
    <n v="0.62059419885142597"/>
    <n v="0"/>
  </r>
  <r>
    <x v="11"/>
    <x v="2"/>
    <x v="1"/>
    <x v="6"/>
    <n v="2"/>
    <n v="77470"/>
    <n v="22463"/>
    <s v="Loss"/>
    <n v="44926"/>
    <n v="154940"/>
    <x v="1"/>
    <n v="-110014"/>
    <n v="0"/>
    <n v="-110014"/>
    <n v="0"/>
    <n v="-2.4487824422383473"/>
  </r>
  <r>
    <x v="12"/>
    <x v="3"/>
    <x v="6"/>
    <x v="5"/>
    <n v="2"/>
    <n v="71566"/>
    <n v="77445"/>
    <s v="Profit"/>
    <n v="154890"/>
    <n v="143132"/>
    <x v="4"/>
    <n v="11758"/>
    <n v="11758"/>
    <n v="0"/>
    <n v="7.5911937504035118E-2"/>
    <n v="0"/>
  </r>
  <r>
    <x v="13"/>
    <x v="0"/>
    <x v="8"/>
    <x v="2"/>
    <n v="19"/>
    <n v="69773"/>
    <n v="64476"/>
    <s v="Loss"/>
    <n v="1225044"/>
    <n v="1325687"/>
    <x v="4"/>
    <n v="-100643"/>
    <n v="0"/>
    <n v="-100643"/>
    <n v="0"/>
    <n v="-8.2154600161300328E-2"/>
  </r>
  <r>
    <x v="14"/>
    <x v="3"/>
    <x v="1"/>
    <x v="1"/>
    <n v="7"/>
    <n v="44184"/>
    <n v="22186"/>
    <s v="Loss"/>
    <n v="155302"/>
    <n v="309288"/>
    <x v="1"/>
    <n v="-153986"/>
    <n v="0"/>
    <n v="-153986"/>
    <n v="0"/>
    <n v="-0.99152618768592804"/>
  </r>
  <r>
    <x v="15"/>
    <x v="1"/>
    <x v="9"/>
    <x v="5"/>
    <n v="8"/>
    <n v="38863"/>
    <n v="66548"/>
    <s v="Profit"/>
    <n v="532384"/>
    <n v="310904"/>
    <x v="3"/>
    <n v="221480"/>
    <n v="221480"/>
    <n v="0"/>
    <n v="0.41601550760353428"/>
    <n v="0"/>
  </r>
  <r>
    <x v="16"/>
    <x v="2"/>
    <x v="6"/>
    <x v="2"/>
    <n v="7"/>
    <n v="72175"/>
    <n v="29072"/>
    <s v="Loss"/>
    <n v="203504"/>
    <n v="505225"/>
    <x v="3"/>
    <n v="-301721"/>
    <n v="0"/>
    <n v="-301721"/>
    <n v="0"/>
    <n v="-1.4826293340671437"/>
  </r>
  <r>
    <x v="17"/>
    <x v="3"/>
    <x v="6"/>
    <x v="2"/>
    <n v="20"/>
    <n v="48979"/>
    <n v="61107"/>
    <s v="Profit"/>
    <n v="1222140"/>
    <n v="979580"/>
    <x v="1"/>
    <n v="242560"/>
    <n v="242560"/>
    <n v="0"/>
    <n v="0.19847153353952901"/>
    <n v="0"/>
  </r>
  <r>
    <x v="18"/>
    <x v="1"/>
    <x v="4"/>
    <x v="5"/>
    <n v="5"/>
    <n v="52238"/>
    <n v="77579"/>
    <s v="Profit"/>
    <n v="387895"/>
    <n v="261190"/>
    <x v="0"/>
    <n v="126705"/>
    <n v="126705"/>
    <n v="0"/>
    <n v="0.32664767527294758"/>
    <n v="0"/>
  </r>
  <r>
    <x v="19"/>
    <x v="2"/>
    <x v="3"/>
    <x v="1"/>
    <n v="5"/>
    <n v="45214"/>
    <n v="34309"/>
    <s v="Loss"/>
    <n v="171545"/>
    <n v="226070"/>
    <x v="5"/>
    <n v="-54525"/>
    <n v="0"/>
    <n v="-54525"/>
    <n v="0"/>
    <n v="-0.31784662916435918"/>
  </r>
  <r>
    <x v="20"/>
    <x v="3"/>
    <x v="9"/>
    <x v="3"/>
    <n v="16"/>
    <n v="53379"/>
    <n v="33097"/>
    <s v="Loss"/>
    <n v="529552"/>
    <n v="854064"/>
    <x v="2"/>
    <n v="-324512"/>
    <n v="0"/>
    <n v="-324512"/>
    <n v="0"/>
    <n v="-0.61280478593225973"/>
  </r>
  <r>
    <x v="21"/>
    <x v="3"/>
    <x v="2"/>
    <x v="3"/>
    <n v="3"/>
    <n v="25073"/>
    <n v="35905"/>
    <s v="Profit"/>
    <n v="107715"/>
    <n v="75219"/>
    <x v="4"/>
    <n v="32496"/>
    <n v="32496"/>
    <n v="0"/>
    <n v="0.30168500208884558"/>
    <n v="0"/>
  </r>
  <r>
    <x v="22"/>
    <x v="2"/>
    <x v="5"/>
    <x v="7"/>
    <n v="14"/>
    <n v="62666"/>
    <n v="44478"/>
    <s v="Loss"/>
    <n v="622692"/>
    <n v="877324"/>
    <x v="0"/>
    <n v="-254632"/>
    <n v="0"/>
    <n v="-254632"/>
    <n v="0"/>
    <n v="-0.40892126444534377"/>
  </r>
  <r>
    <x v="23"/>
    <x v="1"/>
    <x v="2"/>
    <x v="0"/>
    <n v="17"/>
    <n v="62681"/>
    <n v="16106"/>
    <s v="Loss"/>
    <n v="273802"/>
    <n v="1065577"/>
    <x v="4"/>
    <n v="-791775"/>
    <n v="0"/>
    <n v="-791775"/>
    <n v="0"/>
    <n v="-2.8917794610704086"/>
  </r>
  <r>
    <x v="24"/>
    <x v="3"/>
    <x v="2"/>
    <x v="8"/>
    <n v="10"/>
    <n v="62306"/>
    <n v="17918"/>
    <s v="Loss"/>
    <n v="179180"/>
    <n v="623060"/>
    <x v="5"/>
    <n v="-443880"/>
    <n v="0"/>
    <n v="-443880"/>
    <n v="0"/>
    <n v="-2.4772854113182277"/>
  </r>
  <r>
    <x v="23"/>
    <x v="0"/>
    <x v="3"/>
    <x v="2"/>
    <n v="4"/>
    <n v="75665"/>
    <n v="60601"/>
    <s v="Loss"/>
    <n v="242404"/>
    <n v="302660"/>
    <x v="4"/>
    <n v="-60256"/>
    <n v="0"/>
    <n v="-60256"/>
    <n v="0"/>
    <n v="-0.24857675615913929"/>
  </r>
  <r>
    <x v="25"/>
    <x v="3"/>
    <x v="3"/>
    <x v="3"/>
    <n v="19"/>
    <n v="68662"/>
    <n v="36120"/>
    <s v="Loss"/>
    <n v="686280"/>
    <n v="1304578"/>
    <x v="0"/>
    <n v="-618298"/>
    <n v="0"/>
    <n v="-618298"/>
    <n v="0"/>
    <n v="-0.9009413067552603"/>
  </r>
  <r>
    <x v="26"/>
    <x v="1"/>
    <x v="3"/>
    <x v="6"/>
    <n v="3"/>
    <n v="20972"/>
    <n v="87232"/>
    <s v="Profit"/>
    <n v="261696"/>
    <n v="62916"/>
    <x v="3"/>
    <n v="198780"/>
    <n v="198780"/>
    <n v="0"/>
    <n v="0.75958363903154802"/>
    <n v="0"/>
  </r>
  <r>
    <x v="27"/>
    <x v="0"/>
    <x v="7"/>
    <x v="7"/>
    <n v="3"/>
    <n v="69516"/>
    <n v="82598"/>
    <s v="Profit"/>
    <n v="247794"/>
    <n v="208548"/>
    <x v="0"/>
    <n v="39246"/>
    <n v="39246"/>
    <n v="0"/>
    <n v="0.15838155887551758"/>
    <n v="0"/>
  </r>
  <r>
    <x v="28"/>
    <x v="2"/>
    <x v="4"/>
    <x v="6"/>
    <n v="1"/>
    <n v="31879"/>
    <n v="60674"/>
    <s v="Profit"/>
    <n v="60674"/>
    <n v="31879"/>
    <x v="0"/>
    <n v="28795"/>
    <n v="28795"/>
    <n v="0"/>
    <n v="0.47458548966608433"/>
    <n v="0"/>
  </r>
  <r>
    <x v="29"/>
    <x v="1"/>
    <x v="9"/>
    <x v="2"/>
    <n v="3"/>
    <n v="45252"/>
    <n v="2596"/>
    <s v="Loss"/>
    <n v="7788"/>
    <n v="135756"/>
    <x v="4"/>
    <n v="-127968"/>
    <n v="0"/>
    <n v="-127968"/>
    <n v="0"/>
    <n v="-16.431432973805855"/>
  </r>
  <r>
    <x v="30"/>
    <x v="3"/>
    <x v="6"/>
    <x v="6"/>
    <n v="6"/>
    <n v="2225"/>
    <n v="12926"/>
    <s v="Profit"/>
    <n v="77556"/>
    <n v="13350"/>
    <x v="4"/>
    <n v="64206"/>
    <n v="64206"/>
    <n v="0"/>
    <n v="0.82786631595234417"/>
    <n v="0"/>
  </r>
  <r>
    <x v="23"/>
    <x v="1"/>
    <x v="9"/>
    <x v="7"/>
    <n v="2"/>
    <n v="6381"/>
    <n v="36299"/>
    <s v="Profit"/>
    <n v="72598"/>
    <n v="12762"/>
    <x v="4"/>
    <n v="59836"/>
    <n v="59836"/>
    <n v="0"/>
    <n v="0.82421003333425158"/>
    <n v="0"/>
  </r>
  <r>
    <x v="21"/>
    <x v="1"/>
    <x v="6"/>
    <x v="6"/>
    <n v="18"/>
    <n v="37691"/>
    <n v="55666"/>
    <s v="Profit"/>
    <n v="1001988"/>
    <n v="678438"/>
    <x v="4"/>
    <n v="323550"/>
    <n v="323550"/>
    <n v="0"/>
    <n v="0.32290805877914708"/>
    <n v="0"/>
  </r>
  <r>
    <x v="31"/>
    <x v="3"/>
    <x v="7"/>
    <x v="6"/>
    <n v="2"/>
    <n v="78814"/>
    <n v="47830"/>
    <s v="Loss"/>
    <n v="95660"/>
    <n v="157628"/>
    <x v="3"/>
    <n v="-61968"/>
    <n v="0"/>
    <n v="-61968"/>
    <n v="0"/>
    <n v="-0.64779427137779633"/>
  </r>
  <r>
    <x v="32"/>
    <x v="1"/>
    <x v="5"/>
    <x v="0"/>
    <n v="3"/>
    <n v="71243"/>
    <n v="41314"/>
    <s v="Loss"/>
    <n v="123942"/>
    <n v="213729"/>
    <x v="1"/>
    <n v="-89787"/>
    <n v="0"/>
    <n v="-89787"/>
    <n v="0"/>
    <n v="-0.72442755482403054"/>
  </r>
  <r>
    <x v="31"/>
    <x v="3"/>
    <x v="7"/>
    <x v="0"/>
    <n v="17"/>
    <n v="66009"/>
    <n v="28192"/>
    <s v="Loss"/>
    <n v="479264"/>
    <n v="1122153"/>
    <x v="3"/>
    <n v="-642889"/>
    <n v="0"/>
    <n v="-642889"/>
    <n v="0"/>
    <n v="-1.3414089103291713"/>
  </r>
  <r>
    <x v="33"/>
    <x v="2"/>
    <x v="7"/>
    <x v="8"/>
    <n v="5"/>
    <n v="34026"/>
    <n v="60941"/>
    <s v="Profit"/>
    <n v="304705"/>
    <n v="170130"/>
    <x v="0"/>
    <n v="134575"/>
    <n v="134575"/>
    <n v="0"/>
    <n v="0.44165668433402799"/>
    <n v="0"/>
  </r>
  <r>
    <x v="34"/>
    <x v="3"/>
    <x v="9"/>
    <x v="8"/>
    <n v="13"/>
    <n v="18155"/>
    <n v="76311"/>
    <s v="Profit"/>
    <n v="992043"/>
    <n v="236015"/>
    <x v="2"/>
    <n v="756028"/>
    <n v="756028"/>
    <n v="0"/>
    <n v="0.76209196577164495"/>
    <n v="0"/>
  </r>
  <r>
    <x v="35"/>
    <x v="2"/>
    <x v="2"/>
    <x v="1"/>
    <n v="7"/>
    <n v="78919"/>
    <n v="31216"/>
    <s v="Loss"/>
    <n v="218512"/>
    <n v="552433"/>
    <x v="3"/>
    <n v="-333921"/>
    <n v="0"/>
    <n v="-333921"/>
    <n v="0"/>
    <n v="-1.5281586365966171"/>
  </r>
  <r>
    <x v="7"/>
    <x v="2"/>
    <x v="8"/>
    <x v="9"/>
    <n v="6"/>
    <n v="44585"/>
    <n v="69025"/>
    <s v="Profit"/>
    <n v="414150"/>
    <n v="267510"/>
    <x v="4"/>
    <n v="146640"/>
    <n v="146640"/>
    <n v="0"/>
    <n v="0.3540746106483158"/>
    <n v="0"/>
  </r>
  <r>
    <x v="32"/>
    <x v="0"/>
    <x v="9"/>
    <x v="6"/>
    <n v="20"/>
    <n v="9992"/>
    <n v="44432"/>
    <s v="Profit"/>
    <n v="888640"/>
    <n v="199840"/>
    <x v="1"/>
    <n v="688800"/>
    <n v="688800"/>
    <n v="0"/>
    <n v="0.77511703276917532"/>
    <n v="0"/>
  </r>
  <r>
    <x v="36"/>
    <x v="0"/>
    <x v="3"/>
    <x v="2"/>
    <n v="1"/>
    <n v="53409"/>
    <n v="80281"/>
    <s v="Profit"/>
    <n v="80281"/>
    <n v="53409"/>
    <x v="1"/>
    <n v="26872"/>
    <n v="26872"/>
    <n v="0"/>
    <n v="0.33472428096311707"/>
    <n v="0"/>
  </r>
  <r>
    <x v="37"/>
    <x v="0"/>
    <x v="7"/>
    <x v="5"/>
    <n v="15"/>
    <n v="71058"/>
    <n v="68491"/>
    <s v="Loss"/>
    <n v="1027365"/>
    <n v="1065870"/>
    <x v="4"/>
    <n v="-38505"/>
    <n v="0"/>
    <n v="-38505"/>
    <n v="0"/>
    <n v="-3.7479376852433167E-2"/>
  </r>
  <r>
    <x v="38"/>
    <x v="0"/>
    <x v="0"/>
    <x v="4"/>
    <n v="15"/>
    <n v="43441"/>
    <n v="7675"/>
    <s v="Loss"/>
    <n v="115125"/>
    <n v="651615"/>
    <x v="1"/>
    <n v="-536490"/>
    <n v="0"/>
    <n v="-536490"/>
    <n v="0"/>
    <n v="-4.6600651465798046"/>
  </r>
  <r>
    <x v="39"/>
    <x v="2"/>
    <x v="6"/>
    <x v="7"/>
    <n v="15"/>
    <n v="20919"/>
    <n v="44735"/>
    <s v="Profit"/>
    <n v="671025"/>
    <n v="313785"/>
    <x v="0"/>
    <n v="357240"/>
    <n v="357240"/>
    <n v="0"/>
    <n v="0.53237956857047053"/>
    <n v="0"/>
  </r>
  <r>
    <x v="40"/>
    <x v="2"/>
    <x v="7"/>
    <x v="3"/>
    <n v="6"/>
    <n v="26754"/>
    <n v="10310"/>
    <s v="Loss"/>
    <n v="61860"/>
    <n v="160524"/>
    <x v="3"/>
    <n v="-98664"/>
    <n v="0"/>
    <n v="-98664"/>
    <n v="0"/>
    <n v="-1.5949563530552862"/>
  </r>
  <r>
    <x v="16"/>
    <x v="3"/>
    <x v="8"/>
    <x v="0"/>
    <n v="19"/>
    <n v="39281"/>
    <n v="54116"/>
    <s v="Profit"/>
    <n v="1028204"/>
    <n v="746339"/>
    <x v="3"/>
    <n v="281865"/>
    <n v="281865"/>
    <n v="0"/>
    <n v="0.27413334318870575"/>
    <n v="0"/>
  </r>
  <r>
    <x v="41"/>
    <x v="0"/>
    <x v="6"/>
    <x v="1"/>
    <n v="8"/>
    <n v="43250"/>
    <n v="52200"/>
    <s v="Profit"/>
    <n v="417600"/>
    <n v="346000"/>
    <x v="5"/>
    <n v="71600"/>
    <n v="71600"/>
    <n v="0"/>
    <n v="0.17145593869731801"/>
    <n v="0"/>
  </r>
  <r>
    <x v="42"/>
    <x v="3"/>
    <x v="7"/>
    <x v="8"/>
    <n v="13"/>
    <n v="18330"/>
    <n v="29852"/>
    <s v="Profit"/>
    <n v="388076"/>
    <n v="238290"/>
    <x v="1"/>
    <n v="149786"/>
    <n v="149786"/>
    <n v="0"/>
    <n v="0.38597078922685246"/>
    <n v="0"/>
  </r>
  <r>
    <x v="38"/>
    <x v="2"/>
    <x v="9"/>
    <x v="8"/>
    <n v="20"/>
    <n v="53303"/>
    <n v="41153"/>
    <s v="Loss"/>
    <n v="823060"/>
    <n v="1066060"/>
    <x v="1"/>
    <n v="-243000"/>
    <n v="0"/>
    <n v="-243000"/>
    <n v="0"/>
    <n v="-0.29523971520909775"/>
  </r>
  <r>
    <x v="43"/>
    <x v="2"/>
    <x v="1"/>
    <x v="3"/>
    <n v="6"/>
    <n v="75416"/>
    <n v="25513"/>
    <s v="Loss"/>
    <n v="153078"/>
    <n v="452496"/>
    <x v="4"/>
    <n v="-299418"/>
    <n v="0"/>
    <n v="-299418"/>
    <n v="0"/>
    <n v="-1.9559832242386235"/>
  </r>
  <r>
    <x v="44"/>
    <x v="1"/>
    <x v="3"/>
    <x v="7"/>
    <n v="1"/>
    <n v="63772"/>
    <n v="28666"/>
    <s v="Loss"/>
    <n v="28666"/>
    <n v="63772"/>
    <x v="3"/>
    <n v="-35106"/>
    <n v="0"/>
    <n v="-35106"/>
    <n v="0"/>
    <n v="-1.2246563873578455"/>
  </r>
  <r>
    <x v="9"/>
    <x v="0"/>
    <x v="3"/>
    <x v="0"/>
    <n v="4"/>
    <n v="59996"/>
    <n v="19923"/>
    <s v="Loss"/>
    <n v="79692"/>
    <n v="239984"/>
    <x v="3"/>
    <n v="-160292"/>
    <n v="0"/>
    <n v="-160292"/>
    <n v="0"/>
    <n v="-2.0113938663855846"/>
  </r>
  <r>
    <x v="45"/>
    <x v="1"/>
    <x v="0"/>
    <x v="6"/>
    <n v="18"/>
    <n v="74376"/>
    <n v="76016"/>
    <s v="Profit"/>
    <n v="1368288"/>
    <n v="1338768"/>
    <x v="5"/>
    <n v="29520"/>
    <n v="29520"/>
    <n v="0"/>
    <n v="2.1574405388339296E-2"/>
    <n v="0"/>
  </r>
  <r>
    <x v="46"/>
    <x v="0"/>
    <x v="2"/>
    <x v="1"/>
    <n v="20"/>
    <n v="48351"/>
    <n v="37955"/>
    <s v="Loss"/>
    <n v="759100"/>
    <n v="967020"/>
    <x v="1"/>
    <n v="-207920"/>
    <n v="0"/>
    <n v="-207920"/>
    <n v="0"/>
    <n v="-0.273903306547227"/>
  </r>
  <r>
    <x v="47"/>
    <x v="3"/>
    <x v="3"/>
    <x v="8"/>
    <n v="10"/>
    <n v="40006"/>
    <n v="70650"/>
    <s v="Profit"/>
    <n v="706500"/>
    <n v="400060"/>
    <x v="3"/>
    <n v="306440"/>
    <n v="306440"/>
    <n v="0"/>
    <n v="0.43374380750176927"/>
    <n v="0"/>
  </r>
  <r>
    <x v="48"/>
    <x v="3"/>
    <x v="5"/>
    <x v="0"/>
    <n v="5"/>
    <n v="68100"/>
    <n v="31921"/>
    <s v="Loss"/>
    <n v="159605"/>
    <n v="340500"/>
    <x v="3"/>
    <n v="-180895"/>
    <n v="0"/>
    <n v="-180895"/>
    <n v="0"/>
    <n v="-1.1333918110334888"/>
  </r>
  <r>
    <x v="49"/>
    <x v="1"/>
    <x v="7"/>
    <x v="6"/>
    <n v="20"/>
    <n v="48176"/>
    <n v="33151"/>
    <s v="Loss"/>
    <n v="663020"/>
    <n v="963520"/>
    <x v="2"/>
    <n v="-300500"/>
    <n v="0"/>
    <n v="-300500"/>
    <n v="0"/>
    <n v="-0.4532291635244789"/>
  </r>
  <r>
    <x v="50"/>
    <x v="2"/>
    <x v="1"/>
    <x v="3"/>
    <n v="19"/>
    <n v="57472"/>
    <n v="62143"/>
    <s v="Profit"/>
    <n v="1180717"/>
    <n v="1091968"/>
    <x v="0"/>
    <n v="88749"/>
    <n v="88749"/>
    <n v="0"/>
    <n v="7.5165344447484031E-2"/>
    <n v="0"/>
  </r>
  <r>
    <x v="51"/>
    <x v="1"/>
    <x v="8"/>
    <x v="3"/>
    <n v="7"/>
    <n v="76660"/>
    <n v="83198"/>
    <s v="Profit"/>
    <n v="582386"/>
    <n v="536620"/>
    <x v="1"/>
    <n v="45766"/>
    <n v="45766"/>
    <n v="0"/>
    <n v="7.8583619798552856E-2"/>
    <n v="0"/>
  </r>
  <r>
    <x v="52"/>
    <x v="2"/>
    <x v="5"/>
    <x v="1"/>
    <n v="19"/>
    <n v="65776"/>
    <n v="2462"/>
    <s v="Loss"/>
    <n v="46778"/>
    <n v="1249744"/>
    <x v="5"/>
    <n v="-1202966"/>
    <n v="0"/>
    <n v="-1202966"/>
    <n v="0"/>
    <n v="-25.716490658001625"/>
  </r>
  <r>
    <x v="53"/>
    <x v="1"/>
    <x v="2"/>
    <x v="1"/>
    <n v="6"/>
    <n v="56199"/>
    <n v="31277"/>
    <s v="Loss"/>
    <n v="187662"/>
    <n v="337194"/>
    <x v="1"/>
    <n v="-149532"/>
    <n v="0"/>
    <n v="-149532"/>
    <n v="0"/>
    <n v="-0.79681555136362181"/>
  </r>
  <r>
    <x v="39"/>
    <x v="2"/>
    <x v="0"/>
    <x v="1"/>
    <n v="13"/>
    <n v="45975"/>
    <n v="3499"/>
    <s v="Loss"/>
    <n v="45487"/>
    <n v="597675"/>
    <x v="0"/>
    <n v="-552188"/>
    <n v="0"/>
    <n v="-552188"/>
    <n v="0"/>
    <n v="-12.139468419548443"/>
  </r>
  <r>
    <x v="54"/>
    <x v="3"/>
    <x v="2"/>
    <x v="7"/>
    <n v="13"/>
    <n v="31731"/>
    <n v="6787"/>
    <s v="Loss"/>
    <n v="88231"/>
    <n v="412503"/>
    <x v="2"/>
    <n v="-324272"/>
    <n v="0"/>
    <n v="-324272"/>
    <n v="0"/>
    <n v="-3.6752615293944304"/>
  </r>
  <r>
    <x v="55"/>
    <x v="0"/>
    <x v="4"/>
    <x v="8"/>
    <n v="10"/>
    <n v="65359"/>
    <n v="62893"/>
    <s v="Loss"/>
    <n v="628930"/>
    <n v="653590"/>
    <x v="5"/>
    <n v="-24660"/>
    <n v="0"/>
    <n v="-24660"/>
    <n v="0"/>
    <n v="-3.9209450972286265E-2"/>
  </r>
  <r>
    <x v="25"/>
    <x v="0"/>
    <x v="1"/>
    <x v="1"/>
    <n v="20"/>
    <n v="33367"/>
    <n v="71465"/>
    <s v="Profit"/>
    <n v="1429300"/>
    <n v="667340"/>
    <x v="0"/>
    <n v="761960"/>
    <n v="761960"/>
    <n v="0"/>
    <n v="0.53310011893934095"/>
    <n v="0"/>
  </r>
  <r>
    <x v="22"/>
    <x v="0"/>
    <x v="4"/>
    <x v="6"/>
    <n v="19"/>
    <n v="68657"/>
    <n v="65310"/>
    <s v="Loss"/>
    <n v="1240890"/>
    <n v="1304483"/>
    <x v="0"/>
    <n v="-63593"/>
    <n v="0"/>
    <n v="-63593"/>
    <n v="0"/>
    <n v="-5.1247894656254782E-2"/>
  </r>
  <r>
    <x v="56"/>
    <x v="1"/>
    <x v="3"/>
    <x v="5"/>
    <n v="9"/>
    <n v="45286"/>
    <n v="19557"/>
    <s v="Loss"/>
    <n v="176013"/>
    <n v="407574"/>
    <x v="4"/>
    <n v="-231561"/>
    <n v="0"/>
    <n v="-231561"/>
    <n v="0"/>
    <n v="-1.3155903257145778"/>
  </r>
  <r>
    <x v="57"/>
    <x v="3"/>
    <x v="4"/>
    <x v="4"/>
    <n v="3"/>
    <n v="21854"/>
    <n v="28818"/>
    <s v="Profit"/>
    <n v="86454"/>
    <n v="65562"/>
    <x v="4"/>
    <n v="20892"/>
    <n v="20892"/>
    <n v="0"/>
    <n v="0.24165452147963079"/>
    <n v="0"/>
  </r>
  <r>
    <x v="58"/>
    <x v="3"/>
    <x v="3"/>
    <x v="2"/>
    <n v="19"/>
    <n v="8983"/>
    <n v="57930"/>
    <s v="Profit"/>
    <n v="1100670"/>
    <n v="170677"/>
    <x v="4"/>
    <n v="929993"/>
    <n v="929993"/>
    <n v="0"/>
    <n v="0.84493354047988956"/>
    <n v="0"/>
  </r>
  <r>
    <x v="12"/>
    <x v="0"/>
    <x v="8"/>
    <x v="1"/>
    <n v="7"/>
    <n v="73497"/>
    <n v="71195"/>
    <s v="Loss"/>
    <n v="498365"/>
    <n v="514479"/>
    <x v="4"/>
    <n v="-16114"/>
    <n v="0"/>
    <n v="-16114"/>
    <n v="0"/>
    <n v="-3.2333731301355431E-2"/>
  </r>
  <r>
    <x v="59"/>
    <x v="0"/>
    <x v="9"/>
    <x v="4"/>
    <n v="10"/>
    <n v="11143"/>
    <n v="71743"/>
    <s v="Profit"/>
    <n v="717430"/>
    <n v="111430"/>
    <x v="1"/>
    <n v="606000"/>
    <n v="606000"/>
    <n v="0"/>
    <n v="0.84468171110770385"/>
    <n v="0"/>
  </r>
  <r>
    <x v="3"/>
    <x v="0"/>
    <x v="3"/>
    <x v="5"/>
    <n v="4"/>
    <n v="57842"/>
    <n v="10584"/>
    <s v="Loss"/>
    <n v="42336"/>
    <n v="231368"/>
    <x v="2"/>
    <n v="-189032"/>
    <n v="0"/>
    <n v="-189032"/>
    <n v="0"/>
    <n v="-4.465041572184429"/>
  </r>
  <r>
    <x v="60"/>
    <x v="2"/>
    <x v="2"/>
    <x v="9"/>
    <n v="1"/>
    <n v="52547"/>
    <n v="49389"/>
    <s v="Loss"/>
    <n v="49389"/>
    <n v="52547"/>
    <x v="4"/>
    <n v="-3158"/>
    <n v="0"/>
    <n v="-3158"/>
    <n v="0"/>
    <n v="-6.394136346149952E-2"/>
  </r>
  <r>
    <x v="24"/>
    <x v="2"/>
    <x v="5"/>
    <x v="9"/>
    <n v="20"/>
    <n v="76923"/>
    <n v="64280"/>
    <s v="Loss"/>
    <n v="1285600"/>
    <n v="1538460"/>
    <x v="5"/>
    <n v="-252860"/>
    <n v="0"/>
    <n v="-252860"/>
    <n v="0"/>
    <n v="-0.19668637212196641"/>
  </r>
  <r>
    <x v="61"/>
    <x v="1"/>
    <x v="8"/>
    <x v="8"/>
    <n v="18"/>
    <n v="60209"/>
    <n v="10297"/>
    <s v="Loss"/>
    <n v="185346"/>
    <n v="1083762"/>
    <x v="5"/>
    <n v="-898416"/>
    <n v="0"/>
    <n v="-898416"/>
    <n v="0"/>
    <n v="-4.8472370593376715"/>
  </r>
  <r>
    <x v="49"/>
    <x v="3"/>
    <x v="8"/>
    <x v="9"/>
    <n v="14"/>
    <n v="74437"/>
    <n v="30933"/>
    <s v="Loss"/>
    <n v="433062"/>
    <n v="1042118"/>
    <x v="2"/>
    <n v="-609056"/>
    <n v="0"/>
    <n v="-609056"/>
    <n v="0"/>
    <n v="-1.4063944654576019"/>
  </r>
  <r>
    <x v="61"/>
    <x v="3"/>
    <x v="7"/>
    <x v="0"/>
    <n v="5"/>
    <n v="3704"/>
    <n v="16884"/>
    <s v="Profit"/>
    <n v="84420"/>
    <n v="18520"/>
    <x v="5"/>
    <n v="65900"/>
    <n v="65900"/>
    <n v="0"/>
    <n v="0.78062070599384037"/>
    <n v="0"/>
  </r>
  <r>
    <x v="62"/>
    <x v="2"/>
    <x v="2"/>
    <x v="1"/>
    <n v="10"/>
    <n v="69864"/>
    <n v="43394"/>
    <s v="Loss"/>
    <n v="433940"/>
    <n v="698640"/>
    <x v="0"/>
    <n v="-264700"/>
    <n v="0"/>
    <n v="-264700"/>
    <n v="0"/>
    <n v="-0.6099921648154123"/>
  </r>
  <r>
    <x v="63"/>
    <x v="3"/>
    <x v="2"/>
    <x v="7"/>
    <n v="7"/>
    <n v="66494"/>
    <n v="23913"/>
    <s v="Loss"/>
    <n v="167391"/>
    <n v="465458"/>
    <x v="2"/>
    <n v="-298067"/>
    <n v="0"/>
    <n v="-298067"/>
    <n v="0"/>
    <n v="-1.7806632375695228"/>
  </r>
  <r>
    <x v="64"/>
    <x v="2"/>
    <x v="0"/>
    <x v="9"/>
    <n v="19"/>
    <n v="12534"/>
    <n v="13430"/>
    <s v="Profit"/>
    <n v="255170"/>
    <n v="238146"/>
    <x v="2"/>
    <n v="17024"/>
    <n v="17024"/>
    <n v="0"/>
    <n v="6.6716306775874909E-2"/>
    <n v="0"/>
  </r>
  <r>
    <x v="65"/>
    <x v="0"/>
    <x v="2"/>
    <x v="5"/>
    <n v="2"/>
    <n v="62024"/>
    <n v="52757"/>
    <s v="Loss"/>
    <n v="105514"/>
    <n v="124048"/>
    <x v="0"/>
    <n v="-18534"/>
    <n v="0"/>
    <n v="-18534"/>
    <n v="0"/>
    <n v="-0.17565441552779726"/>
  </r>
  <r>
    <x v="66"/>
    <x v="2"/>
    <x v="7"/>
    <x v="3"/>
    <n v="1"/>
    <n v="66772"/>
    <n v="70161"/>
    <s v="Profit"/>
    <n v="70161"/>
    <n v="66772"/>
    <x v="5"/>
    <n v="3389"/>
    <n v="3389"/>
    <n v="0"/>
    <n v="4.8303188381009395E-2"/>
    <n v="0"/>
  </r>
  <r>
    <x v="34"/>
    <x v="0"/>
    <x v="5"/>
    <x v="8"/>
    <n v="18"/>
    <n v="60446"/>
    <n v="34407"/>
    <s v="Loss"/>
    <n v="619326"/>
    <n v="1088028"/>
    <x v="2"/>
    <n v="-468702"/>
    <n v="0"/>
    <n v="-468702"/>
    <n v="0"/>
    <n v="-0.75679367570552503"/>
  </r>
  <r>
    <x v="67"/>
    <x v="1"/>
    <x v="3"/>
    <x v="2"/>
    <n v="18"/>
    <n v="14718"/>
    <n v="14414"/>
    <s v="Loss"/>
    <n v="259452"/>
    <n v="264924"/>
    <x v="1"/>
    <n v="-5472"/>
    <n v="0"/>
    <n v="-5472"/>
    <n v="0"/>
    <n v="-2.1090606354932703E-2"/>
  </r>
  <r>
    <x v="54"/>
    <x v="3"/>
    <x v="7"/>
    <x v="0"/>
    <n v="7"/>
    <n v="46437"/>
    <n v="52697"/>
    <s v="Profit"/>
    <n v="368879"/>
    <n v="325059"/>
    <x v="2"/>
    <n v="43820"/>
    <n v="43820"/>
    <n v="0"/>
    <n v="0.11879234111998785"/>
    <n v="0"/>
  </r>
  <r>
    <x v="68"/>
    <x v="3"/>
    <x v="3"/>
    <x v="2"/>
    <n v="3"/>
    <n v="65420"/>
    <n v="39479"/>
    <s v="Loss"/>
    <n v="118437"/>
    <n v="196260"/>
    <x v="1"/>
    <n v="-77823"/>
    <n v="0"/>
    <n v="-77823"/>
    <n v="0"/>
    <n v="-0.65708351275361587"/>
  </r>
  <r>
    <x v="69"/>
    <x v="1"/>
    <x v="2"/>
    <x v="3"/>
    <n v="12"/>
    <n v="26758"/>
    <n v="37563"/>
    <s v="Profit"/>
    <n v="450756"/>
    <n v="321096"/>
    <x v="5"/>
    <n v="129660"/>
    <n v="129660"/>
    <n v="0"/>
    <n v="0.28765008119692248"/>
    <n v="0"/>
  </r>
  <r>
    <x v="70"/>
    <x v="1"/>
    <x v="4"/>
    <x v="7"/>
    <n v="17"/>
    <n v="77962"/>
    <n v="5760"/>
    <s v="Loss"/>
    <n v="97920"/>
    <n v="1325354"/>
    <x v="3"/>
    <n v="-1227434"/>
    <n v="0"/>
    <n v="-1227434"/>
    <n v="0"/>
    <n v="-12.535069444444444"/>
  </r>
  <r>
    <x v="65"/>
    <x v="0"/>
    <x v="6"/>
    <x v="6"/>
    <n v="3"/>
    <n v="29838"/>
    <n v="61039"/>
    <s v="Profit"/>
    <n v="183117"/>
    <n v="89514"/>
    <x v="0"/>
    <n v="93603"/>
    <n v="93603"/>
    <n v="0"/>
    <n v="0.51116499287340877"/>
    <n v="0"/>
  </r>
  <r>
    <x v="48"/>
    <x v="3"/>
    <x v="9"/>
    <x v="4"/>
    <n v="8"/>
    <n v="3027"/>
    <n v="61094"/>
    <s v="Profit"/>
    <n v="488752"/>
    <n v="24216"/>
    <x v="3"/>
    <n v="464536"/>
    <n v="464536"/>
    <n v="0"/>
    <n v="0.95045339967918285"/>
    <n v="0"/>
  </r>
  <r>
    <x v="71"/>
    <x v="2"/>
    <x v="4"/>
    <x v="4"/>
    <n v="1"/>
    <n v="11443"/>
    <n v="86727"/>
    <s v="Profit"/>
    <n v="86727"/>
    <n v="11443"/>
    <x v="2"/>
    <n v="75284"/>
    <n v="75284"/>
    <n v="0"/>
    <n v="0.86805723707726545"/>
    <n v="0"/>
  </r>
  <r>
    <x v="72"/>
    <x v="1"/>
    <x v="1"/>
    <x v="7"/>
    <n v="13"/>
    <n v="52147"/>
    <n v="65667"/>
    <s v="Profit"/>
    <n v="853671"/>
    <n v="677911"/>
    <x v="1"/>
    <n v="175760"/>
    <n v="175760"/>
    <n v="0"/>
    <n v="0.20588727976000121"/>
    <n v="0"/>
  </r>
  <r>
    <x v="73"/>
    <x v="0"/>
    <x v="5"/>
    <x v="4"/>
    <n v="7"/>
    <n v="54387"/>
    <n v="25438"/>
    <s v="Loss"/>
    <n v="178066"/>
    <n v="380709"/>
    <x v="3"/>
    <n v="-202643"/>
    <n v="0"/>
    <n v="-202643"/>
    <n v="0"/>
    <n v="-1.1380218570642346"/>
  </r>
  <r>
    <x v="74"/>
    <x v="3"/>
    <x v="2"/>
    <x v="9"/>
    <n v="8"/>
    <n v="42838"/>
    <n v="32171"/>
    <s v="Loss"/>
    <n v="257368"/>
    <n v="342704"/>
    <x v="2"/>
    <n v="-85336"/>
    <n v="0"/>
    <n v="-85336"/>
    <n v="0"/>
    <n v="-0.33157191259208602"/>
  </r>
  <r>
    <x v="75"/>
    <x v="3"/>
    <x v="3"/>
    <x v="4"/>
    <n v="16"/>
    <n v="32398"/>
    <n v="4964"/>
    <s v="Loss"/>
    <n v="79424"/>
    <n v="518368"/>
    <x v="1"/>
    <n v="-438944"/>
    <n v="0"/>
    <n v="-438944"/>
    <n v="0"/>
    <n v="-5.5265914585012084"/>
  </r>
  <r>
    <x v="76"/>
    <x v="3"/>
    <x v="0"/>
    <x v="5"/>
    <n v="15"/>
    <n v="31758"/>
    <n v="83645"/>
    <s v="Profit"/>
    <n v="1254675"/>
    <n v="476370"/>
    <x v="2"/>
    <n v="778305"/>
    <n v="778305"/>
    <n v="0"/>
    <n v="0.62032398828381852"/>
    <n v="0"/>
  </r>
  <r>
    <x v="76"/>
    <x v="1"/>
    <x v="4"/>
    <x v="1"/>
    <n v="6"/>
    <n v="61789"/>
    <n v="37363"/>
    <s v="Loss"/>
    <n v="224178"/>
    <n v="370734"/>
    <x v="2"/>
    <n v="-146556"/>
    <n v="0"/>
    <n v="-146556"/>
    <n v="0"/>
    <n v="-0.65374836067767572"/>
  </r>
  <r>
    <x v="77"/>
    <x v="3"/>
    <x v="6"/>
    <x v="9"/>
    <n v="2"/>
    <n v="53147"/>
    <n v="63539"/>
    <s v="Profit"/>
    <n v="127078"/>
    <n v="106294"/>
    <x v="1"/>
    <n v="20784"/>
    <n v="20784"/>
    <n v="0"/>
    <n v="0.16355309337572199"/>
    <n v="0"/>
  </r>
  <r>
    <x v="71"/>
    <x v="1"/>
    <x v="4"/>
    <x v="8"/>
    <n v="14"/>
    <n v="70621"/>
    <n v="67405"/>
    <s v="Loss"/>
    <n v="943670"/>
    <n v="988694"/>
    <x v="2"/>
    <n v="-45024"/>
    <n v="0"/>
    <n v="-45024"/>
    <n v="0"/>
    <n v="-4.7711594095393516E-2"/>
  </r>
  <r>
    <x v="47"/>
    <x v="0"/>
    <x v="2"/>
    <x v="7"/>
    <n v="13"/>
    <n v="2215"/>
    <n v="76135"/>
    <s v="Profit"/>
    <n v="989755"/>
    <n v="28795"/>
    <x v="3"/>
    <n v="960960"/>
    <n v="960960"/>
    <n v="0"/>
    <n v="0.97090694161686475"/>
    <n v="0"/>
  </r>
  <r>
    <x v="5"/>
    <x v="0"/>
    <x v="1"/>
    <x v="5"/>
    <n v="10"/>
    <n v="33548"/>
    <n v="83534"/>
    <s v="Profit"/>
    <n v="835340"/>
    <n v="335480"/>
    <x v="1"/>
    <n v="499860"/>
    <n v="499860"/>
    <n v="0"/>
    <n v="0.59839107429310223"/>
    <n v="0"/>
  </r>
  <r>
    <x v="78"/>
    <x v="1"/>
    <x v="9"/>
    <x v="0"/>
    <n v="8"/>
    <n v="45978"/>
    <n v="81768"/>
    <s v="Profit"/>
    <n v="654144"/>
    <n v="367824"/>
    <x v="0"/>
    <n v="286320"/>
    <n v="286320"/>
    <n v="0"/>
    <n v="0.43770179043146462"/>
    <n v="0"/>
  </r>
  <r>
    <x v="79"/>
    <x v="3"/>
    <x v="7"/>
    <x v="5"/>
    <n v="16"/>
    <n v="57969"/>
    <n v="58075"/>
    <s v="Profit"/>
    <n v="929200"/>
    <n v="927504"/>
    <x v="2"/>
    <n v="1696"/>
    <n v="1696"/>
    <n v="0"/>
    <n v="1.8252260008609557E-3"/>
    <n v="0"/>
  </r>
  <r>
    <x v="80"/>
    <x v="0"/>
    <x v="3"/>
    <x v="7"/>
    <n v="8"/>
    <n v="17031"/>
    <n v="37714"/>
    <s v="Profit"/>
    <n v="301712"/>
    <n v="136248"/>
    <x v="2"/>
    <n v="165464"/>
    <n v="165464"/>
    <n v="0"/>
    <n v="0.54841703346237469"/>
    <n v="0"/>
  </r>
  <r>
    <x v="81"/>
    <x v="2"/>
    <x v="0"/>
    <x v="7"/>
    <n v="9"/>
    <n v="25144"/>
    <n v="62241"/>
    <s v="Profit"/>
    <n v="560169"/>
    <n v="226296"/>
    <x v="4"/>
    <n v="333873"/>
    <n v="333873"/>
    <n v="0"/>
    <n v="0.59602191481499334"/>
    <n v="0"/>
  </r>
  <r>
    <x v="82"/>
    <x v="1"/>
    <x v="3"/>
    <x v="7"/>
    <n v="8"/>
    <n v="47540"/>
    <n v="87961"/>
    <s v="Profit"/>
    <n v="703688"/>
    <n v="380320"/>
    <x v="5"/>
    <n v="323368"/>
    <n v="323368"/>
    <n v="0"/>
    <n v="0.45953320221461785"/>
    <n v="0"/>
  </r>
  <r>
    <x v="83"/>
    <x v="2"/>
    <x v="6"/>
    <x v="5"/>
    <n v="19"/>
    <n v="43469"/>
    <n v="7735"/>
    <s v="Loss"/>
    <n v="146965"/>
    <n v="825911"/>
    <x v="3"/>
    <n v="-678946"/>
    <n v="0"/>
    <n v="-678946"/>
    <n v="0"/>
    <n v="-4.6197802197802194"/>
  </r>
  <r>
    <x v="84"/>
    <x v="2"/>
    <x v="0"/>
    <x v="0"/>
    <n v="20"/>
    <n v="9543"/>
    <n v="58122"/>
    <s v="Profit"/>
    <n v="1162440"/>
    <n v="190860"/>
    <x v="4"/>
    <n v="971580"/>
    <n v="971580"/>
    <n v="0"/>
    <n v="0.83581088056157737"/>
    <n v="0"/>
  </r>
  <r>
    <x v="85"/>
    <x v="2"/>
    <x v="7"/>
    <x v="6"/>
    <n v="13"/>
    <n v="3238"/>
    <n v="15676"/>
    <s v="Profit"/>
    <n v="203788"/>
    <n v="42094"/>
    <x v="1"/>
    <n v="161694"/>
    <n v="161694"/>
    <n v="0"/>
    <n v="0.7934422046440418"/>
    <n v="0"/>
  </r>
  <r>
    <x v="82"/>
    <x v="2"/>
    <x v="6"/>
    <x v="4"/>
    <n v="19"/>
    <n v="51040"/>
    <n v="3009"/>
    <s v="Loss"/>
    <n v="57171"/>
    <n v="969760"/>
    <x v="5"/>
    <n v="-912589"/>
    <n v="0"/>
    <n v="-912589"/>
    <n v="0"/>
    <n v="-15.962445995347291"/>
  </r>
  <r>
    <x v="86"/>
    <x v="2"/>
    <x v="0"/>
    <x v="7"/>
    <n v="14"/>
    <n v="59907"/>
    <n v="5265"/>
    <s v="Loss"/>
    <n v="73710"/>
    <n v="838698"/>
    <x v="0"/>
    <n v="-764988"/>
    <n v="0"/>
    <n v="-764988"/>
    <n v="0"/>
    <n v="-10.378347578347578"/>
  </r>
  <r>
    <x v="87"/>
    <x v="1"/>
    <x v="2"/>
    <x v="5"/>
    <n v="11"/>
    <n v="19864"/>
    <n v="36439"/>
    <s v="Profit"/>
    <n v="400829"/>
    <n v="218504"/>
    <x v="5"/>
    <n v="182325"/>
    <n v="182325"/>
    <n v="0"/>
    <n v="0.45486978237602571"/>
    <n v="0"/>
  </r>
  <r>
    <x v="12"/>
    <x v="1"/>
    <x v="3"/>
    <x v="1"/>
    <n v="15"/>
    <n v="18311"/>
    <n v="36725"/>
    <s v="Profit"/>
    <n v="550875"/>
    <n v="274665"/>
    <x v="4"/>
    <n v="276210"/>
    <n v="276210"/>
    <n v="0"/>
    <n v="0.50140231449965966"/>
    <n v="0"/>
  </r>
  <r>
    <x v="32"/>
    <x v="1"/>
    <x v="3"/>
    <x v="8"/>
    <n v="11"/>
    <n v="29284"/>
    <n v="20497"/>
    <s v="Loss"/>
    <n v="225467"/>
    <n v="322124"/>
    <x v="1"/>
    <n v="-96657"/>
    <n v="0"/>
    <n v="-96657"/>
    <n v="0"/>
    <n v="-0.42869688247060544"/>
  </r>
  <r>
    <x v="88"/>
    <x v="0"/>
    <x v="3"/>
    <x v="8"/>
    <n v="1"/>
    <n v="22720"/>
    <n v="2914"/>
    <s v="Loss"/>
    <n v="2914"/>
    <n v="22720"/>
    <x v="1"/>
    <n v="-19806"/>
    <n v="0"/>
    <n v="-19806"/>
    <n v="0"/>
    <n v="-6.7968428277282085"/>
  </r>
  <r>
    <x v="89"/>
    <x v="0"/>
    <x v="3"/>
    <x v="5"/>
    <n v="13"/>
    <n v="52990"/>
    <n v="55020"/>
    <s v="Profit"/>
    <n v="715260"/>
    <n v="688870"/>
    <x v="4"/>
    <n v="26390"/>
    <n v="26390"/>
    <n v="0"/>
    <n v="3.689567430025445E-2"/>
    <n v="0"/>
  </r>
  <r>
    <x v="1"/>
    <x v="2"/>
    <x v="6"/>
    <x v="1"/>
    <n v="3"/>
    <n v="54128"/>
    <n v="38014"/>
    <s v="Loss"/>
    <n v="114042"/>
    <n v="162384"/>
    <x v="0"/>
    <n v="-48342"/>
    <n v="0"/>
    <n v="-48342"/>
    <n v="0"/>
    <n v="-0.4238964591992424"/>
  </r>
  <r>
    <x v="90"/>
    <x v="0"/>
    <x v="5"/>
    <x v="3"/>
    <n v="2"/>
    <n v="42558"/>
    <n v="66700"/>
    <s v="Profit"/>
    <n v="133400"/>
    <n v="85116"/>
    <x v="5"/>
    <n v="48284"/>
    <n v="48284"/>
    <n v="0"/>
    <n v="0.36194902548725638"/>
    <n v="0"/>
  </r>
  <r>
    <x v="91"/>
    <x v="0"/>
    <x v="2"/>
    <x v="8"/>
    <n v="4"/>
    <n v="69498"/>
    <n v="70225"/>
    <s v="Profit"/>
    <n v="280900"/>
    <n v="277992"/>
    <x v="0"/>
    <n v="2908"/>
    <n v="2908"/>
    <n v="0"/>
    <n v="1.0352438590245639E-2"/>
    <n v="0"/>
  </r>
  <r>
    <x v="92"/>
    <x v="3"/>
    <x v="4"/>
    <x v="3"/>
    <n v="17"/>
    <n v="71449"/>
    <n v="24594"/>
    <s v="Loss"/>
    <n v="418098"/>
    <n v="1214633"/>
    <x v="4"/>
    <n v="-796535"/>
    <n v="0"/>
    <n v="-796535"/>
    <n v="0"/>
    <n v="-1.9051394649101407"/>
  </r>
  <r>
    <x v="69"/>
    <x v="2"/>
    <x v="8"/>
    <x v="0"/>
    <n v="13"/>
    <n v="56210"/>
    <n v="61519"/>
    <s v="Profit"/>
    <n v="799747"/>
    <n v="730730"/>
    <x v="5"/>
    <n v="69017"/>
    <n v="69017"/>
    <n v="0"/>
    <n v="8.629854191388027E-2"/>
    <n v="0"/>
  </r>
  <r>
    <x v="93"/>
    <x v="2"/>
    <x v="5"/>
    <x v="3"/>
    <n v="1"/>
    <n v="32921"/>
    <n v="73690"/>
    <s v="Profit"/>
    <n v="73690"/>
    <n v="32921"/>
    <x v="1"/>
    <n v="40769"/>
    <n v="40769"/>
    <n v="0"/>
    <n v="0.5532501017777175"/>
    <n v="0"/>
  </r>
  <r>
    <x v="94"/>
    <x v="1"/>
    <x v="0"/>
    <x v="3"/>
    <n v="2"/>
    <n v="45904"/>
    <n v="68702"/>
    <s v="Profit"/>
    <n v="137404"/>
    <n v="91808"/>
    <x v="1"/>
    <n v="45596"/>
    <n v="45596"/>
    <n v="0"/>
    <n v="0.33183895665337254"/>
    <n v="0"/>
  </r>
  <r>
    <x v="55"/>
    <x v="3"/>
    <x v="3"/>
    <x v="4"/>
    <n v="7"/>
    <n v="34370"/>
    <n v="25723"/>
    <s v="Loss"/>
    <n v="180061"/>
    <n v="240590"/>
    <x v="5"/>
    <n v="-60529"/>
    <n v="0"/>
    <n v="-60529"/>
    <n v="0"/>
    <n v="-0.33615830190879759"/>
  </r>
  <r>
    <x v="18"/>
    <x v="0"/>
    <x v="3"/>
    <x v="1"/>
    <n v="3"/>
    <n v="50404"/>
    <n v="25476"/>
    <s v="Loss"/>
    <n v="76428"/>
    <n v="151212"/>
    <x v="0"/>
    <n v="-74784"/>
    <n v="0"/>
    <n v="-74784"/>
    <n v="0"/>
    <n v="-0.97848955880043964"/>
  </r>
  <r>
    <x v="50"/>
    <x v="3"/>
    <x v="4"/>
    <x v="6"/>
    <n v="13"/>
    <n v="17076"/>
    <n v="11410"/>
    <s v="Loss"/>
    <n v="148330"/>
    <n v="221988"/>
    <x v="0"/>
    <n v="-73658"/>
    <n v="0"/>
    <n v="-73658"/>
    <n v="0"/>
    <n v="-0.49658194566170027"/>
  </r>
  <r>
    <x v="95"/>
    <x v="2"/>
    <x v="4"/>
    <x v="6"/>
    <n v="7"/>
    <n v="62300"/>
    <n v="6683"/>
    <s v="Loss"/>
    <n v="46781"/>
    <n v="436100"/>
    <x v="4"/>
    <n v="-389319"/>
    <n v="0"/>
    <n v="-389319"/>
    <n v="0"/>
    <n v="-8.3221607062696386"/>
  </r>
  <r>
    <x v="96"/>
    <x v="2"/>
    <x v="6"/>
    <x v="1"/>
    <n v="2"/>
    <n v="11292"/>
    <n v="12523"/>
    <s v="Profit"/>
    <n v="25046"/>
    <n v="22584"/>
    <x v="3"/>
    <n v="2462"/>
    <n v="2462"/>
    <n v="0"/>
    <n v="9.8299129601533183E-2"/>
    <n v="0"/>
  </r>
  <r>
    <x v="97"/>
    <x v="1"/>
    <x v="4"/>
    <x v="7"/>
    <n v="6"/>
    <n v="22870"/>
    <n v="46206"/>
    <s v="Profit"/>
    <n v="277236"/>
    <n v="137220"/>
    <x v="0"/>
    <n v="140016"/>
    <n v="140016"/>
    <n v="0"/>
    <n v="0.50504263515560754"/>
    <n v="0"/>
  </r>
  <r>
    <x v="98"/>
    <x v="2"/>
    <x v="9"/>
    <x v="8"/>
    <n v="15"/>
    <n v="45641"/>
    <n v="36801"/>
    <s v="Loss"/>
    <n v="552015"/>
    <n v="684615"/>
    <x v="0"/>
    <n v="-132600"/>
    <n v="0"/>
    <n v="-132600"/>
    <n v="0"/>
    <n v="-0.24021086383522186"/>
  </r>
  <r>
    <x v="72"/>
    <x v="2"/>
    <x v="4"/>
    <x v="9"/>
    <n v="14"/>
    <n v="26253"/>
    <n v="17728"/>
    <s v="Loss"/>
    <n v="248192"/>
    <n v="367542"/>
    <x v="1"/>
    <n v="-119350"/>
    <n v="0"/>
    <n v="-119350"/>
    <n v="0"/>
    <n v="-0.48087770758122744"/>
  </r>
  <r>
    <x v="57"/>
    <x v="1"/>
    <x v="6"/>
    <x v="0"/>
    <n v="3"/>
    <n v="11089"/>
    <n v="68436"/>
    <s v="Profit"/>
    <n v="205308"/>
    <n v="33267"/>
    <x v="4"/>
    <n v="172041"/>
    <n v="172041"/>
    <n v="0"/>
    <n v="0.83796539832836514"/>
    <n v="0"/>
  </r>
  <r>
    <x v="38"/>
    <x v="3"/>
    <x v="6"/>
    <x v="0"/>
    <n v="13"/>
    <n v="36134"/>
    <n v="8826"/>
    <s v="Loss"/>
    <n v="114738"/>
    <n v="469742"/>
    <x v="1"/>
    <n v="-355004"/>
    <n v="0"/>
    <n v="-355004"/>
    <n v="0"/>
    <n v="-3.0940403353727621"/>
  </r>
  <r>
    <x v="48"/>
    <x v="0"/>
    <x v="7"/>
    <x v="3"/>
    <n v="11"/>
    <n v="5208"/>
    <n v="38562"/>
    <s v="Profit"/>
    <n v="424182"/>
    <n v="57288"/>
    <x v="3"/>
    <n v="366894"/>
    <n v="366894"/>
    <n v="0"/>
    <n v="0.86494476427571187"/>
    <n v="0"/>
  </r>
  <r>
    <x v="99"/>
    <x v="2"/>
    <x v="2"/>
    <x v="5"/>
    <n v="18"/>
    <n v="65925"/>
    <n v="77078"/>
    <s v="Profit"/>
    <n v="1387404"/>
    <n v="1186650"/>
    <x v="5"/>
    <n v="200754"/>
    <n v="200754"/>
    <n v="0"/>
    <n v="0.14469757907574146"/>
    <n v="0"/>
  </r>
  <r>
    <x v="100"/>
    <x v="0"/>
    <x v="0"/>
    <x v="9"/>
    <n v="19"/>
    <n v="71156"/>
    <n v="88875"/>
    <s v="Profit"/>
    <n v="1688625"/>
    <n v="1351964"/>
    <x v="4"/>
    <n v="336661"/>
    <n v="336661"/>
    <n v="0"/>
    <n v="0.19936990154711673"/>
    <n v="0"/>
  </r>
  <r>
    <x v="8"/>
    <x v="2"/>
    <x v="0"/>
    <x v="6"/>
    <n v="4"/>
    <n v="24118"/>
    <n v="83077"/>
    <s v="Profit"/>
    <n v="332308"/>
    <n v="96472"/>
    <x v="0"/>
    <n v="235836"/>
    <n v="235836"/>
    <n v="0"/>
    <n v="0.70969100954536157"/>
    <n v="0"/>
  </r>
  <r>
    <x v="101"/>
    <x v="1"/>
    <x v="1"/>
    <x v="7"/>
    <n v="10"/>
    <n v="67897"/>
    <n v="47584"/>
    <s v="Loss"/>
    <n v="475840"/>
    <n v="678970"/>
    <x v="5"/>
    <n v="-203130"/>
    <n v="0"/>
    <n v="-203130"/>
    <n v="0"/>
    <n v="-0.42688718897108274"/>
  </r>
  <r>
    <x v="60"/>
    <x v="2"/>
    <x v="1"/>
    <x v="6"/>
    <n v="8"/>
    <n v="10037"/>
    <n v="81944"/>
    <s v="Profit"/>
    <n v="655552"/>
    <n v="80296"/>
    <x v="4"/>
    <n v="575256"/>
    <n v="575256"/>
    <n v="0"/>
    <n v="0.87751391193986139"/>
    <n v="0"/>
  </r>
  <r>
    <x v="4"/>
    <x v="0"/>
    <x v="2"/>
    <x v="0"/>
    <n v="20"/>
    <n v="45603"/>
    <n v="19309"/>
    <s v="Loss"/>
    <n v="386180"/>
    <n v="912060"/>
    <x v="3"/>
    <n v="-525880"/>
    <n v="0"/>
    <n v="-525880"/>
    <n v="0"/>
    <n v="-1.3617484074783779"/>
  </r>
  <r>
    <x v="102"/>
    <x v="2"/>
    <x v="0"/>
    <x v="3"/>
    <n v="10"/>
    <n v="25386"/>
    <n v="78490"/>
    <s v="Profit"/>
    <n v="784900"/>
    <n v="253860"/>
    <x v="5"/>
    <n v="531040"/>
    <n v="531040"/>
    <n v="0"/>
    <n v="0.67657026372786344"/>
    <n v="0"/>
  </r>
  <r>
    <x v="88"/>
    <x v="3"/>
    <x v="5"/>
    <x v="2"/>
    <n v="20"/>
    <n v="77489"/>
    <n v="10065"/>
    <s v="Loss"/>
    <n v="201300"/>
    <n v="1549780"/>
    <x v="1"/>
    <n v="-1348480"/>
    <n v="0"/>
    <n v="-1348480"/>
    <n v="0"/>
    <n v="-6.6988574267262795"/>
  </r>
  <r>
    <x v="103"/>
    <x v="3"/>
    <x v="3"/>
    <x v="7"/>
    <n v="10"/>
    <n v="11873"/>
    <n v="36676"/>
    <s v="Profit"/>
    <n v="366760"/>
    <n v="118730"/>
    <x v="3"/>
    <n v="248030"/>
    <n v="248030"/>
    <n v="0"/>
    <n v="0.67627331224779152"/>
    <n v="0"/>
  </r>
  <r>
    <x v="104"/>
    <x v="0"/>
    <x v="4"/>
    <x v="2"/>
    <n v="8"/>
    <n v="32998"/>
    <n v="73007"/>
    <s v="Profit"/>
    <n v="584056"/>
    <n v="263984"/>
    <x v="4"/>
    <n v="320072"/>
    <n v="320072"/>
    <n v="0"/>
    <n v="0.54801594367663375"/>
    <n v="0"/>
  </r>
  <r>
    <x v="105"/>
    <x v="2"/>
    <x v="2"/>
    <x v="8"/>
    <n v="2"/>
    <n v="51314"/>
    <n v="18981"/>
    <s v="Loss"/>
    <n v="37962"/>
    <n v="102628"/>
    <x v="5"/>
    <n v="-64666"/>
    <n v="0"/>
    <n v="-64666"/>
    <n v="0"/>
    <n v="-1.7034402823876509"/>
  </r>
  <r>
    <x v="106"/>
    <x v="2"/>
    <x v="8"/>
    <x v="3"/>
    <n v="6"/>
    <n v="21555"/>
    <n v="2433"/>
    <s v="Loss"/>
    <n v="14598"/>
    <n v="129330"/>
    <x v="3"/>
    <n v="-114732"/>
    <n v="0"/>
    <n v="-114732"/>
    <n v="0"/>
    <n v="-7.8594327990135637"/>
  </r>
  <r>
    <x v="107"/>
    <x v="0"/>
    <x v="3"/>
    <x v="5"/>
    <n v="10"/>
    <n v="44396"/>
    <n v="14334"/>
    <s v="Loss"/>
    <n v="143340"/>
    <n v="443960"/>
    <x v="2"/>
    <n v="-300620"/>
    <n v="0"/>
    <n v="-300620"/>
    <n v="0"/>
    <n v="-2.0972512906376446"/>
  </r>
  <r>
    <x v="64"/>
    <x v="0"/>
    <x v="8"/>
    <x v="4"/>
    <n v="9"/>
    <n v="20425"/>
    <n v="31172"/>
    <s v="Profit"/>
    <n v="280548"/>
    <n v="183825"/>
    <x v="2"/>
    <n v="96723"/>
    <n v="96723"/>
    <n v="0"/>
    <n v="0.34476453227255227"/>
    <n v="0"/>
  </r>
  <r>
    <x v="19"/>
    <x v="0"/>
    <x v="1"/>
    <x v="0"/>
    <n v="13"/>
    <n v="14998"/>
    <n v="2080"/>
    <s v="Loss"/>
    <n v="27040"/>
    <n v="194974"/>
    <x v="5"/>
    <n v="-167934"/>
    <n v="0"/>
    <n v="-167934"/>
    <n v="0"/>
    <n v="-6.210576923076923"/>
  </r>
  <r>
    <x v="55"/>
    <x v="1"/>
    <x v="8"/>
    <x v="8"/>
    <n v="18"/>
    <n v="58389"/>
    <n v="82258"/>
    <s v="Profit"/>
    <n v="1480644"/>
    <n v="1051002"/>
    <x v="5"/>
    <n v="429642"/>
    <n v="429642"/>
    <n v="0"/>
    <n v="0.29017238444892895"/>
    <n v="0"/>
  </r>
  <r>
    <x v="108"/>
    <x v="0"/>
    <x v="1"/>
    <x v="0"/>
    <n v="19"/>
    <n v="59845"/>
    <n v="48486"/>
    <s v="Loss"/>
    <n v="921234"/>
    <n v="1137055"/>
    <x v="1"/>
    <n v="-215821"/>
    <n v="0"/>
    <n v="-215821"/>
    <n v="0"/>
    <n v="-0.23427381099698882"/>
  </r>
  <r>
    <x v="109"/>
    <x v="0"/>
    <x v="0"/>
    <x v="0"/>
    <n v="17"/>
    <n v="44839"/>
    <n v="18352"/>
    <s v="Loss"/>
    <n v="311984"/>
    <n v="762263"/>
    <x v="5"/>
    <n v="-450279"/>
    <n v="0"/>
    <n v="-450279"/>
    <n v="0"/>
    <n v="-1.4432759372275501"/>
  </r>
  <r>
    <x v="21"/>
    <x v="3"/>
    <x v="6"/>
    <x v="2"/>
    <n v="16"/>
    <n v="69714"/>
    <n v="83195"/>
    <s v="Profit"/>
    <n v="1331120"/>
    <n v="1115424"/>
    <x v="4"/>
    <n v="215696"/>
    <n v="215696"/>
    <n v="0"/>
    <n v="0.16204098804014663"/>
    <n v="0"/>
  </r>
  <r>
    <x v="13"/>
    <x v="0"/>
    <x v="7"/>
    <x v="0"/>
    <n v="12"/>
    <n v="46411"/>
    <n v="46252"/>
    <s v="Loss"/>
    <n v="555024"/>
    <n v="556932"/>
    <x v="4"/>
    <n v="-1908"/>
    <n v="0"/>
    <n v="-1908"/>
    <n v="0"/>
    <n v="-3.4376891810083887E-3"/>
  </r>
  <r>
    <x v="70"/>
    <x v="1"/>
    <x v="3"/>
    <x v="6"/>
    <n v="13"/>
    <n v="33539"/>
    <n v="86965"/>
    <s v="Profit"/>
    <n v="1130545"/>
    <n v="436007"/>
    <x v="3"/>
    <n v="694538"/>
    <n v="694538"/>
    <n v="0"/>
    <n v="0.61433910193756114"/>
    <n v="0"/>
  </r>
  <r>
    <x v="110"/>
    <x v="1"/>
    <x v="9"/>
    <x v="5"/>
    <n v="7"/>
    <n v="77863"/>
    <n v="42685"/>
    <s v="Loss"/>
    <n v="298795"/>
    <n v="545041"/>
    <x v="3"/>
    <n v="-246246"/>
    <n v="0"/>
    <n v="-246246"/>
    <n v="0"/>
    <n v="-0.82413025653039707"/>
  </r>
  <r>
    <x v="111"/>
    <x v="0"/>
    <x v="3"/>
    <x v="6"/>
    <n v="14"/>
    <n v="13829"/>
    <n v="34345"/>
    <s v="Profit"/>
    <n v="480830"/>
    <n v="193606"/>
    <x v="1"/>
    <n v="287224"/>
    <n v="287224"/>
    <n v="0"/>
    <n v="0.59735041490755569"/>
    <n v="0"/>
  </r>
  <r>
    <x v="70"/>
    <x v="2"/>
    <x v="4"/>
    <x v="7"/>
    <n v="1"/>
    <n v="10148"/>
    <n v="51387"/>
    <s v="Profit"/>
    <n v="51387"/>
    <n v="10148"/>
    <x v="3"/>
    <n v="41239"/>
    <n v="41239"/>
    <n v="0"/>
    <n v="0.80251814661295662"/>
    <n v="0"/>
  </r>
  <r>
    <x v="36"/>
    <x v="0"/>
    <x v="6"/>
    <x v="1"/>
    <n v="6"/>
    <n v="67365"/>
    <n v="24236"/>
    <s v="Loss"/>
    <n v="145416"/>
    <n v="404190"/>
    <x v="1"/>
    <n v="-258774"/>
    <n v="0"/>
    <n v="-258774"/>
    <n v="0"/>
    <n v="-1.7795428288496451"/>
  </r>
  <r>
    <x v="17"/>
    <x v="0"/>
    <x v="3"/>
    <x v="3"/>
    <n v="1"/>
    <n v="18686"/>
    <n v="79648"/>
    <s v="Profit"/>
    <n v="79648"/>
    <n v="18686"/>
    <x v="1"/>
    <n v="60962"/>
    <n v="60962"/>
    <n v="0"/>
    <n v="0.76539272800321412"/>
    <n v="0"/>
  </r>
  <r>
    <x v="10"/>
    <x v="2"/>
    <x v="0"/>
    <x v="5"/>
    <n v="4"/>
    <n v="66527"/>
    <n v="3419"/>
    <s v="Loss"/>
    <n v="13676"/>
    <n v="266108"/>
    <x v="3"/>
    <n v="-252432"/>
    <n v="0"/>
    <n v="-252432"/>
    <n v="0"/>
    <n v="-18.458028663351858"/>
  </r>
  <r>
    <x v="112"/>
    <x v="3"/>
    <x v="8"/>
    <x v="9"/>
    <n v="1"/>
    <n v="47881"/>
    <n v="42001"/>
    <s v="Loss"/>
    <n v="42001"/>
    <n v="47881"/>
    <x v="4"/>
    <n v="-5880"/>
    <n v="0"/>
    <n v="-5880"/>
    <n v="0"/>
    <n v="-0.13999666674602987"/>
  </r>
  <r>
    <x v="27"/>
    <x v="3"/>
    <x v="4"/>
    <x v="7"/>
    <n v="10"/>
    <n v="53044"/>
    <n v="23786"/>
    <s v="Loss"/>
    <n v="237860"/>
    <n v="530440"/>
    <x v="0"/>
    <n v="-292580"/>
    <n v="0"/>
    <n v="-292580"/>
    <n v="0"/>
    <n v="-1.230051290675187"/>
  </r>
  <r>
    <x v="113"/>
    <x v="3"/>
    <x v="6"/>
    <x v="0"/>
    <n v="6"/>
    <n v="2590"/>
    <n v="49698"/>
    <s v="Profit"/>
    <n v="298188"/>
    <n v="15540"/>
    <x v="2"/>
    <n v="282648"/>
    <n v="282648"/>
    <n v="0"/>
    <n v="0.94788522676968889"/>
    <n v="0"/>
  </r>
  <r>
    <x v="81"/>
    <x v="0"/>
    <x v="6"/>
    <x v="3"/>
    <n v="8"/>
    <n v="51443"/>
    <n v="38234"/>
    <s v="Loss"/>
    <n v="305872"/>
    <n v="411544"/>
    <x v="4"/>
    <n v="-105672"/>
    <n v="0"/>
    <n v="-105672"/>
    <n v="0"/>
    <n v="-0.34547784694251188"/>
  </r>
  <r>
    <x v="32"/>
    <x v="2"/>
    <x v="9"/>
    <x v="4"/>
    <n v="16"/>
    <n v="47001"/>
    <n v="71298"/>
    <s v="Profit"/>
    <n v="1140768"/>
    <n v="752016"/>
    <x v="1"/>
    <n v="388752"/>
    <n v="388752"/>
    <n v="0"/>
    <n v="0.34078094757216193"/>
    <n v="0"/>
  </r>
  <r>
    <x v="11"/>
    <x v="2"/>
    <x v="5"/>
    <x v="7"/>
    <n v="13"/>
    <n v="67291"/>
    <n v="72985"/>
    <s v="Profit"/>
    <n v="948805"/>
    <n v="874783"/>
    <x v="1"/>
    <n v="74022"/>
    <n v="74022"/>
    <n v="0"/>
    <n v="7.8016030691237928E-2"/>
    <n v="0"/>
  </r>
  <r>
    <x v="9"/>
    <x v="3"/>
    <x v="0"/>
    <x v="6"/>
    <n v="14"/>
    <n v="46294"/>
    <n v="44227"/>
    <s v="Loss"/>
    <n v="619178"/>
    <n v="648116"/>
    <x v="3"/>
    <n v="-28938"/>
    <n v="0"/>
    <n v="-28938"/>
    <n v="0"/>
    <n v="-4.6736156646392475E-2"/>
  </r>
  <r>
    <x v="114"/>
    <x v="1"/>
    <x v="8"/>
    <x v="8"/>
    <n v="14"/>
    <n v="76355"/>
    <n v="71447"/>
    <s v="Loss"/>
    <n v="1000258"/>
    <n v="1068970"/>
    <x v="0"/>
    <n v="-68712"/>
    <n v="0"/>
    <n v="-68712"/>
    <n v="0"/>
    <n v="-6.8694276876565846E-2"/>
  </r>
  <r>
    <x v="115"/>
    <x v="2"/>
    <x v="0"/>
    <x v="6"/>
    <n v="13"/>
    <n v="11507"/>
    <n v="56368"/>
    <s v="Profit"/>
    <n v="732784"/>
    <n v="149591"/>
    <x v="5"/>
    <n v="583193"/>
    <n v="583193"/>
    <n v="0"/>
    <n v="0.79585935282429743"/>
    <n v="0"/>
  </r>
  <r>
    <x v="16"/>
    <x v="2"/>
    <x v="5"/>
    <x v="1"/>
    <n v="13"/>
    <n v="34013"/>
    <n v="89492"/>
    <s v="Profit"/>
    <n v="1163396"/>
    <n v="442169"/>
    <x v="3"/>
    <n v="721227"/>
    <n v="721227"/>
    <n v="0"/>
    <n v="0.61993250793367005"/>
    <n v="0"/>
  </r>
  <r>
    <x v="93"/>
    <x v="1"/>
    <x v="4"/>
    <x v="4"/>
    <n v="15"/>
    <n v="69797"/>
    <n v="48777"/>
    <s v="Loss"/>
    <n v="731655"/>
    <n v="1046955"/>
    <x v="1"/>
    <n v="-315300"/>
    <n v="0"/>
    <n v="-315300"/>
    <n v="0"/>
    <n v="-0.43094081226807718"/>
  </r>
  <r>
    <x v="8"/>
    <x v="3"/>
    <x v="5"/>
    <x v="8"/>
    <n v="16"/>
    <n v="55861"/>
    <n v="60492"/>
    <s v="Profit"/>
    <n v="967872"/>
    <n v="893776"/>
    <x v="0"/>
    <n v="74096"/>
    <n v="74096"/>
    <n v="0"/>
    <n v="7.6555577597037627E-2"/>
    <n v="0"/>
  </r>
  <r>
    <x v="76"/>
    <x v="3"/>
    <x v="8"/>
    <x v="4"/>
    <n v="20"/>
    <n v="58345"/>
    <n v="46333"/>
    <s v="Loss"/>
    <n v="926660"/>
    <n v="1166900"/>
    <x v="2"/>
    <n v="-240240"/>
    <n v="0"/>
    <n v="-240240"/>
    <n v="0"/>
    <n v="-0.25925366369542224"/>
  </r>
  <r>
    <x v="36"/>
    <x v="3"/>
    <x v="0"/>
    <x v="1"/>
    <n v="5"/>
    <n v="28559"/>
    <n v="31160"/>
    <s v="Profit"/>
    <n v="155800"/>
    <n v="142795"/>
    <x v="1"/>
    <n v="13005"/>
    <n v="13005"/>
    <n v="0"/>
    <n v="8.3472400513478817E-2"/>
    <n v="0"/>
  </r>
  <r>
    <x v="75"/>
    <x v="1"/>
    <x v="6"/>
    <x v="3"/>
    <n v="14"/>
    <n v="21688"/>
    <n v="39920"/>
    <s v="Profit"/>
    <n v="558880"/>
    <n v="303632"/>
    <x v="1"/>
    <n v="255248"/>
    <n v="255248"/>
    <n v="0"/>
    <n v="0.45671342685370742"/>
    <n v="0"/>
  </r>
  <r>
    <x v="73"/>
    <x v="1"/>
    <x v="8"/>
    <x v="9"/>
    <n v="13"/>
    <n v="34050"/>
    <n v="60004"/>
    <s v="Profit"/>
    <n v="780052"/>
    <n v="442650"/>
    <x v="3"/>
    <n v="337402"/>
    <n v="337402"/>
    <n v="0"/>
    <n v="0.43253783081127922"/>
    <n v="0"/>
  </r>
  <r>
    <x v="10"/>
    <x v="1"/>
    <x v="5"/>
    <x v="3"/>
    <n v="4"/>
    <n v="32983"/>
    <n v="3111"/>
    <s v="Loss"/>
    <n v="12444"/>
    <n v="131932"/>
    <x v="3"/>
    <n v="-119488"/>
    <n v="0"/>
    <n v="-119488"/>
    <n v="0"/>
    <n v="-9.602057216329154"/>
  </r>
  <r>
    <x v="103"/>
    <x v="3"/>
    <x v="0"/>
    <x v="0"/>
    <n v="13"/>
    <n v="28310"/>
    <n v="64352"/>
    <s v="Profit"/>
    <n v="836576"/>
    <n v="368030"/>
    <x v="3"/>
    <n v="468546"/>
    <n v="468546"/>
    <n v="0"/>
    <n v="0.5600758329189458"/>
    <n v="0"/>
  </r>
  <r>
    <x v="12"/>
    <x v="1"/>
    <x v="2"/>
    <x v="8"/>
    <n v="11"/>
    <n v="30822"/>
    <n v="21487"/>
    <s v="Loss"/>
    <n v="236357"/>
    <n v="339042"/>
    <x v="4"/>
    <n v="-102685"/>
    <n v="0"/>
    <n v="-102685"/>
    <n v="0"/>
    <n v="-0.43444873644529253"/>
  </r>
  <r>
    <x v="116"/>
    <x v="2"/>
    <x v="1"/>
    <x v="2"/>
    <n v="19"/>
    <n v="58149"/>
    <n v="74932"/>
    <s v="Profit"/>
    <n v="1423708"/>
    <n v="1104831"/>
    <x v="4"/>
    <n v="318877"/>
    <n v="318877"/>
    <n v="0"/>
    <n v="0.22397640527411519"/>
    <n v="0"/>
  </r>
  <r>
    <x v="76"/>
    <x v="3"/>
    <x v="9"/>
    <x v="3"/>
    <n v="14"/>
    <n v="41735"/>
    <n v="64912"/>
    <s v="Profit"/>
    <n v="908768"/>
    <n v="584290"/>
    <x v="2"/>
    <n v="324478"/>
    <n v="324478"/>
    <n v="0"/>
    <n v="0.35705262509243285"/>
    <n v="0"/>
  </r>
  <r>
    <x v="95"/>
    <x v="1"/>
    <x v="9"/>
    <x v="4"/>
    <n v="3"/>
    <n v="46231"/>
    <n v="66746"/>
    <s v="Profit"/>
    <n v="200238"/>
    <n v="138693"/>
    <x v="4"/>
    <n v="61545"/>
    <n v="61545"/>
    <n v="0"/>
    <n v="0.30735924250142332"/>
    <n v="0"/>
  </r>
  <r>
    <x v="117"/>
    <x v="3"/>
    <x v="8"/>
    <x v="0"/>
    <n v="12"/>
    <n v="26727"/>
    <n v="47140"/>
    <s v="Profit"/>
    <n v="565680"/>
    <n v="320724"/>
    <x v="2"/>
    <n v="244956"/>
    <n v="244956"/>
    <n v="0"/>
    <n v="0.43302927450148493"/>
    <n v="0"/>
  </r>
  <r>
    <x v="118"/>
    <x v="2"/>
    <x v="9"/>
    <x v="6"/>
    <n v="11"/>
    <n v="35989"/>
    <n v="30231"/>
    <s v="Loss"/>
    <n v="332541"/>
    <n v="395879"/>
    <x v="5"/>
    <n v="-63338"/>
    <n v="0"/>
    <n v="-63338"/>
    <n v="0"/>
    <n v="-0.19046673943964804"/>
  </r>
  <r>
    <x v="119"/>
    <x v="2"/>
    <x v="9"/>
    <x v="0"/>
    <n v="18"/>
    <n v="38939"/>
    <n v="23964"/>
    <s v="Loss"/>
    <n v="431352"/>
    <n v="700902"/>
    <x v="0"/>
    <n v="-269550"/>
    <n v="0"/>
    <n v="-269550"/>
    <n v="0"/>
    <n v="-0.62489567684860625"/>
  </r>
  <r>
    <x v="76"/>
    <x v="3"/>
    <x v="0"/>
    <x v="9"/>
    <n v="17"/>
    <n v="14220"/>
    <n v="7793"/>
    <s v="Loss"/>
    <n v="132481"/>
    <n v="241740"/>
    <x v="2"/>
    <n v="-109259"/>
    <n v="0"/>
    <n v="-109259"/>
    <n v="0"/>
    <n v="-0.82471448736045172"/>
  </r>
  <r>
    <x v="120"/>
    <x v="1"/>
    <x v="4"/>
    <x v="6"/>
    <n v="10"/>
    <n v="20519"/>
    <n v="81788"/>
    <s v="Profit"/>
    <n v="817880"/>
    <n v="205190"/>
    <x v="5"/>
    <n v="612690"/>
    <n v="612690"/>
    <n v="0"/>
    <n v="0.74911967525798406"/>
    <n v="0"/>
  </r>
  <r>
    <x v="8"/>
    <x v="2"/>
    <x v="3"/>
    <x v="3"/>
    <n v="5"/>
    <n v="17333"/>
    <n v="66073"/>
    <s v="Profit"/>
    <n v="330365"/>
    <n v="86665"/>
    <x v="0"/>
    <n v="243700"/>
    <n v="243700"/>
    <n v="0"/>
    <n v="0.73766894192786769"/>
    <n v="0"/>
  </r>
  <r>
    <x v="22"/>
    <x v="2"/>
    <x v="2"/>
    <x v="6"/>
    <n v="9"/>
    <n v="5431"/>
    <n v="27777"/>
    <s v="Profit"/>
    <n v="249993"/>
    <n v="48879"/>
    <x v="0"/>
    <n v="201114"/>
    <n v="201114"/>
    <n v="0"/>
    <n v="0.80447852539871112"/>
    <n v="0"/>
  </r>
  <r>
    <x v="42"/>
    <x v="2"/>
    <x v="1"/>
    <x v="7"/>
    <n v="11"/>
    <n v="67922"/>
    <n v="30391"/>
    <s v="Loss"/>
    <n v="334301"/>
    <n v="747142"/>
    <x v="1"/>
    <n v="-412841"/>
    <n v="0"/>
    <n v="-412841"/>
    <n v="0"/>
    <n v="-1.2349379750584055"/>
  </r>
  <r>
    <x v="88"/>
    <x v="1"/>
    <x v="3"/>
    <x v="0"/>
    <n v="15"/>
    <n v="47633"/>
    <n v="54555"/>
    <s v="Profit"/>
    <n v="818325"/>
    <n v="714495"/>
    <x v="1"/>
    <n v="103830"/>
    <n v="103830"/>
    <n v="0"/>
    <n v="0.12688112913573457"/>
    <n v="0"/>
  </r>
  <r>
    <x v="62"/>
    <x v="2"/>
    <x v="9"/>
    <x v="3"/>
    <n v="11"/>
    <n v="50673"/>
    <n v="56077"/>
    <s v="Profit"/>
    <n v="616847"/>
    <n v="557403"/>
    <x v="0"/>
    <n v="59444"/>
    <n v="59444"/>
    <n v="0"/>
    <n v="9.6367494694794664E-2"/>
    <n v="0"/>
  </r>
  <r>
    <x v="121"/>
    <x v="2"/>
    <x v="6"/>
    <x v="5"/>
    <n v="18"/>
    <n v="37618"/>
    <n v="89255"/>
    <s v="Profit"/>
    <n v="1606590"/>
    <n v="677124"/>
    <x v="3"/>
    <n v="929466"/>
    <n v="929466"/>
    <n v="0"/>
    <n v="0.5785334154949302"/>
    <n v="0"/>
  </r>
  <r>
    <x v="70"/>
    <x v="3"/>
    <x v="0"/>
    <x v="6"/>
    <n v="11"/>
    <n v="45410"/>
    <n v="72052"/>
    <s v="Profit"/>
    <n v="792572"/>
    <n v="499510"/>
    <x v="3"/>
    <n v="293062"/>
    <n v="293062"/>
    <n v="0"/>
    <n v="0.36976072836284907"/>
    <n v="0"/>
  </r>
  <r>
    <x v="122"/>
    <x v="2"/>
    <x v="7"/>
    <x v="9"/>
    <n v="2"/>
    <n v="24528"/>
    <n v="67354"/>
    <s v="Profit"/>
    <n v="134708"/>
    <n v="49056"/>
    <x v="0"/>
    <n v="85652"/>
    <n v="85652"/>
    <n v="0"/>
    <n v="0.63583454583246724"/>
    <n v="0"/>
  </r>
  <r>
    <x v="90"/>
    <x v="3"/>
    <x v="2"/>
    <x v="0"/>
    <n v="8"/>
    <n v="25027"/>
    <n v="41839"/>
    <s v="Profit"/>
    <n v="334712"/>
    <n v="200216"/>
    <x v="5"/>
    <n v="134496"/>
    <n v="134496"/>
    <n v="0"/>
    <n v="0.4018260474676737"/>
    <n v="0"/>
  </r>
  <r>
    <x v="59"/>
    <x v="1"/>
    <x v="8"/>
    <x v="6"/>
    <n v="1"/>
    <n v="42084"/>
    <n v="65214"/>
    <s v="Profit"/>
    <n v="65214"/>
    <n v="42084"/>
    <x v="1"/>
    <n v="23130"/>
    <n v="23130"/>
    <n v="0"/>
    <n v="0.3546784432790505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A750DB-7F24-4DC3-BFE6-0CAE37AD3B5A}" name="Product, Revenue profit and Losess Analys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s">
  <location ref="F4:J15" firstHeaderRow="0" firstDataRow="1" firstDataCol="1"/>
  <pivotFields count="18">
    <pivotField numFmtId="164" showAll="0">
      <items count="124">
        <item x="1"/>
        <item x="62"/>
        <item x="98"/>
        <item x="122"/>
        <item x="114"/>
        <item x="97"/>
        <item x="78"/>
        <item x="8"/>
        <item x="91"/>
        <item x="86"/>
        <item x="65"/>
        <item x="25"/>
        <item x="27"/>
        <item x="28"/>
        <item x="0"/>
        <item x="119"/>
        <item x="33"/>
        <item x="39"/>
        <item x="18"/>
        <item x="50"/>
        <item x="22"/>
        <item x="34"/>
        <item x="74"/>
        <item x="117"/>
        <item x="71"/>
        <item x="80"/>
        <item x="76"/>
        <item x="3"/>
        <item x="49"/>
        <item x="64"/>
        <item x="79"/>
        <item x="20"/>
        <item x="54"/>
        <item x="107"/>
        <item x="113"/>
        <item x="63"/>
        <item x="26"/>
        <item x="47"/>
        <item x="16"/>
        <item x="44"/>
        <item x="9"/>
        <item x="40"/>
        <item x="110"/>
        <item x="4"/>
        <item x="70"/>
        <item x="48"/>
        <item x="6"/>
        <item x="121"/>
        <item x="10"/>
        <item x="83"/>
        <item x="103"/>
        <item x="96"/>
        <item x="106"/>
        <item x="73"/>
        <item x="31"/>
        <item x="15"/>
        <item x="35"/>
        <item x="104"/>
        <item x="60"/>
        <item x="23"/>
        <item x="37"/>
        <item x="30"/>
        <item x="21"/>
        <item x="81"/>
        <item x="89"/>
        <item x="116"/>
        <item x="58"/>
        <item x="29"/>
        <item x="13"/>
        <item x="57"/>
        <item x="92"/>
        <item x="56"/>
        <item x="12"/>
        <item x="84"/>
        <item x="95"/>
        <item x="7"/>
        <item x="112"/>
        <item x="100"/>
        <item x="43"/>
        <item x="94"/>
        <item x="36"/>
        <item x="75"/>
        <item x="93"/>
        <item x="108"/>
        <item x="68"/>
        <item x="88"/>
        <item x="14"/>
        <item x="85"/>
        <item x="11"/>
        <item x="59"/>
        <item x="38"/>
        <item x="32"/>
        <item x="51"/>
        <item x="67"/>
        <item x="17"/>
        <item x="111"/>
        <item x="53"/>
        <item x="42"/>
        <item x="72"/>
        <item x="2"/>
        <item x="77"/>
        <item x="5"/>
        <item x="46"/>
        <item x="120"/>
        <item x="82"/>
        <item x="115"/>
        <item x="66"/>
        <item x="99"/>
        <item x="118"/>
        <item x="105"/>
        <item x="41"/>
        <item x="55"/>
        <item x="61"/>
        <item x="45"/>
        <item x="52"/>
        <item x="69"/>
        <item x="109"/>
        <item x="87"/>
        <item x="102"/>
        <item x="90"/>
        <item x="101"/>
        <item x="19"/>
        <item x="24"/>
        <item t="default"/>
      </items>
    </pivotField>
    <pivotField showAll="0"/>
    <pivotField axis="axisRow" showAll="0">
      <items count="11">
        <item x="5"/>
        <item x="6"/>
        <item x="1"/>
        <item x="0"/>
        <item x="7"/>
        <item x="9"/>
        <item x="8"/>
        <item x="3"/>
        <item x="4"/>
        <item x="2"/>
        <item t="default"/>
      </items>
    </pivotField>
    <pivotField showAll="0">
      <items count="11">
        <item x="3"/>
        <item x="1"/>
        <item x="0"/>
        <item x="9"/>
        <item x="2"/>
        <item x="4"/>
        <item x="5"/>
        <item x="7"/>
        <item x="6"/>
        <item x="8"/>
        <item t="default"/>
      </items>
    </pivotField>
    <pivotField dataField="1" showAll="0"/>
    <pivotField numFmtId="42" showAll="0"/>
    <pivotField numFmtId="42" showAll="0"/>
    <pivotField showAll="0"/>
    <pivotField dataField="1" numFmtId="42" showAll="0"/>
    <pivotField numFmtId="42" showAll="0"/>
    <pivotField showAll="0">
      <items count="7">
        <item x="0"/>
        <item x="2"/>
        <item x="3"/>
        <item x="4"/>
        <item x="1"/>
        <item x="5"/>
        <item t="default"/>
      </items>
    </pivotField>
    <pivotField numFmtId="42" showAll="0"/>
    <pivotField dataField="1" numFmtId="42" showAll="0"/>
    <pivotField dataField="1" numFmtId="42" showAll="0"/>
    <pivotField numFmtId="9" showAll="0"/>
    <pivotField numFmtId="9" showAll="0"/>
    <pivotField showAll="0">
      <items count="369">
        <item sd="0" x="0"/>
        <item sd="0" x="1"/>
        <item x="2"/>
        <item sd="0" x="3"/>
        <item sd="0" x="4"/>
        <item sd="0" x="5"/>
        <item sd="0" x="6"/>
        <item sd="0" x="7"/>
        <item x="8"/>
        <item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1">
    <i>
      <x/>
    </i>
    <i>
      <x v="1"/>
    </i>
    <i>
      <x v="2"/>
    </i>
    <i>
      <x v="3"/>
    </i>
    <i>
      <x v="4"/>
    </i>
    <i>
      <x v="5"/>
    </i>
    <i>
      <x v="6"/>
    </i>
    <i>
      <x v="7"/>
    </i>
    <i>
      <x v="8"/>
    </i>
    <i>
      <x v="9"/>
    </i>
    <i t="grand">
      <x/>
    </i>
  </rowItems>
  <colFields count="1">
    <field x="-2"/>
  </colFields>
  <colItems count="4">
    <i>
      <x/>
    </i>
    <i i="1">
      <x v="1"/>
    </i>
    <i i="2">
      <x v="2"/>
    </i>
    <i i="3">
      <x v="3"/>
    </i>
  </colItems>
  <dataFields count="4">
    <dataField name="Sum of Revenue (₹ )" fld="8" baseField="0" baseItem="0" numFmtId="42"/>
    <dataField name="Sum of Units" fld="4" baseField="0" baseItem="0"/>
    <dataField name="Sum of Loss  (₹)" fld="13" baseField="0" baseItem="0" numFmtId="42"/>
    <dataField name="Sum of Profit  (₹)" fld="12" baseField="0" baseItem="0" numFmtId="42"/>
  </dataField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657B38-6569-4622-861E-393328F251D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Products">
  <location ref="K20:L26" firstHeaderRow="1" firstDataRow="1" firstDataCol="1"/>
  <pivotFields count="18">
    <pivotField numFmtId="164" showAll="0">
      <items count="124">
        <item x="1"/>
        <item x="62"/>
        <item x="98"/>
        <item x="122"/>
        <item x="114"/>
        <item x="97"/>
        <item x="78"/>
        <item x="8"/>
        <item x="91"/>
        <item x="86"/>
        <item x="65"/>
        <item x="25"/>
        <item x="27"/>
        <item x="28"/>
        <item x="0"/>
        <item x="119"/>
        <item x="33"/>
        <item x="39"/>
        <item x="18"/>
        <item x="50"/>
        <item x="22"/>
        <item x="34"/>
        <item x="74"/>
        <item x="117"/>
        <item x="71"/>
        <item x="80"/>
        <item x="76"/>
        <item x="3"/>
        <item x="49"/>
        <item x="64"/>
        <item x="79"/>
        <item x="20"/>
        <item x="54"/>
        <item x="107"/>
        <item x="113"/>
        <item x="63"/>
        <item x="26"/>
        <item x="47"/>
        <item x="16"/>
        <item x="44"/>
        <item x="9"/>
        <item x="40"/>
        <item x="110"/>
        <item x="4"/>
        <item x="70"/>
        <item x="48"/>
        <item x="6"/>
        <item x="121"/>
        <item x="10"/>
        <item x="83"/>
        <item x="103"/>
        <item x="96"/>
        <item x="106"/>
        <item x="73"/>
        <item x="31"/>
        <item x="15"/>
        <item x="35"/>
        <item x="104"/>
        <item x="60"/>
        <item x="23"/>
        <item x="37"/>
        <item x="30"/>
        <item x="21"/>
        <item x="81"/>
        <item x="89"/>
        <item x="116"/>
        <item x="58"/>
        <item x="29"/>
        <item x="13"/>
        <item x="57"/>
        <item x="92"/>
        <item x="56"/>
        <item x="12"/>
        <item x="84"/>
        <item x="95"/>
        <item x="7"/>
        <item x="112"/>
        <item x="100"/>
        <item x="43"/>
        <item x="94"/>
        <item x="36"/>
        <item x="75"/>
        <item x="93"/>
        <item x="108"/>
        <item x="68"/>
        <item x="88"/>
        <item x="14"/>
        <item x="85"/>
        <item x="11"/>
        <item x="59"/>
        <item x="38"/>
        <item x="32"/>
        <item x="51"/>
        <item x="67"/>
        <item x="17"/>
        <item x="111"/>
        <item x="53"/>
        <item x="42"/>
        <item x="72"/>
        <item x="2"/>
        <item x="77"/>
        <item x="5"/>
        <item x="46"/>
        <item x="120"/>
        <item x="82"/>
        <item x="115"/>
        <item x="66"/>
        <item x="99"/>
        <item x="118"/>
        <item x="105"/>
        <item x="41"/>
        <item x="55"/>
        <item x="61"/>
        <item x="45"/>
        <item x="52"/>
        <item x="69"/>
        <item x="109"/>
        <item x="87"/>
        <item x="102"/>
        <item x="90"/>
        <item x="101"/>
        <item x="19"/>
        <item x="24"/>
        <item t="default"/>
      </items>
    </pivotField>
    <pivotField showAll="0">
      <items count="5">
        <item x="0"/>
        <item x="3"/>
        <item x="2"/>
        <item x="1"/>
        <item t="default"/>
      </items>
    </pivotField>
    <pivotField axis="axisRow" showAll="0" measureFilter="1" sortType="descending">
      <items count="11">
        <item x="5"/>
        <item x="6"/>
        <item x="1"/>
        <item x="0"/>
        <item x="7"/>
        <item x="9"/>
        <item x="8"/>
        <item x="3"/>
        <item x="4"/>
        <item x="2"/>
        <item t="default"/>
      </items>
      <autoSortScope>
        <pivotArea dataOnly="0" outline="0" fieldPosition="0">
          <references count="1">
            <reference field="4294967294" count="1" selected="0">
              <x v="0"/>
            </reference>
          </references>
        </pivotArea>
      </autoSortScope>
    </pivotField>
    <pivotField showAll="0">
      <items count="11">
        <item x="3"/>
        <item x="1"/>
        <item x="0"/>
        <item x="9"/>
        <item x="2"/>
        <item x="4"/>
        <item x="5"/>
        <item x="7"/>
        <item x="6"/>
        <item x="8"/>
        <item t="default"/>
      </items>
    </pivotField>
    <pivotField dataField="1" showAll="0"/>
    <pivotField numFmtId="42" showAll="0"/>
    <pivotField numFmtId="42" showAll="0"/>
    <pivotField showAll="0"/>
    <pivotField numFmtId="42" showAll="0"/>
    <pivotField numFmtId="42" showAll="0"/>
    <pivotField showAll="0">
      <items count="7">
        <item x="0"/>
        <item x="2"/>
        <item x="3"/>
        <item x="4"/>
        <item x="1"/>
        <item x="5"/>
        <item t="default"/>
      </items>
    </pivotField>
    <pivotField numFmtId="42" showAll="0"/>
    <pivotField numFmtId="42" showAll="0"/>
    <pivotField numFmtId="42" showAll="0"/>
    <pivotField numFmtId="9" showAll="0"/>
    <pivotField numFmtId="9" showAll="0"/>
    <pivotField showAll="0">
      <items count="369">
        <item sd="0" x="0"/>
        <item sd="0" x="1"/>
        <item x="2"/>
        <item sd="0" x="3"/>
        <item sd="0" x="4"/>
        <item sd="0" x="5"/>
        <item sd="0" x="6"/>
        <item sd="0" x="7"/>
        <item x="8"/>
        <item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v="3"/>
    </i>
    <i>
      <x v="7"/>
    </i>
    <i>
      <x v="9"/>
    </i>
    <i>
      <x v="1"/>
    </i>
    <i>
      <x v="5"/>
    </i>
    <i t="grand">
      <x/>
    </i>
  </rowItems>
  <colItems count="1">
    <i/>
  </colItems>
  <dataFields count="1">
    <dataField name="Sum of Units" fld="4" baseField="0" baseItem="0"/>
  </dataFields>
  <chartFormats count="11">
    <chartFormat chart="24" format="22" series="1">
      <pivotArea type="data" outline="0" fieldPosition="0">
        <references count="1">
          <reference field="4294967294" count="1" selected="0">
            <x v="0"/>
          </reference>
        </references>
      </pivotArea>
    </chartFormat>
    <chartFormat chart="24" format="23">
      <pivotArea type="data" outline="0" fieldPosition="0">
        <references count="2">
          <reference field="4294967294" count="1" selected="0">
            <x v="0"/>
          </reference>
          <reference field="2" count="1" selected="0">
            <x v="3"/>
          </reference>
        </references>
      </pivotArea>
    </chartFormat>
    <chartFormat chart="24" format="24">
      <pivotArea type="data" outline="0" fieldPosition="0">
        <references count="2">
          <reference field="4294967294" count="1" selected="0">
            <x v="0"/>
          </reference>
          <reference field="2" count="1" selected="0">
            <x v="7"/>
          </reference>
        </references>
      </pivotArea>
    </chartFormat>
    <chartFormat chart="24" format="25">
      <pivotArea type="data" outline="0" fieldPosition="0">
        <references count="2">
          <reference field="4294967294" count="1" selected="0">
            <x v="0"/>
          </reference>
          <reference field="2" count="1" selected="0">
            <x v="9"/>
          </reference>
        </references>
      </pivotArea>
    </chartFormat>
    <chartFormat chart="24" format="26">
      <pivotArea type="data" outline="0" fieldPosition="0">
        <references count="2">
          <reference field="4294967294" count="1" selected="0">
            <x v="0"/>
          </reference>
          <reference field="2" count="1" selected="0">
            <x v="1"/>
          </reference>
        </references>
      </pivotArea>
    </chartFormat>
    <chartFormat chart="24" format="27">
      <pivotArea type="data" outline="0" fieldPosition="0">
        <references count="2">
          <reference field="4294967294" count="1" selected="0">
            <x v="0"/>
          </reference>
          <reference field="2" count="1" selected="0">
            <x v="5"/>
          </reference>
        </references>
      </pivotArea>
    </chartFormat>
    <chartFormat chart="24" format="28">
      <pivotArea type="data" outline="0" fieldPosition="0">
        <references count="2">
          <reference field="4294967294" count="1" selected="0">
            <x v="0"/>
          </reference>
          <reference field="2" count="1" selected="0">
            <x v="6"/>
          </reference>
        </references>
      </pivotArea>
    </chartFormat>
    <chartFormat chart="24" format="29">
      <pivotArea type="data" outline="0" fieldPosition="0">
        <references count="2">
          <reference field="4294967294" count="1" selected="0">
            <x v="0"/>
          </reference>
          <reference field="2" count="1" selected="0">
            <x v="2"/>
          </reference>
        </references>
      </pivotArea>
    </chartFormat>
    <chartFormat chart="24" format="30">
      <pivotArea type="data" outline="0" fieldPosition="0">
        <references count="2">
          <reference field="4294967294" count="1" selected="0">
            <x v="0"/>
          </reference>
          <reference field="2" count="1" selected="0">
            <x v="8"/>
          </reference>
        </references>
      </pivotArea>
    </chartFormat>
    <chartFormat chart="24" format="31">
      <pivotArea type="data" outline="0" fieldPosition="0">
        <references count="2">
          <reference field="4294967294" count="1" selected="0">
            <x v="0"/>
          </reference>
          <reference field="2" count="1" selected="0">
            <x v="0"/>
          </reference>
        </references>
      </pivotArea>
    </chartFormat>
    <chartFormat chart="24" format="32">
      <pivotArea type="data" outline="0" fieldPosition="0">
        <references count="2">
          <reference field="4294967294" count="1" selected="0">
            <x v="0"/>
          </reference>
          <reference field="2" count="1" selected="0">
            <x v="4"/>
          </reference>
        </references>
      </pivotArea>
    </chartFormat>
  </chartFormats>
  <pivotTableStyleInfo name="PivotStyleMedium20"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1E53E3-F0A0-431F-90FB-A1364B7104D0}" name="Month-wise Revenue, Profit, Los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3:D10" firstHeaderRow="0" firstDataRow="1" firstDataCol="1"/>
  <pivotFields count="18">
    <pivotField axis="axisRow" numFmtId="164" showAll="0">
      <items count="124">
        <item x="1"/>
        <item x="62"/>
        <item x="98"/>
        <item x="122"/>
        <item x="114"/>
        <item x="97"/>
        <item x="78"/>
        <item x="8"/>
        <item x="91"/>
        <item x="86"/>
        <item x="65"/>
        <item x="25"/>
        <item x="27"/>
        <item x="28"/>
        <item x="0"/>
        <item x="119"/>
        <item x="33"/>
        <item x="39"/>
        <item x="18"/>
        <item x="50"/>
        <item x="22"/>
        <item x="34"/>
        <item x="74"/>
        <item x="117"/>
        <item x="71"/>
        <item x="80"/>
        <item x="76"/>
        <item x="3"/>
        <item x="49"/>
        <item x="64"/>
        <item x="79"/>
        <item x="20"/>
        <item x="54"/>
        <item x="107"/>
        <item x="113"/>
        <item x="63"/>
        <item x="26"/>
        <item x="47"/>
        <item x="16"/>
        <item x="44"/>
        <item x="9"/>
        <item x="40"/>
        <item x="110"/>
        <item x="4"/>
        <item x="70"/>
        <item x="48"/>
        <item x="6"/>
        <item x="121"/>
        <item x="10"/>
        <item x="83"/>
        <item x="103"/>
        <item x="96"/>
        <item x="106"/>
        <item x="73"/>
        <item x="31"/>
        <item x="15"/>
        <item x="35"/>
        <item x="104"/>
        <item x="60"/>
        <item x="23"/>
        <item x="37"/>
        <item x="30"/>
        <item x="21"/>
        <item x="81"/>
        <item x="89"/>
        <item x="116"/>
        <item x="58"/>
        <item x="29"/>
        <item x="13"/>
        <item x="57"/>
        <item x="92"/>
        <item x="56"/>
        <item x="12"/>
        <item x="84"/>
        <item x="95"/>
        <item x="7"/>
        <item x="112"/>
        <item x="100"/>
        <item x="43"/>
        <item x="94"/>
        <item x="36"/>
        <item x="75"/>
        <item x="93"/>
        <item x="108"/>
        <item x="68"/>
        <item x="88"/>
        <item x="14"/>
        <item x="85"/>
        <item x="11"/>
        <item x="59"/>
        <item x="38"/>
        <item x="32"/>
        <item x="51"/>
        <item x="67"/>
        <item x="17"/>
        <item x="111"/>
        <item x="53"/>
        <item x="42"/>
        <item x="72"/>
        <item x="2"/>
        <item x="77"/>
        <item x="5"/>
        <item x="46"/>
        <item x="120"/>
        <item x="82"/>
        <item x="115"/>
        <item x="66"/>
        <item x="99"/>
        <item x="118"/>
        <item x="105"/>
        <item x="41"/>
        <item x="55"/>
        <item x="61"/>
        <item x="45"/>
        <item x="52"/>
        <item x="69"/>
        <item x="109"/>
        <item x="87"/>
        <item x="102"/>
        <item x="90"/>
        <item x="101"/>
        <item x="19"/>
        <item x="24"/>
        <item t="default"/>
      </items>
    </pivotField>
    <pivotField showAll="0"/>
    <pivotField showAll="0">
      <items count="11">
        <item x="5"/>
        <item x="6"/>
        <item x="1"/>
        <item x="0"/>
        <item x="7"/>
        <item x="9"/>
        <item x="8"/>
        <item x="3"/>
        <item x="4"/>
        <item x="2"/>
        <item t="default"/>
      </items>
    </pivotField>
    <pivotField showAll="0">
      <items count="11">
        <item x="3"/>
        <item x="1"/>
        <item x="0"/>
        <item x="9"/>
        <item x="2"/>
        <item x="4"/>
        <item x="5"/>
        <item x="7"/>
        <item x="6"/>
        <item x="8"/>
        <item t="default"/>
      </items>
    </pivotField>
    <pivotField showAll="0"/>
    <pivotField numFmtId="42" showAll="0"/>
    <pivotField numFmtId="42" showAll="0"/>
    <pivotField showAll="0"/>
    <pivotField dataField="1" numFmtId="42" showAll="0"/>
    <pivotField numFmtId="42" showAll="0"/>
    <pivotField showAll="0">
      <items count="7">
        <item x="0"/>
        <item x="2"/>
        <item x="3"/>
        <item x="4"/>
        <item x="1"/>
        <item x="5"/>
        <item t="default"/>
      </items>
    </pivotField>
    <pivotField numFmtId="42" showAll="0"/>
    <pivotField dataField="1" numFmtId="42" showAll="0"/>
    <pivotField dataField="1" numFmtId="42" showAll="0"/>
    <pivotField numFmtId="9" showAll="0"/>
    <pivotField numFmtId="9" showAll="0"/>
    <pivotField axis="axisRow" showAll="0">
      <items count="369">
        <item sd="0" x="0"/>
        <item sd="0" x="1"/>
        <item x="2"/>
        <item sd="0" x="3"/>
        <item sd="0" x="4"/>
        <item sd="0" x="5"/>
        <item sd="0" x="6"/>
        <item sd="0" x="7"/>
        <item x="8"/>
        <item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7"/>
    <field x="16"/>
    <field x="0"/>
  </rowFields>
  <rowItems count="7">
    <i>
      <x v="1"/>
    </i>
    <i>
      <x v="2"/>
    </i>
    <i>
      <x v="3"/>
    </i>
    <i>
      <x v="4"/>
    </i>
    <i>
      <x v="5"/>
    </i>
    <i>
      <x v="6"/>
    </i>
    <i t="grand">
      <x/>
    </i>
  </rowItems>
  <colFields count="1">
    <field x="-2"/>
  </colFields>
  <colItems count="3">
    <i>
      <x/>
    </i>
    <i i="1">
      <x v="1"/>
    </i>
    <i i="2">
      <x v="2"/>
    </i>
  </colItems>
  <dataFields count="3">
    <dataField name="Sum of Revenue (₹ )" fld="8" baseField="0" baseItem="0" numFmtId="42"/>
    <dataField name="Sum of Loss  (₹)" fld="13" baseField="0" baseItem="0" numFmtId="42"/>
    <dataField name="Sum of Profit  (₹)" fld="12" baseField="0" baseItem="0" numFmtId="42"/>
  </dataField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452286-BB04-4A47-BCAC-4EE016BB326B}" name="Region, 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Regions">
  <location ref="A24:B29" firstHeaderRow="1" firstDataRow="1" firstDataCol="1"/>
  <pivotFields count="18">
    <pivotField numFmtId="164" showAll="0">
      <items count="124">
        <item x="1"/>
        <item x="62"/>
        <item x="98"/>
        <item x="122"/>
        <item x="114"/>
        <item x="97"/>
        <item x="78"/>
        <item x="8"/>
        <item x="91"/>
        <item x="86"/>
        <item x="65"/>
        <item x="25"/>
        <item x="27"/>
        <item x="28"/>
        <item x="0"/>
        <item x="119"/>
        <item x="33"/>
        <item x="39"/>
        <item x="18"/>
        <item x="50"/>
        <item x="22"/>
        <item x="34"/>
        <item x="74"/>
        <item x="117"/>
        <item x="71"/>
        <item x="80"/>
        <item x="76"/>
        <item x="3"/>
        <item x="49"/>
        <item x="64"/>
        <item x="79"/>
        <item x="20"/>
        <item x="54"/>
        <item x="107"/>
        <item x="113"/>
        <item x="63"/>
        <item x="26"/>
        <item x="47"/>
        <item x="16"/>
        <item x="44"/>
        <item x="9"/>
        <item x="40"/>
        <item x="110"/>
        <item x="4"/>
        <item x="70"/>
        <item x="48"/>
        <item x="6"/>
        <item x="121"/>
        <item x="10"/>
        <item x="83"/>
        <item x="103"/>
        <item x="96"/>
        <item x="106"/>
        <item x="73"/>
        <item x="31"/>
        <item x="15"/>
        <item x="35"/>
        <item x="104"/>
        <item x="60"/>
        <item x="23"/>
        <item x="37"/>
        <item x="30"/>
        <item x="21"/>
        <item x="81"/>
        <item x="89"/>
        <item x="116"/>
        <item x="58"/>
        <item x="29"/>
        <item x="13"/>
        <item x="57"/>
        <item x="92"/>
        <item x="56"/>
        <item x="12"/>
        <item x="84"/>
        <item x="95"/>
        <item x="7"/>
        <item x="112"/>
        <item x="100"/>
        <item x="43"/>
        <item x="94"/>
        <item x="36"/>
        <item x="75"/>
        <item x="93"/>
        <item x="108"/>
        <item x="68"/>
        <item x="88"/>
        <item x="14"/>
        <item x="85"/>
        <item x="11"/>
        <item x="59"/>
        <item x="38"/>
        <item x="32"/>
        <item x="51"/>
        <item x="67"/>
        <item x="17"/>
        <item x="111"/>
        <item x="53"/>
        <item x="42"/>
        <item x="72"/>
        <item x="2"/>
        <item x="77"/>
        <item x="5"/>
        <item x="46"/>
        <item x="120"/>
        <item x="82"/>
        <item x="115"/>
        <item x="66"/>
        <item x="99"/>
        <item x="118"/>
        <item x="105"/>
        <item x="41"/>
        <item x="55"/>
        <item x="61"/>
        <item x="45"/>
        <item x="52"/>
        <item x="69"/>
        <item x="109"/>
        <item x="87"/>
        <item x="102"/>
        <item x="90"/>
        <item x="101"/>
        <item x="19"/>
        <item x="24"/>
        <item t="default"/>
      </items>
    </pivotField>
    <pivotField axis="axisRow" showAll="0">
      <items count="5">
        <item x="0"/>
        <item x="3"/>
        <item x="2"/>
        <item x="1"/>
        <item t="default"/>
      </items>
    </pivotField>
    <pivotField showAll="0">
      <items count="11">
        <item x="5"/>
        <item x="6"/>
        <item x="1"/>
        <item x="0"/>
        <item x="7"/>
        <item x="9"/>
        <item x="8"/>
        <item x="3"/>
        <item x="4"/>
        <item x="2"/>
        <item t="default"/>
      </items>
    </pivotField>
    <pivotField showAll="0">
      <items count="11">
        <item x="3"/>
        <item x="1"/>
        <item x="0"/>
        <item x="9"/>
        <item x="2"/>
        <item x="4"/>
        <item x="5"/>
        <item x="7"/>
        <item x="6"/>
        <item x="8"/>
        <item t="default"/>
      </items>
    </pivotField>
    <pivotField showAll="0"/>
    <pivotField numFmtId="42" showAll="0"/>
    <pivotField numFmtId="42" showAll="0"/>
    <pivotField showAll="0"/>
    <pivotField dataField="1" numFmtId="42" showAll="0"/>
    <pivotField numFmtId="42" showAll="0"/>
    <pivotField showAll="0">
      <items count="7">
        <item x="0"/>
        <item x="2"/>
        <item x="3"/>
        <item x="4"/>
        <item x="1"/>
        <item x="5"/>
        <item t="default"/>
      </items>
    </pivotField>
    <pivotField numFmtId="42" showAll="0"/>
    <pivotField numFmtId="42" showAll="0"/>
    <pivotField numFmtId="42" showAll="0"/>
    <pivotField numFmtId="9" showAll="0"/>
    <pivotField numFmtId="9" showAll="0"/>
    <pivotField showAll="0">
      <items count="369">
        <item sd="0" x="0"/>
        <item sd="0" x="1"/>
        <item x="2"/>
        <item sd="0" x="3"/>
        <item sd="0" x="4"/>
        <item sd="0" x="5"/>
        <item sd="0" x="6"/>
        <item sd="0" x="7"/>
        <item x="8"/>
        <item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5">
    <i>
      <x/>
    </i>
    <i>
      <x v="1"/>
    </i>
    <i>
      <x v="2"/>
    </i>
    <i>
      <x v="3"/>
    </i>
    <i t="grand">
      <x/>
    </i>
  </rowItems>
  <colItems count="1">
    <i/>
  </colItems>
  <dataFields count="1">
    <dataField name="Sum of Revenue (₹ )" fld="8" baseField="0" baseItem="0" numFmtId="42"/>
  </dataFields>
  <chartFormats count="9">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 chart="3" format="4">
      <pivotArea type="data" outline="0" fieldPosition="0">
        <references count="2">
          <reference field="4294967294" count="1" selected="0">
            <x v="0"/>
          </reference>
          <reference field="1" count="1" selected="0">
            <x v="1"/>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 count="1" selected="0">
            <x v="0"/>
          </reference>
        </references>
      </pivotArea>
    </chartFormat>
    <chartFormat chart="9" format="8">
      <pivotArea type="data" outline="0" fieldPosition="0">
        <references count="2">
          <reference field="4294967294" count="1" selected="0">
            <x v="0"/>
          </reference>
          <reference field="1" count="1" selected="0">
            <x v="1"/>
          </reference>
        </references>
      </pivotArea>
    </chartFormat>
    <chartFormat chart="9" format="9">
      <pivotArea type="data" outline="0" fieldPosition="0">
        <references count="2">
          <reference field="4294967294" count="1" selected="0">
            <x v="0"/>
          </reference>
          <reference field="1" count="1" selected="0">
            <x v="2"/>
          </reference>
        </references>
      </pivotArea>
    </chartFormat>
    <chartFormat chart="9" format="10">
      <pivotArea type="data" outline="0" fieldPosition="0">
        <references count="2">
          <reference field="4294967294" count="1" selected="0">
            <x v="0"/>
          </reference>
          <reference field="1" count="1" selected="0">
            <x v="3"/>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568F4A-7CAA-4998-90F9-2A34C9328DCD}" name="Sales Rep Wise Analysis"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rowHeaderCaption="Selas Rep">
  <location ref="L4:O15" firstHeaderRow="0" firstDataRow="1" firstDataCol="1"/>
  <pivotFields count="18">
    <pivotField numFmtId="164" showAll="0">
      <items count="124">
        <item x="1"/>
        <item x="62"/>
        <item x="98"/>
        <item x="122"/>
        <item x="114"/>
        <item x="97"/>
        <item x="78"/>
        <item x="8"/>
        <item x="91"/>
        <item x="86"/>
        <item x="65"/>
        <item x="25"/>
        <item x="27"/>
        <item x="28"/>
        <item x="0"/>
        <item x="119"/>
        <item x="33"/>
        <item x="39"/>
        <item x="18"/>
        <item x="50"/>
        <item x="22"/>
        <item x="34"/>
        <item x="74"/>
        <item x="117"/>
        <item x="71"/>
        <item x="80"/>
        <item x="76"/>
        <item x="3"/>
        <item x="49"/>
        <item x="64"/>
        <item x="79"/>
        <item x="20"/>
        <item x="54"/>
        <item x="107"/>
        <item x="113"/>
        <item x="63"/>
        <item x="26"/>
        <item x="47"/>
        <item x="16"/>
        <item x="44"/>
        <item x="9"/>
        <item x="40"/>
        <item x="110"/>
        <item x="4"/>
        <item x="70"/>
        <item x="48"/>
        <item x="6"/>
        <item x="121"/>
        <item x="10"/>
        <item x="83"/>
        <item x="103"/>
        <item x="96"/>
        <item x="106"/>
        <item x="73"/>
        <item x="31"/>
        <item x="15"/>
        <item x="35"/>
        <item x="104"/>
        <item x="60"/>
        <item x="23"/>
        <item x="37"/>
        <item x="30"/>
        <item x="21"/>
        <item x="81"/>
        <item x="89"/>
        <item x="116"/>
        <item x="58"/>
        <item x="29"/>
        <item x="13"/>
        <item x="57"/>
        <item x="92"/>
        <item x="56"/>
        <item x="12"/>
        <item x="84"/>
        <item x="95"/>
        <item x="7"/>
        <item x="112"/>
        <item x="100"/>
        <item x="43"/>
        <item x="94"/>
        <item x="36"/>
        <item x="75"/>
        <item x="93"/>
        <item x="108"/>
        <item x="68"/>
        <item x="88"/>
        <item x="14"/>
        <item x="85"/>
        <item x="11"/>
        <item x="59"/>
        <item x="38"/>
        <item x="32"/>
        <item x="51"/>
        <item x="67"/>
        <item x="17"/>
        <item x="111"/>
        <item x="53"/>
        <item x="42"/>
        <item x="72"/>
        <item x="2"/>
        <item x="77"/>
        <item x="5"/>
        <item x="46"/>
        <item x="120"/>
        <item x="82"/>
        <item x="115"/>
        <item x="66"/>
        <item x="99"/>
        <item x="118"/>
        <item x="105"/>
        <item x="41"/>
        <item x="55"/>
        <item x="61"/>
        <item x="45"/>
        <item x="52"/>
        <item x="69"/>
        <item x="109"/>
        <item x="87"/>
        <item x="102"/>
        <item x="90"/>
        <item x="101"/>
        <item x="19"/>
        <item x="24"/>
        <item t="default"/>
      </items>
    </pivotField>
    <pivotField showAll="0">
      <items count="5">
        <item x="0"/>
        <item x="3"/>
        <item x="2"/>
        <item x="1"/>
        <item t="default"/>
      </items>
    </pivotField>
    <pivotField showAll="0">
      <items count="11">
        <item x="5"/>
        <item x="6"/>
        <item x="1"/>
        <item x="0"/>
        <item x="7"/>
        <item x="9"/>
        <item x="8"/>
        <item x="3"/>
        <item x="4"/>
        <item x="2"/>
        <item t="default"/>
      </items>
    </pivotField>
    <pivotField axis="axisRow" showAll="0">
      <items count="11">
        <item x="3"/>
        <item x="1"/>
        <item x="0"/>
        <item x="9"/>
        <item x="2"/>
        <item x="4"/>
        <item x="5"/>
        <item x="7"/>
        <item x="6"/>
        <item x="8"/>
        <item t="default"/>
      </items>
    </pivotField>
    <pivotField showAll="0"/>
    <pivotField numFmtId="42" showAll="0"/>
    <pivotField numFmtId="42" showAll="0"/>
    <pivotField showAll="0"/>
    <pivotField dataField="1" numFmtId="42" showAll="0"/>
    <pivotField numFmtId="42" showAll="0"/>
    <pivotField showAll="0">
      <items count="7">
        <item x="0"/>
        <item x="2"/>
        <item x="3"/>
        <item x="4"/>
        <item x="1"/>
        <item x="5"/>
        <item t="default"/>
      </items>
    </pivotField>
    <pivotField numFmtId="42" showAll="0"/>
    <pivotField dataField="1" numFmtId="42" showAll="0"/>
    <pivotField dataField="1" numFmtId="42" showAll="0"/>
    <pivotField numFmtId="9" showAll="0"/>
    <pivotField numFmtId="9" showAll="0"/>
    <pivotField showAll="0">
      <items count="369">
        <item sd="0" x="0"/>
        <item sd="0" x="1"/>
        <item x="2"/>
        <item sd="0" x="3"/>
        <item sd="0" x="4"/>
        <item sd="0" x="5"/>
        <item sd="0" x="6"/>
        <item sd="0" x="7"/>
        <item x="8"/>
        <item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i>
    <i>
      <x v="1"/>
    </i>
    <i>
      <x v="2"/>
    </i>
    <i>
      <x v="3"/>
    </i>
    <i>
      <x v="4"/>
    </i>
    <i>
      <x v="5"/>
    </i>
    <i>
      <x v="6"/>
    </i>
    <i>
      <x v="7"/>
    </i>
    <i>
      <x v="8"/>
    </i>
    <i>
      <x v="9"/>
    </i>
    <i t="grand">
      <x/>
    </i>
  </rowItems>
  <colFields count="1">
    <field x="-2"/>
  </colFields>
  <colItems count="3">
    <i>
      <x/>
    </i>
    <i i="1">
      <x v="1"/>
    </i>
    <i i="2">
      <x v="2"/>
    </i>
  </colItems>
  <dataFields count="3">
    <dataField name="Sum of Revenue (₹ )" fld="8" baseField="0" baseItem="0" numFmtId="42"/>
    <dataField name="Sum of Loss  (₹)" fld="13" baseField="0" baseItem="0" numFmtId="42"/>
    <dataField name="Sum of Profit  (₹)" fld="12" baseField="0" baseItem="0" numFmtId="42"/>
  </dataField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E50198-66BD-4CFA-80A5-DD7336AB048C}" name="Region Wise Analysis"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rowHeaderCaption="Regions">
  <location ref="A14:D19" firstHeaderRow="0" firstDataRow="1" firstDataCol="1"/>
  <pivotFields count="18">
    <pivotField numFmtId="164" showAll="0">
      <items count="124">
        <item x="1"/>
        <item x="62"/>
        <item x="98"/>
        <item x="122"/>
        <item x="114"/>
        <item x="97"/>
        <item x="78"/>
        <item x="8"/>
        <item x="91"/>
        <item x="86"/>
        <item x="65"/>
        <item x="25"/>
        <item x="27"/>
        <item x="28"/>
        <item x="0"/>
        <item x="119"/>
        <item x="33"/>
        <item x="39"/>
        <item x="18"/>
        <item x="50"/>
        <item x="22"/>
        <item x="34"/>
        <item x="74"/>
        <item x="117"/>
        <item x="71"/>
        <item x="80"/>
        <item x="76"/>
        <item x="3"/>
        <item x="49"/>
        <item x="64"/>
        <item x="79"/>
        <item x="20"/>
        <item x="54"/>
        <item x="107"/>
        <item x="113"/>
        <item x="63"/>
        <item x="26"/>
        <item x="47"/>
        <item x="16"/>
        <item x="44"/>
        <item x="9"/>
        <item x="40"/>
        <item x="110"/>
        <item x="4"/>
        <item x="70"/>
        <item x="48"/>
        <item x="6"/>
        <item x="121"/>
        <item x="10"/>
        <item x="83"/>
        <item x="103"/>
        <item x="96"/>
        <item x="106"/>
        <item x="73"/>
        <item x="31"/>
        <item x="15"/>
        <item x="35"/>
        <item x="104"/>
        <item x="60"/>
        <item x="23"/>
        <item x="37"/>
        <item x="30"/>
        <item x="21"/>
        <item x="81"/>
        <item x="89"/>
        <item x="116"/>
        <item x="58"/>
        <item x="29"/>
        <item x="13"/>
        <item x="57"/>
        <item x="92"/>
        <item x="56"/>
        <item x="12"/>
        <item x="84"/>
        <item x="95"/>
        <item x="7"/>
        <item x="112"/>
        <item x="100"/>
        <item x="43"/>
        <item x="94"/>
        <item x="36"/>
        <item x="75"/>
        <item x="93"/>
        <item x="108"/>
        <item x="68"/>
        <item x="88"/>
        <item x="14"/>
        <item x="85"/>
        <item x="11"/>
        <item x="59"/>
        <item x="38"/>
        <item x="32"/>
        <item x="51"/>
        <item x="67"/>
        <item x="17"/>
        <item x="111"/>
        <item x="53"/>
        <item x="42"/>
        <item x="72"/>
        <item x="2"/>
        <item x="77"/>
        <item x="5"/>
        <item x="46"/>
        <item x="120"/>
        <item x="82"/>
        <item x="115"/>
        <item x="66"/>
        <item x="99"/>
        <item x="118"/>
        <item x="105"/>
        <item x="41"/>
        <item x="55"/>
        <item x="61"/>
        <item x="45"/>
        <item x="52"/>
        <item x="69"/>
        <item x="109"/>
        <item x="87"/>
        <item x="102"/>
        <item x="90"/>
        <item x="101"/>
        <item x="19"/>
        <item x="24"/>
        <item t="default"/>
      </items>
    </pivotField>
    <pivotField axis="axisRow" showAll="0">
      <items count="5">
        <item x="0"/>
        <item x="3"/>
        <item x="2"/>
        <item x="1"/>
        <item t="default"/>
      </items>
    </pivotField>
    <pivotField showAll="0">
      <items count="11">
        <item x="5"/>
        <item x="6"/>
        <item x="1"/>
        <item x="0"/>
        <item x="7"/>
        <item x="9"/>
        <item x="8"/>
        <item x="3"/>
        <item x="4"/>
        <item x="2"/>
        <item t="default"/>
      </items>
    </pivotField>
    <pivotField showAll="0">
      <items count="11">
        <item x="3"/>
        <item x="1"/>
        <item x="0"/>
        <item x="9"/>
        <item x="2"/>
        <item x="4"/>
        <item x="5"/>
        <item x="7"/>
        <item x="6"/>
        <item x="8"/>
        <item t="default"/>
      </items>
    </pivotField>
    <pivotField showAll="0"/>
    <pivotField numFmtId="42" showAll="0"/>
    <pivotField numFmtId="42" showAll="0"/>
    <pivotField showAll="0"/>
    <pivotField dataField="1" numFmtId="42" showAll="0"/>
    <pivotField numFmtId="42" showAll="0"/>
    <pivotField showAll="0">
      <items count="7">
        <item x="0"/>
        <item x="2"/>
        <item x="3"/>
        <item x="4"/>
        <item x="1"/>
        <item x="5"/>
        <item t="default"/>
      </items>
    </pivotField>
    <pivotField numFmtId="42" showAll="0"/>
    <pivotField dataField="1" numFmtId="42" showAll="0"/>
    <pivotField dataField="1" numFmtId="42" showAll="0"/>
    <pivotField numFmtId="9" showAll="0"/>
    <pivotField numFmtId="9" showAll="0"/>
    <pivotField showAll="0">
      <items count="369">
        <item sd="0" x="0"/>
        <item sd="0" x="1"/>
        <item x="2"/>
        <item sd="0" x="3"/>
        <item sd="0" x="4"/>
        <item sd="0" x="5"/>
        <item sd="0" x="6"/>
        <item sd="0" x="7"/>
        <item x="8"/>
        <item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5">
    <i>
      <x/>
    </i>
    <i>
      <x v="1"/>
    </i>
    <i>
      <x v="2"/>
    </i>
    <i>
      <x v="3"/>
    </i>
    <i t="grand">
      <x/>
    </i>
  </rowItems>
  <colFields count="1">
    <field x="-2"/>
  </colFields>
  <colItems count="3">
    <i>
      <x/>
    </i>
    <i i="1">
      <x v="1"/>
    </i>
    <i i="2">
      <x v="2"/>
    </i>
  </colItems>
  <dataFields count="3">
    <dataField name="Sum of Revenue (₹ )" fld="8" baseField="0" baseItem="0" numFmtId="42"/>
    <dataField name="Sum of Loss  (₹)" fld="13" baseField="0" baseItem="0" numFmtId="42"/>
    <dataField name="Sum of Profit  (₹)" fld="12" baseField="0" baseItem="0" numFmtId="42"/>
  </dataFields>
  <formats count="1">
    <format dxfId="20">
      <pivotArea field="1" type="button" dataOnly="0" labelOnly="1" outline="0" axis="axisRow" fieldPosition="0"/>
    </format>
  </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417E09-6550-46B0-8206-1C0AD4B063F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Products">
  <location ref="H20:I31" firstHeaderRow="1" firstDataRow="1" firstDataCol="1"/>
  <pivotFields count="18">
    <pivotField numFmtId="164" showAll="0">
      <items count="124">
        <item x="1"/>
        <item x="62"/>
        <item x="98"/>
        <item x="122"/>
        <item x="114"/>
        <item x="97"/>
        <item x="78"/>
        <item x="8"/>
        <item x="91"/>
        <item x="86"/>
        <item x="65"/>
        <item x="25"/>
        <item x="27"/>
        <item x="28"/>
        <item x="0"/>
        <item x="119"/>
        <item x="33"/>
        <item x="39"/>
        <item x="18"/>
        <item x="50"/>
        <item x="22"/>
        <item x="34"/>
        <item x="74"/>
        <item x="117"/>
        <item x="71"/>
        <item x="80"/>
        <item x="76"/>
        <item x="3"/>
        <item x="49"/>
        <item x="64"/>
        <item x="79"/>
        <item x="20"/>
        <item x="54"/>
        <item x="107"/>
        <item x="113"/>
        <item x="63"/>
        <item x="26"/>
        <item x="47"/>
        <item x="16"/>
        <item x="44"/>
        <item x="9"/>
        <item x="40"/>
        <item x="110"/>
        <item x="4"/>
        <item x="70"/>
        <item x="48"/>
        <item x="6"/>
        <item x="121"/>
        <item x="10"/>
        <item x="83"/>
        <item x="103"/>
        <item x="96"/>
        <item x="106"/>
        <item x="73"/>
        <item x="31"/>
        <item x="15"/>
        <item x="35"/>
        <item x="104"/>
        <item x="60"/>
        <item x="23"/>
        <item x="37"/>
        <item x="30"/>
        <item x="21"/>
        <item x="81"/>
        <item x="89"/>
        <item x="116"/>
        <item x="58"/>
        <item x="29"/>
        <item x="13"/>
        <item x="57"/>
        <item x="92"/>
        <item x="56"/>
        <item x="12"/>
        <item x="84"/>
        <item x="95"/>
        <item x="7"/>
        <item x="112"/>
        <item x="100"/>
        <item x="43"/>
        <item x="94"/>
        <item x="36"/>
        <item x="75"/>
        <item x="93"/>
        <item x="108"/>
        <item x="68"/>
        <item x="88"/>
        <item x="14"/>
        <item x="85"/>
        <item x="11"/>
        <item x="59"/>
        <item x="38"/>
        <item x="32"/>
        <item x="51"/>
        <item x="67"/>
        <item x="17"/>
        <item x="111"/>
        <item x="53"/>
        <item x="42"/>
        <item x="72"/>
        <item x="2"/>
        <item x="77"/>
        <item x="5"/>
        <item x="46"/>
        <item x="120"/>
        <item x="82"/>
        <item x="115"/>
        <item x="66"/>
        <item x="99"/>
        <item x="118"/>
        <item x="105"/>
        <item x="41"/>
        <item x="55"/>
        <item x="61"/>
        <item x="45"/>
        <item x="52"/>
        <item x="69"/>
        <item x="109"/>
        <item x="87"/>
        <item x="102"/>
        <item x="90"/>
        <item x="101"/>
        <item x="19"/>
        <item x="24"/>
        <item t="default"/>
      </items>
    </pivotField>
    <pivotField showAll="0">
      <items count="5">
        <item x="0"/>
        <item x="3"/>
        <item x="2"/>
        <item x="1"/>
        <item t="default"/>
      </items>
    </pivotField>
    <pivotField showAll="0">
      <items count="11">
        <item x="5"/>
        <item x="6"/>
        <item x="1"/>
        <item x="0"/>
        <item x="7"/>
        <item x="9"/>
        <item x="8"/>
        <item x="3"/>
        <item x="4"/>
        <item x="2"/>
        <item t="default"/>
      </items>
    </pivotField>
    <pivotField axis="axisRow" showAll="0">
      <items count="11">
        <item x="3"/>
        <item x="1"/>
        <item x="0"/>
        <item x="9"/>
        <item x="2"/>
        <item x="4"/>
        <item x="5"/>
        <item x="7"/>
        <item x="6"/>
        <item x="8"/>
        <item t="default"/>
      </items>
    </pivotField>
    <pivotField showAll="0"/>
    <pivotField numFmtId="42" showAll="0"/>
    <pivotField numFmtId="42" showAll="0"/>
    <pivotField showAll="0"/>
    <pivotField dataField="1" numFmtId="42" showAll="0"/>
    <pivotField numFmtId="42" showAll="0"/>
    <pivotField showAll="0">
      <items count="7">
        <item x="0"/>
        <item x="2"/>
        <item x="3"/>
        <item x="4"/>
        <item x="1"/>
        <item x="5"/>
        <item t="default"/>
      </items>
    </pivotField>
    <pivotField numFmtId="42" showAll="0"/>
    <pivotField numFmtId="42" showAll="0"/>
    <pivotField numFmtId="42" showAll="0"/>
    <pivotField numFmtId="9" showAll="0"/>
    <pivotField numFmtId="9" showAll="0"/>
    <pivotField showAll="0">
      <items count="369">
        <item sd="0" x="0"/>
        <item sd="0" x="1"/>
        <item x="2"/>
        <item sd="0" x="3"/>
        <item sd="0" x="4"/>
        <item sd="0" x="5"/>
        <item sd="0" x="6"/>
        <item sd="0" x="7"/>
        <item x="8"/>
        <item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i>
    <i>
      <x v="1"/>
    </i>
    <i>
      <x v="2"/>
    </i>
    <i>
      <x v="3"/>
    </i>
    <i>
      <x v="4"/>
    </i>
    <i>
      <x v="5"/>
    </i>
    <i>
      <x v="6"/>
    </i>
    <i>
      <x v="7"/>
    </i>
    <i>
      <x v="8"/>
    </i>
    <i>
      <x v="9"/>
    </i>
    <i t="grand">
      <x/>
    </i>
  </rowItems>
  <colItems count="1">
    <i/>
  </colItems>
  <dataFields count="1">
    <dataField name="Sum of Revenue (₹ )" fld="8" baseField="0" baseItem="0" numFmtId="42"/>
  </dataFields>
  <chartFormats count="6">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3" count="1" selected="0">
            <x v="9"/>
          </reference>
        </references>
      </pivotArea>
    </chartFormat>
    <chartFormat chart="28" format="4">
      <pivotArea type="data" outline="0" fieldPosition="0">
        <references count="2">
          <reference field="4294967294" count="1" selected="0">
            <x v="0"/>
          </reference>
          <reference field="3" count="1" selected="0">
            <x v="8"/>
          </reference>
        </references>
      </pivotArea>
    </chartFormat>
    <chartFormat chart="28" format="5">
      <pivotArea type="data" outline="0" fieldPosition="0">
        <references count="2">
          <reference field="4294967294" count="1" selected="0">
            <x v="0"/>
          </reference>
          <reference field="3" count="1" selected="0">
            <x v="6"/>
          </reference>
        </references>
      </pivotArea>
    </chartFormat>
    <chartFormat chart="28" format="6">
      <pivotArea type="data" outline="0" fieldPosition="0">
        <references count="2">
          <reference field="4294967294" count="1" selected="0">
            <x v="0"/>
          </reference>
          <reference field="3" count="1" selected="0">
            <x v="2"/>
          </reference>
        </references>
      </pivotArea>
    </chartFormat>
    <chartFormat chart="28" format="7">
      <pivotArea type="data" outline="0" fieldPosition="0">
        <references count="2">
          <reference field="4294967294" count="1" selected="0">
            <x v="0"/>
          </reference>
          <reference field="3" count="1" selected="0">
            <x v="0"/>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62FD01-E707-4D98-8F5D-578906BFCAE1}" name=" Monthly Profit vs Loss Trend (Line Chart)"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2" rowHeaderCaption="Month">
  <location ref="D24:F31" firstHeaderRow="0" firstDataRow="1" firstDataCol="1"/>
  <pivotFields count="18">
    <pivotField axis="axisRow" numFmtId="164" showAll="0">
      <items count="124">
        <item x="1"/>
        <item x="62"/>
        <item x="98"/>
        <item x="122"/>
        <item x="114"/>
        <item x="97"/>
        <item x="78"/>
        <item x="8"/>
        <item x="91"/>
        <item x="86"/>
        <item x="65"/>
        <item x="25"/>
        <item x="27"/>
        <item x="28"/>
        <item x="0"/>
        <item x="119"/>
        <item x="33"/>
        <item x="39"/>
        <item x="18"/>
        <item x="50"/>
        <item x="22"/>
        <item x="34"/>
        <item x="74"/>
        <item x="117"/>
        <item x="71"/>
        <item x="80"/>
        <item x="76"/>
        <item x="3"/>
        <item x="49"/>
        <item x="64"/>
        <item x="79"/>
        <item x="20"/>
        <item x="54"/>
        <item x="107"/>
        <item x="113"/>
        <item x="63"/>
        <item x="26"/>
        <item x="47"/>
        <item x="16"/>
        <item x="44"/>
        <item x="9"/>
        <item x="40"/>
        <item x="110"/>
        <item x="4"/>
        <item x="70"/>
        <item x="48"/>
        <item x="6"/>
        <item x="121"/>
        <item x="10"/>
        <item x="83"/>
        <item x="103"/>
        <item x="96"/>
        <item x="106"/>
        <item x="73"/>
        <item x="31"/>
        <item x="15"/>
        <item x="35"/>
        <item x="104"/>
        <item x="60"/>
        <item x="23"/>
        <item x="37"/>
        <item x="30"/>
        <item x="21"/>
        <item x="81"/>
        <item x="89"/>
        <item x="116"/>
        <item x="58"/>
        <item x="29"/>
        <item x="13"/>
        <item x="57"/>
        <item x="92"/>
        <item x="56"/>
        <item x="12"/>
        <item x="84"/>
        <item x="95"/>
        <item x="7"/>
        <item x="112"/>
        <item x="100"/>
        <item x="43"/>
        <item x="94"/>
        <item x="36"/>
        <item x="75"/>
        <item x="93"/>
        <item x="108"/>
        <item x="68"/>
        <item x="88"/>
        <item x="14"/>
        <item x="85"/>
        <item x="11"/>
        <item x="59"/>
        <item x="38"/>
        <item x="32"/>
        <item x="51"/>
        <item x="67"/>
        <item x="17"/>
        <item x="111"/>
        <item x="53"/>
        <item x="42"/>
        <item x="72"/>
        <item x="2"/>
        <item x="77"/>
        <item x="5"/>
        <item x="46"/>
        <item x="120"/>
        <item x="82"/>
        <item x="115"/>
        <item x="66"/>
        <item x="99"/>
        <item x="118"/>
        <item x="105"/>
        <item x="41"/>
        <item x="55"/>
        <item x="61"/>
        <item x="45"/>
        <item x="52"/>
        <item x="69"/>
        <item x="109"/>
        <item x="87"/>
        <item x="102"/>
        <item x="90"/>
        <item x="101"/>
        <item x="19"/>
        <item x="24"/>
        <item t="default"/>
      </items>
    </pivotField>
    <pivotField showAll="0">
      <items count="5">
        <item x="0"/>
        <item x="3"/>
        <item x="2"/>
        <item x="1"/>
        <item t="default"/>
      </items>
    </pivotField>
    <pivotField showAll="0">
      <items count="11">
        <item x="5"/>
        <item x="6"/>
        <item x="1"/>
        <item x="0"/>
        <item x="7"/>
        <item x="9"/>
        <item x="8"/>
        <item x="3"/>
        <item x="4"/>
        <item x="2"/>
        <item t="default"/>
      </items>
    </pivotField>
    <pivotField showAll="0">
      <items count="11">
        <item x="3"/>
        <item x="1"/>
        <item x="0"/>
        <item x="9"/>
        <item x="2"/>
        <item x="4"/>
        <item x="5"/>
        <item x="7"/>
        <item x="6"/>
        <item x="8"/>
        <item t="default"/>
      </items>
    </pivotField>
    <pivotField showAll="0"/>
    <pivotField numFmtId="42" showAll="0"/>
    <pivotField numFmtId="42" showAll="0"/>
    <pivotField showAll="0"/>
    <pivotField numFmtId="42" showAll="0"/>
    <pivotField numFmtId="42" showAll="0"/>
    <pivotField showAll="0">
      <items count="7">
        <item x="0"/>
        <item x="2"/>
        <item x="3"/>
        <item x="4"/>
        <item x="1"/>
        <item x="5"/>
        <item t="default"/>
      </items>
    </pivotField>
    <pivotField numFmtId="42" showAll="0"/>
    <pivotField dataField="1" numFmtId="42" showAll="0"/>
    <pivotField dataField="1" numFmtId="42" showAll="0"/>
    <pivotField numFmtId="9"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7"/>
    <field x="16"/>
    <field x="0"/>
  </rowFields>
  <rowItems count="7">
    <i>
      <x v="1"/>
    </i>
    <i>
      <x v="2"/>
    </i>
    <i>
      <x v="3"/>
    </i>
    <i>
      <x v="4"/>
    </i>
    <i>
      <x v="5"/>
    </i>
    <i>
      <x v="6"/>
    </i>
    <i t="grand">
      <x/>
    </i>
  </rowItems>
  <colFields count="1">
    <field x="-2"/>
  </colFields>
  <colItems count="2">
    <i>
      <x/>
    </i>
    <i i="1">
      <x v="1"/>
    </i>
  </colItems>
  <dataFields count="2">
    <dataField name="Sum of Profit  (₹)" fld="12" baseField="0" baseItem="0" numFmtId="42"/>
    <dataField name="Sum of Loss  (₹)" fld="13" baseField="0" baseItem="0" numFmtId="42"/>
  </dataFields>
  <chartFormats count="3">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9" format="6">
      <pivotArea type="data" outline="0" fieldPosition="0">
        <references count="2">
          <reference field="4294967294" count="1" selected="0">
            <x v="1"/>
          </reference>
          <reference field="17" count="1" selected="0">
            <x v="4"/>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191A08-160C-4B86-8B67-39708DBE0BFF}" sourceName="Region">
  <pivotTables>
    <pivotTable tabId="10" name="Region, Revenue"/>
    <pivotTable tabId="10" name="PivotTable6"/>
    <pivotTable tabId="10" name=" Monthly Profit vs Loss Trend (Line Chart)"/>
    <pivotTable tabId="10" name="PivotTable8"/>
  </pivotTables>
  <data>
    <tabular pivotCacheId="1564133677">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64B652-A1E7-4194-A9BC-66423CCA4949}" sourceName="Product">
  <pivotTables>
    <pivotTable tabId="10" name="PivotTable6"/>
    <pivotTable tabId="10" name="Month-wise Revenue, Profit, Loss"/>
    <pivotTable tabId="10" name="Product, Revenue profit and Losess Analysis"/>
    <pivotTable tabId="10" name="Region Wise Analysis"/>
    <pivotTable tabId="10" name="Region, Revenue"/>
    <pivotTable tabId="10" name="Sales Rep Wise Analysis"/>
    <pivotTable tabId="10" name=" Monthly Profit vs Loss Trend (Line Chart)"/>
    <pivotTable tabId="10" name="PivotTable8"/>
  </pivotTables>
  <data>
    <tabular pivotCacheId="1564133677">
      <items count="10">
        <i x="5" s="1"/>
        <i x="6" s="1"/>
        <i x="1" s="1"/>
        <i x="0" s="1"/>
        <i x="7" s="1"/>
        <i x="9" s="1"/>
        <i x="8"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28522B3-F041-439B-81FC-7125E379A326}" sourceName="Month">
  <pivotTables>
    <pivotTable tabId="10" name=" Monthly Profit vs Loss Trend (Line Chart)"/>
    <pivotTable tabId="10" name="Month-wise Revenue, Profit, Loss"/>
    <pivotTable tabId="10" name="PivotTable6"/>
    <pivotTable tabId="10" name="PivotTable8"/>
    <pivotTable tabId="10" name="Product, Revenue profit and Losess Analysis"/>
    <pivotTable tabId="10" name="Region Wise Analysis"/>
    <pivotTable tabId="10" name="Region, Revenue"/>
    <pivotTable tabId="10" name="Sales Rep Wise Analysis"/>
  </pivotTables>
  <data>
    <tabular pivotCacheId="1564133677">
      <items count="6">
        <i x="0" s="1"/>
        <i x="2" s="1"/>
        <i x="3" s="1"/>
        <i x="4" s="1"/>
        <i x="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Rep" xr10:uid="{848E944C-3F75-48CA-AE40-469B025C4577}" sourceName="SalesRep">
  <pivotTables>
    <pivotTable tabId="10" name=" Monthly Profit vs Loss Trend (Line Chart)"/>
    <pivotTable tabId="10" name="Month-wise Revenue, Profit, Loss"/>
    <pivotTable tabId="10" name="PivotTable6"/>
    <pivotTable tabId="10" name="PivotTable8"/>
    <pivotTable tabId="10" name="Product, Revenue profit and Losess Analysis"/>
    <pivotTable tabId="10" name="Region Wise Analysis"/>
    <pivotTable tabId="10" name="Region, Revenue"/>
    <pivotTable tabId="10" name="Sales Rep Wise Analysis"/>
  </pivotTables>
  <data>
    <tabular pivotCacheId="1564133677">
      <items count="10">
        <i x="3" s="1"/>
        <i x="1" s="1"/>
        <i x="0" s="1"/>
        <i x="9" s="1"/>
        <i x="2" s="1"/>
        <i x="4" s="1"/>
        <i x="5" s="1"/>
        <i x="7" s="1"/>
        <i x="6"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A119D4E-6588-4AD5-A3E3-64A17636254D}" cache="Slicer_Region" caption="Region" columnCount="2" style="SlicerStyleDark1" rowHeight="241300"/>
  <slicer name="Product" xr10:uid="{9A5DD357-D051-47D8-9BE0-7133E25AFC41}" cache="Slicer_Product" caption="Product" columnCount="2" style="SlicerStyleDark1" rowHeight="241300"/>
  <slicer name="Month" xr10:uid="{B10F93E2-3D41-4D77-9685-BF3B643A4A1A}" cache="Slicer_Month" caption="Month" columnCount="2" style="SlicerStyleDark1" rowHeight="241300"/>
  <slicer name="SalesRep" xr10:uid="{49CD56E1-EF6D-4B04-A831-8BE46FFC6B54}" cache="Slicer_SalesRep" caption="SalesRep" columnCount="2"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A58BE5-2FD9-4678-B2B8-CF63FD26E076}" name="Table1" displayName="Table1" ref="A1:P201" totalsRowShown="0" headerRowDxfId="19" dataDxfId="17" headerRowBorderDxfId="18" tableBorderDxfId="16">
  <autoFilter ref="A1:P201" xr:uid="{0BA58BE5-2FD9-4678-B2B8-CF63FD26E076}"/>
  <tableColumns count="16">
    <tableColumn id="1" xr3:uid="{9E19D647-C6CA-4F8C-A976-B312C9A1F7A8}" name="Date" dataDxfId="15"/>
    <tableColumn id="2" xr3:uid="{4119955C-E1F1-4C60-9090-51F7FFDB2C82}" name="Region" dataDxfId="14"/>
    <tableColumn id="3" xr3:uid="{EB7F6692-DB7D-4E87-8D40-B0C0CD5F06FB}" name="Product" dataDxfId="13"/>
    <tableColumn id="4" xr3:uid="{3F41CFAC-EF0A-41DA-93E9-7AEF33655B70}" name="SalesRep" dataDxfId="12"/>
    <tableColumn id="5" xr3:uid="{5890B0A7-63BE-4679-B9D7-78F272779B36}" name="Units" dataDxfId="11"/>
    <tableColumn id="6" xr3:uid="{2D01470F-A5DB-4933-AE23-C8F515151465}" name="Cost Price (₹)" dataDxfId="10" dataCellStyle="Currency [0]"/>
    <tableColumn id="7" xr3:uid="{12D02572-81A5-4545-855B-C8FDCEF32D4E}" name="Selling Price (₹)" dataDxfId="9" dataCellStyle="Currency [0]"/>
    <tableColumn id="8" xr3:uid="{F561C81B-1143-400F-A622-2EF327208D12}" name="Profit/Loss Type" dataDxfId="8"/>
    <tableColumn id="9" xr3:uid="{70981914-0997-49DB-A894-104A62C783F4}" name="Revenue (₹ )" dataDxfId="7">
      <calculatedColumnFormula>Table1[[#This Row],[Units]]*Table1[[#This Row],[Selling Price (₹)]]</calculatedColumnFormula>
    </tableColumn>
    <tableColumn id="10" xr3:uid="{3FFD486A-AD73-4E6C-B5C6-438F65273AAB}" name="Total Cost  (₹)" dataDxfId="6"/>
    <tableColumn id="11" xr3:uid="{6EF8910C-43FF-4713-A11F-72DE99CEB4B9}" name="Month" dataDxfId="5">
      <calculatedColumnFormula>TEXT(Table1[[#This Row],[Date]],"mmm")</calculatedColumnFormula>
    </tableColumn>
    <tableColumn id="12" xr3:uid="{DE9BBE20-DA12-437E-A8BA-0CB74C6DDCDE}" name="Profit And Loss" dataDxfId="4">
      <calculatedColumnFormula>Table1[[#This Row],[Revenue (₹ )]]-Table1[[#This Row],[Total Cost  (₹)]]</calculatedColumnFormula>
    </tableColumn>
    <tableColumn id="13" xr3:uid="{DE414DA9-F15A-4654-BDAD-E70DA65DAA82}" name="Profit  (₹)" dataDxfId="3" dataCellStyle="Currency [0]">
      <calculatedColumnFormula>IF(Table1[[#This Row],[Profit And Loss]] &gt; 0,Table1[[#This Row],[Profit And Loss]],0)</calculatedColumnFormula>
    </tableColumn>
    <tableColumn id="14" xr3:uid="{FDEA9F93-C0BE-4DDD-BD03-6258F1B004AD}" name="Loss  (₹)" dataDxfId="2" dataCellStyle="Currency [0]">
      <calculatedColumnFormula>IF(Table1[[#This Row],[Profit And Loss]]&lt;0,Table1[[#This Row],[Profit And Loss]],0)</calculatedColumnFormula>
    </tableColumn>
    <tableColumn id="15" xr3:uid="{E10631CE-81EA-487C-AA6E-75DA6B18D8E5}" name="Profit Margin (%)" dataDxfId="1" dataCellStyle="Percent">
      <calculatedColumnFormula>IFERROR(Table1[[#This Row],[Profit  (₹)]]/Table1[[#This Row],[Revenue (₹ )]],0)</calculatedColumnFormula>
    </tableColumn>
    <tableColumn id="16" xr3:uid="{C74A98B2-E6EF-4EC5-9234-9A14F1087F56}" name="Loss Margin(%)" dataDxfId="0" dataCellStyle="Percent">
      <calculatedColumnFormula>IFERROR(Table1[[#This Row],[Loss  (₹)]]/Table1[[#This Row],[Revenue (₹ )]],0)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CD9E1-DE34-4E3B-BDE1-A451627763E0}">
  <dimension ref="A3:O31"/>
  <sheetViews>
    <sheetView tabSelected="1" zoomScale="70" zoomScaleNormal="70" workbookViewId="0">
      <selection activeCell="G21" sqref="G21"/>
    </sheetView>
  </sheetViews>
  <sheetFormatPr defaultRowHeight="14.5" x14ac:dyDescent="0.35"/>
  <cols>
    <col min="1" max="1" width="12.453125" bestFit="1" customWidth="1"/>
    <col min="2" max="2" width="17.6328125" bestFit="1" customWidth="1"/>
    <col min="3" max="3" width="13.90625" bestFit="1" customWidth="1"/>
    <col min="4" max="5" width="14.90625" bestFit="1" customWidth="1"/>
    <col min="6" max="6" width="13.90625" bestFit="1" customWidth="1"/>
    <col min="7" max="7" width="17.6328125" bestFit="1" customWidth="1"/>
    <col min="8" max="8" width="11.36328125" bestFit="1" customWidth="1"/>
    <col min="9" max="9" width="13.90625" bestFit="1" customWidth="1"/>
    <col min="10" max="10" width="14.90625" bestFit="1" customWidth="1"/>
    <col min="11" max="12" width="11.36328125" bestFit="1" customWidth="1"/>
    <col min="13" max="13" width="17.6328125" bestFit="1" customWidth="1"/>
    <col min="14" max="14" width="13.90625" bestFit="1" customWidth="1"/>
    <col min="15" max="15" width="14.90625" bestFit="1" customWidth="1"/>
    <col min="16" max="16" width="15.08984375" bestFit="1" customWidth="1"/>
    <col min="17" max="17" width="17.6328125" bestFit="1" customWidth="1"/>
    <col min="18" max="18" width="13.90625" bestFit="1" customWidth="1"/>
    <col min="19" max="19" width="15.08984375" bestFit="1" customWidth="1"/>
    <col min="20" max="20" width="22.453125" bestFit="1" customWidth="1"/>
    <col min="21" max="21" width="18.7265625" bestFit="1" customWidth="1"/>
    <col min="22" max="22" width="19.90625" bestFit="1" customWidth="1"/>
  </cols>
  <sheetData>
    <row r="3" spans="1:15" x14ac:dyDescent="0.35">
      <c r="A3" s="15" t="s">
        <v>36</v>
      </c>
      <c r="B3" t="s">
        <v>49</v>
      </c>
      <c r="C3" t="s">
        <v>51</v>
      </c>
      <c r="D3" t="s">
        <v>50</v>
      </c>
    </row>
    <row r="4" spans="1:15" x14ac:dyDescent="0.35">
      <c r="A4" s="16" t="s">
        <v>42</v>
      </c>
      <c r="B4" s="5">
        <v>17039534</v>
      </c>
      <c r="C4" s="5">
        <v>-4157159</v>
      </c>
      <c r="D4" s="5">
        <v>4256159</v>
      </c>
      <c r="F4" s="15" t="s">
        <v>54</v>
      </c>
      <c r="G4" t="s">
        <v>49</v>
      </c>
      <c r="H4" t="s">
        <v>52</v>
      </c>
      <c r="I4" t="s">
        <v>51</v>
      </c>
      <c r="J4" t="s">
        <v>50</v>
      </c>
      <c r="L4" s="15" t="s">
        <v>55</v>
      </c>
      <c r="M4" t="s">
        <v>49</v>
      </c>
      <c r="N4" t="s">
        <v>51</v>
      </c>
      <c r="O4" t="s">
        <v>50</v>
      </c>
    </row>
    <row r="5" spans="1:15" x14ac:dyDescent="0.35">
      <c r="A5" s="16" t="s">
        <v>43</v>
      </c>
      <c r="B5" s="5">
        <v>12243529</v>
      </c>
      <c r="C5" s="5">
        <v>-3441176</v>
      </c>
      <c r="D5" s="5">
        <v>2892714</v>
      </c>
      <c r="F5" s="16" t="s">
        <v>17</v>
      </c>
      <c r="G5" s="5">
        <v>6845556</v>
      </c>
      <c r="H5" s="19">
        <v>167</v>
      </c>
      <c r="I5" s="5">
        <v>-4383520</v>
      </c>
      <c r="J5" s="5">
        <v>1116363</v>
      </c>
      <c r="L5" s="16" t="s">
        <v>25</v>
      </c>
      <c r="M5" s="5">
        <v>9149359</v>
      </c>
      <c r="N5" s="5">
        <v>-2627859</v>
      </c>
      <c r="O5" s="5">
        <v>2337738</v>
      </c>
    </row>
    <row r="6" spans="1:15" x14ac:dyDescent="0.35">
      <c r="A6" s="16" t="s">
        <v>44</v>
      </c>
      <c r="B6" s="5">
        <v>16555526</v>
      </c>
      <c r="C6" s="5">
        <v>-5219369</v>
      </c>
      <c r="D6" s="5">
        <v>7625160</v>
      </c>
      <c r="F6" s="16" t="s">
        <v>18</v>
      </c>
      <c r="G6" s="5">
        <v>9252050</v>
      </c>
      <c r="H6" s="19">
        <v>221</v>
      </c>
      <c r="I6" s="5">
        <v>-2811588</v>
      </c>
      <c r="J6" s="5">
        <v>3042862</v>
      </c>
      <c r="L6" s="16" t="s">
        <v>23</v>
      </c>
      <c r="M6" s="5">
        <v>7956065</v>
      </c>
      <c r="N6" s="5">
        <v>-3881536</v>
      </c>
      <c r="O6" s="5">
        <v>2162461</v>
      </c>
    </row>
    <row r="7" spans="1:15" x14ac:dyDescent="0.35">
      <c r="A7" s="16" t="s">
        <v>45</v>
      </c>
      <c r="B7" s="5">
        <v>17487288</v>
      </c>
      <c r="C7" s="5">
        <v>-3334464</v>
      </c>
      <c r="D7" s="5">
        <v>5197572</v>
      </c>
      <c r="F7" s="16" t="s">
        <v>13</v>
      </c>
      <c r="G7" s="5">
        <v>10126901</v>
      </c>
      <c r="H7" s="19">
        <v>184</v>
      </c>
      <c r="I7" s="5">
        <v>-2072604</v>
      </c>
      <c r="J7" s="5">
        <v>2578494</v>
      </c>
      <c r="L7" s="16" t="s">
        <v>22</v>
      </c>
      <c r="M7" s="5">
        <v>15097971</v>
      </c>
      <c r="N7" s="5">
        <v>-4361474</v>
      </c>
      <c r="O7" s="5">
        <v>5290157</v>
      </c>
    </row>
    <row r="8" spans="1:15" x14ac:dyDescent="0.35">
      <c r="A8" s="16" t="s">
        <v>46</v>
      </c>
      <c r="B8" s="5">
        <v>16495662</v>
      </c>
      <c r="C8" s="5">
        <v>-5572229</v>
      </c>
      <c r="D8" s="5">
        <v>4068385</v>
      </c>
      <c r="F8" s="16" t="s">
        <v>12</v>
      </c>
      <c r="G8" s="5">
        <v>13046211</v>
      </c>
      <c r="H8" s="19">
        <v>273</v>
      </c>
      <c r="I8" s="5">
        <v>-2701748</v>
      </c>
      <c r="J8" s="5">
        <v>5933441</v>
      </c>
      <c r="L8" s="16" t="s">
        <v>31</v>
      </c>
      <c r="M8" s="5">
        <v>5847876</v>
      </c>
      <c r="N8" s="5">
        <v>-1184899</v>
      </c>
      <c r="O8" s="5">
        <v>944163</v>
      </c>
    </row>
    <row r="9" spans="1:15" x14ac:dyDescent="0.35">
      <c r="A9" s="16" t="s">
        <v>47</v>
      </c>
      <c r="B9" s="5">
        <v>13887191</v>
      </c>
      <c r="C9" s="5">
        <v>-4799772</v>
      </c>
      <c r="D9" s="5">
        <v>3414878</v>
      </c>
      <c r="F9" s="16" t="s">
        <v>19</v>
      </c>
      <c r="G9" s="5">
        <v>7438277</v>
      </c>
      <c r="H9" s="19">
        <v>165</v>
      </c>
      <c r="I9" s="5">
        <v>-1144434</v>
      </c>
      <c r="J9" s="5">
        <v>1921590</v>
      </c>
      <c r="L9" s="16" t="s">
        <v>24</v>
      </c>
      <c r="M9" s="5">
        <v>8831228</v>
      </c>
      <c r="N9" s="5">
        <v>-2022363</v>
      </c>
      <c r="O9" s="5">
        <v>2160358</v>
      </c>
    </row>
    <row r="10" spans="1:15" x14ac:dyDescent="0.35">
      <c r="A10" s="16" t="s">
        <v>48</v>
      </c>
      <c r="B10" s="5">
        <v>93708730</v>
      </c>
      <c r="C10" s="5">
        <v>-26524169</v>
      </c>
      <c r="D10" s="5">
        <v>27454868</v>
      </c>
      <c r="F10" s="16" t="s">
        <v>21</v>
      </c>
      <c r="G10" s="5">
        <v>10187715</v>
      </c>
      <c r="H10" s="19">
        <v>203</v>
      </c>
      <c r="I10" s="5">
        <v>-1407214</v>
      </c>
      <c r="J10" s="5">
        <v>3917219</v>
      </c>
      <c r="L10" s="16" t="s">
        <v>26</v>
      </c>
      <c r="M10" s="5">
        <v>5405614</v>
      </c>
      <c r="N10" s="5">
        <v>-2969802</v>
      </c>
      <c r="O10" s="5">
        <v>1713732</v>
      </c>
    </row>
    <row r="11" spans="1:15" x14ac:dyDescent="0.35">
      <c r="F11" s="16" t="s">
        <v>20</v>
      </c>
      <c r="G11" s="5">
        <v>10321959</v>
      </c>
      <c r="H11" s="19">
        <v>197</v>
      </c>
      <c r="I11" s="5">
        <v>-2053793</v>
      </c>
      <c r="J11" s="5">
        <v>1675141</v>
      </c>
      <c r="L11" s="16" t="s">
        <v>27</v>
      </c>
      <c r="M11" s="5">
        <v>10199430</v>
      </c>
      <c r="N11" s="5">
        <v>-1963050</v>
      </c>
      <c r="O11" s="5">
        <v>2978739</v>
      </c>
    </row>
    <row r="12" spans="1:15" x14ac:dyDescent="0.35">
      <c r="F12" s="16" t="s">
        <v>15</v>
      </c>
      <c r="G12" s="5">
        <v>10970938</v>
      </c>
      <c r="H12" s="19">
        <v>263</v>
      </c>
      <c r="I12" s="5">
        <v>-2423705</v>
      </c>
      <c r="J12" s="5">
        <v>3998089</v>
      </c>
      <c r="L12" s="16" t="s">
        <v>29</v>
      </c>
      <c r="M12" s="5">
        <v>8171211</v>
      </c>
      <c r="N12" s="5">
        <v>-3813050</v>
      </c>
      <c r="O12" s="5">
        <v>2919054</v>
      </c>
    </row>
    <row r="13" spans="1:15" x14ac:dyDescent="0.35">
      <c r="F13" s="16" t="s">
        <v>16</v>
      </c>
      <c r="G13" s="5">
        <v>7562755</v>
      </c>
      <c r="H13" s="19">
        <v>180</v>
      </c>
      <c r="I13" s="5">
        <v>-3494009</v>
      </c>
      <c r="J13" s="5">
        <v>1426956</v>
      </c>
      <c r="L13" s="16" t="s">
        <v>28</v>
      </c>
      <c r="M13" s="5">
        <v>12494751</v>
      </c>
      <c r="N13" s="5">
        <v>-1091328</v>
      </c>
      <c r="O13" s="5">
        <v>5094991</v>
      </c>
    </row>
    <row r="14" spans="1:15" x14ac:dyDescent="0.35">
      <c r="A14" s="18" t="s">
        <v>53</v>
      </c>
      <c r="B14" t="s">
        <v>49</v>
      </c>
      <c r="C14" t="s">
        <v>51</v>
      </c>
      <c r="D14" t="s">
        <v>50</v>
      </c>
      <c r="F14" s="16" t="s">
        <v>14</v>
      </c>
      <c r="G14" s="5">
        <v>7956368</v>
      </c>
      <c r="H14" s="19">
        <v>224</v>
      </c>
      <c r="I14" s="5">
        <v>-4031554</v>
      </c>
      <c r="J14" s="5">
        <v>1844713</v>
      </c>
      <c r="L14" s="16" t="s">
        <v>30</v>
      </c>
      <c r="M14" s="5">
        <v>10555225</v>
      </c>
      <c r="N14" s="5">
        <v>-2608808</v>
      </c>
      <c r="O14" s="5">
        <v>1853475</v>
      </c>
    </row>
    <row r="15" spans="1:15" x14ac:dyDescent="0.35">
      <c r="A15" s="16" t="s">
        <v>8</v>
      </c>
      <c r="B15" s="5">
        <v>23072295</v>
      </c>
      <c r="C15" s="5">
        <v>-4216036</v>
      </c>
      <c r="D15" s="5">
        <v>7020936</v>
      </c>
      <c r="F15" s="16" t="s">
        <v>48</v>
      </c>
      <c r="G15" s="5">
        <v>93708730</v>
      </c>
      <c r="H15" s="19">
        <v>2077</v>
      </c>
      <c r="I15" s="5">
        <v>-26524169</v>
      </c>
      <c r="J15" s="5">
        <v>27454868</v>
      </c>
      <c r="L15" s="16" t="s">
        <v>48</v>
      </c>
      <c r="M15" s="5">
        <v>93708730</v>
      </c>
      <c r="N15" s="5">
        <v>-26524169</v>
      </c>
      <c r="O15" s="5">
        <v>27454868</v>
      </c>
    </row>
    <row r="16" spans="1:15" x14ac:dyDescent="0.35">
      <c r="A16" s="16" t="s">
        <v>11</v>
      </c>
      <c r="B16" s="5">
        <v>22261298</v>
      </c>
      <c r="C16" s="5">
        <v>-7834096</v>
      </c>
      <c r="D16" s="5">
        <v>6470078</v>
      </c>
    </row>
    <row r="17" spans="1:12" x14ac:dyDescent="0.35">
      <c r="A17" s="16" t="s">
        <v>10</v>
      </c>
      <c r="B17" s="5">
        <v>25110631</v>
      </c>
      <c r="C17" s="5">
        <v>-8346000</v>
      </c>
      <c r="D17" s="5">
        <v>7839958</v>
      </c>
    </row>
    <row r="18" spans="1:12" x14ac:dyDescent="0.35">
      <c r="A18" s="16" t="s">
        <v>9</v>
      </c>
      <c r="B18" s="5">
        <v>23264506</v>
      </c>
      <c r="C18" s="5">
        <v>-6128037</v>
      </c>
      <c r="D18" s="5">
        <v>6123896</v>
      </c>
    </row>
    <row r="19" spans="1:12" x14ac:dyDescent="0.35">
      <c r="A19" s="16" t="s">
        <v>48</v>
      </c>
      <c r="B19" s="5">
        <v>93708730</v>
      </c>
      <c r="C19" s="5">
        <v>-26524169</v>
      </c>
      <c r="D19" s="5">
        <v>27454868</v>
      </c>
    </row>
    <row r="20" spans="1:12" x14ac:dyDescent="0.35">
      <c r="H20" s="15" t="s">
        <v>54</v>
      </c>
      <c r="I20" t="s">
        <v>49</v>
      </c>
      <c r="K20" s="15" t="s">
        <v>54</v>
      </c>
      <c r="L20" t="s">
        <v>52</v>
      </c>
    </row>
    <row r="21" spans="1:12" x14ac:dyDescent="0.35">
      <c r="H21" s="16" t="s">
        <v>25</v>
      </c>
      <c r="I21" s="5">
        <v>9149359</v>
      </c>
      <c r="K21" s="16" t="s">
        <v>12</v>
      </c>
      <c r="L21" s="19">
        <v>273</v>
      </c>
    </row>
    <row r="22" spans="1:12" x14ac:dyDescent="0.35">
      <c r="H22" s="16" t="s">
        <v>23</v>
      </c>
      <c r="I22" s="5">
        <v>7956065</v>
      </c>
      <c r="K22" s="16" t="s">
        <v>15</v>
      </c>
      <c r="L22" s="19">
        <v>263</v>
      </c>
    </row>
    <row r="23" spans="1:12" x14ac:dyDescent="0.35">
      <c r="H23" s="16" t="s">
        <v>22</v>
      </c>
      <c r="I23" s="5">
        <v>15097971</v>
      </c>
      <c r="K23" s="16" t="s">
        <v>14</v>
      </c>
      <c r="L23" s="19">
        <v>224</v>
      </c>
    </row>
    <row r="24" spans="1:12" x14ac:dyDescent="0.35">
      <c r="A24" s="15" t="s">
        <v>53</v>
      </c>
      <c r="B24" t="s">
        <v>49</v>
      </c>
      <c r="D24" s="15" t="s">
        <v>36</v>
      </c>
      <c r="E24" t="s">
        <v>50</v>
      </c>
      <c r="F24" t="s">
        <v>51</v>
      </c>
      <c r="H24" s="16" t="s">
        <v>31</v>
      </c>
      <c r="I24" s="5">
        <v>5847876</v>
      </c>
      <c r="K24" s="16" t="s">
        <v>18</v>
      </c>
      <c r="L24" s="19">
        <v>221</v>
      </c>
    </row>
    <row r="25" spans="1:12" x14ac:dyDescent="0.35">
      <c r="A25" s="16" t="s">
        <v>8</v>
      </c>
      <c r="B25" s="5">
        <v>23072295</v>
      </c>
      <c r="D25" s="16" t="s">
        <v>42</v>
      </c>
      <c r="E25" s="5">
        <v>4256159</v>
      </c>
      <c r="F25" s="5">
        <v>-4157159</v>
      </c>
      <c r="H25" s="16" t="s">
        <v>24</v>
      </c>
      <c r="I25" s="5">
        <v>8831228</v>
      </c>
      <c r="K25" s="16" t="s">
        <v>21</v>
      </c>
      <c r="L25" s="19">
        <v>203</v>
      </c>
    </row>
    <row r="26" spans="1:12" x14ac:dyDescent="0.35">
      <c r="A26" s="16" t="s">
        <v>11</v>
      </c>
      <c r="B26" s="5">
        <v>22261298</v>
      </c>
      <c r="D26" s="16" t="s">
        <v>43</v>
      </c>
      <c r="E26" s="5">
        <v>2892714</v>
      </c>
      <c r="F26" s="5">
        <v>-3441176</v>
      </c>
      <c r="H26" s="16" t="s">
        <v>26</v>
      </c>
      <c r="I26" s="5">
        <v>5405614</v>
      </c>
      <c r="K26" s="16" t="s">
        <v>48</v>
      </c>
      <c r="L26" s="19">
        <v>1184</v>
      </c>
    </row>
    <row r="27" spans="1:12" x14ac:dyDescent="0.35">
      <c r="A27" s="16" t="s">
        <v>10</v>
      </c>
      <c r="B27" s="5">
        <v>25110631</v>
      </c>
      <c r="D27" s="16" t="s">
        <v>44</v>
      </c>
      <c r="E27" s="5">
        <v>7625160</v>
      </c>
      <c r="F27" s="5">
        <v>-5219369</v>
      </c>
      <c r="H27" s="16" t="s">
        <v>27</v>
      </c>
      <c r="I27" s="5">
        <v>10199430</v>
      </c>
    </row>
    <row r="28" spans="1:12" x14ac:dyDescent="0.35">
      <c r="A28" s="16" t="s">
        <v>9</v>
      </c>
      <c r="B28" s="5">
        <v>23264506</v>
      </c>
      <c r="D28" s="16" t="s">
        <v>45</v>
      </c>
      <c r="E28" s="5">
        <v>5197572</v>
      </c>
      <c r="F28" s="5">
        <v>-3334464</v>
      </c>
      <c r="H28" s="16" t="s">
        <v>29</v>
      </c>
      <c r="I28" s="5">
        <v>8171211</v>
      </c>
    </row>
    <row r="29" spans="1:12" x14ac:dyDescent="0.35">
      <c r="A29" s="16" t="s">
        <v>48</v>
      </c>
      <c r="B29" s="5">
        <v>93708730</v>
      </c>
      <c r="D29" s="16" t="s">
        <v>46</v>
      </c>
      <c r="E29" s="5">
        <v>4068385</v>
      </c>
      <c r="F29" s="5">
        <v>-5572229</v>
      </c>
      <c r="H29" s="16" t="s">
        <v>28</v>
      </c>
      <c r="I29" s="5">
        <v>12494751</v>
      </c>
    </row>
    <row r="30" spans="1:12" x14ac:dyDescent="0.35">
      <c r="D30" s="16" t="s">
        <v>47</v>
      </c>
      <c r="E30" s="5">
        <v>3414878</v>
      </c>
      <c r="F30" s="5">
        <v>-4799772</v>
      </c>
      <c r="H30" s="16" t="s">
        <v>30</v>
      </c>
      <c r="I30" s="5">
        <v>10555225</v>
      </c>
    </row>
    <row r="31" spans="1:12" x14ac:dyDescent="0.35">
      <c r="D31" s="16" t="s">
        <v>48</v>
      </c>
      <c r="E31" s="5">
        <v>27454868</v>
      </c>
      <c r="F31" s="5">
        <v>-26524169</v>
      </c>
      <c r="H31" s="16" t="s">
        <v>48</v>
      </c>
      <c r="I31" s="5">
        <v>93708730</v>
      </c>
    </row>
  </sheetData>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753D-A7DD-4067-BDC4-8067E074CC8A}">
  <dimension ref="L10"/>
  <sheetViews>
    <sheetView showGridLines="0" zoomScale="70" zoomScaleNormal="70" workbookViewId="0">
      <selection activeCell="U19" sqref="U19"/>
    </sheetView>
  </sheetViews>
  <sheetFormatPr defaultRowHeight="14.5" x14ac:dyDescent="0.35"/>
  <sheetData>
    <row r="10" spans="12:12" x14ac:dyDescent="0.35">
      <c r="L10"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1"/>
  <sheetViews>
    <sheetView topLeftCell="A2" workbookViewId="0">
      <selection activeCell="A2" sqref="A2:P201"/>
    </sheetView>
  </sheetViews>
  <sheetFormatPr defaultRowHeight="14.5" x14ac:dyDescent="0.35"/>
  <cols>
    <col min="1" max="1" width="10.08984375" bestFit="1" customWidth="1"/>
    <col min="3" max="3" width="10.36328125" customWidth="1"/>
    <col min="4" max="4" width="10.1796875" customWidth="1"/>
    <col min="6" max="6" width="13.81640625" style="4" customWidth="1"/>
    <col min="7" max="7" width="15.36328125" style="4" customWidth="1"/>
    <col min="8" max="8" width="16.36328125" customWidth="1"/>
    <col min="9" max="9" width="13.1796875" customWidth="1"/>
    <col min="10" max="10" width="12.81640625" style="6" customWidth="1"/>
    <col min="12" max="13" width="11.08984375" style="6" bestFit="1" customWidth="1"/>
    <col min="14" max="14" width="11.7265625" style="6" bestFit="1" customWidth="1"/>
    <col min="15" max="15" width="8.7265625" style="14"/>
    <col min="16" max="16" width="10.08984375" style="14" customWidth="1"/>
  </cols>
  <sheetData>
    <row r="1" spans="1:16" ht="43.5" x14ac:dyDescent="0.35">
      <c r="A1" s="1" t="s">
        <v>0</v>
      </c>
      <c r="B1" s="1" t="s">
        <v>1</v>
      </c>
      <c r="C1" s="1" t="s">
        <v>2</v>
      </c>
      <c r="D1" s="1" t="s">
        <v>3</v>
      </c>
      <c r="E1" s="1" t="s">
        <v>4</v>
      </c>
      <c r="F1" s="3" t="s">
        <v>5</v>
      </c>
      <c r="G1" s="3" t="s">
        <v>6</v>
      </c>
      <c r="H1" s="2" t="s">
        <v>7</v>
      </c>
      <c r="I1" s="2" t="s">
        <v>34</v>
      </c>
      <c r="J1" s="11" t="s">
        <v>35</v>
      </c>
      <c r="K1" s="2" t="s">
        <v>36</v>
      </c>
      <c r="L1" s="11" t="s">
        <v>39</v>
      </c>
      <c r="M1" s="11" t="s">
        <v>37</v>
      </c>
      <c r="N1" s="11" t="s">
        <v>38</v>
      </c>
      <c r="O1" s="12" t="s">
        <v>40</v>
      </c>
      <c r="P1" s="12" t="s">
        <v>41</v>
      </c>
    </row>
    <row r="2" spans="1:16" x14ac:dyDescent="0.35">
      <c r="A2" s="7">
        <v>45678</v>
      </c>
      <c r="B2" s="8" t="s">
        <v>8</v>
      </c>
      <c r="C2" s="8" t="s">
        <v>12</v>
      </c>
      <c r="D2" s="8" t="s">
        <v>22</v>
      </c>
      <c r="E2" s="8">
        <v>20</v>
      </c>
      <c r="F2" s="9">
        <v>16785</v>
      </c>
      <c r="G2" s="9">
        <v>81595</v>
      </c>
      <c r="H2" s="8" t="s">
        <v>32</v>
      </c>
      <c r="I2" s="10">
        <f>Table1[[#This Row],[Units]]*Table1[[#This Row],[Selling Price (₹)]]</f>
        <v>1631900</v>
      </c>
      <c r="J2" s="10">
        <f>Table1[[#This Row],[Units]]*Table1[[#This Row],[Cost Price (₹)]]</f>
        <v>335700</v>
      </c>
      <c r="K2" s="8" t="str">
        <f>TEXT(Table1[[#This Row],[Date]],"mmm")</f>
        <v>Jan</v>
      </c>
      <c r="L2" s="10">
        <f>Table1[[#This Row],[Revenue (₹ )]]-Table1[[#This Row],[Total Cost  (₹)]]</f>
        <v>1296200</v>
      </c>
      <c r="M2" s="9">
        <f>IF(Table1[[#This Row],[Profit And Loss]] &gt; 0,Table1[[#This Row],[Profit And Loss]],0)</f>
        <v>1296200</v>
      </c>
      <c r="N2" s="9">
        <f>IF(Table1[[#This Row],[Profit And Loss]]&lt;0,Table1[[#This Row],[Profit And Loss]],0)</f>
        <v>0</v>
      </c>
      <c r="O2" s="13">
        <f>IFERROR(Table1[[#This Row],[Profit  (₹)]]/Table1[[#This Row],[Revenue (₹ )]],0)</f>
        <v>0.79428886573932223</v>
      </c>
      <c r="P2" s="13">
        <f>IFERROR(Table1[[#This Row],[Loss  (₹)]]/Table1[[#This Row],[Revenue (₹ )]],0)</f>
        <v>0</v>
      </c>
    </row>
    <row r="3" spans="1:16" x14ac:dyDescent="0.35">
      <c r="A3" s="7">
        <v>45659</v>
      </c>
      <c r="B3" s="8" t="s">
        <v>9</v>
      </c>
      <c r="C3" s="8" t="s">
        <v>13</v>
      </c>
      <c r="D3" s="8" t="s">
        <v>22</v>
      </c>
      <c r="E3" s="8">
        <v>20</v>
      </c>
      <c r="F3" s="9">
        <v>77744</v>
      </c>
      <c r="G3" s="9">
        <v>52271</v>
      </c>
      <c r="H3" s="8" t="s">
        <v>33</v>
      </c>
      <c r="I3" s="10">
        <f>Table1[[#This Row],[Units]]*Table1[[#This Row],[Selling Price (₹)]]</f>
        <v>1045420</v>
      </c>
      <c r="J3" s="10">
        <f>Table1[[#This Row],[Units]]*Table1[[#This Row],[Cost Price (₹)]]</f>
        <v>1554880</v>
      </c>
      <c r="K3" s="8" t="str">
        <f>TEXT(Table1[[#This Row],[Date]],"mmm")</f>
        <v>Jan</v>
      </c>
      <c r="L3" s="10">
        <f>Table1[[#This Row],[Revenue (₹ )]]-Table1[[#This Row],[Total Cost  (₹)]]</f>
        <v>-509460</v>
      </c>
      <c r="M3" s="9">
        <f>IF(Table1[[#This Row],[Profit And Loss]] &gt; 0,Table1[[#This Row],[Profit And Loss]],0)</f>
        <v>0</v>
      </c>
      <c r="N3" s="9">
        <f>IF(Table1[[#This Row],[Profit And Loss]]&lt;0,Table1[[#This Row],[Profit And Loss]],0)</f>
        <v>-509460</v>
      </c>
      <c r="O3" s="13">
        <f>IFERROR(Table1[[#This Row],[Profit  (₹)]]/Table1[[#This Row],[Revenue (₹ )]],0)</f>
        <v>0</v>
      </c>
      <c r="P3" s="13">
        <f>IFERROR(Table1[[#This Row],[Loss  (₹)]]/Table1[[#This Row],[Revenue (₹ )]],0)</f>
        <v>-0.48732566815251288</v>
      </c>
    </row>
    <row r="4" spans="1:16" x14ac:dyDescent="0.35">
      <c r="A4" s="7">
        <v>45804</v>
      </c>
      <c r="B4" s="8" t="s">
        <v>9</v>
      </c>
      <c r="C4" s="8" t="s">
        <v>14</v>
      </c>
      <c r="D4" s="8" t="s">
        <v>23</v>
      </c>
      <c r="E4" s="8">
        <v>12</v>
      </c>
      <c r="F4" s="9">
        <v>65912</v>
      </c>
      <c r="G4" s="9">
        <v>31143</v>
      </c>
      <c r="H4" s="8" t="s">
        <v>33</v>
      </c>
      <c r="I4" s="10">
        <f>Table1[[#This Row],[Units]]*Table1[[#This Row],[Selling Price (₹)]]</f>
        <v>373716</v>
      </c>
      <c r="J4" s="10">
        <f>Table1[[#This Row],[Units]]*Table1[[#This Row],[Cost Price (₹)]]</f>
        <v>790944</v>
      </c>
      <c r="K4" s="8" t="str">
        <f>TEXT(Table1[[#This Row],[Date]],"mmm")</f>
        <v>May</v>
      </c>
      <c r="L4" s="10">
        <f>Table1[[#This Row],[Revenue (₹ )]]-Table1[[#This Row],[Total Cost  (₹)]]</f>
        <v>-417228</v>
      </c>
      <c r="M4" s="9">
        <f>IF(Table1[[#This Row],[Profit And Loss]] &gt; 0,Table1[[#This Row],[Profit And Loss]],0)</f>
        <v>0</v>
      </c>
      <c r="N4" s="9">
        <f>IF(Table1[[#This Row],[Profit And Loss]]&lt;0,Table1[[#This Row],[Profit And Loss]],0)</f>
        <v>-417228</v>
      </c>
      <c r="O4" s="13">
        <f>IFERROR(Table1[[#This Row],[Profit  (₹)]]/Table1[[#This Row],[Revenue (₹ )]],0)</f>
        <v>0</v>
      </c>
      <c r="P4" s="13">
        <f>IFERROR(Table1[[#This Row],[Loss  (₹)]]/Table1[[#This Row],[Revenue (₹ )]],0)</f>
        <v>-1.1164306585749606</v>
      </c>
    </row>
    <row r="5" spans="1:16" x14ac:dyDescent="0.35">
      <c r="A5" s="7">
        <v>45702</v>
      </c>
      <c r="B5" s="8" t="s">
        <v>8</v>
      </c>
      <c r="C5" s="8" t="s">
        <v>15</v>
      </c>
      <c r="D5" s="8" t="s">
        <v>24</v>
      </c>
      <c r="E5" s="8">
        <v>13</v>
      </c>
      <c r="F5" s="9">
        <v>55772</v>
      </c>
      <c r="G5" s="9">
        <v>63948</v>
      </c>
      <c r="H5" s="8" t="s">
        <v>32</v>
      </c>
      <c r="I5" s="10">
        <f>Table1[[#This Row],[Units]]*Table1[[#This Row],[Selling Price (₹)]]</f>
        <v>831324</v>
      </c>
      <c r="J5" s="10">
        <f>Table1[[#This Row],[Units]]*Table1[[#This Row],[Cost Price (₹)]]</f>
        <v>725036</v>
      </c>
      <c r="K5" s="8" t="str">
        <f>TEXT(Table1[[#This Row],[Date]],"mmm")</f>
        <v>Feb</v>
      </c>
      <c r="L5" s="10">
        <f>Table1[[#This Row],[Revenue (₹ )]]-Table1[[#This Row],[Total Cost  (₹)]]</f>
        <v>106288</v>
      </c>
      <c r="M5" s="9">
        <f>IF(Table1[[#This Row],[Profit And Loss]] &gt; 0,Table1[[#This Row],[Profit And Loss]],0)</f>
        <v>106288</v>
      </c>
      <c r="N5" s="9">
        <f>IF(Table1[[#This Row],[Profit And Loss]]&lt;0,Table1[[#This Row],[Profit And Loss]],0)</f>
        <v>0</v>
      </c>
      <c r="O5" s="13">
        <f>IFERROR(Table1[[#This Row],[Profit  (₹)]]/Table1[[#This Row],[Revenue (₹ )]],0)</f>
        <v>0.12785388127853881</v>
      </c>
      <c r="P5" s="13">
        <f>IFERROR(Table1[[#This Row],[Loss  (₹)]]/Table1[[#This Row],[Revenue (₹ )]],0)</f>
        <v>0</v>
      </c>
    </row>
    <row r="6" spans="1:16" x14ac:dyDescent="0.35">
      <c r="A6" s="7">
        <v>45728</v>
      </c>
      <c r="B6" s="8" t="s">
        <v>10</v>
      </c>
      <c r="C6" s="8" t="s">
        <v>16</v>
      </c>
      <c r="D6" s="8" t="s">
        <v>25</v>
      </c>
      <c r="E6" s="8">
        <v>3</v>
      </c>
      <c r="F6" s="9">
        <v>60893</v>
      </c>
      <c r="G6" s="9">
        <v>81314</v>
      </c>
      <c r="H6" s="8" t="s">
        <v>32</v>
      </c>
      <c r="I6" s="10">
        <f>Table1[[#This Row],[Units]]*Table1[[#This Row],[Selling Price (₹)]]</f>
        <v>243942</v>
      </c>
      <c r="J6" s="10">
        <f>Table1[[#This Row],[Units]]*Table1[[#This Row],[Cost Price (₹)]]</f>
        <v>182679</v>
      </c>
      <c r="K6" s="8" t="str">
        <f>TEXT(Table1[[#This Row],[Date]],"mmm")</f>
        <v>Mar</v>
      </c>
      <c r="L6" s="10">
        <f>Table1[[#This Row],[Revenue (₹ )]]-Table1[[#This Row],[Total Cost  (₹)]]</f>
        <v>61263</v>
      </c>
      <c r="M6" s="9">
        <f>IF(Table1[[#This Row],[Profit And Loss]] &gt; 0,Table1[[#This Row],[Profit And Loss]],0)</f>
        <v>61263</v>
      </c>
      <c r="N6" s="9">
        <f>IF(Table1[[#This Row],[Profit And Loss]]&lt;0,Table1[[#This Row],[Profit And Loss]],0)</f>
        <v>0</v>
      </c>
      <c r="O6" s="13">
        <f>IFERROR(Table1[[#This Row],[Profit  (₹)]]/Table1[[#This Row],[Revenue (₹ )]],0)</f>
        <v>0.25113756548687804</v>
      </c>
      <c r="P6" s="13">
        <f>IFERROR(Table1[[#This Row],[Loss  (₹)]]/Table1[[#This Row],[Revenue (₹ )]],0)</f>
        <v>0</v>
      </c>
    </row>
    <row r="7" spans="1:16" x14ac:dyDescent="0.35">
      <c r="A7" s="7">
        <v>45806</v>
      </c>
      <c r="B7" s="8" t="s">
        <v>8</v>
      </c>
      <c r="C7" s="8" t="s">
        <v>17</v>
      </c>
      <c r="D7" s="8" t="s">
        <v>23</v>
      </c>
      <c r="E7" s="8">
        <v>5</v>
      </c>
      <c r="F7" s="9">
        <v>2828</v>
      </c>
      <c r="G7" s="9">
        <v>34421</v>
      </c>
      <c r="H7" s="8" t="s">
        <v>32</v>
      </c>
      <c r="I7" s="10">
        <f>Table1[[#This Row],[Units]]*Table1[[#This Row],[Selling Price (₹)]]</f>
        <v>172105</v>
      </c>
      <c r="J7" s="10">
        <f>Table1[[#This Row],[Units]]*Table1[[#This Row],[Cost Price (₹)]]</f>
        <v>14140</v>
      </c>
      <c r="K7" s="8" t="str">
        <f>TEXT(Table1[[#This Row],[Date]],"mmm")</f>
        <v>May</v>
      </c>
      <c r="L7" s="10">
        <f>Table1[[#This Row],[Revenue (₹ )]]-Table1[[#This Row],[Total Cost  (₹)]]</f>
        <v>157965</v>
      </c>
      <c r="M7" s="9">
        <f>IF(Table1[[#This Row],[Profit And Loss]] &gt; 0,Table1[[#This Row],[Profit And Loss]],0)</f>
        <v>157965</v>
      </c>
      <c r="N7" s="9">
        <f>IF(Table1[[#This Row],[Profit And Loss]]&lt;0,Table1[[#This Row],[Profit And Loss]],0)</f>
        <v>0</v>
      </c>
      <c r="O7" s="13">
        <f>IFERROR(Table1[[#This Row],[Profit  (₹)]]/Table1[[#This Row],[Revenue (₹ )]],0)</f>
        <v>0.91784085296766504</v>
      </c>
      <c r="P7" s="13">
        <f>IFERROR(Table1[[#This Row],[Loss  (₹)]]/Table1[[#This Row],[Revenue (₹ )]],0)</f>
        <v>0</v>
      </c>
    </row>
    <row r="8" spans="1:16" x14ac:dyDescent="0.35">
      <c r="A8" s="7">
        <v>45732</v>
      </c>
      <c r="B8" s="8" t="s">
        <v>10</v>
      </c>
      <c r="C8" s="8" t="s">
        <v>13</v>
      </c>
      <c r="D8" s="8" t="s">
        <v>23</v>
      </c>
      <c r="E8" s="8">
        <v>7</v>
      </c>
      <c r="F8" s="9">
        <v>61920</v>
      </c>
      <c r="G8" s="9">
        <v>84496</v>
      </c>
      <c r="H8" s="8" t="s">
        <v>32</v>
      </c>
      <c r="I8" s="10">
        <f>Table1[[#This Row],[Units]]*Table1[[#This Row],[Selling Price (₹)]]</f>
        <v>591472</v>
      </c>
      <c r="J8" s="10">
        <f>Table1[[#This Row],[Units]]*Table1[[#This Row],[Cost Price (₹)]]</f>
        <v>433440</v>
      </c>
      <c r="K8" s="8" t="str">
        <f>TEXT(Table1[[#This Row],[Date]],"mmm")</f>
        <v>Mar</v>
      </c>
      <c r="L8" s="10">
        <f>Table1[[#This Row],[Revenue (₹ )]]-Table1[[#This Row],[Total Cost  (₹)]]</f>
        <v>158032</v>
      </c>
      <c r="M8" s="9">
        <f>IF(Table1[[#This Row],[Profit And Loss]] &gt; 0,Table1[[#This Row],[Profit And Loss]],0)</f>
        <v>158032</v>
      </c>
      <c r="N8" s="9">
        <f>IF(Table1[[#This Row],[Profit And Loss]]&lt;0,Table1[[#This Row],[Profit And Loss]],0)</f>
        <v>0</v>
      </c>
      <c r="O8" s="13">
        <f>IFERROR(Table1[[#This Row],[Profit  (₹)]]/Table1[[#This Row],[Revenue (₹ )]],0)</f>
        <v>0.26718424540806668</v>
      </c>
      <c r="P8" s="13">
        <f>IFERROR(Table1[[#This Row],[Loss  (₹)]]/Table1[[#This Row],[Revenue (₹ )]],0)</f>
        <v>0</v>
      </c>
    </row>
    <row r="9" spans="1:16" x14ac:dyDescent="0.35">
      <c r="A9" s="7">
        <v>45774</v>
      </c>
      <c r="B9" s="8" t="s">
        <v>11</v>
      </c>
      <c r="C9" s="8" t="s">
        <v>17</v>
      </c>
      <c r="D9" s="8" t="s">
        <v>26</v>
      </c>
      <c r="E9" s="8">
        <v>7</v>
      </c>
      <c r="F9" s="9">
        <v>57086</v>
      </c>
      <c r="G9" s="9">
        <v>19505</v>
      </c>
      <c r="H9" s="8" t="s">
        <v>33</v>
      </c>
      <c r="I9" s="10">
        <f>Table1[[#This Row],[Units]]*Table1[[#This Row],[Selling Price (₹)]]</f>
        <v>136535</v>
      </c>
      <c r="J9" s="10">
        <f>Table1[[#This Row],[Units]]*Table1[[#This Row],[Cost Price (₹)]]</f>
        <v>399602</v>
      </c>
      <c r="K9" s="8" t="str">
        <f>TEXT(Table1[[#This Row],[Date]],"mmm")</f>
        <v>Apr</v>
      </c>
      <c r="L9" s="10">
        <f>Table1[[#This Row],[Revenue (₹ )]]-Table1[[#This Row],[Total Cost  (₹)]]</f>
        <v>-263067</v>
      </c>
      <c r="M9" s="9">
        <f>IF(Table1[[#This Row],[Profit And Loss]] &gt; 0,Table1[[#This Row],[Profit And Loss]],0)</f>
        <v>0</v>
      </c>
      <c r="N9" s="9">
        <f>IF(Table1[[#This Row],[Profit And Loss]]&lt;0,Table1[[#This Row],[Profit And Loss]],0)</f>
        <v>-263067</v>
      </c>
      <c r="O9" s="13">
        <f>IFERROR(Table1[[#This Row],[Profit  (₹)]]/Table1[[#This Row],[Revenue (₹ )]],0)</f>
        <v>0</v>
      </c>
      <c r="P9" s="13">
        <f>IFERROR(Table1[[#This Row],[Loss  (₹)]]/Table1[[#This Row],[Revenue (₹ )]],0)</f>
        <v>-1.9267367341707256</v>
      </c>
    </row>
    <row r="10" spans="1:16" x14ac:dyDescent="0.35">
      <c r="A10" s="7">
        <v>45669</v>
      </c>
      <c r="B10" s="8" t="s">
        <v>10</v>
      </c>
      <c r="C10" s="8" t="s">
        <v>18</v>
      </c>
      <c r="D10" s="8" t="s">
        <v>25</v>
      </c>
      <c r="E10" s="8">
        <v>13</v>
      </c>
      <c r="F10" s="9">
        <v>33412</v>
      </c>
      <c r="G10" s="9">
        <v>21832</v>
      </c>
      <c r="H10" s="8" t="s">
        <v>33</v>
      </c>
      <c r="I10" s="10">
        <f>Table1[[#This Row],[Units]]*Table1[[#This Row],[Selling Price (₹)]]</f>
        <v>283816</v>
      </c>
      <c r="J10" s="10">
        <f>Table1[[#This Row],[Units]]*Table1[[#This Row],[Cost Price (₹)]]</f>
        <v>434356</v>
      </c>
      <c r="K10" s="8" t="str">
        <f>TEXT(Table1[[#This Row],[Date]],"mmm")</f>
        <v>Jan</v>
      </c>
      <c r="L10" s="10">
        <f>Table1[[#This Row],[Revenue (₹ )]]-Table1[[#This Row],[Total Cost  (₹)]]</f>
        <v>-150540</v>
      </c>
      <c r="M10" s="9">
        <f>IF(Table1[[#This Row],[Profit And Loss]] &gt; 0,Table1[[#This Row],[Profit And Loss]],0)</f>
        <v>0</v>
      </c>
      <c r="N10" s="9">
        <f>IF(Table1[[#This Row],[Profit And Loss]]&lt;0,Table1[[#This Row],[Profit And Loss]],0)</f>
        <v>-150540</v>
      </c>
      <c r="O10" s="13">
        <f>IFERROR(Table1[[#This Row],[Profit  (₹)]]/Table1[[#This Row],[Revenue (₹ )]],0)</f>
        <v>0</v>
      </c>
      <c r="P10" s="13">
        <f>IFERROR(Table1[[#This Row],[Loss  (₹)]]/Table1[[#This Row],[Revenue (₹ )]],0)</f>
        <v>-0.53041407108831073</v>
      </c>
    </row>
    <row r="11" spans="1:16" x14ac:dyDescent="0.35">
      <c r="A11" s="7">
        <v>45725</v>
      </c>
      <c r="B11" s="8" t="s">
        <v>8</v>
      </c>
      <c r="C11" s="8" t="s">
        <v>12</v>
      </c>
      <c r="D11" s="8" t="s">
        <v>27</v>
      </c>
      <c r="E11" s="8">
        <v>1</v>
      </c>
      <c r="F11" s="9">
        <v>48133</v>
      </c>
      <c r="G11" s="9">
        <v>40959</v>
      </c>
      <c r="H11" s="8" t="s">
        <v>33</v>
      </c>
      <c r="I11" s="10">
        <f>Table1[[#This Row],[Units]]*Table1[[#This Row],[Selling Price (₹)]]</f>
        <v>40959</v>
      </c>
      <c r="J11" s="10">
        <f>Table1[[#This Row],[Units]]*Table1[[#This Row],[Cost Price (₹)]]</f>
        <v>48133</v>
      </c>
      <c r="K11" s="8" t="str">
        <f>TEXT(Table1[[#This Row],[Date]],"mmm")</f>
        <v>Mar</v>
      </c>
      <c r="L11" s="10">
        <f>Table1[[#This Row],[Revenue (₹ )]]-Table1[[#This Row],[Total Cost  (₹)]]</f>
        <v>-7174</v>
      </c>
      <c r="M11" s="9">
        <f>IF(Table1[[#This Row],[Profit And Loss]] &gt; 0,Table1[[#This Row],[Profit And Loss]],0)</f>
        <v>0</v>
      </c>
      <c r="N11" s="9">
        <f>IF(Table1[[#This Row],[Profit And Loss]]&lt;0,Table1[[#This Row],[Profit And Loss]],0)</f>
        <v>-7174</v>
      </c>
      <c r="O11" s="13">
        <f>IFERROR(Table1[[#This Row],[Profit  (₹)]]/Table1[[#This Row],[Revenue (₹ )]],0)</f>
        <v>0</v>
      </c>
      <c r="P11" s="13">
        <f>IFERROR(Table1[[#This Row],[Loss  (₹)]]/Table1[[#This Row],[Revenue (₹ )]],0)</f>
        <v>-0.17515076051661418</v>
      </c>
    </row>
    <row r="12" spans="1:16" x14ac:dyDescent="0.35">
      <c r="A12" s="7">
        <v>45734</v>
      </c>
      <c r="B12" s="8" t="s">
        <v>9</v>
      </c>
      <c r="C12" s="8" t="s">
        <v>19</v>
      </c>
      <c r="D12" s="8" t="s">
        <v>22</v>
      </c>
      <c r="E12" s="8">
        <v>17</v>
      </c>
      <c r="F12" s="9">
        <v>31249</v>
      </c>
      <c r="G12" s="9">
        <v>82363</v>
      </c>
      <c r="H12" s="8" t="s">
        <v>32</v>
      </c>
      <c r="I12" s="10">
        <f>Table1[[#This Row],[Units]]*Table1[[#This Row],[Selling Price (₹)]]</f>
        <v>1400171</v>
      </c>
      <c r="J12" s="10">
        <f>Table1[[#This Row],[Units]]*Table1[[#This Row],[Cost Price (₹)]]</f>
        <v>531233</v>
      </c>
      <c r="K12" s="8" t="str">
        <f>TEXT(Table1[[#This Row],[Date]],"mmm")</f>
        <v>Mar</v>
      </c>
      <c r="L12" s="10">
        <f>Table1[[#This Row],[Revenue (₹ )]]-Table1[[#This Row],[Total Cost  (₹)]]</f>
        <v>868938</v>
      </c>
      <c r="M12" s="9">
        <f>IF(Table1[[#This Row],[Profit And Loss]] &gt; 0,Table1[[#This Row],[Profit And Loss]],0)</f>
        <v>868938</v>
      </c>
      <c r="N12" s="9">
        <f>IF(Table1[[#This Row],[Profit And Loss]]&lt;0,Table1[[#This Row],[Profit And Loss]],0)</f>
        <v>0</v>
      </c>
      <c r="O12" s="13">
        <f>IFERROR(Table1[[#This Row],[Profit  (₹)]]/Table1[[#This Row],[Revenue (₹ )]],0)</f>
        <v>0.62059419885142597</v>
      </c>
      <c r="P12" s="13">
        <f>IFERROR(Table1[[#This Row],[Loss  (₹)]]/Table1[[#This Row],[Revenue (₹ )]],0)</f>
        <v>0</v>
      </c>
    </row>
    <row r="13" spans="1:16" x14ac:dyDescent="0.35">
      <c r="A13" s="7">
        <v>45789</v>
      </c>
      <c r="B13" s="8" t="s">
        <v>10</v>
      </c>
      <c r="C13" s="8" t="s">
        <v>13</v>
      </c>
      <c r="D13" s="8" t="s">
        <v>28</v>
      </c>
      <c r="E13" s="8">
        <v>2</v>
      </c>
      <c r="F13" s="9">
        <v>77470</v>
      </c>
      <c r="G13" s="9">
        <v>22463</v>
      </c>
      <c r="H13" s="8" t="s">
        <v>33</v>
      </c>
      <c r="I13" s="10">
        <f>Table1[[#This Row],[Units]]*Table1[[#This Row],[Selling Price (₹)]]</f>
        <v>44926</v>
      </c>
      <c r="J13" s="10">
        <f>Table1[[#This Row],[Units]]*Table1[[#This Row],[Cost Price (₹)]]</f>
        <v>154940</v>
      </c>
      <c r="K13" s="8" t="str">
        <f>TEXT(Table1[[#This Row],[Date]],"mmm")</f>
        <v>May</v>
      </c>
      <c r="L13" s="10">
        <f>Table1[[#This Row],[Revenue (₹ )]]-Table1[[#This Row],[Total Cost  (₹)]]</f>
        <v>-110014</v>
      </c>
      <c r="M13" s="9">
        <f>IF(Table1[[#This Row],[Profit And Loss]] &gt; 0,Table1[[#This Row],[Profit And Loss]],0)</f>
        <v>0</v>
      </c>
      <c r="N13" s="9">
        <f>IF(Table1[[#This Row],[Profit And Loss]]&lt;0,Table1[[#This Row],[Profit And Loss]],0)</f>
        <v>-110014</v>
      </c>
      <c r="O13" s="13">
        <f>IFERROR(Table1[[#This Row],[Profit  (₹)]]/Table1[[#This Row],[Revenue (₹ )]],0)</f>
        <v>0</v>
      </c>
      <c r="P13" s="13">
        <f>IFERROR(Table1[[#This Row],[Loss  (₹)]]/Table1[[#This Row],[Revenue (₹ )]],0)</f>
        <v>-2.4487824422383473</v>
      </c>
    </row>
    <row r="14" spans="1:16" x14ac:dyDescent="0.35">
      <c r="A14" s="7">
        <v>45769</v>
      </c>
      <c r="B14" s="8" t="s">
        <v>11</v>
      </c>
      <c r="C14" s="8" t="s">
        <v>18</v>
      </c>
      <c r="D14" s="8" t="s">
        <v>27</v>
      </c>
      <c r="E14" s="8">
        <v>2</v>
      </c>
      <c r="F14" s="9">
        <v>71566</v>
      </c>
      <c r="G14" s="9">
        <v>77445</v>
      </c>
      <c r="H14" s="8" t="s">
        <v>32</v>
      </c>
      <c r="I14" s="10">
        <f>Table1[[#This Row],[Units]]*Table1[[#This Row],[Selling Price (₹)]]</f>
        <v>154890</v>
      </c>
      <c r="J14" s="10">
        <f>Table1[[#This Row],[Units]]*Table1[[#This Row],[Cost Price (₹)]]</f>
        <v>143132</v>
      </c>
      <c r="K14" s="8" t="str">
        <f>TEXT(Table1[[#This Row],[Date]],"mmm")</f>
        <v>Apr</v>
      </c>
      <c r="L14" s="10">
        <f>Table1[[#This Row],[Revenue (₹ )]]-Table1[[#This Row],[Total Cost  (₹)]]</f>
        <v>11758</v>
      </c>
      <c r="M14" s="9">
        <f>IF(Table1[[#This Row],[Profit And Loss]] &gt; 0,Table1[[#This Row],[Profit And Loss]],0)</f>
        <v>11758</v>
      </c>
      <c r="N14" s="9">
        <f>IF(Table1[[#This Row],[Profit And Loss]]&lt;0,Table1[[#This Row],[Profit And Loss]],0)</f>
        <v>0</v>
      </c>
      <c r="O14" s="13">
        <f>IFERROR(Table1[[#This Row],[Profit  (₹)]]/Table1[[#This Row],[Revenue (₹ )]],0)</f>
        <v>7.5911937504035118E-2</v>
      </c>
      <c r="P14" s="13">
        <f>IFERROR(Table1[[#This Row],[Loss  (₹)]]/Table1[[#This Row],[Revenue (₹ )]],0)</f>
        <v>0</v>
      </c>
    </row>
    <row r="15" spans="1:16" x14ac:dyDescent="0.35">
      <c r="A15" s="7">
        <v>45763</v>
      </c>
      <c r="B15" s="8" t="s">
        <v>8</v>
      </c>
      <c r="C15" s="8" t="s">
        <v>20</v>
      </c>
      <c r="D15" s="8" t="s">
        <v>24</v>
      </c>
      <c r="E15" s="8">
        <v>19</v>
      </c>
      <c r="F15" s="9">
        <v>69773</v>
      </c>
      <c r="G15" s="9">
        <v>64476</v>
      </c>
      <c r="H15" s="8" t="s">
        <v>33</v>
      </c>
      <c r="I15" s="10">
        <f>Table1[[#This Row],[Units]]*Table1[[#This Row],[Selling Price (₹)]]</f>
        <v>1225044</v>
      </c>
      <c r="J15" s="10">
        <f>Table1[[#This Row],[Units]]*Table1[[#This Row],[Cost Price (₹)]]</f>
        <v>1325687</v>
      </c>
      <c r="K15" s="8" t="str">
        <f>TEXT(Table1[[#This Row],[Date]],"mmm")</f>
        <v>Apr</v>
      </c>
      <c r="L15" s="10">
        <f>Table1[[#This Row],[Revenue (₹ )]]-Table1[[#This Row],[Total Cost  (₹)]]</f>
        <v>-100643</v>
      </c>
      <c r="M15" s="9">
        <f>IF(Table1[[#This Row],[Profit And Loss]] &gt; 0,Table1[[#This Row],[Profit And Loss]],0)</f>
        <v>0</v>
      </c>
      <c r="N15" s="9">
        <f>IF(Table1[[#This Row],[Profit And Loss]]&lt;0,Table1[[#This Row],[Profit And Loss]],0)</f>
        <v>-100643</v>
      </c>
      <c r="O15" s="13">
        <f>IFERROR(Table1[[#This Row],[Profit  (₹)]]/Table1[[#This Row],[Revenue (₹ )]],0)</f>
        <v>0</v>
      </c>
      <c r="P15" s="13">
        <f>IFERROR(Table1[[#This Row],[Loss  (₹)]]/Table1[[#This Row],[Revenue (₹ )]],0)</f>
        <v>-8.2154600161300328E-2</v>
      </c>
    </row>
    <row r="16" spans="1:16" x14ac:dyDescent="0.35">
      <c r="A16" s="7">
        <v>45787</v>
      </c>
      <c r="B16" s="8" t="s">
        <v>11</v>
      </c>
      <c r="C16" s="8" t="s">
        <v>13</v>
      </c>
      <c r="D16" s="8" t="s">
        <v>23</v>
      </c>
      <c r="E16" s="8">
        <v>7</v>
      </c>
      <c r="F16" s="9">
        <v>44184</v>
      </c>
      <c r="G16" s="9">
        <v>22186</v>
      </c>
      <c r="H16" s="8" t="s">
        <v>33</v>
      </c>
      <c r="I16" s="10">
        <f>Table1[[#This Row],[Units]]*Table1[[#This Row],[Selling Price (₹)]]</f>
        <v>155302</v>
      </c>
      <c r="J16" s="10">
        <f>Table1[[#This Row],[Units]]*Table1[[#This Row],[Cost Price (₹)]]</f>
        <v>309288</v>
      </c>
      <c r="K16" s="8" t="str">
        <f>TEXT(Table1[[#This Row],[Date]],"mmm")</f>
        <v>May</v>
      </c>
      <c r="L16" s="10">
        <f>Table1[[#This Row],[Revenue (₹ )]]-Table1[[#This Row],[Total Cost  (₹)]]</f>
        <v>-153986</v>
      </c>
      <c r="M16" s="9">
        <f>IF(Table1[[#This Row],[Profit And Loss]] &gt; 0,Table1[[#This Row],[Profit And Loss]],0)</f>
        <v>0</v>
      </c>
      <c r="N16" s="9">
        <f>IF(Table1[[#This Row],[Profit And Loss]]&lt;0,Table1[[#This Row],[Profit And Loss]],0)</f>
        <v>-153986</v>
      </c>
      <c r="O16" s="13">
        <f>IFERROR(Table1[[#This Row],[Profit  (₹)]]/Table1[[#This Row],[Revenue (₹ )]],0)</f>
        <v>0</v>
      </c>
      <c r="P16" s="13">
        <f>IFERROR(Table1[[#This Row],[Loss  (₹)]]/Table1[[#This Row],[Revenue (₹ )]],0)</f>
        <v>-0.99152618768592804</v>
      </c>
    </row>
    <row r="17" spans="1:16" x14ac:dyDescent="0.35">
      <c r="A17" s="7">
        <v>45744</v>
      </c>
      <c r="B17" s="8" t="s">
        <v>9</v>
      </c>
      <c r="C17" s="8" t="s">
        <v>21</v>
      </c>
      <c r="D17" s="8" t="s">
        <v>27</v>
      </c>
      <c r="E17" s="8">
        <v>8</v>
      </c>
      <c r="F17" s="9">
        <v>38863</v>
      </c>
      <c r="G17" s="9">
        <v>66548</v>
      </c>
      <c r="H17" s="8" t="s">
        <v>32</v>
      </c>
      <c r="I17" s="10">
        <f>Table1[[#This Row],[Units]]*Table1[[#This Row],[Selling Price (₹)]]</f>
        <v>532384</v>
      </c>
      <c r="J17" s="10">
        <f>Table1[[#This Row],[Units]]*Table1[[#This Row],[Cost Price (₹)]]</f>
        <v>310904</v>
      </c>
      <c r="K17" s="8" t="str">
        <f>TEXT(Table1[[#This Row],[Date]],"mmm")</f>
        <v>Mar</v>
      </c>
      <c r="L17" s="10">
        <f>Table1[[#This Row],[Revenue (₹ )]]-Table1[[#This Row],[Total Cost  (₹)]]</f>
        <v>221480</v>
      </c>
      <c r="M17" s="9">
        <f>IF(Table1[[#This Row],[Profit And Loss]] &gt; 0,Table1[[#This Row],[Profit And Loss]],0)</f>
        <v>221480</v>
      </c>
      <c r="N17" s="9">
        <f>IF(Table1[[#This Row],[Profit And Loss]]&lt;0,Table1[[#This Row],[Profit And Loss]],0)</f>
        <v>0</v>
      </c>
      <c r="O17" s="13">
        <f>IFERROR(Table1[[#This Row],[Profit  (₹)]]/Table1[[#This Row],[Revenue (₹ )]],0)</f>
        <v>0.41601550760353428</v>
      </c>
      <c r="P17" s="13">
        <f>IFERROR(Table1[[#This Row],[Loss  (₹)]]/Table1[[#This Row],[Revenue (₹ )]],0)</f>
        <v>0</v>
      </c>
    </row>
    <row r="18" spans="1:16" x14ac:dyDescent="0.35">
      <c r="A18" s="7">
        <v>45722</v>
      </c>
      <c r="B18" s="8" t="s">
        <v>10</v>
      </c>
      <c r="C18" s="8" t="s">
        <v>18</v>
      </c>
      <c r="D18" s="8" t="s">
        <v>24</v>
      </c>
      <c r="E18" s="8">
        <v>7</v>
      </c>
      <c r="F18" s="9">
        <v>72175</v>
      </c>
      <c r="G18" s="9">
        <v>29072</v>
      </c>
      <c r="H18" s="8" t="s">
        <v>33</v>
      </c>
      <c r="I18" s="10">
        <f>Table1[[#This Row],[Units]]*Table1[[#This Row],[Selling Price (₹)]]</f>
        <v>203504</v>
      </c>
      <c r="J18" s="10">
        <f>Table1[[#This Row],[Units]]*Table1[[#This Row],[Cost Price (₹)]]</f>
        <v>505225</v>
      </c>
      <c r="K18" s="8" t="str">
        <f>TEXT(Table1[[#This Row],[Date]],"mmm")</f>
        <v>Mar</v>
      </c>
      <c r="L18" s="10">
        <f>Table1[[#This Row],[Revenue (₹ )]]-Table1[[#This Row],[Total Cost  (₹)]]</f>
        <v>-301721</v>
      </c>
      <c r="M18" s="9">
        <f>IF(Table1[[#This Row],[Profit And Loss]] &gt; 0,Table1[[#This Row],[Profit And Loss]],0)</f>
        <v>0</v>
      </c>
      <c r="N18" s="9">
        <f>IF(Table1[[#This Row],[Profit And Loss]]&lt;0,Table1[[#This Row],[Profit And Loss]],0)</f>
        <v>-301721</v>
      </c>
      <c r="O18" s="13">
        <f>IFERROR(Table1[[#This Row],[Profit  (₹)]]/Table1[[#This Row],[Revenue (₹ )]],0)</f>
        <v>0</v>
      </c>
      <c r="P18" s="13">
        <f>IFERROR(Table1[[#This Row],[Loss  (₹)]]/Table1[[#This Row],[Revenue (₹ )]],0)</f>
        <v>-1.4826293340671437</v>
      </c>
    </row>
    <row r="19" spans="1:16" x14ac:dyDescent="0.35">
      <c r="A19" s="7">
        <v>45796</v>
      </c>
      <c r="B19" s="8" t="s">
        <v>11</v>
      </c>
      <c r="C19" s="8" t="s">
        <v>18</v>
      </c>
      <c r="D19" s="8" t="s">
        <v>24</v>
      </c>
      <c r="E19" s="8">
        <v>20</v>
      </c>
      <c r="F19" s="9">
        <v>48979</v>
      </c>
      <c r="G19" s="9">
        <v>61107</v>
      </c>
      <c r="H19" s="8" t="s">
        <v>32</v>
      </c>
      <c r="I19" s="10">
        <f>Table1[[#This Row],[Units]]*Table1[[#This Row],[Selling Price (₹)]]</f>
        <v>1222140</v>
      </c>
      <c r="J19" s="10">
        <f>Table1[[#This Row],[Units]]*Table1[[#This Row],[Cost Price (₹)]]</f>
        <v>979580</v>
      </c>
      <c r="K19" s="8" t="str">
        <f>TEXT(Table1[[#This Row],[Date]],"mmm")</f>
        <v>May</v>
      </c>
      <c r="L19" s="10">
        <f>Table1[[#This Row],[Revenue (₹ )]]-Table1[[#This Row],[Total Cost  (₹)]]</f>
        <v>242560</v>
      </c>
      <c r="M19" s="9">
        <f>IF(Table1[[#This Row],[Profit And Loss]] &gt; 0,Table1[[#This Row],[Profit And Loss]],0)</f>
        <v>242560</v>
      </c>
      <c r="N19" s="9">
        <f>IF(Table1[[#This Row],[Profit And Loss]]&lt;0,Table1[[#This Row],[Profit And Loss]],0)</f>
        <v>0</v>
      </c>
      <c r="O19" s="13">
        <f>IFERROR(Table1[[#This Row],[Profit  (₹)]]/Table1[[#This Row],[Revenue (₹ )]],0)</f>
        <v>0.19847153353952901</v>
      </c>
      <c r="P19" s="13">
        <f>IFERROR(Table1[[#This Row],[Loss  (₹)]]/Table1[[#This Row],[Revenue (₹ )]],0)</f>
        <v>0</v>
      </c>
    </row>
    <row r="20" spans="1:16" x14ac:dyDescent="0.35">
      <c r="A20" s="7">
        <v>45682</v>
      </c>
      <c r="B20" s="8" t="s">
        <v>9</v>
      </c>
      <c r="C20" s="8" t="s">
        <v>16</v>
      </c>
      <c r="D20" s="8" t="s">
        <v>27</v>
      </c>
      <c r="E20" s="8">
        <v>5</v>
      </c>
      <c r="F20" s="9">
        <v>52238</v>
      </c>
      <c r="G20" s="9">
        <v>77579</v>
      </c>
      <c r="H20" s="8" t="s">
        <v>32</v>
      </c>
      <c r="I20" s="10">
        <f>Table1[[#This Row],[Units]]*Table1[[#This Row],[Selling Price (₹)]]</f>
        <v>387895</v>
      </c>
      <c r="J20" s="10">
        <f>Table1[[#This Row],[Units]]*Table1[[#This Row],[Cost Price (₹)]]</f>
        <v>261190</v>
      </c>
      <c r="K20" s="8" t="str">
        <f>TEXT(Table1[[#This Row],[Date]],"mmm")</f>
        <v>Jan</v>
      </c>
      <c r="L20" s="10">
        <f>Table1[[#This Row],[Revenue (₹ )]]-Table1[[#This Row],[Total Cost  (₹)]]</f>
        <v>126705</v>
      </c>
      <c r="M20" s="9">
        <f>IF(Table1[[#This Row],[Profit And Loss]] &gt; 0,Table1[[#This Row],[Profit And Loss]],0)</f>
        <v>126705</v>
      </c>
      <c r="N20" s="9">
        <f>IF(Table1[[#This Row],[Profit And Loss]]&lt;0,Table1[[#This Row],[Profit And Loss]],0)</f>
        <v>0</v>
      </c>
      <c r="O20" s="13">
        <f>IFERROR(Table1[[#This Row],[Profit  (₹)]]/Table1[[#This Row],[Revenue (₹ )]],0)</f>
        <v>0.32664767527294758</v>
      </c>
      <c r="P20" s="13">
        <f>IFERROR(Table1[[#This Row],[Loss  (₹)]]/Table1[[#This Row],[Revenue (₹ )]],0)</f>
        <v>0</v>
      </c>
    </row>
    <row r="21" spans="1:16" x14ac:dyDescent="0.35">
      <c r="A21" s="7">
        <v>45837</v>
      </c>
      <c r="B21" s="8" t="s">
        <v>10</v>
      </c>
      <c r="C21" s="8" t="s">
        <v>15</v>
      </c>
      <c r="D21" s="8" t="s">
        <v>23</v>
      </c>
      <c r="E21" s="8">
        <v>5</v>
      </c>
      <c r="F21" s="9">
        <v>45214</v>
      </c>
      <c r="G21" s="9">
        <v>34309</v>
      </c>
      <c r="H21" s="8" t="s">
        <v>33</v>
      </c>
      <c r="I21" s="10">
        <f>Table1[[#This Row],[Units]]*Table1[[#This Row],[Selling Price (₹)]]</f>
        <v>171545</v>
      </c>
      <c r="J21" s="10">
        <f>Table1[[#This Row],[Units]]*Table1[[#This Row],[Cost Price (₹)]]</f>
        <v>226070</v>
      </c>
      <c r="K21" s="8" t="str">
        <f>TEXT(Table1[[#This Row],[Date]],"mmm")</f>
        <v>Jun</v>
      </c>
      <c r="L21" s="10">
        <f>Table1[[#This Row],[Revenue (₹ )]]-Table1[[#This Row],[Total Cost  (₹)]]</f>
        <v>-54525</v>
      </c>
      <c r="M21" s="9">
        <f>IF(Table1[[#This Row],[Profit And Loss]] &gt; 0,Table1[[#This Row],[Profit And Loss]],0)</f>
        <v>0</v>
      </c>
      <c r="N21" s="9">
        <f>IF(Table1[[#This Row],[Profit And Loss]]&lt;0,Table1[[#This Row],[Profit And Loss]],0)</f>
        <v>-54525</v>
      </c>
      <c r="O21" s="13">
        <f>IFERROR(Table1[[#This Row],[Profit  (₹)]]/Table1[[#This Row],[Revenue (₹ )]],0)</f>
        <v>0</v>
      </c>
      <c r="P21" s="13">
        <f>IFERROR(Table1[[#This Row],[Loss  (₹)]]/Table1[[#This Row],[Revenue (₹ )]],0)</f>
        <v>-0.31784662916435918</v>
      </c>
    </row>
    <row r="22" spans="1:16" x14ac:dyDescent="0.35">
      <c r="A22" s="7">
        <v>45711</v>
      </c>
      <c r="B22" s="8" t="s">
        <v>11</v>
      </c>
      <c r="C22" s="8" t="s">
        <v>21</v>
      </c>
      <c r="D22" s="8" t="s">
        <v>25</v>
      </c>
      <c r="E22" s="8">
        <v>16</v>
      </c>
      <c r="F22" s="9">
        <v>53379</v>
      </c>
      <c r="G22" s="9">
        <v>33097</v>
      </c>
      <c r="H22" s="8" t="s">
        <v>33</v>
      </c>
      <c r="I22" s="10">
        <f>Table1[[#This Row],[Units]]*Table1[[#This Row],[Selling Price (₹)]]</f>
        <v>529552</v>
      </c>
      <c r="J22" s="10">
        <f>Table1[[#This Row],[Units]]*Table1[[#This Row],[Cost Price (₹)]]</f>
        <v>854064</v>
      </c>
      <c r="K22" s="8" t="str">
        <f>TEXT(Table1[[#This Row],[Date]],"mmm")</f>
        <v>Feb</v>
      </c>
      <c r="L22" s="10">
        <f>Table1[[#This Row],[Revenue (₹ )]]-Table1[[#This Row],[Total Cost  (₹)]]</f>
        <v>-324512</v>
      </c>
      <c r="M22" s="9">
        <f>IF(Table1[[#This Row],[Profit And Loss]] &gt; 0,Table1[[#This Row],[Profit And Loss]],0)</f>
        <v>0</v>
      </c>
      <c r="N22" s="9">
        <f>IF(Table1[[#This Row],[Profit And Loss]]&lt;0,Table1[[#This Row],[Profit And Loss]],0)</f>
        <v>-324512</v>
      </c>
      <c r="O22" s="13">
        <f>IFERROR(Table1[[#This Row],[Profit  (₹)]]/Table1[[#This Row],[Revenue (₹ )]],0)</f>
        <v>0</v>
      </c>
      <c r="P22" s="13">
        <f>IFERROR(Table1[[#This Row],[Loss  (₹)]]/Table1[[#This Row],[Revenue (₹ )]],0)</f>
        <v>-0.61280478593225973</v>
      </c>
    </row>
    <row r="23" spans="1:16" x14ac:dyDescent="0.35">
      <c r="A23" s="7">
        <v>45755</v>
      </c>
      <c r="B23" s="8" t="s">
        <v>11</v>
      </c>
      <c r="C23" s="8" t="s">
        <v>14</v>
      </c>
      <c r="D23" s="8" t="s">
        <v>25</v>
      </c>
      <c r="E23" s="8">
        <v>3</v>
      </c>
      <c r="F23" s="9">
        <v>25073</v>
      </c>
      <c r="G23" s="9">
        <v>35905</v>
      </c>
      <c r="H23" s="8" t="s">
        <v>32</v>
      </c>
      <c r="I23" s="10">
        <f>Table1[[#This Row],[Units]]*Table1[[#This Row],[Selling Price (₹)]]</f>
        <v>107715</v>
      </c>
      <c r="J23" s="10">
        <f>Table1[[#This Row],[Units]]*Table1[[#This Row],[Cost Price (₹)]]</f>
        <v>75219</v>
      </c>
      <c r="K23" s="8" t="str">
        <f>TEXT(Table1[[#This Row],[Date]],"mmm")</f>
        <v>Apr</v>
      </c>
      <c r="L23" s="10">
        <f>Table1[[#This Row],[Revenue (₹ )]]-Table1[[#This Row],[Total Cost  (₹)]]</f>
        <v>32496</v>
      </c>
      <c r="M23" s="9">
        <f>IF(Table1[[#This Row],[Profit And Loss]] &gt; 0,Table1[[#This Row],[Profit And Loss]],0)</f>
        <v>32496</v>
      </c>
      <c r="N23" s="9">
        <f>IF(Table1[[#This Row],[Profit And Loss]]&lt;0,Table1[[#This Row],[Profit And Loss]],0)</f>
        <v>0</v>
      </c>
      <c r="O23" s="13">
        <f>IFERROR(Table1[[#This Row],[Profit  (₹)]]/Table1[[#This Row],[Revenue (₹ )]],0)</f>
        <v>0.30168500208884558</v>
      </c>
      <c r="P23" s="13">
        <f>IFERROR(Table1[[#This Row],[Loss  (₹)]]/Table1[[#This Row],[Revenue (₹ )]],0)</f>
        <v>0</v>
      </c>
    </row>
    <row r="24" spans="1:16" x14ac:dyDescent="0.35">
      <c r="A24" s="7">
        <v>45687</v>
      </c>
      <c r="B24" s="8" t="s">
        <v>10</v>
      </c>
      <c r="C24" s="8" t="s">
        <v>17</v>
      </c>
      <c r="D24" s="8" t="s">
        <v>29</v>
      </c>
      <c r="E24" s="8">
        <v>14</v>
      </c>
      <c r="F24" s="9">
        <v>62666</v>
      </c>
      <c r="G24" s="9">
        <v>44478</v>
      </c>
      <c r="H24" s="8" t="s">
        <v>33</v>
      </c>
      <c r="I24" s="10">
        <f>Table1[[#This Row],[Units]]*Table1[[#This Row],[Selling Price (₹)]]</f>
        <v>622692</v>
      </c>
      <c r="J24" s="10">
        <f>Table1[[#This Row],[Units]]*Table1[[#This Row],[Cost Price (₹)]]</f>
        <v>877324</v>
      </c>
      <c r="K24" s="8" t="str">
        <f>TEXT(Table1[[#This Row],[Date]],"mmm")</f>
        <v>Jan</v>
      </c>
      <c r="L24" s="10">
        <f>Table1[[#This Row],[Revenue (₹ )]]-Table1[[#This Row],[Total Cost  (₹)]]</f>
        <v>-254632</v>
      </c>
      <c r="M24" s="9">
        <f>IF(Table1[[#This Row],[Profit And Loss]] &gt; 0,Table1[[#This Row],[Profit And Loss]],0)</f>
        <v>0</v>
      </c>
      <c r="N24" s="9">
        <f>IF(Table1[[#This Row],[Profit And Loss]]&lt;0,Table1[[#This Row],[Profit And Loss]],0)</f>
        <v>-254632</v>
      </c>
      <c r="O24" s="13">
        <f>IFERROR(Table1[[#This Row],[Profit  (₹)]]/Table1[[#This Row],[Revenue (₹ )]],0)</f>
        <v>0</v>
      </c>
      <c r="P24" s="13">
        <f>IFERROR(Table1[[#This Row],[Loss  (₹)]]/Table1[[#This Row],[Revenue (₹ )]],0)</f>
        <v>-0.40892126444534377</v>
      </c>
    </row>
    <row r="25" spans="1:16" x14ac:dyDescent="0.35">
      <c r="A25" s="7">
        <v>45750</v>
      </c>
      <c r="B25" s="8" t="s">
        <v>9</v>
      </c>
      <c r="C25" s="8" t="s">
        <v>14</v>
      </c>
      <c r="D25" s="8" t="s">
        <v>22</v>
      </c>
      <c r="E25" s="8">
        <v>17</v>
      </c>
      <c r="F25" s="9">
        <v>62681</v>
      </c>
      <c r="G25" s="9">
        <v>16106</v>
      </c>
      <c r="H25" s="8" t="s">
        <v>33</v>
      </c>
      <c r="I25" s="10">
        <f>Table1[[#This Row],[Units]]*Table1[[#This Row],[Selling Price (₹)]]</f>
        <v>273802</v>
      </c>
      <c r="J25" s="10">
        <f>Table1[[#This Row],[Units]]*Table1[[#This Row],[Cost Price (₹)]]</f>
        <v>1065577</v>
      </c>
      <c r="K25" s="8" t="str">
        <f>TEXT(Table1[[#This Row],[Date]],"mmm")</f>
        <v>Apr</v>
      </c>
      <c r="L25" s="10">
        <f>Table1[[#This Row],[Revenue (₹ )]]-Table1[[#This Row],[Total Cost  (₹)]]</f>
        <v>-791775</v>
      </c>
      <c r="M25" s="9">
        <f>IF(Table1[[#This Row],[Profit And Loss]] &gt; 0,Table1[[#This Row],[Profit And Loss]],0)</f>
        <v>0</v>
      </c>
      <c r="N25" s="9">
        <f>IF(Table1[[#This Row],[Profit And Loss]]&lt;0,Table1[[#This Row],[Profit And Loss]],0)</f>
        <v>-791775</v>
      </c>
      <c r="O25" s="13">
        <f>IFERROR(Table1[[#This Row],[Profit  (₹)]]/Table1[[#This Row],[Revenue (₹ )]],0)</f>
        <v>0</v>
      </c>
      <c r="P25" s="13">
        <f>IFERROR(Table1[[#This Row],[Loss  (₹)]]/Table1[[#This Row],[Revenue (₹ )]],0)</f>
        <v>-2.8917794610704086</v>
      </c>
    </row>
    <row r="26" spans="1:16" x14ac:dyDescent="0.35">
      <c r="A26" s="7">
        <v>45838</v>
      </c>
      <c r="B26" s="8" t="s">
        <v>11</v>
      </c>
      <c r="C26" s="8" t="s">
        <v>14</v>
      </c>
      <c r="D26" s="8" t="s">
        <v>30</v>
      </c>
      <c r="E26" s="8">
        <v>10</v>
      </c>
      <c r="F26" s="9">
        <v>62306</v>
      </c>
      <c r="G26" s="9">
        <v>17918</v>
      </c>
      <c r="H26" s="8" t="s">
        <v>33</v>
      </c>
      <c r="I26" s="10">
        <f>Table1[[#This Row],[Units]]*Table1[[#This Row],[Selling Price (₹)]]</f>
        <v>179180</v>
      </c>
      <c r="J26" s="10">
        <f>Table1[[#This Row],[Units]]*Table1[[#This Row],[Cost Price (₹)]]</f>
        <v>623060</v>
      </c>
      <c r="K26" s="8" t="str">
        <f>TEXT(Table1[[#This Row],[Date]],"mmm")</f>
        <v>Jun</v>
      </c>
      <c r="L26" s="10">
        <f>Table1[[#This Row],[Revenue (₹ )]]-Table1[[#This Row],[Total Cost  (₹)]]</f>
        <v>-443880</v>
      </c>
      <c r="M26" s="9">
        <f>IF(Table1[[#This Row],[Profit And Loss]] &gt; 0,Table1[[#This Row],[Profit And Loss]],0)</f>
        <v>0</v>
      </c>
      <c r="N26" s="9">
        <f>IF(Table1[[#This Row],[Profit And Loss]]&lt;0,Table1[[#This Row],[Profit And Loss]],0)</f>
        <v>-443880</v>
      </c>
      <c r="O26" s="13">
        <f>IFERROR(Table1[[#This Row],[Profit  (₹)]]/Table1[[#This Row],[Revenue (₹ )]],0)</f>
        <v>0</v>
      </c>
      <c r="P26" s="13">
        <f>IFERROR(Table1[[#This Row],[Loss  (₹)]]/Table1[[#This Row],[Revenue (₹ )]],0)</f>
        <v>-2.4772854113182277</v>
      </c>
    </row>
    <row r="27" spans="1:16" x14ac:dyDescent="0.35">
      <c r="A27" s="7">
        <v>45750</v>
      </c>
      <c r="B27" s="8" t="s">
        <v>8</v>
      </c>
      <c r="C27" s="8" t="s">
        <v>15</v>
      </c>
      <c r="D27" s="8" t="s">
        <v>24</v>
      </c>
      <c r="E27" s="8">
        <v>4</v>
      </c>
      <c r="F27" s="9">
        <v>75665</v>
      </c>
      <c r="G27" s="9">
        <v>60601</v>
      </c>
      <c r="H27" s="8" t="s">
        <v>33</v>
      </c>
      <c r="I27" s="10">
        <f>Table1[[#This Row],[Units]]*Table1[[#This Row],[Selling Price (₹)]]</f>
        <v>242404</v>
      </c>
      <c r="J27" s="10">
        <f>Table1[[#This Row],[Units]]*Table1[[#This Row],[Cost Price (₹)]]</f>
        <v>302660</v>
      </c>
      <c r="K27" s="8" t="str">
        <f>TEXT(Table1[[#This Row],[Date]],"mmm")</f>
        <v>Apr</v>
      </c>
      <c r="L27" s="10">
        <f>Table1[[#This Row],[Revenue (₹ )]]-Table1[[#This Row],[Total Cost  (₹)]]</f>
        <v>-60256</v>
      </c>
      <c r="M27" s="9">
        <f>IF(Table1[[#This Row],[Profit And Loss]] &gt; 0,Table1[[#This Row],[Profit And Loss]],0)</f>
        <v>0</v>
      </c>
      <c r="N27" s="9">
        <f>IF(Table1[[#This Row],[Profit And Loss]]&lt;0,Table1[[#This Row],[Profit And Loss]],0)</f>
        <v>-60256</v>
      </c>
      <c r="O27" s="13">
        <f>IFERROR(Table1[[#This Row],[Profit  (₹)]]/Table1[[#This Row],[Revenue (₹ )]],0)</f>
        <v>0</v>
      </c>
      <c r="P27" s="13">
        <f>IFERROR(Table1[[#This Row],[Loss  (₹)]]/Table1[[#This Row],[Revenue (₹ )]],0)</f>
        <v>-0.24857675615913929</v>
      </c>
    </row>
    <row r="28" spans="1:16" x14ac:dyDescent="0.35">
      <c r="A28" s="7">
        <v>45674</v>
      </c>
      <c r="B28" s="8" t="s">
        <v>11</v>
      </c>
      <c r="C28" s="8" t="s">
        <v>15</v>
      </c>
      <c r="D28" s="8" t="s">
        <v>25</v>
      </c>
      <c r="E28" s="8">
        <v>19</v>
      </c>
      <c r="F28" s="9">
        <v>68662</v>
      </c>
      <c r="G28" s="9">
        <v>36120</v>
      </c>
      <c r="H28" s="8" t="s">
        <v>33</v>
      </c>
      <c r="I28" s="10">
        <f>Table1[[#This Row],[Units]]*Table1[[#This Row],[Selling Price (₹)]]</f>
        <v>686280</v>
      </c>
      <c r="J28" s="10">
        <f>Table1[[#This Row],[Units]]*Table1[[#This Row],[Cost Price (₹)]]</f>
        <v>1304578</v>
      </c>
      <c r="K28" s="8" t="str">
        <f>TEXT(Table1[[#This Row],[Date]],"mmm")</f>
        <v>Jan</v>
      </c>
      <c r="L28" s="10">
        <f>Table1[[#This Row],[Revenue (₹ )]]-Table1[[#This Row],[Total Cost  (₹)]]</f>
        <v>-618298</v>
      </c>
      <c r="M28" s="9">
        <f>IF(Table1[[#This Row],[Profit And Loss]] &gt; 0,Table1[[#This Row],[Profit And Loss]],0)</f>
        <v>0</v>
      </c>
      <c r="N28" s="9">
        <f>IF(Table1[[#This Row],[Profit And Loss]]&lt;0,Table1[[#This Row],[Profit And Loss]],0)</f>
        <v>-618298</v>
      </c>
      <c r="O28" s="13">
        <f>IFERROR(Table1[[#This Row],[Profit  (₹)]]/Table1[[#This Row],[Revenue (₹ )]],0)</f>
        <v>0</v>
      </c>
      <c r="P28" s="13">
        <f>IFERROR(Table1[[#This Row],[Loss  (₹)]]/Table1[[#This Row],[Revenue (₹ )]],0)</f>
        <v>-0.9009413067552603</v>
      </c>
    </row>
    <row r="29" spans="1:16" x14ac:dyDescent="0.35">
      <c r="A29" s="7">
        <v>45719</v>
      </c>
      <c r="B29" s="8" t="s">
        <v>9</v>
      </c>
      <c r="C29" s="8" t="s">
        <v>15</v>
      </c>
      <c r="D29" s="8" t="s">
        <v>28</v>
      </c>
      <c r="E29" s="8">
        <v>3</v>
      </c>
      <c r="F29" s="9">
        <v>20972</v>
      </c>
      <c r="G29" s="9">
        <v>87232</v>
      </c>
      <c r="H29" s="8" t="s">
        <v>32</v>
      </c>
      <c r="I29" s="10">
        <f>Table1[[#This Row],[Units]]*Table1[[#This Row],[Selling Price (₹)]]</f>
        <v>261696</v>
      </c>
      <c r="J29" s="10">
        <f>Table1[[#This Row],[Units]]*Table1[[#This Row],[Cost Price (₹)]]</f>
        <v>62916</v>
      </c>
      <c r="K29" s="8" t="str">
        <f>TEXT(Table1[[#This Row],[Date]],"mmm")</f>
        <v>Mar</v>
      </c>
      <c r="L29" s="10">
        <f>Table1[[#This Row],[Revenue (₹ )]]-Table1[[#This Row],[Total Cost  (₹)]]</f>
        <v>198780</v>
      </c>
      <c r="M29" s="9">
        <f>IF(Table1[[#This Row],[Profit And Loss]] &gt; 0,Table1[[#This Row],[Profit And Loss]],0)</f>
        <v>198780</v>
      </c>
      <c r="N29" s="9">
        <f>IF(Table1[[#This Row],[Profit And Loss]]&lt;0,Table1[[#This Row],[Profit And Loss]],0)</f>
        <v>0</v>
      </c>
      <c r="O29" s="13">
        <f>IFERROR(Table1[[#This Row],[Profit  (₹)]]/Table1[[#This Row],[Revenue (₹ )]],0)</f>
        <v>0.75958363903154802</v>
      </c>
      <c r="P29" s="13">
        <f>IFERROR(Table1[[#This Row],[Loss  (₹)]]/Table1[[#This Row],[Revenue (₹ )]],0)</f>
        <v>0</v>
      </c>
    </row>
    <row r="30" spans="1:16" x14ac:dyDescent="0.35">
      <c r="A30" s="7">
        <v>45675</v>
      </c>
      <c r="B30" s="8" t="s">
        <v>8</v>
      </c>
      <c r="C30" s="8" t="s">
        <v>19</v>
      </c>
      <c r="D30" s="8" t="s">
        <v>29</v>
      </c>
      <c r="E30" s="8">
        <v>3</v>
      </c>
      <c r="F30" s="9">
        <v>69516</v>
      </c>
      <c r="G30" s="9">
        <v>82598</v>
      </c>
      <c r="H30" s="8" t="s">
        <v>32</v>
      </c>
      <c r="I30" s="10">
        <f>Table1[[#This Row],[Units]]*Table1[[#This Row],[Selling Price (₹)]]</f>
        <v>247794</v>
      </c>
      <c r="J30" s="10">
        <f>Table1[[#This Row],[Units]]*Table1[[#This Row],[Cost Price (₹)]]</f>
        <v>208548</v>
      </c>
      <c r="K30" s="8" t="str">
        <f>TEXT(Table1[[#This Row],[Date]],"mmm")</f>
        <v>Jan</v>
      </c>
      <c r="L30" s="10">
        <f>Table1[[#This Row],[Revenue (₹ )]]-Table1[[#This Row],[Total Cost  (₹)]]</f>
        <v>39246</v>
      </c>
      <c r="M30" s="9">
        <f>IF(Table1[[#This Row],[Profit And Loss]] &gt; 0,Table1[[#This Row],[Profit And Loss]],0)</f>
        <v>39246</v>
      </c>
      <c r="N30" s="9">
        <f>IF(Table1[[#This Row],[Profit And Loss]]&lt;0,Table1[[#This Row],[Profit And Loss]],0)</f>
        <v>0</v>
      </c>
      <c r="O30" s="13">
        <f>IFERROR(Table1[[#This Row],[Profit  (₹)]]/Table1[[#This Row],[Revenue (₹ )]],0)</f>
        <v>0.15838155887551758</v>
      </c>
      <c r="P30" s="13">
        <f>IFERROR(Table1[[#This Row],[Loss  (₹)]]/Table1[[#This Row],[Revenue (₹ )]],0)</f>
        <v>0</v>
      </c>
    </row>
    <row r="31" spans="1:16" x14ac:dyDescent="0.35">
      <c r="A31" s="7">
        <v>45677</v>
      </c>
      <c r="B31" s="8" t="s">
        <v>10</v>
      </c>
      <c r="C31" s="8" t="s">
        <v>16</v>
      </c>
      <c r="D31" s="8" t="s">
        <v>28</v>
      </c>
      <c r="E31" s="8">
        <v>1</v>
      </c>
      <c r="F31" s="9">
        <v>31879</v>
      </c>
      <c r="G31" s="9">
        <v>60674</v>
      </c>
      <c r="H31" s="8" t="s">
        <v>32</v>
      </c>
      <c r="I31" s="10">
        <f>Table1[[#This Row],[Units]]*Table1[[#This Row],[Selling Price (₹)]]</f>
        <v>60674</v>
      </c>
      <c r="J31" s="10">
        <f>Table1[[#This Row],[Units]]*Table1[[#This Row],[Cost Price (₹)]]</f>
        <v>31879</v>
      </c>
      <c r="K31" s="8" t="str">
        <f>TEXT(Table1[[#This Row],[Date]],"mmm")</f>
        <v>Jan</v>
      </c>
      <c r="L31" s="10">
        <f>Table1[[#This Row],[Revenue (₹ )]]-Table1[[#This Row],[Total Cost  (₹)]]</f>
        <v>28795</v>
      </c>
      <c r="M31" s="9">
        <f>IF(Table1[[#This Row],[Profit And Loss]] &gt; 0,Table1[[#This Row],[Profit And Loss]],0)</f>
        <v>28795</v>
      </c>
      <c r="N31" s="9">
        <f>IF(Table1[[#This Row],[Profit And Loss]]&lt;0,Table1[[#This Row],[Profit And Loss]],0)</f>
        <v>0</v>
      </c>
      <c r="O31" s="13">
        <f>IFERROR(Table1[[#This Row],[Profit  (₹)]]/Table1[[#This Row],[Revenue (₹ )]],0)</f>
        <v>0.47458548966608433</v>
      </c>
      <c r="P31" s="13">
        <f>IFERROR(Table1[[#This Row],[Loss  (₹)]]/Table1[[#This Row],[Revenue (₹ )]],0)</f>
        <v>0</v>
      </c>
    </row>
    <row r="32" spans="1:16" x14ac:dyDescent="0.35">
      <c r="A32" s="7">
        <v>45762</v>
      </c>
      <c r="B32" s="8" t="s">
        <v>9</v>
      </c>
      <c r="C32" s="8" t="s">
        <v>21</v>
      </c>
      <c r="D32" s="8" t="s">
        <v>24</v>
      </c>
      <c r="E32" s="8">
        <v>3</v>
      </c>
      <c r="F32" s="9">
        <v>45252</v>
      </c>
      <c r="G32" s="9">
        <v>2596</v>
      </c>
      <c r="H32" s="8" t="s">
        <v>33</v>
      </c>
      <c r="I32" s="10">
        <f>Table1[[#This Row],[Units]]*Table1[[#This Row],[Selling Price (₹)]]</f>
        <v>7788</v>
      </c>
      <c r="J32" s="10">
        <f>Table1[[#This Row],[Units]]*Table1[[#This Row],[Cost Price (₹)]]</f>
        <v>135756</v>
      </c>
      <c r="K32" s="8" t="str">
        <f>TEXT(Table1[[#This Row],[Date]],"mmm")</f>
        <v>Apr</v>
      </c>
      <c r="L32" s="10">
        <f>Table1[[#This Row],[Revenue (₹ )]]-Table1[[#This Row],[Total Cost  (₹)]]</f>
        <v>-127968</v>
      </c>
      <c r="M32" s="9">
        <f>IF(Table1[[#This Row],[Profit And Loss]] &gt; 0,Table1[[#This Row],[Profit And Loss]],0)</f>
        <v>0</v>
      </c>
      <c r="N32" s="9">
        <f>IF(Table1[[#This Row],[Profit And Loss]]&lt;0,Table1[[#This Row],[Profit And Loss]],0)</f>
        <v>-127968</v>
      </c>
      <c r="O32" s="13">
        <f>IFERROR(Table1[[#This Row],[Profit  (₹)]]/Table1[[#This Row],[Revenue (₹ )]],0)</f>
        <v>0</v>
      </c>
      <c r="P32" s="13">
        <f>IFERROR(Table1[[#This Row],[Loss  (₹)]]/Table1[[#This Row],[Revenue (₹ )]],0)</f>
        <v>-16.431432973805855</v>
      </c>
    </row>
    <row r="33" spans="1:16" x14ac:dyDescent="0.35">
      <c r="A33" s="7">
        <v>45753</v>
      </c>
      <c r="B33" s="8" t="s">
        <v>11</v>
      </c>
      <c r="C33" s="8" t="s">
        <v>18</v>
      </c>
      <c r="D33" s="8" t="s">
        <v>28</v>
      </c>
      <c r="E33" s="8">
        <v>6</v>
      </c>
      <c r="F33" s="9">
        <v>2225</v>
      </c>
      <c r="G33" s="9">
        <v>12926</v>
      </c>
      <c r="H33" s="8" t="s">
        <v>32</v>
      </c>
      <c r="I33" s="10">
        <f>Table1[[#This Row],[Units]]*Table1[[#This Row],[Selling Price (₹)]]</f>
        <v>77556</v>
      </c>
      <c r="J33" s="10">
        <f>Table1[[#This Row],[Units]]*Table1[[#This Row],[Cost Price (₹)]]</f>
        <v>13350</v>
      </c>
      <c r="K33" s="8" t="str">
        <f>TEXT(Table1[[#This Row],[Date]],"mmm")</f>
        <v>Apr</v>
      </c>
      <c r="L33" s="10">
        <f>Table1[[#This Row],[Revenue (₹ )]]-Table1[[#This Row],[Total Cost  (₹)]]</f>
        <v>64206</v>
      </c>
      <c r="M33" s="9">
        <f>IF(Table1[[#This Row],[Profit And Loss]] &gt; 0,Table1[[#This Row],[Profit And Loss]],0)</f>
        <v>64206</v>
      </c>
      <c r="N33" s="9">
        <f>IF(Table1[[#This Row],[Profit And Loss]]&lt;0,Table1[[#This Row],[Profit And Loss]],0)</f>
        <v>0</v>
      </c>
      <c r="O33" s="13">
        <f>IFERROR(Table1[[#This Row],[Profit  (₹)]]/Table1[[#This Row],[Revenue (₹ )]],0)</f>
        <v>0.82786631595234417</v>
      </c>
      <c r="P33" s="13">
        <f>IFERROR(Table1[[#This Row],[Loss  (₹)]]/Table1[[#This Row],[Revenue (₹ )]],0)</f>
        <v>0</v>
      </c>
    </row>
    <row r="34" spans="1:16" x14ac:dyDescent="0.35">
      <c r="A34" s="7">
        <v>45750</v>
      </c>
      <c r="B34" s="8" t="s">
        <v>9</v>
      </c>
      <c r="C34" s="8" t="s">
        <v>21</v>
      </c>
      <c r="D34" s="8" t="s">
        <v>29</v>
      </c>
      <c r="E34" s="8">
        <v>2</v>
      </c>
      <c r="F34" s="9">
        <v>6381</v>
      </c>
      <c r="G34" s="9">
        <v>36299</v>
      </c>
      <c r="H34" s="8" t="s">
        <v>32</v>
      </c>
      <c r="I34" s="10">
        <f>Table1[[#This Row],[Units]]*Table1[[#This Row],[Selling Price (₹)]]</f>
        <v>72598</v>
      </c>
      <c r="J34" s="10">
        <f>Table1[[#This Row],[Units]]*Table1[[#This Row],[Cost Price (₹)]]</f>
        <v>12762</v>
      </c>
      <c r="K34" s="8" t="str">
        <f>TEXT(Table1[[#This Row],[Date]],"mmm")</f>
        <v>Apr</v>
      </c>
      <c r="L34" s="10">
        <f>Table1[[#This Row],[Revenue (₹ )]]-Table1[[#This Row],[Total Cost  (₹)]]</f>
        <v>59836</v>
      </c>
      <c r="M34" s="9">
        <f>IF(Table1[[#This Row],[Profit And Loss]] &gt; 0,Table1[[#This Row],[Profit And Loss]],0)</f>
        <v>59836</v>
      </c>
      <c r="N34" s="9">
        <f>IF(Table1[[#This Row],[Profit And Loss]]&lt;0,Table1[[#This Row],[Profit And Loss]],0)</f>
        <v>0</v>
      </c>
      <c r="O34" s="13">
        <f>IFERROR(Table1[[#This Row],[Profit  (₹)]]/Table1[[#This Row],[Revenue (₹ )]],0)</f>
        <v>0.82421003333425158</v>
      </c>
      <c r="P34" s="13">
        <f>IFERROR(Table1[[#This Row],[Loss  (₹)]]/Table1[[#This Row],[Revenue (₹ )]],0)</f>
        <v>0</v>
      </c>
    </row>
    <row r="35" spans="1:16" x14ac:dyDescent="0.35">
      <c r="A35" s="7">
        <v>45755</v>
      </c>
      <c r="B35" s="8" t="s">
        <v>9</v>
      </c>
      <c r="C35" s="8" t="s">
        <v>18</v>
      </c>
      <c r="D35" s="8" t="s">
        <v>28</v>
      </c>
      <c r="E35" s="8">
        <v>18</v>
      </c>
      <c r="F35" s="9">
        <v>37691</v>
      </c>
      <c r="G35" s="9">
        <v>55666</v>
      </c>
      <c r="H35" s="8" t="s">
        <v>32</v>
      </c>
      <c r="I35" s="10">
        <f>Table1[[#This Row],[Units]]*Table1[[#This Row],[Selling Price (₹)]]</f>
        <v>1001988</v>
      </c>
      <c r="J35" s="10">
        <f>Table1[[#This Row],[Units]]*Table1[[#This Row],[Cost Price (₹)]]</f>
        <v>678438</v>
      </c>
      <c r="K35" s="8" t="str">
        <f>TEXT(Table1[[#This Row],[Date]],"mmm")</f>
        <v>Apr</v>
      </c>
      <c r="L35" s="10">
        <f>Table1[[#This Row],[Revenue (₹ )]]-Table1[[#This Row],[Total Cost  (₹)]]</f>
        <v>323550</v>
      </c>
      <c r="M35" s="9">
        <f>IF(Table1[[#This Row],[Profit And Loss]] &gt; 0,Table1[[#This Row],[Profit And Loss]],0)</f>
        <v>323550</v>
      </c>
      <c r="N35" s="9">
        <f>IF(Table1[[#This Row],[Profit And Loss]]&lt;0,Table1[[#This Row],[Profit And Loss]],0)</f>
        <v>0</v>
      </c>
      <c r="O35" s="13">
        <f>IFERROR(Table1[[#This Row],[Profit  (₹)]]/Table1[[#This Row],[Revenue (₹ )]],0)</f>
        <v>0.32290805877914708</v>
      </c>
      <c r="P35" s="13">
        <f>IFERROR(Table1[[#This Row],[Loss  (₹)]]/Table1[[#This Row],[Revenue (₹ )]],0)</f>
        <v>0</v>
      </c>
    </row>
    <row r="36" spans="1:16" x14ac:dyDescent="0.35">
      <c r="A36" s="7">
        <v>45742</v>
      </c>
      <c r="B36" s="8" t="s">
        <v>11</v>
      </c>
      <c r="C36" s="8" t="s">
        <v>19</v>
      </c>
      <c r="D36" s="8" t="s">
        <v>28</v>
      </c>
      <c r="E36" s="8">
        <v>2</v>
      </c>
      <c r="F36" s="9">
        <v>78814</v>
      </c>
      <c r="G36" s="9">
        <v>47830</v>
      </c>
      <c r="H36" s="8" t="s">
        <v>33</v>
      </c>
      <c r="I36" s="10">
        <f>Table1[[#This Row],[Units]]*Table1[[#This Row],[Selling Price (₹)]]</f>
        <v>95660</v>
      </c>
      <c r="J36" s="10">
        <f>Table1[[#This Row],[Units]]*Table1[[#This Row],[Cost Price (₹)]]</f>
        <v>157628</v>
      </c>
      <c r="K36" s="8" t="str">
        <f>TEXT(Table1[[#This Row],[Date]],"mmm")</f>
        <v>Mar</v>
      </c>
      <c r="L36" s="10">
        <f>Table1[[#This Row],[Revenue (₹ )]]-Table1[[#This Row],[Total Cost  (₹)]]</f>
        <v>-61968</v>
      </c>
      <c r="M36" s="9">
        <f>IF(Table1[[#This Row],[Profit And Loss]] &gt; 0,Table1[[#This Row],[Profit And Loss]],0)</f>
        <v>0</v>
      </c>
      <c r="N36" s="9">
        <f>IF(Table1[[#This Row],[Profit And Loss]]&lt;0,Table1[[#This Row],[Profit And Loss]],0)</f>
        <v>-61968</v>
      </c>
      <c r="O36" s="13">
        <f>IFERROR(Table1[[#This Row],[Profit  (₹)]]/Table1[[#This Row],[Revenue (₹ )]],0)</f>
        <v>0</v>
      </c>
      <c r="P36" s="13">
        <f>IFERROR(Table1[[#This Row],[Loss  (₹)]]/Table1[[#This Row],[Revenue (₹ )]],0)</f>
        <v>-0.64779427137779633</v>
      </c>
    </row>
    <row r="37" spans="1:16" x14ac:dyDescent="0.35">
      <c r="A37" s="7">
        <v>45793</v>
      </c>
      <c r="B37" s="8" t="s">
        <v>9</v>
      </c>
      <c r="C37" s="8" t="s">
        <v>17</v>
      </c>
      <c r="D37" s="8" t="s">
        <v>22</v>
      </c>
      <c r="E37" s="8">
        <v>3</v>
      </c>
      <c r="F37" s="9">
        <v>71243</v>
      </c>
      <c r="G37" s="9">
        <v>41314</v>
      </c>
      <c r="H37" s="8" t="s">
        <v>33</v>
      </c>
      <c r="I37" s="10">
        <f>Table1[[#This Row],[Units]]*Table1[[#This Row],[Selling Price (₹)]]</f>
        <v>123942</v>
      </c>
      <c r="J37" s="10">
        <f>Table1[[#This Row],[Units]]*Table1[[#This Row],[Cost Price (₹)]]</f>
        <v>213729</v>
      </c>
      <c r="K37" s="8" t="str">
        <f>TEXT(Table1[[#This Row],[Date]],"mmm")</f>
        <v>May</v>
      </c>
      <c r="L37" s="10">
        <f>Table1[[#This Row],[Revenue (₹ )]]-Table1[[#This Row],[Total Cost  (₹)]]</f>
        <v>-89787</v>
      </c>
      <c r="M37" s="9">
        <f>IF(Table1[[#This Row],[Profit And Loss]] &gt; 0,Table1[[#This Row],[Profit And Loss]],0)</f>
        <v>0</v>
      </c>
      <c r="N37" s="9">
        <f>IF(Table1[[#This Row],[Profit And Loss]]&lt;0,Table1[[#This Row],[Profit And Loss]],0)</f>
        <v>-89787</v>
      </c>
      <c r="O37" s="13">
        <f>IFERROR(Table1[[#This Row],[Profit  (₹)]]/Table1[[#This Row],[Revenue (₹ )]],0)</f>
        <v>0</v>
      </c>
      <c r="P37" s="13">
        <f>IFERROR(Table1[[#This Row],[Loss  (₹)]]/Table1[[#This Row],[Revenue (₹ )]],0)</f>
        <v>-0.72442755482403054</v>
      </c>
    </row>
    <row r="38" spans="1:16" x14ac:dyDescent="0.35">
      <c r="A38" s="7">
        <v>45742</v>
      </c>
      <c r="B38" s="8" t="s">
        <v>11</v>
      </c>
      <c r="C38" s="8" t="s">
        <v>19</v>
      </c>
      <c r="D38" s="8" t="s">
        <v>22</v>
      </c>
      <c r="E38" s="8">
        <v>17</v>
      </c>
      <c r="F38" s="9">
        <v>66009</v>
      </c>
      <c r="G38" s="9">
        <v>28192</v>
      </c>
      <c r="H38" s="8" t="s">
        <v>33</v>
      </c>
      <c r="I38" s="10">
        <f>Table1[[#This Row],[Units]]*Table1[[#This Row],[Selling Price (₹)]]</f>
        <v>479264</v>
      </c>
      <c r="J38" s="10">
        <f>Table1[[#This Row],[Units]]*Table1[[#This Row],[Cost Price (₹)]]</f>
        <v>1122153</v>
      </c>
      <c r="K38" s="8" t="str">
        <f>TEXT(Table1[[#This Row],[Date]],"mmm")</f>
        <v>Mar</v>
      </c>
      <c r="L38" s="10">
        <f>Table1[[#This Row],[Revenue (₹ )]]-Table1[[#This Row],[Total Cost  (₹)]]</f>
        <v>-642889</v>
      </c>
      <c r="M38" s="9">
        <f>IF(Table1[[#This Row],[Profit And Loss]] &gt; 0,Table1[[#This Row],[Profit And Loss]],0)</f>
        <v>0</v>
      </c>
      <c r="N38" s="9">
        <f>IF(Table1[[#This Row],[Profit And Loss]]&lt;0,Table1[[#This Row],[Profit And Loss]],0)</f>
        <v>-642889</v>
      </c>
      <c r="O38" s="13">
        <f>IFERROR(Table1[[#This Row],[Profit  (₹)]]/Table1[[#This Row],[Revenue (₹ )]],0)</f>
        <v>0</v>
      </c>
      <c r="P38" s="13">
        <f>IFERROR(Table1[[#This Row],[Loss  (₹)]]/Table1[[#This Row],[Revenue (₹ )]],0)</f>
        <v>-1.3414089103291713</v>
      </c>
    </row>
    <row r="39" spans="1:16" x14ac:dyDescent="0.35">
      <c r="A39" s="7">
        <v>45680</v>
      </c>
      <c r="B39" s="8" t="s">
        <v>10</v>
      </c>
      <c r="C39" s="8" t="s">
        <v>19</v>
      </c>
      <c r="D39" s="8" t="s">
        <v>30</v>
      </c>
      <c r="E39" s="8">
        <v>5</v>
      </c>
      <c r="F39" s="9">
        <v>34026</v>
      </c>
      <c r="G39" s="9">
        <v>60941</v>
      </c>
      <c r="H39" s="8" t="s">
        <v>32</v>
      </c>
      <c r="I39" s="10">
        <f>Table1[[#This Row],[Units]]*Table1[[#This Row],[Selling Price (₹)]]</f>
        <v>304705</v>
      </c>
      <c r="J39" s="10">
        <f>Table1[[#This Row],[Units]]*Table1[[#This Row],[Cost Price (₹)]]</f>
        <v>170130</v>
      </c>
      <c r="K39" s="8" t="str">
        <f>TEXT(Table1[[#This Row],[Date]],"mmm")</f>
        <v>Jan</v>
      </c>
      <c r="L39" s="10">
        <f>Table1[[#This Row],[Revenue (₹ )]]-Table1[[#This Row],[Total Cost  (₹)]]</f>
        <v>134575</v>
      </c>
      <c r="M39" s="9">
        <f>IF(Table1[[#This Row],[Profit And Loss]] &gt; 0,Table1[[#This Row],[Profit And Loss]],0)</f>
        <v>134575</v>
      </c>
      <c r="N39" s="9">
        <f>IF(Table1[[#This Row],[Profit And Loss]]&lt;0,Table1[[#This Row],[Profit And Loss]],0)</f>
        <v>0</v>
      </c>
      <c r="O39" s="13">
        <f>IFERROR(Table1[[#This Row],[Profit  (₹)]]/Table1[[#This Row],[Revenue (₹ )]],0)</f>
        <v>0.44165668433402799</v>
      </c>
      <c r="P39" s="13">
        <f>IFERROR(Table1[[#This Row],[Loss  (₹)]]/Table1[[#This Row],[Revenue (₹ )]],0)</f>
        <v>0</v>
      </c>
    </row>
    <row r="40" spans="1:16" x14ac:dyDescent="0.35">
      <c r="A40" s="7">
        <v>45689</v>
      </c>
      <c r="B40" s="8" t="s">
        <v>11</v>
      </c>
      <c r="C40" s="8" t="s">
        <v>21</v>
      </c>
      <c r="D40" s="8" t="s">
        <v>30</v>
      </c>
      <c r="E40" s="8">
        <v>13</v>
      </c>
      <c r="F40" s="9">
        <v>18155</v>
      </c>
      <c r="G40" s="9">
        <v>76311</v>
      </c>
      <c r="H40" s="8" t="s">
        <v>32</v>
      </c>
      <c r="I40" s="10">
        <f>Table1[[#This Row],[Units]]*Table1[[#This Row],[Selling Price (₹)]]</f>
        <v>992043</v>
      </c>
      <c r="J40" s="10">
        <f>Table1[[#This Row],[Units]]*Table1[[#This Row],[Cost Price (₹)]]</f>
        <v>236015</v>
      </c>
      <c r="K40" s="8" t="str">
        <f>TEXT(Table1[[#This Row],[Date]],"mmm")</f>
        <v>Feb</v>
      </c>
      <c r="L40" s="10">
        <f>Table1[[#This Row],[Revenue (₹ )]]-Table1[[#This Row],[Total Cost  (₹)]]</f>
        <v>756028</v>
      </c>
      <c r="M40" s="9">
        <f>IF(Table1[[#This Row],[Profit And Loss]] &gt; 0,Table1[[#This Row],[Profit And Loss]],0)</f>
        <v>756028</v>
      </c>
      <c r="N40" s="9">
        <f>IF(Table1[[#This Row],[Profit And Loss]]&lt;0,Table1[[#This Row],[Profit And Loss]],0)</f>
        <v>0</v>
      </c>
      <c r="O40" s="13">
        <f>IFERROR(Table1[[#This Row],[Profit  (₹)]]/Table1[[#This Row],[Revenue (₹ )]],0)</f>
        <v>0.76209196577164495</v>
      </c>
      <c r="P40" s="13">
        <f>IFERROR(Table1[[#This Row],[Loss  (₹)]]/Table1[[#This Row],[Revenue (₹ )]],0)</f>
        <v>0</v>
      </c>
    </row>
    <row r="41" spans="1:16" x14ac:dyDescent="0.35">
      <c r="A41" s="7">
        <v>45747</v>
      </c>
      <c r="B41" s="8" t="s">
        <v>10</v>
      </c>
      <c r="C41" s="8" t="s">
        <v>14</v>
      </c>
      <c r="D41" s="8" t="s">
        <v>23</v>
      </c>
      <c r="E41" s="8">
        <v>7</v>
      </c>
      <c r="F41" s="9">
        <v>78919</v>
      </c>
      <c r="G41" s="9">
        <v>31216</v>
      </c>
      <c r="H41" s="8" t="s">
        <v>33</v>
      </c>
      <c r="I41" s="10">
        <f>Table1[[#This Row],[Units]]*Table1[[#This Row],[Selling Price (₹)]]</f>
        <v>218512</v>
      </c>
      <c r="J41" s="10">
        <f>Table1[[#This Row],[Units]]*Table1[[#This Row],[Cost Price (₹)]]</f>
        <v>552433</v>
      </c>
      <c r="K41" s="8" t="str">
        <f>TEXT(Table1[[#This Row],[Date]],"mmm")</f>
        <v>Mar</v>
      </c>
      <c r="L41" s="10">
        <f>Table1[[#This Row],[Revenue (₹ )]]-Table1[[#This Row],[Total Cost  (₹)]]</f>
        <v>-333921</v>
      </c>
      <c r="M41" s="9">
        <f>IF(Table1[[#This Row],[Profit And Loss]] &gt; 0,Table1[[#This Row],[Profit And Loss]],0)</f>
        <v>0</v>
      </c>
      <c r="N41" s="9">
        <f>IF(Table1[[#This Row],[Profit And Loss]]&lt;0,Table1[[#This Row],[Profit And Loss]],0)</f>
        <v>-333921</v>
      </c>
      <c r="O41" s="13">
        <f>IFERROR(Table1[[#This Row],[Profit  (₹)]]/Table1[[#This Row],[Revenue (₹ )]],0)</f>
        <v>0</v>
      </c>
      <c r="P41" s="13">
        <f>IFERROR(Table1[[#This Row],[Loss  (₹)]]/Table1[[#This Row],[Revenue (₹ )]],0)</f>
        <v>-1.5281586365966171</v>
      </c>
    </row>
    <row r="42" spans="1:16" x14ac:dyDescent="0.35">
      <c r="A42" s="7">
        <v>45774</v>
      </c>
      <c r="B42" s="8" t="s">
        <v>10</v>
      </c>
      <c r="C42" s="8" t="s">
        <v>20</v>
      </c>
      <c r="D42" s="8" t="s">
        <v>31</v>
      </c>
      <c r="E42" s="8">
        <v>6</v>
      </c>
      <c r="F42" s="9">
        <v>44585</v>
      </c>
      <c r="G42" s="9">
        <v>69025</v>
      </c>
      <c r="H42" s="8" t="s">
        <v>32</v>
      </c>
      <c r="I42" s="10">
        <f>Table1[[#This Row],[Units]]*Table1[[#This Row],[Selling Price (₹)]]</f>
        <v>414150</v>
      </c>
      <c r="J42" s="10">
        <f>Table1[[#This Row],[Units]]*Table1[[#This Row],[Cost Price (₹)]]</f>
        <v>267510</v>
      </c>
      <c r="K42" s="8" t="str">
        <f>TEXT(Table1[[#This Row],[Date]],"mmm")</f>
        <v>Apr</v>
      </c>
      <c r="L42" s="10">
        <f>Table1[[#This Row],[Revenue (₹ )]]-Table1[[#This Row],[Total Cost  (₹)]]</f>
        <v>146640</v>
      </c>
      <c r="M42" s="9">
        <f>IF(Table1[[#This Row],[Profit And Loss]] &gt; 0,Table1[[#This Row],[Profit And Loss]],0)</f>
        <v>146640</v>
      </c>
      <c r="N42" s="9">
        <f>IF(Table1[[#This Row],[Profit And Loss]]&lt;0,Table1[[#This Row],[Profit And Loss]],0)</f>
        <v>0</v>
      </c>
      <c r="O42" s="13">
        <f>IFERROR(Table1[[#This Row],[Profit  (₹)]]/Table1[[#This Row],[Revenue (₹ )]],0)</f>
        <v>0.3540746106483158</v>
      </c>
      <c r="P42" s="13">
        <f>IFERROR(Table1[[#This Row],[Loss  (₹)]]/Table1[[#This Row],[Revenue (₹ )]],0)</f>
        <v>0</v>
      </c>
    </row>
    <row r="43" spans="1:16" x14ac:dyDescent="0.35">
      <c r="A43" s="7">
        <v>45793</v>
      </c>
      <c r="B43" s="8" t="s">
        <v>8</v>
      </c>
      <c r="C43" s="8" t="s">
        <v>21</v>
      </c>
      <c r="D43" s="8" t="s">
        <v>28</v>
      </c>
      <c r="E43" s="8">
        <v>20</v>
      </c>
      <c r="F43" s="9">
        <v>9992</v>
      </c>
      <c r="G43" s="9">
        <v>44432</v>
      </c>
      <c r="H43" s="8" t="s">
        <v>32</v>
      </c>
      <c r="I43" s="10">
        <f>Table1[[#This Row],[Units]]*Table1[[#This Row],[Selling Price (₹)]]</f>
        <v>888640</v>
      </c>
      <c r="J43" s="10">
        <f>Table1[[#This Row],[Units]]*Table1[[#This Row],[Cost Price (₹)]]</f>
        <v>199840</v>
      </c>
      <c r="K43" s="8" t="str">
        <f>TEXT(Table1[[#This Row],[Date]],"mmm")</f>
        <v>May</v>
      </c>
      <c r="L43" s="10">
        <f>Table1[[#This Row],[Revenue (₹ )]]-Table1[[#This Row],[Total Cost  (₹)]]</f>
        <v>688800</v>
      </c>
      <c r="M43" s="9">
        <f>IF(Table1[[#This Row],[Profit And Loss]] &gt; 0,Table1[[#This Row],[Profit And Loss]],0)</f>
        <v>688800</v>
      </c>
      <c r="N43" s="9">
        <f>IF(Table1[[#This Row],[Profit And Loss]]&lt;0,Table1[[#This Row],[Profit And Loss]],0)</f>
        <v>0</v>
      </c>
      <c r="O43" s="13">
        <f>IFERROR(Table1[[#This Row],[Profit  (₹)]]/Table1[[#This Row],[Revenue (₹ )]],0)</f>
        <v>0.77511703276917532</v>
      </c>
      <c r="P43" s="13">
        <f>IFERROR(Table1[[#This Row],[Loss  (₹)]]/Table1[[#This Row],[Revenue (₹ )]],0)</f>
        <v>0</v>
      </c>
    </row>
    <row r="44" spans="1:16" x14ac:dyDescent="0.35">
      <c r="A44" s="7">
        <v>45779</v>
      </c>
      <c r="B44" s="8" t="s">
        <v>8</v>
      </c>
      <c r="C44" s="8" t="s">
        <v>15</v>
      </c>
      <c r="D44" s="8" t="s">
        <v>24</v>
      </c>
      <c r="E44" s="8">
        <v>1</v>
      </c>
      <c r="F44" s="9">
        <v>53409</v>
      </c>
      <c r="G44" s="9">
        <v>80281</v>
      </c>
      <c r="H44" s="8" t="s">
        <v>32</v>
      </c>
      <c r="I44" s="10">
        <f>Table1[[#This Row],[Units]]*Table1[[#This Row],[Selling Price (₹)]]</f>
        <v>80281</v>
      </c>
      <c r="J44" s="10">
        <f>Table1[[#This Row],[Units]]*Table1[[#This Row],[Cost Price (₹)]]</f>
        <v>53409</v>
      </c>
      <c r="K44" s="8" t="str">
        <f>TEXT(Table1[[#This Row],[Date]],"mmm")</f>
        <v>May</v>
      </c>
      <c r="L44" s="10">
        <f>Table1[[#This Row],[Revenue (₹ )]]-Table1[[#This Row],[Total Cost  (₹)]]</f>
        <v>26872</v>
      </c>
      <c r="M44" s="9">
        <f>IF(Table1[[#This Row],[Profit And Loss]] &gt; 0,Table1[[#This Row],[Profit And Loss]],0)</f>
        <v>26872</v>
      </c>
      <c r="N44" s="9">
        <f>IF(Table1[[#This Row],[Profit And Loss]]&lt;0,Table1[[#This Row],[Profit And Loss]],0)</f>
        <v>0</v>
      </c>
      <c r="O44" s="13">
        <f>IFERROR(Table1[[#This Row],[Profit  (₹)]]/Table1[[#This Row],[Revenue (₹ )]],0)</f>
        <v>0.33472428096311707</v>
      </c>
      <c r="P44" s="13">
        <f>IFERROR(Table1[[#This Row],[Loss  (₹)]]/Table1[[#This Row],[Revenue (₹ )]],0)</f>
        <v>0</v>
      </c>
    </row>
    <row r="45" spans="1:16" x14ac:dyDescent="0.35">
      <c r="A45" s="7">
        <v>45752</v>
      </c>
      <c r="B45" s="8" t="s">
        <v>8</v>
      </c>
      <c r="C45" s="8" t="s">
        <v>19</v>
      </c>
      <c r="D45" s="8" t="s">
        <v>27</v>
      </c>
      <c r="E45" s="8">
        <v>15</v>
      </c>
      <c r="F45" s="9">
        <v>71058</v>
      </c>
      <c r="G45" s="9">
        <v>68491</v>
      </c>
      <c r="H45" s="8" t="s">
        <v>33</v>
      </c>
      <c r="I45" s="10">
        <f>Table1[[#This Row],[Units]]*Table1[[#This Row],[Selling Price (₹)]]</f>
        <v>1027365</v>
      </c>
      <c r="J45" s="10">
        <f>Table1[[#This Row],[Units]]*Table1[[#This Row],[Cost Price (₹)]]</f>
        <v>1065870</v>
      </c>
      <c r="K45" s="8" t="str">
        <f>TEXT(Table1[[#This Row],[Date]],"mmm")</f>
        <v>Apr</v>
      </c>
      <c r="L45" s="10">
        <f>Table1[[#This Row],[Revenue (₹ )]]-Table1[[#This Row],[Total Cost  (₹)]]</f>
        <v>-38505</v>
      </c>
      <c r="M45" s="9">
        <f>IF(Table1[[#This Row],[Profit And Loss]] &gt; 0,Table1[[#This Row],[Profit And Loss]],0)</f>
        <v>0</v>
      </c>
      <c r="N45" s="9">
        <f>IF(Table1[[#This Row],[Profit And Loss]]&lt;0,Table1[[#This Row],[Profit And Loss]],0)</f>
        <v>-38505</v>
      </c>
      <c r="O45" s="13">
        <f>IFERROR(Table1[[#This Row],[Profit  (₹)]]/Table1[[#This Row],[Revenue (₹ )]],0)</f>
        <v>0</v>
      </c>
      <c r="P45" s="13">
        <f>IFERROR(Table1[[#This Row],[Loss  (₹)]]/Table1[[#This Row],[Revenue (₹ )]],0)</f>
        <v>-3.7479376852433167E-2</v>
      </c>
    </row>
    <row r="46" spans="1:16" x14ac:dyDescent="0.35">
      <c r="A46" s="7">
        <v>45792</v>
      </c>
      <c r="B46" s="8" t="s">
        <v>8</v>
      </c>
      <c r="C46" s="8" t="s">
        <v>12</v>
      </c>
      <c r="D46" s="8" t="s">
        <v>26</v>
      </c>
      <c r="E46" s="8">
        <v>15</v>
      </c>
      <c r="F46" s="9">
        <v>43441</v>
      </c>
      <c r="G46" s="9">
        <v>7675</v>
      </c>
      <c r="H46" s="8" t="s">
        <v>33</v>
      </c>
      <c r="I46" s="10">
        <f>Table1[[#This Row],[Units]]*Table1[[#This Row],[Selling Price (₹)]]</f>
        <v>115125</v>
      </c>
      <c r="J46" s="10">
        <f>Table1[[#This Row],[Units]]*Table1[[#This Row],[Cost Price (₹)]]</f>
        <v>651615</v>
      </c>
      <c r="K46" s="8" t="str">
        <f>TEXT(Table1[[#This Row],[Date]],"mmm")</f>
        <v>May</v>
      </c>
      <c r="L46" s="10">
        <f>Table1[[#This Row],[Revenue (₹ )]]-Table1[[#This Row],[Total Cost  (₹)]]</f>
        <v>-536490</v>
      </c>
      <c r="M46" s="9">
        <f>IF(Table1[[#This Row],[Profit And Loss]] &gt; 0,Table1[[#This Row],[Profit And Loss]],0)</f>
        <v>0</v>
      </c>
      <c r="N46" s="9">
        <f>IF(Table1[[#This Row],[Profit And Loss]]&lt;0,Table1[[#This Row],[Profit And Loss]],0)</f>
        <v>-536490</v>
      </c>
      <c r="O46" s="13">
        <f>IFERROR(Table1[[#This Row],[Profit  (₹)]]/Table1[[#This Row],[Revenue (₹ )]],0)</f>
        <v>0</v>
      </c>
      <c r="P46" s="13">
        <f>IFERROR(Table1[[#This Row],[Loss  (₹)]]/Table1[[#This Row],[Revenue (₹ )]],0)</f>
        <v>-4.6600651465798046</v>
      </c>
    </row>
    <row r="47" spans="1:16" x14ac:dyDescent="0.35">
      <c r="A47" s="7">
        <v>45681</v>
      </c>
      <c r="B47" s="8" t="s">
        <v>10</v>
      </c>
      <c r="C47" s="8" t="s">
        <v>18</v>
      </c>
      <c r="D47" s="8" t="s">
        <v>29</v>
      </c>
      <c r="E47" s="8">
        <v>15</v>
      </c>
      <c r="F47" s="9">
        <v>20919</v>
      </c>
      <c r="G47" s="9">
        <v>44735</v>
      </c>
      <c r="H47" s="8" t="s">
        <v>32</v>
      </c>
      <c r="I47" s="10">
        <f>Table1[[#This Row],[Units]]*Table1[[#This Row],[Selling Price (₹)]]</f>
        <v>671025</v>
      </c>
      <c r="J47" s="10">
        <f>Table1[[#This Row],[Units]]*Table1[[#This Row],[Cost Price (₹)]]</f>
        <v>313785</v>
      </c>
      <c r="K47" s="8" t="str">
        <f>TEXT(Table1[[#This Row],[Date]],"mmm")</f>
        <v>Jan</v>
      </c>
      <c r="L47" s="10">
        <f>Table1[[#This Row],[Revenue (₹ )]]-Table1[[#This Row],[Total Cost  (₹)]]</f>
        <v>357240</v>
      </c>
      <c r="M47" s="9">
        <f>IF(Table1[[#This Row],[Profit And Loss]] &gt; 0,Table1[[#This Row],[Profit And Loss]],0)</f>
        <v>357240</v>
      </c>
      <c r="N47" s="9">
        <f>IF(Table1[[#This Row],[Profit And Loss]]&lt;0,Table1[[#This Row],[Profit And Loss]],0)</f>
        <v>0</v>
      </c>
      <c r="O47" s="13">
        <f>IFERROR(Table1[[#This Row],[Profit  (₹)]]/Table1[[#This Row],[Revenue (₹ )]],0)</f>
        <v>0.53237956857047053</v>
      </c>
      <c r="P47" s="13">
        <f>IFERROR(Table1[[#This Row],[Loss  (₹)]]/Table1[[#This Row],[Revenue (₹ )]],0)</f>
        <v>0</v>
      </c>
    </row>
    <row r="48" spans="1:16" x14ac:dyDescent="0.35">
      <c r="A48" s="7">
        <v>45726</v>
      </c>
      <c r="B48" s="8" t="s">
        <v>10</v>
      </c>
      <c r="C48" s="8" t="s">
        <v>19</v>
      </c>
      <c r="D48" s="8" t="s">
        <v>25</v>
      </c>
      <c r="E48" s="8">
        <v>6</v>
      </c>
      <c r="F48" s="9">
        <v>26754</v>
      </c>
      <c r="G48" s="9">
        <v>10310</v>
      </c>
      <c r="H48" s="8" t="s">
        <v>33</v>
      </c>
      <c r="I48" s="10">
        <f>Table1[[#This Row],[Units]]*Table1[[#This Row],[Selling Price (₹)]]</f>
        <v>61860</v>
      </c>
      <c r="J48" s="10">
        <f>Table1[[#This Row],[Units]]*Table1[[#This Row],[Cost Price (₹)]]</f>
        <v>160524</v>
      </c>
      <c r="K48" s="8" t="str">
        <f>TEXT(Table1[[#This Row],[Date]],"mmm")</f>
        <v>Mar</v>
      </c>
      <c r="L48" s="10">
        <f>Table1[[#This Row],[Revenue (₹ )]]-Table1[[#This Row],[Total Cost  (₹)]]</f>
        <v>-98664</v>
      </c>
      <c r="M48" s="9">
        <f>IF(Table1[[#This Row],[Profit And Loss]] &gt; 0,Table1[[#This Row],[Profit And Loss]],0)</f>
        <v>0</v>
      </c>
      <c r="N48" s="9">
        <f>IF(Table1[[#This Row],[Profit And Loss]]&lt;0,Table1[[#This Row],[Profit And Loss]],0)</f>
        <v>-98664</v>
      </c>
      <c r="O48" s="13">
        <f>IFERROR(Table1[[#This Row],[Profit  (₹)]]/Table1[[#This Row],[Revenue (₹ )]],0)</f>
        <v>0</v>
      </c>
      <c r="P48" s="13">
        <f>IFERROR(Table1[[#This Row],[Loss  (₹)]]/Table1[[#This Row],[Revenue (₹ )]],0)</f>
        <v>-1.5949563530552862</v>
      </c>
    </row>
    <row r="49" spans="1:16" x14ac:dyDescent="0.35">
      <c r="A49" s="7">
        <v>45722</v>
      </c>
      <c r="B49" s="8" t="s">
        <v>11</v>
      </c>
      <c r="C49" s="8" t="s">
        <v>20</v>
      </c>
      <c r="D49" s="8" t="s">
        <v>22</v>
      </c>
      <c r="E49" s="8">
        <v>19</v>
      </c>
      <c r="F49" s="9">
        <v>39281</v>
      </c>
      <c r="G49" s="9">
        <v>54116</v>
      </c>
      <c r="H49" s="8" t="s">
        <v>32</v>
      </c>
      <c r="I49" s="10">
        <f>Table1[[#This Row],[Units]]*Table1[[#This Row],[Selling Price (₹)]]</f>
        <v>1028204</v>
      </c>
      <c r="J49" s="10">
        <f>Table1[[#This Row],[Units]]*Table1[[#This Row],[Cost Price (₹)]]</f>
        <v>746339</v>
      </c>
      <c r="K49" s="8" t="str">
        <f>TEXT(Table1[[#This Row],[Date]],"mmm")</f>
        <v>Mar</v>
      </c>
      <c r="L49" s="10">
        <f>Table1[[#This Row],[Revenue (₹ )]]-Table1[[#This Row],[Total Cost  (₹)]]</f>
        <v>281865</v>
      </c>
      <c r="M49" s="9">
        <f>IF(Table1[[#This Row],[Profit And Loss]] &gt; 0,Table1[[#This Row],[Profit And Loss]],0)</f>
        <v>281865</v>
      </c>
      <c r="N49" s="9">
        <f>IF(Table1[[#This Row],[Profit And Loss]]&lt;0,Table1[[#This Row],[Profit And Loss]],0)</f>
        <v>0</v>
      </c>
      <c r="O49" s="13">
        <f>IFERROR(Table1[[#This Row],[Profit  (₹)]]/Table1[[#This Row],[Revenue (₹ )]],0)</f>
        <v>0.27413334318870575</v>
      </c>
      <c r="P49" s="13">
        <f>IFERROR(Table1[[#This Row],[Loss  (₹)]]/Table1[[#This Row],[Revenue (₹ )]],0)</f>
        <v>0</v>
      </c>
    </row>
    <row r="50" spans="1:16" x14ac:dyDescent="0.35">
      <c r="A50" s="7">
        <v>45823</v>
      </c>
      <c r="B50" s="8" t="s">
        <v>8</v>
      </c>
      <c r="C50" s="8" t="s">
        <v>18</v>
      </c>
      <c r="D50" s="8" t="s">
        <v>23</v>
      </c>
      <c r="E50" s="8">
        <v>8</v>
      </c>
      <c r="F50" s="9">
        <v>43250</v>
      </c>
      <c r="G50" s="9">
        <v>52200</v>
      </c>
      <c r="H50" s="8" t="s">
        <v>32</v>
      </c>
      <c r="I50" s="10">
        <f>Table1[[#This Row],[Units]]*Table1[[#This Row],[Selling Price (₹)]]</f>
        <v>417600</v>
      </c>
      <c r="J50" s="10">
        <f>Table1[[#This Row],[Units]]*Table1[[#This Row],[Cost Price (₹)]]</f>
        <v>346000</v>
      </c>
      <c r="K50" s="8" t="str">
        <f>TEXT(Table1[[#This Row],[Date]],"mmm")</f>
        <v>Jun</v>
      </c>
      <c r="L50" s="10">
        <f>Table1[[#This Row],[Revenue (₹ )]]-Table1[[#This Row],[Total Cost  (₹)]]</f>
        <v>71600</v>
      </c>
      <c r="M50" s="9">
        <f>IF(Table1[[#This Row],[Profit And Loss]] &gt; 0,Table1[[#This Row],[Profit And Loss]],0)</f>
        <v>71600</v>
      </c>
      <c r="N50" s="9">
        <f>IF(Table1[[#This Row],[Profit And Loss]]&lt;0,Table1[[#This Row],[Profit And Loss]],0)</f>
        <v>0</v>
      </c>
      <c r="O50" s="13">
        <f>IFERROR(Table1[[#This Row],[Profit  (₹)]]/Table1[[#This Row],[Revenue (₹ )]],0)</f>
        <v>0.17145593869731801</v>
      </c>
      <c r="P50" s="13">
        <f>IFERROR(Table1[[#This Row],[Loss  (₹)]]/Table1[[#This Row],[Revenue (₹ )]],0)</f>
        <v>0</v>
      </c>
    </row>
    <row r="51" spans="1:16" x14ac:dyDescent="0.35">
      <c r="A51" s="7">
        <v>45799</v>
      </c>
      <c r="B51" s="8" t="s">
        <v>11</v>
      </c>
      <c r="C51" s="8" t="s">
        <v>19</v>
      </c>
      <c r="D51" s="8" t="s">
        <v>30</v>
      </c>
      <c r="E51" s="8">
        <v>13</v>
      </c>
      <c r="F51" s="9">
        <v>18330</v>
      </c>
      <c r="G51" s="9">
        <v>29852</v>
      </c>
      <c r="H51" s="8" t="s">
        <v>32</v>
      </c>
      <c r="I51" s="10">
        <f>Table1[[#This Row],[Units]]*Table1[[#This Row],[Selling Price (₹)]]</f>
        <v>388076</v>
      </c>
      <c r="J51" s="10">
        <f>Table1[[#This Row],[Units]]*Table1[[#This Row],[Cost Price (₹)]]</f>
        <v>238290</v>
      </c>
      <c r="K51" s="8" t="str">
        <f>TEXT(Table1[[#This Row],[Date]],"mmm")</f>
        <v>May</v>
      </c>
      <c r="L51" s="10">
        <f>Table1[[#This Row],[Revenue (₹ )]]-Table1[[#This Row],[Total Cost  (₹)]]</f>
        <v>149786</v>
      </c>
      <c r="M51" s="9">
        <f>IF(Table1[[#This Row],[Profit And Loss]] &gt; 0,Table1[[#This Row],[Profit And Loss]],0)</f>
        <v>149786</v>
      </c>
      <c r="N51" s="9">
        <f>IF(Table1[[#This Row],[Profit And Loss]]&lt;0,Table1[[#This Row],[Profit And Loss]],0)</f>
        <v>0</v>
      </c>
      <c r="O51" s="13">
        <f>IFERROR(Table1[[#This Row],[Profit  (₹)]]/Table1[[#This Row],[Revenue (₹ )]],0)</f>
        <v>0.38597078922685246</v>
      </c>
      <c r="P51" s="13">
        <f>IFERROR(Table1[[#This Row],[Loss  (₹)]]/Table1[[#This Row],[Revenue (₹ )]],0)</f>
        <v>0</v>
      </c>
    </row>
    <row r="52" spans="1:16" x14ac:dyDescent="0.35">
      <c r="A52" s="7">
        <v>45792</v>
      </c>
      <c r="B52" s="8" t="s">
        <v>10</v>
      </c>
      <c r="C52" s="8" t="s">
        <v>21</v>
      </c>
      <c r="D52" s="8" t="s">
        <v>30</v>
      </c>
      <c r="E52" s="8">
        <v>20</v>
      </c>
      <c r="F52" s="9">
        <v>53303</v>
      </c>
      <c r="G52" s="9">
        <v>41153</v>
      </c>
      <c r="H52" s="8" t="s">
        <v>33</v>
      </c>
      <c r="I52" s="10">
        <f>Table1[[#This Row],[Units]]*Table1[[#This Row],[Selling Price (₹)]]</f>
        <v>823060</v>
      </c>
      <c r="J52" s="10">
        <f>Table1[[#This Row],[Units]]*Table1[[#This Row],[Cost Price (₹)]]</f>
        <v>1066060</v>
      </c>
      <c r="K52" s="8" t="str">
        <f>TEXT(Table1[[#This Row],[Date]],"mmm")</f>
        <v>May</v>
      </c>
      <c r="L52" s="10">
        <f>Table1[[#This Row],[Revenue (₹ )]]-Table1[[#This Row],[Total Cost  (₹)]]</f>
        <v>-243000</v>
      </c>
      <c r="M52" s="9">
        <f>IF(Table1[[#This Row],[Profit And Loss]] &gt; 0,Table1[[#This Row],[Profit And Loss]],0)</f>
        <v>0</v>
      </c>
      <c r="N52" s="9">
        <f>IF(Table1[[#This Row],[Profit And Loss]]&lt;0,Table1[[#This Row],[Profit And Loss]],0)</f>
        <v>-243000</v>
      </c>
      <c r="O52" s="13">
        <f>IFERROR(Table1[[#This Row],[Profit  (₹)]]/Table1[[#This Row],[Revenue (₹ )]],0)</f>
        <v>0</v>
      </c>
      <c r="P52" s="13">
        <f>IFERROR(Table1[[#This Row],[Loss  (₹)]]/Table1[[#This Row],[Revenue (₹ )]],0)</f>
        <v>-0.29523971520909775</v>
      </c>
    </row>
    <row r="53" spans="1:16" x14ac:dyDescent="0.35">
      <c r="A53" s="7">
        <v>45777</v>
      </c>
      <c r="B53" s="8" t="s">
        <v>10</v>
      </c>
      <c r="C53" s="8" t="s">
        <v>13</v>
      </c>
      <c r="D53" s="8" t="s">
        <v>25</v>
      </c>
      <c r="E53" s="8">
        <v>6</v>
      </c>
      <c r="F53" s="9">
        <v>75416</v>
      </c>
      <c r="G53" s="9">
        <v>25513</v>
      </c>
      <c r="H53" s="8" t="s">
        <v>33</v>
      </c>
      <c r="I53" s="10">
        <f>Table1[[#This Row],[Units]]*Table1[[#This Row],[Selling Price (₹)]]</f>
        <v>153078</v>
      </c>
      <c r="J53" s="10">
        <f>Table1[[#This Row],[Units]]*Table1[[#This Row],[Cost Price (₹)]]</f>
        <v>452496</v>
      </c>
      <c r="K53" s="8" t="str">
        <f>TEXT(Table1[[#This Row],[Date]],"mmm")</f>
        <v>Apr</v>
      </c>
      <c r="L53" s="10">
        <f>Table1[[#This Row],[Revenue (₹ )]]-Table1[[#This Row],[Total Cost  (₹)]]</f>
        <v>-299418</v>
      </c>
      <c r="M53" s="9">
        <f>IF(Table1[[#This Row],[Profit And Loss]] &gt; 0,Table1[[#This Row],[Profit And Loss]],0)</f>
        <v>0</v>
      </c>
      <c r="N53" s="9">
        <f>IF(Table1[[#This Row],[Profit And Loss]]&lt;0,Table1[[#This Row],[Profit And Loss]],0)</f>
        <v>-299418</v>
      </c>
      <c r="O53" s="13">
        <f>IFERROR(Table1[[#This Row],[Profit  (₹)]]/Table1[[#This Row],[Revenue (₹ )]],0)</f>
        <v>0</v>
      </c>
      <c r="P53" s="13">
        <f>IFERROR(Table1[[#This Row],[Loss  (₹)]]/Table1[[#This Row],[Revenue (₹ )]],0)</f>
        <v>-1.9559832242386235</v>
      </c>
    </row>
    <row r="54" spans="1:16" x14ac:dyDescent="0.35">
      <c r="A54" s="7">
        <v>45724</v>
      </c>
      <c r="B54" s="8" t="s">
        <v>9</v>
      </c>
      <c r="C54" s="8" t="s">
        <v>15</v>
      </c>
      <c r="D54" s="8" t="s">
        <v>29</v>
      </c>
      <c r="E54" s="8">
        <v>1</v>
      </c>
      <c r="F54" s="9">
        <v>63772</v>
      </c>
      <c r="G54" s="9">
        <v>28666</v>
      </c>
      <c r="H54" s="8" t="s">
        <v>33</v>
      </c>
      <c r="I54" s="10">
        <f>Table1[[#This Row],[Units]]*Table1[[#This Row],[Selling Price (₹)]]</f>
        <v>28666</v>
      </c>
      <c r="J54" s="10">
        <f>Table1[[#This Row],[Units]]*Table1[[#This Row],[Cost Price (₹)]]</f>
        <v>63772</v>
      </c>
      <c r="K54" s="8" t="str">
        <f>TEXT(Table1[[#This Row],[Date]],"mmm")</f>
        <v>Mar</v>
      </c>
      <c r="L54" s="10">
        <f>Table1[[#This Row],[Revenue (₹ )]]-Table1[[#This Row],[Total Cost  (₹)]]</f>
        <v>-35106</v>
      </c>
      <c r="M54" s="9">
        <f>IF(Table1[[#This Row],[Profit And Loss]] &gt; 0,Table1[[#This Row],[Profit And Loss]],0)</f>
        <v>0</v>
      </c>
      <c r="N54" s="9">
        <f>IF(Table1[[#This Row],[Profit And Loss]]&lt;0,Table1[[#This Row],[Profit And Loss]],0)</f>
        <v>-35106</v>
      </c>
      <c r="O54" s="13">
        <f>IFERROR(Table1[[#This Row],[Profit  (₹)]]/Table1[[#This Row],[Revenue (₹ )]],0)</f>
        <v>0</v>
      </c>
      <c r="P54" s="13">
        <f>IFERROR(Table1[[#This Row],[Loss  (₹)]]/Table1[[#This Row],[Revenue (₹ )]],0)</f>
        <v>-1.2246563873578455</v>
      </c>
    </row>
    <row r="55" spans="1:16" x14ac:dyDescent="0.35">
      <c r="A55" s="7">
        <v>45725</v>
      </c>
      <c r="B55" s="8" t="s">
        <v>8</v>
      </c>
      <c r="C55" s="8" t="s">
        <v>15</v>
      </c>
      <c r="D55" s="8" t="s">
        <v>22</v>
      </c>
      <c r="E55" s="8">
        <v>4</v>
      </c>
      <c r="F55" s="9">
        <v>59996</v>
      </c>
      <c r="G55" s="9">
        <v>19923</v>
      </c>
      <c r="H55" s="8" t="s">
        <v>33</v>
      </c>
      <c r="I55" s="10">
        <f>Table1[[#This Row],[Units]]*Table1[[#This Row],[Selling Price (₹)]]</f>
        <v>79692</v>
      </c>
      <c r="J55" s="10">
        <f>Table1[[#This Row],[Units]]*Table1[[#This Row],[Cost Price (₹)]]</f>
        <v>239984</v>
      </c>
      <c r="K55" s="8" t="str">
        <f>TEXT(Table1[[#This Row],[Date]],"mmm")</f>
        <v>Mar</v>
      </c>
      <c r="L55" s="10">
        <f>Table1[[#This Row],[Revenue (₹ )]]-Table1[[#This Row],[Total Cost  (₹)]]</f>
        <v>-160292</v>
      </c>
      <c r="M55" s="9">
        <f>IF(Table1[[#This Row],[Profit And Loss]] &gt; 0,Table1[[#This Row],[Profit And Loss]],0)</f>
        <v>0</v>
      </c>
      <c r="N55" s="9">
        <f>IF(Table1[[#This Row],[Profit And Loss]]&lt;0,Table1[[#This Row],[Profit And Loss]],0)</f>
        <v>-160292</v>
      </c>
      <c r="O55" s="13">
        <f>IFERROR(Table1[[#This Row],[Profit  (₹)]]/Table1[[#This Row],[Revenue (₹ )]],0)</f>
        <v>0</v>
      </c>
      <c r="P55" s="13">
        <f>IFERROR(Table1[[#This Row],[Loss  (₹)]]/Table1[[#This Row],[Revenue (₹ )]],0)</f>
        <v>-2.0113938663855846</v>
      </c>
    </row>
    <row r="56" spans="1:16" x14ac:dyDescent="0.35">
      <c r="A56" s="7">
        <v>45827</v>
      </c>
      <c r="B56" s="8" t="s">
        <v>9</v>
      </c>
      <c r="C56" s="8" t="s">
        <v>12</v>
      </c>
      <c r="D56" s="8" t="s">
        <v>28</v>
      </c>
      <c r="E56" s="8">
        <v>18</v>
      </c>
      <c r="F56" s="9">
        <v>74376</v>
      </c>
      <c r="G56" s="9">
        <v>76016</v>
      </c>
      <c r="H56" s="8" t="s">
        <v>32</v>
      </c>
      <c r="I56" s="10">
        <f>Table1[[#This Row],[Units]]*Table1[[#This Row],[Selling Price (₹)]]</f>
        <v>1368288</v>
      </c>
      <c r="J56" s="10">
        <f>Table1[[#This Row],[Units]]*Table1[[#This Row],[Cost Price (₹)]]</f>
        <v>1338768</v>
      </c>
      <c r="K56" s="8" t="str">
        <f>TEXT(Table1[[#This Row],[Date]],"mmm")</f>
        <v>Jun</v>
      </c>
      <c r="L56" s="10">
        <f>Table1[[#This Row],[Revenue (₹ )]]-Table1[[#This Row],[Total Cost  (₹)]]</f>
        <v>29520</v>
      </c>
      <c r="M56" s="9">
        <f>IF(Table1[[#This Row],[Profit And Loss]] &gt; 0,Table1[[#This Row],[Profit And Loss]],0)</f>
        <v>29520</v>
      </c>
      <c r="N56" s="9">
        <f>IF(Table1[[#This Row],[Profit And Loss]]&lt;0,Table1[[#This Row],[Profit And Loss]],0)</f>
        <v>0</v>
      </c>
      <c r="O56" s="13">
        <f>IFERROR(Table1[[#This Row],[Profit  (₹)]]/Table1[[#This Row],[Revenue (₹ )]],0)</f>
        <v>2.1574405388339296E-2</v>
      </c>
      <c r="P56" s="13">
        <f>IFERROR(Table1[[#This Row],[Loss  (₹)]]/Table1[[#This Row],[Revenue (₹ )]],0)</f>
        <v>0</v>
      </c>
    </row>
    <row r="57" spans="1:16" x14ac:dyDescent="0.35">
      <c r="A57" s="7">
        <v>45808</v>
      </c>
      <c r="B57" s="8" t="s">
        <v>8</v>
      </c>
      <c r="C57" s="8" t="s">
        <v>14</v>
      </c>
      <c r="D57" s="8" t="s">
        <v>23</v>
      </c>
      <c r="E57" s="8">
        <v>20</v>
      </c>
      <c r="F57" s="9">
        <v>48351</v>
      </c>
      <c r="G57" s="9">
        <v>37955</v>
      </c>
      <c r="H57" s="8" t="s">
        <v>33</v>
      </c>
      <c r="I57" s="10">
        <f>Table1[[#This Row],[Units]]*Table1[[#This Row],[Selling Price (₹)]]</f>
        <v>759100</v>
      </c>
      <c r="J57" s="10">
        <f>Table1[[#This Row],[Units]]*Table1[[#This Row],[Cost Price (₹)]]</f>
        <v>967020</v>
      </c>
      <c r="K57" s="8" t="str">
        <f>TEXT(Table1[[#This Row],[Date]],"mmm")</f>
        <v>May</v>
      </c>
      <c r="L57" s="10">
        <f>Table1[[#This Row],[Revenue (₹ )]]-Table1[[#This Row],[Total Cost  (₹)]]</f>
        <v>-207920</v>
      </c>
      <c r="M57" s="9">
        <f>IF(Table1[[#This Row],[Profit And Loss]] &gt; 0,Table1[[#This Row],[Profit And Loss]],0)</f>
        <v>0</v>
      </c>
      <c r="N57" s="9">
        <f>IF(Table1[[#This Row],[Profit And Loss]]&lt;0,Table1[[#This Row],[Profit And Loss]],0)</f>
        <v>-207920</v>
      </c>
      <c r="O57" s="13">
        <f>IFERROR(Table1[[#This Row],[Profit  (₹)]]/Table1[[#This Row],[Revenue (₹ )]],0)</f>
        <v>0</v>
      </c>
      <c r="P57" s="13">
        <f>IFERROR(Table1[[#This Row],[Loss  (₹)]]/Table1[[#This Row],[Revenue (₹ )]],0)</f>
        <v>-0.273903306547227</v>
      </c>
    </row>
    <row r="58" spans="1:16" x14ac:dyDescent="0.35">
      <c r="A58" s="7">
        <v>45721</v>
      </c>
      <c r="B58" s="8" t="s">
        <v>11</v>
      </c>
      <c r="C58" s="8" t="s">
        <v>15</v>
      </c>
      <c r="D58" s="8" t="s">
        <v>30</v>
      </c>
      <c r="E58" s="8">
        <v>10</v>
      </c>
      <c r="F58" s="9">
        <v>40006</v>
      </c>
      <c r="G58" s="9">
        <v>70650</v>
      </c>
      <c r="H58" s="8" t="s">
        <v>32</v>
      </c>
      <c r="I58" s="10">
        <f>Table1[[#This Row],[Units]]*Table1[[#This Row],[Selling Price (₹)]]</f>
        <v>706500</v>
      </c>
      <c r="J58" s="10">
        <f>Table1[[#This Row],[Units]]*Table1[[#This Row],[Cost Price (₹)]]</f>
        <v>400060</v>
      </c>
      <c r="K58" s="8" t="str">
        <f>TEXT(Table1[[#This Row],[Date]],"mmm")</f>
        <v>Mar</v>
      </c>
      <c r="L58" s="10">
        <f>Table1[[#This Row],[Revenue (₹ )]]-Table1[[#This Row],[Total Cost  (₹)]]</f>
        <v>306440</v>
      </c>
      <c r="M58" s="9">
        <f>IF(Table1[[#This Row],[Profit And Loss]] &gt; 0,Table1[[#This Row],[Profit And Loss]],0)</f>
        <v>306440</v>
      </c>
      <c r="N58" s="9">
        <f>IF(Table1[[#This Row],[Profit And Loss]]&lt;0,Table1[[#This Row],[Profit And Loss]],0)</f>
        <v>0</v>
      </c>
      <c r="O58" s="13">
        <f>IFERROR(Table1[[#This Row],[Profit  (₹)]]/Table1[[#This Row],[Revenue (₹ )]],0)</f>
        <v>0.43374380750176927</v>
      </c>
      <c r="P58" s="13">
        <f>IFERROR(Table1[[#This Row],[Loss  (₹)]]/Table1[[#This Row],[Revenue (₹ )]],0)</f>
        <v>0</v>
      </c>
    </row>
    <row r="59" spans="1:16" x14ac:dyDescent="0.35">
      <c r="A59" s="7">
        <v>45730</v>
      </c>
      <c r="B59" s="8" t="s">
        <v>11</v>
      </c>
      <c r="C59" s="8" t="s">
        <v>17</v>
      </c>
      <c r="D59" s="8" t="s">
        <v>22</v>
      </c>
      <c r="E59" s="8">
        <v>5</v>
      </c>
      <c r="F59" s="9">
        <v>68100</v>
      </c>
      <c r="G59" s="9">
        <v>31921</v>
      </c>
      <c r="H59" s="8" t="s">
        <v>33</v>
      </c>
      <c r="I59" s="10">
        <f>Table1[[#This Row],[Units]]*Table1[[#This Row],[Selling Price (₹)]]</f>
        <v>159605</v>
      </c>
      <c r="J59" s="10">
        <f>Table1[[#This Row],[Units]]*Table1[[#This Row],[Cost Price (₹)]]</f>
        <v>340500</v>
      </c>
      <c r="K59" s="8" t="str">
        <f>TEXT(Table1[[#This Row],[Date]],"mmm")</f>
        <v>Mar</v>
      </c>
      <c r="L59" s="10">
        <f>Table1[[#This Row],[Revenue (₹ )]]-Table1[[#This Row],[Total Cost  (₹)]]</f>
        <v>-180895</v>
      </c>
      <c r="M59" s="9">
        <f>IF(Table1[[#This Row],[Profit And Loss]] &gt; 0,Table1[[#This Row],[Profit And Loss]],0)</f>
        <v>0</v>
      </c>
      <c r="N59" s="9">
        <f>IF(Table1[[#This Row],[Profit And Loss]]&lt;0,Table1[[#This Row],[Profit And Loss]],0)</f>
        <v>-180895</v>
      </c>
      <c r="O59" s="13">
        <f>IFERROR(Table1[[#This Row],[Profit  (₹)]]/Table1[[#This Row],[Revenue (₹ )]],0)</f>
        <v>0</v>
      </c>
      <c r="P59" s="13">
        <f>IFERROR(Table1[[#This Row],[Loss  (₹)]]/Table1[[#This Row],[Revenue (₹ )]],0)</f>
        <v>-1.1333918110334888</v>
      </c>
    </row>
    <row r="60" spans="1:16" x14ac:dyDescent="0.35">
      <c r="A60" s="7">
        <v>45704</v>
      </c>
      <c r="B60" s="8" t="s">
        <v>9</v>
      </c>
      <c r="C60" s="8" t="s">
        <v>19</v>
      </c>
      <c r="D60" s="8" t="s">
        <v>28</v>
      </c>
      <c r="E60" s="8">
        <v>20</v>
      </c>
      <c r="F60" s="9">
        <v>48176</v>
      </c>
      <c r="G60" s="9">
        <v>33151</v>
      </c>
      <c r="H60" s="8" t="s">
        <v>33</v>
      </c>
      <c r="I60" s="10">
        <f>Table1[[#This Row],[Units]]*Table1[[#This Row],[Selling Price (₹)]]</f>
        <v>663020</v>
      </c>
      <c r="J60" s="10">
        <f>Table1[[#This Row],[Units]]*Table1[[#This Row],[Cost Price (₹)]]</f>
        <v>963520</v>
      </c>
      <c r="K60" s="8" t="str">
        <f>TEXT(Table1[[#This Row],[Date]],"mmm")</f>
        <v>Feb</v>
      </c>
      <c r="L60" s="10">
        <f>Table1[[#This Row],[Revenue (₹ )]]-Table1[[#This Row],[Total Cost  (₹)]]</f>
        <v>-300500</v>
      </c>
      <c r="M60" s="9">
        <f>IF(Table1[[#This Row],[Profit And Loss]] &gt; 0,Table1[[#This Row],[Profit And Loss]],0)</f>
        <v>0</v>
      </c>
      <c r="N60" s="9">
        <f>IF(Table1[[#This Row],[Profit And Loss]]&lt;0,Table1[[#This Row],[Profit And Loss]],0)</f>
        <v>-300500</v>
      </c>
      <c r="O60" s="13">
        <f>IFERROR(Table1[[#This Row],[Profit  (₹)]]/Table1[[#This Row],[Revenue (₹ )]],0)</f>
        <v>0</v>
      </c>
      <c r="P60" s="13">
        <f>IFERROR(Table1[[#This Row],[Loss  (₹)]]/Table1[[#This Row],[Revenue (₹ )]],0)</f>
        <v>-0.4532291635244789</v>
      </c>
    </row>
    <row r="61" spans="1:16" x14ac:dyDescent="0.35">
      <c r="A61" s="7">
        <v>45683</v>
      </c>
      <c r="B61" s="8" t="s">
        <v>10</v>
      </c>
      <c r="C61" s="8" t="s">
        <v>13</v>
      </c>
      <c r="D61" s="8" t="s">
        <v>25</v>
      </c>
      <c r="E61" s="8">
        <v>19</v>
      </c>
      <c r="F61" s="9">
        <v>57472</v>
      </c>
      <c r="G61" s="9">
        <v>62143</v>
      </c>
      <c r="H61" s="8" t="s">
        <v>32</v>
      </c>
      <c r="I61" s="10">
        <f>Table1[[#This Row],[Units]]*Table1[[#This Row],[Selling Price (₹)]]</f>
        <v>1180717</v>
      </c>
      <c r="J61" s="10">
        <f>Table1[[#This Row],[Units]]*Table1[[#This Row],[Cost Price (₹)]]</f>
        <v>1091968</v>
      </c>
      <c r="K61" s="8" t="str">
        <f>TEXT(Table1[[#This Row],[Date]],"mmm")</f>
        <v>Jan</v>
      </c>
      <c r="L61" s="10">
        <f>Table1[[#This Row],[Revenue (₹ )]]-Table1[[#This Row],[Total Cost  (₹)]]</f>
        <v>88749</v>
      </c>
      <c r="M61" s="9">
        <f>IF(Table1[[#This Row],[Profit And Loss]] &gt; 0,Table1[[#This Row],[Profit And Loss]],0)</f>
        <v>88749</v>
      </c>
      <c r="N61" s="9">
        <f>IF(Table1[[#This Row],[Profit And Loss]]&lt;0,Table1[[#This Row],[Profit And Loss]],0)</f>
        <v>0</v>
      </c>
      <c r="O61" s="13">
        <f>IFERROR(Table1[[#This Row],[Profit  (₹)]]/Table1[[#This Row],[Revenue (₹ )]],0)</f>
        <v>7.5165344447484031E-2</v>
      </c>
      <c r="P61" s="13">
        <f>IFERROR(Table1[[#This Row],[Loss  (₹)]]/Table1[[#This Row],[Revenue (₹ )]],0)</f>
        <v>0</v>
      </c>
    </row>
    <row r="62" spans="1:16" x14ac:dyDescent="0.35">
      <c r="A62" s="7">
        <v>45794</v>
      </c>
      <c r="B62" s="8" t="s">
        <v>9</v>
      </c>
      <c r="C62" s="8" t="s">
        <v>20</v>
      </c>
      <c r="D62" s="8" t="s">
        <v>25</v>
      </c>
      <c r="E62" s="8">
        <v>7</v>
      </c>
      <c r="F62" s="9">
        <v>76660</v>
      </c>
      <c r="G62" s="9">
        <v>83198</v>
      </c>
      <c r="H62" s="8" t="s">
        <v>32</v>
      </c>
      <c r="I62" s="10">
        <f>Table1[[#This Row],[Units]]*Table1[[#This Row],[Selling Price (₹)]]</f>
        <v>582386</v>
      </c>
      <c r="J62" s="10">
        <f>Table1[[#This Row],[Units]]*Table1[[#This Row],[Cost Price (₹)]]</f>
        <v>536620</v>
      </c>
      <c r="K62" s="8" t="str">
        <f>TEXT(Table1[[#This Row],[Date]],"mmm")</f>
        <v>May</v>
      </c>
      <c r="L62" s="10">
        <f>Table1[[#This Row],[Revenue (₹ )]]-Table1[[#This Row],[Total Cost  (₹)]]</f>
        <v>45766</v>
      </c>
      <c r="M62" s="9">
        <f>IF(Table1[[#This Row],[Profit And Loss]] &gt; 0,Table1[[#This Row],[Profit And Loss]],0)</f>
        <v>45766</v>
      </c>
      <c r="N62" s="9">
        <f>IF(Table1[[#This Row],[Profit And Loss]]&lt;0,Table1[[#This Row],[Profit And Loss]],0)</f>
        <v>0</v>
      </c>
      <c r="O62" s="13">
        <f>IFERROR(Table1[[#This Row],[Profit  (₹)]]/Table1[[#This Row],[Revenue (₹ )]],0)</f>
        <v>7.8583619798552856E-2</v>
      </c>
      <c r="P62" s="13">
        <f>IFERROR(Table1[[#This Row],[Loss  (₹)]]/Table1[[#This Row],[Revenue (₹ )]],0)</f>
        <v>0</v>
      </c>
    </row>
    <row r="63" spans="1:16" x14ac:dyDescent="0.35">
      <c r="A63" s="7">
        <v>45828</v>
      </c>
      <c r="B63" s="8" t="s">
        <v>10</v>
      </c>
      <c r="C63" s="8" t="s">
        <v>17</v>
      </c>
      <c r="D63" s="8" t="s">
        <v>23</v>
      </c>
      <c r="E63" s="8">
        <v>19</v>
      </c>
      <c r="F63" s="9">
        <v>65776</v>
      </c>
      <c r="G63" s="9">
        <v>2462</v>
      </c>
      <c r="H63" s="8" t="s">
        <v>33</v>
      </c>
      <c r="I63" s="10">
        <f>Table1[[#This Row],[Units]]*Table1[[#This Row],[Selling Price (₹)]]</f>
        <v>46778</v>
      </c>
      <c r="J63" s="10">
        <f>Table1[[#This Row],[Units]]*Table1[[#This Row],[Cost Price (₹)]]</f>
        <v>1249744</v>
      </c>
      <c r="K63" s="8" t="str">
        <f>TEXT(Table1[[#This Row],[Date]],"mmm")</f>
        <v>Jun</v>
      </c>
      <c r="L63" s="10">
        <f>Table1[[#This Row],[Revenue (₹ )]]-Table1[[#This Row],[Total Cost  (₹)]]</f>
        <v>-1202966</v>
      </c>
      <c r="M63" s="9">
        <f>IF(Table1[[#This Row],[Profit And Loss]] &gt; 0,Table1[[#This Row],[Profit And Loss]],0)</f>
        <v>0</v>
      </c>
      <c r="N63" s="9">
        <f>IF(Table1[[#This Row],[Profit And Loss]]&lt;0,Table1[[#This Row],[Profit And Loss]],0)</f>
        <v>-1202966</v>
      </c>
      <c r="O63" s="13">
        <f>IFERROR(Table1[[#This Row],[Profit  (₹)]]/Table1[[#This Row],[Revenue (₹ )]],0)</f>
        <v>0</v>
      </c>
      <c r="P63" s="13">
        <f>IFERROR(Table1[[#This Row],[Loss  (₹)]]/Table1[[#This Row],[Revenue (₹ )]],0)</f>
        <v>-25.716490658001625</v>
      </c>
    </row>
    <row r="64" spans="1:16" x14ac:dyDescent="0.35">
      <c r="A64" s="7">
        <v>45798</v>
      </c>
      <c r="B64" s="8" t="s">
        <v>9</v>
      </c>
      <c r="C64" s="8" t="s">
        <v>14</v>
      </c>
      <c r="D64" s="8" t="s">
        <v>23</v>
      </c>
      <c r="E64" s="8">
        <v>6</v>
      </c>
      <c r="F64" s="9">
        <v>56199</v>
      </c>
      <c r="G64" s="9">
        <v>31277</v>
      </c>
      <c r="H64" s="8" t="s">
        <v>33</v>
      </c>
      <c r="I64" s="10">
        <f>Table1[[#This Row],[Units]]*Table1[[#This Row],[Selling Price (₹)]]</f>
        <v>187662</v>
      </c>
      <c r="J64" s="10">
        <f>Table1[[#This Row],[Units]]*Table1[[#This Row],[Cost Price (₹)]]</f>
        <v>337194</v>
      </c>
      <c r="K64" s="8" t="str">
        <f>TEXT(Table1[[#This Row],[Date]],"mmm")</f>
        <v>May</v>
      </c>
      <c r="L64" s="10">
        <f>Table1[[#This Row],[Revenue (₹ )]]-Table1[[#This Row],[Total Cost  (₹)]]</f>
        <v>-149532</v>
      </c>
      <c r="M64" s="9">
        <f>IF(Table1[[#This Row],[Profit And Loss]] &gt; 0,Table1[[#This Row],[Profit And Loss]],0)</f>
        <v>0</v>
      </c>
      <c r="N64" s="9">
        <f>IF(Table1[[#This Row],[Profit And Loss]]&lt;0,Table1[[#This Row],[Profit And Loss]],0)</f>
        <v>-149532</v>
      </c>
      <c r="O64" s="13">
        <f>IFERROR(Table1[[#This Row],[Profit  (₹)]]/Table1[[#This Row],[Revenue (₹ )]],0)</f>
        <v>0</v>
      </c>
      <c r="P64" s="13">
        <f>IFERROR(Table1[[#This Row],[Loss  (₹)]]/Table1[[#This Row],[Revenue (₹ )]],0)</f>
        <v>-0.79681555136362181</v>
      </c>
    </row>
    <row r="65" spans="1:16" x14ac:dyDescent="0.35">
      <c r="A65" s="7">
        <v>45681</v>
      </c>
      <c r="B65" s="8" t="s">
        <v>10</v>
      </c>
      <c r="C65" s="8" t="s">
        <v>12</v>
      </c>
      <c r="D65" s="8" t="s">
        <v>23</v>
      </c>
      <c r="E65" s="8">
        <v>13</v>
      </c>
      <c r="F65" s="9">
        <v>45975</v>
      </c>
      <c r="G65" s="9">
        <v>3499</v>
      </c>
      <c r="H65" s="8" t="s">
        <v>33</v>
      </c>
      <c r="I65" s="10">
        <f>Table1[[#This Row],[Units]]*Table1[[#This Row],[Selling Price (₹)]]</f>
        <v>45487</v>
      </c>
      <c r="J65" s="10">
        <f>Table1[[#This Row],[Units]]*Table1[[#This Row],[Cost Price (₹)]]</f>
        <v>597675</v>
      </c>
      <c r="K65" s="8" t="str">
        <f>TEXT(Table1[[#This Row],[Date]],"mmm")</f>
        <v>Jan</v>
      </c>
      <c r="L65" s="10">
        <f>Table1[[#This Row],[Revenue (₹ )]]-Table1[[#This Row],[Total Cost  (₹)]]</f>
        <v>-552188</v>
      </c>
      <c r="M65" s="9">
        <f>IF(Table1[[#This Row],[Profit And Loss]] &gt; 0,Table1[[#This Row],[Profit And Loss]],0)</f>
        <v>0</v>
      </c>
      <c r="N65" s="9">
        <f>IF(Table1[[#This Row],[Profit And Loss]]&lt;0,Table1[[#This Row],[Profit And Loss]],0)</f>
        <v>-552188</v>
      </c>
      <c r="O65" s="13">
        <f>IFERROR(Table1[[#This Row],[Profit  (₹)]]/Table1[[#This Row],[Revenue (₹ )]],0)</f>
        <v>0</v>
      </c>
      <c r="P65" s="13">
        <f>IFERROR(Table1[[#This Row],[Loss  (₹)]]/Table1[[#This Row],[Revenue (₹ )]],0)</f>
        <v>-12.139468419548443</v>
      </c>
    </row>
    <row r="66" spans="1:16" x14ac:dyDescent="0.35">
      <c r="A66" s="7">
        <v>45712</v>
      </c>
      <c r="B66" s="8" t="s">
        <v>11</v>
      </c>
      <c r="C66" s="8" t="s">
        <v>14</v>
      </c>
      <c r="D66" s="8" t="s">
        <v>29</v>
      </c>
      <c r="E66" s="8">
        <v>13</v>
      </c>
      <c r="F66" s="9">
        <v>31731</v>
      </c>
      <c r="G66" s="9">
        <v>6787</v>
      </c>
      <c r="H66" s="8" t="s">
        <v>33</v>
      </c>
      <c r="I66" s="10">
        <f>Table1[[#This Row],[Units]]*Table1[[#This Row],[Selling Price (₹)]]</f>
        <v>88231</v>
      </c>
      <c r="J66" s="10">
        <f>Table1[[#This Row],[Units]]*Table1[[#This Row],[Cost Price (₹)]]</f>
        <v>412503</v>
      </c>
      <c r="K66" s="8" t="str">
        <f>TEXT(Table1[[#This Row],[Date]],"mmm")</f>
        <v>Feb</v>
      </c>
      <c r="L66" s="10">
        <f>Table1[[#This Row],[Revenue (₹ )]]-Table1[[#This Row],[Total Cost  (₹)]]</f>
        <v>-324272</v>
      </c>
      <c r="M66" s="9">
        <f>IF(Table1[[#This Row],[Profit And Loss]] &gt; 0,Table1[[#This Row],[Profit And Loss]],0)</f>
        <v>0</v>
      </c>
      <c r="N66" s="9">
        <f>IF(Table1[[#This Row],[Profit And Loss]]&lt;0,Table1[[#This Row],[Profit And Loss]],0)</f>
        <v>-324272</v>
      </c>
      <c r="O66" s="13">
        <f>IFERROR(Table1[[#This Row],[Profit  (₹)]]/Table1[[#This Row],[Revenue (₹ )]],0)</f>
        <v>0</v>
      </c>
      <c r="P66" s="13">
        <f>IFERROR(Table1[[#This Row],[Loss  (₹)]]/Table1[[#This Row],[Revenue (₹ )]],0)</f>
        <v>-3.6752615293944304</v>
      </c>
    </row>
    <row r="67" spans="1:16" x14ac:dyDescent="0.35">
      <c r="A67" s="7">
        <v>45824</v>
      </c>
      <c r="B67" s="8" t="s">
        <v>8</v>
      </c>
      <c r="C67" s="8" t="s">
        <v>16</v>
      </c>
      <c r="D67" s="8" t="s">
        <v>30</v>
      </c>
      <c r="E67" s="8">
        <v>10</v>
      </c>
      <c r="F67" s="9">
        <v>65359</v>
      </c>
      <c r="G67" s="9">
        <v>62893</v>
      </c>
      <c r="H67" s="8" t="s">
        <v>33</v>
      </c>
      <c r="I67" s="10">
        <f>Table1[[#This Row],[Units]]*Table1[[#This Row],[Selling Price (₹)]]</f>
        <v>628930</v>
      </c>
      <c r="J67" s="10">
        <f>Table1[[#This Row],[Units]]*Table1[[#This Row],[Cost Price (₹)]]</f>
        <v>653590</v>
      </c>
      <c r="K67" s="8" t="str">
        <f>TEXT(Table1[[#This Row],[Date]],"mmm")</f>
        <v>Jun</v>
      </c>
      <c r="L67" s="10">
        <f>Table1[[#This Row],[Revenue (₹ )]]-Table1[[#This Row],[Total Cost  (₹)]]</f>
        <v>-24660</v>
      </c>
      <c r="M67" s="9">
        <f>IF(Table1[[#This Row],[Profit And Loss]] &gt; 0,Table1[[#This Row],[Profit And Loss]],0)</f>
        <v>0</v>
      </c>
      <c r="N67" s="9">
        <f>IF(Table1[[#This Row],[Profit And Loss]]&lt;0,Table1[[#This Row],[Profit And Loss]],0)</f>
        <v>-24660</v>
      </c>
      <c r="O67" s="13">
        <f>IFERROR(Table1[[#This Row],[Profit  (₹)]]/Table1[[#This Row],[Revenue (₹ )]],0)</f>
        <v>0</v>
      </c>
      <c r="P67" s="13">
        <f>IFERROR(Table1[[#This Row],[Loss  (₹)]]/Table1[[#This Row],[Revenue (₹ )]],0)</f>
        <v>-3.9209450972286265E-2</v>
      </c>
    </row>
    <row r="68" spans="1:16" x14ac:dyDescent="0.35">
      <c r="A68" s="7">
        <v>45674</v>
      </c>
      <c r="B68" s="8" t="s">
        <v>8</v>
      </c>
      <c r="C68" s="8" t="s">
        <v>13</v>
      </c>
      <c r="D68" s="8" t="s">
        <v>23</v>
      </c>
      <c r="E68" s="8">
        <v>20</v>
      </c>
      <c r="F68" s="9">
        <v>33367</v>
      </c>
      <c r="G68" s="9">
        <v>71465</v>
      </c>
      <c r="H68" s="8" t="s">
        <v>32</v>
      </c>
      <c r="I68" s="10">
        <f>Table1[[#This Row],[Units]]*Table1[[#This Row],[Selling Price (₹)]]</f>
        <v>1429300</v>
      </c>
      <c r="J68" s="10">
        <f>Table1[[#This Row],[Units]]*Table1[[#This Row],[Cost Price (₹)]]</f>
        <v>667340</v>
      </c>
      <c r="K68" s="8" t="str">
        <f>TEXT(Table1[[#This Row],[Date]],"mmm")</f>
        <v>Jan</v>
      </c>
      <c r="L68" s="10">
        <f>Table1[[#This Row],[Revenue (₹ )]]-Table1[[#This Row],[Total Cost  (₹)]]</f>
        <v>761960</v>
      </c>
      <c r="M68" s="9">
        <f>IF(Table1[[#This Row],[Profit And Loss]] &gt; 0,Table1[[#This Row],[Profit And Loss]],0)</f>
        <v>761960</v>
      </c>
      <c r="N68" s="9">
        <f>IF(Table1[[#This Row],[Profit And Loss]]&lt;0,Table1[[#This Row],[Profit And Loss]],0)</f>
        <v>0</v>
      </c>
      <c r="O68" s="13">
        <f>IFERROR(Table1[[#This Row],[Profit  (₹)]]/Table1[[#This Row],[Revenue (₹ )]],0)</f>
        <v>0.53310011893934095</v>
      </c>
      <c r="P68" s="13">
        <f>IFERROR(Table1[[#This Row],[Loss  (₹)]]/Table1[[#This Row],[Revenue (₹ )]],0)</f>
        <v>0</v>
      </c>
    </row>
    <row r="69" spans="1:16" x14ac:dyDescent="0.35">
      <c r="A69" s="7">
        <v>45687</v>
      </c>
      <c r="B69" s="8" t="s">
        <v>8</v>
      </c>
      <c r="C69" s="8" t="s">
        <v>16</v>
      </c>
      <c r="D69" s="8" t="s">
        <v>28</v>
      </c>
      <c r="E69" s="8">
        <v>19</v>
      </c>
      <c r="F69" s="9">
        <v>68657</v>
      </c>
      <c r="G69" s="9">
        <v>65310</v>
      </c>
      <c r="H69" s="8" t="s">
        <v>33</v>
      </c>
      <c r="I69" s="10">
        <f>Table1[[#This Row],[Units]]*Table1[[#This Row],[Selling Price (₹)]]</f>
        <v>1240890</v>
      </c>
      <c r="J69" s="10">
        <f>Table1[[#This Row],[Units]]*Table1[[#This Row],[Cost Price (₹)]]</f>
        <v>1304483</v>
      </c>
      <c r="K69" s="8" t="str">
        <f>TEXT(Table1[[#This Row],[Date]],"mmm")</f>
        <v>Jan</v>
      </c>
      <c r="L69" s="10">
        <f>Table1[[#This Row],[Revenue (₹ )]]-Table1[[#This Row],[Total Cost  (₹)]]</f>
        <v>-63593</v>
      </c>
      <c r="M69" s="9">
        <f>IF(Table1[[#This Row],[Profit And Loss]] &gt; 0,Table1[[#This Row],[Profit And Loss]],0)</f>
        <v>0</v>
      </c>
      <c r="N69" s="9">
        <f>IF(Table1[[#This Row],[Profit And Loss]]&lt;0,Table1[[#This Row],[Profit And Loss]],0)</f>
        <v>-63593</v>
      </c>
      <c r="O69" s="13">
        <f>IFERROR(Table1[[#This Row],[Profit  (₹)]]/Table1[[#This Row],[Revenue (₹ )]],0)</f>
        <v>0</v>
      </c>
      <c r="P69" s="13">
        <f>IFERROR(Table1[[#This Row],[Loss  (₹)]]/Table1[[#This Row],[Revenue (₹ )]],0)</f>
        <v>-5.1247894656254782E-2</v>
      </c>
    </row>
    <row r="70" spans="1:16" x14ac:dyDescent="0.35">
      <c r="A70" s="7">
        <v>45768</v>
      </c>
      <c r="B70" s="8" t="s">
        <v>9</v>
      </c>
      <c r="C70" s="8" t="s">
        <v>15</v>
      </c>
      <c r="D70" s="8" t="s">
        <v>27</v>
      </c>
      <c r="E70" s="8">
        <v>9</v>
      </c>
      <c r="F70" s="9">
        <v>45286</v>
      </c>
      <c r="G70" s="9">
        <v>19557</v>
      </c>
      <c r="H70" s="8" t="s">
        <v>33</v>
      </c>
      <c r="I70" s="10">
        <f>Table1[[#This Row],[Units]]*Table1[[#This Row],[Selling Price (₹)]]</f>
        <v>176013</v>
      </c>
      <c r="J70" s="10">
        <f>Table1[[#This Row],[Units]]*Table1[[#This Row],[Cost Price (₹)]]</f>
        <v>407574</v>
      </c>
      <c r="K70" s="8" t="str">
        <f>TEXT(Table1[[#This Row],[Date]],"mmm")</f>
        <v>Apr</v>
      </c>
      <c r="L70" s="10">
        <f>Table1[[#This Row],[Revenue (₹ )]]-Table1[[#This Row],[Total Cost  (₹)]]</f>
        <v>-231561</v>
      </c>
      <c r="M70" s="9">
        <f>IF(Table1[[#This Row],[Profit And Loss]] &gt; 0,Table1[[#This Row],[Profit And Loss]],0)</f>
        <v>0</v>
      </c>
      <c r="N70" s="9">
        <f>IF(Table1[[#This Row],[Profit And Loss]]&lt;0,Table1[[#This Row],[Profit And Loss]],0)</f>
        <v>-231561</v>
      </c>
      <c r="O70" s="13">
        <f>IFERROR(Table1[[#This Row],[Profit  (₹)]]/Table1[[#This Row],[Revenue (₹ )]],0)</f>
        <v>0</v>
      </c>
      <c r="P70" s="13">
        <f>IFERROR(Table1[[#This Row],[Loss  (₹)]]/Table1[[#This Row],[Revenue (₹ )]],0)</f>
        <v>-1.3155903257145778</v>
      </c>
    </row>
    <row r="71" spans="1:16" x14ac:dyDescent="0.35">
      <c r="A71" s="7">
        <v>45764</v>
      </c>
      <c r="B71" s="8" t="s">
        <v>11</v>
      </c>
      <c r="C71" s="8" t="s">
        <v>16</v>
      </c>
      <c r="D71" s="8" t="s">
        <v>26</v>
      </c>
      <c r="E71" s="8">
        <v>3</v>
      </c>
      <c r="F71" s="9">
        <v>21854</v>
      </c>
      <c r="G71" s="9">
        <v>28818</v>
      </c>
      <c r="H71" s="8" t="s">
        <v>32</v>
      </c>
      <c r="I71" s="10">
        <f>Table1[[#This Row],[Units]]*Table1[[#This Row],[Selling Price (₹)]]</f>
        <v>86454</v>
      </c>
      <c r="J71" s="10">
        <f>Table1[[#This Row],[Units]]*Table1[[#This Row],[Cost Price (₹)]]</f>
        <v>65562</v>
      </c>
      <c r="K71" s="8" t="str">
        <f>TEXT(Table1[[#This Row],[Date]],"mmm")</f>
        <v>Apr</v>
      </c>
      <c r="L71" s="10">
        <f>Table1[[#This Row],[Revenue (₹ )]]-Table1[[#This Row],[Total Cost  (₹)]]</f>
        <v>20892</v>
      </c>
      <c r="M71" s="9">
        <f>IF(Table1[[#This Row],[Profit And Loss]] &gt; 0,Table1[[#This Row],[Profit And Loss]],0)</f>
        <v>20892</v>
      </c>
      <c r="N71" s="9">
        <f>IF(Table1[[#This Row],[Profit And Loss]]&lt;0,Table1[[#This Row],[Profit And Loss]],0)</f>
        <v>0</v>
      </c>
      <c r="O71" s="13">
        <f>IFERROR(Table1[[#This Row],[Profit  (₹)]]/Table1[[#This Row],[Revenue (₹ )]],0)</f>
        <v>0.24165452147963079</v>
      </c>
      <c r="P71" s="13">
        <f>IFERROR(Table1[[#This Row],[Loss  (₹)]]/Table1[[#This Row],[Revenue (₹ )]],0)</f>
        <v>0</v>
      </c>
    </row>
    <row r="72" spans="1:16" x14ac:dyDescent="0.35">
      <c r="A72" s="7">
        <v>45761</v>
      </c>
      <c r="B72" s="8" t="s">
        <v>11</v>
      </c>
      <c r="C72" s="8" t="s">
        <v>15</v>
      </c>
      <c r="D72" s="8" t="s">
        <v>24</v>
      </c>
      <c r="E72" s="8">
        <v>19</v>
      </c>
      <c r="F72" s="9">
        <v>8983</v>
      </c>
      <c r="G72" s="9">
        <v>57930</v>
      </c>
      <c r="H72" s="8" t="s">
        <v>32</v>
      </c>
      <c r="I72" s="10">
        <f>Table1[[#This Row],[Units]]*Table1[[#This Row],[Selling Price (₹)]]</f>
        <v>1100670</v>
      </c>
      <c r="J72" s="10">
        <f>Table1[[#This Row],[Units]]*Table1[[#This Row],[Cost Price (₹)]]</f>
        <v>170677</v>
      </c>
      <c r="K72" s="8" t="str">
        <f>TEXT(Table1[[#This Row],[Date]],"mmm")</f>
        <v>Apr</v>
      </c>
      <c r="L72" s="10">
        <f>Table1[[#This Row],[Revenue (₹ )]]-Table1[[#This Row],[Total Cost  (₹)]]</f>
        <v>929993</v>
      </c>
      <c r="M72" s="9">
        <f>IF(Table1[[#This Row],[Profit And Loss]] &gt; 0,Table1[[#This Row],[Profit And Loss]],0)</f>
        <v>929993</v>
      </c>
      <c r="N72" s="9">
        <f>IF(Table1[[#This Row],[Profit And Loss]]&lt;0,Table1[[#This Row],[Profit And Loss]],0)</f>
        <v>0</v>
      </c>
      <c r="O72" s="13">
        <f>IFERROR(Table1[[#This Row],[Profit  (₹)]]/Table1[[#This Row],[Revenue (₹ )]],0)</f>
        <v>0.84493354047988956</v>
      </c>
      <c r="P72" s="13">
        <f>IFERROR(Table1[[#This Row],[Loss  (₹)]]/Table1[[#This Row],[Revenue (₹ )]],0)</f>
        <v>0</v>
      </c>
    </row>
    <row r="73" spans="1:16" x14ac:dyDescent="0.35">
      <c r="A73" s="7">
        <v>45769</v>
      </c>
      <c r="B73" s="8" t="s">
        <v>8</v>
      </c>
      <c r="C73" s="8" t="s">
        <v>20</v>
      </c>
      <c r="D73" s="8" t="s">
        <v>23</v>
      </c>
      <c r="E73" s="8">
        <v>7</v>
      </c>
      <c r="F73" s="9">
        <v>73497</v>
      </c>
      <c r="G73" s="9">
        <v>71195</v>
      </c>
      <c r="H73" s="8" t="s">
        <v>33</v>
      </c>
      <c r="I73" s="10">
        <f>Table1[[#This Row],[Units]]*Table1[[#This Row],[Selling Price (₹)]]</f>
        <v>498365</v>
      </c>
      <c r="J73" s="10">
        <f>Table1[[#This Row],[Units]]*Table1[[#This Row],[Cost Price (₹)]]</f>
        <v>514479</v>
      </c>
      <c r="K73" s="8" t="str">
        <f>TEXT(Table1[[#This Row],[Date]],"mmm")</f>
        <v>Apr</v>
      </c>
      <c r="L73" s="10">
        <f>Table1[[#This Row],[Revenue (₹ )]]-Table1[[#This Row],[Total Cost  (₹)]]</f>
        <v>-16114</v>
      </c>
      <c r="M73" s="9">
        <f>IF(Table1[[#This Row],[Profit And Loss]] &gt; 0,Table1[[#This Row],[Profit And Loss]],0)</f>
        <v>0</v>
      </c>
      <c r="N73" s="9">
        <f>IF(Table1[[#This Row],[Profit And Loss]]&lt;0,Table1[[#This Row],[Profit And Loss]],0)</f>
        <v>-16114</v>
      </c>
      <c r="O73" s="13">
        <f>IFERROR(Table1[[#This Row],[Profit  (₹)]]/Table1[[#This Row],[Revenue (₹ )]],0)</f>
        <v>0</v>
      </c>
      <c r="P73" s="13">
        <f>IFERROR(Table1[[#This Row],[Loss  (₹)]]/Table1[[#This Row],[Revenue (₹ )]],0)</f>
        <v>-3.2333731301355431E-2</v>
      </c>
    </row>
    <row r="74" spans="1:16" x14ac:dyDescent="0.35">
      <c r="A74" s="7">
        <v>45791</v>
      </c>
      <c r="B74" s="8" t="s">
        <v>8</v>
      </c>
      <c r="C74" s="8" t="s">
        <v>21</v>
      </c>
      <c r="D74" s="8" t="s">
        <v>26</v>
      </c>
      <c r="E74" s="8">
        <v>10</v>
      </c>
      <c r="F74" s="9">
        <v>11143</v>
      </c>
      <c r="G74" s="9">
        <v>71743</v>
      </c>
      <c r="H74" s="8" t="s">
        <v>32</v>
      </c>
      <c r="I74" s="10">
        <f>Table1[[#This Row],[Units]]*Table1[[#This Row],[Selling Price (₹)]]</f>
        <v>717430</v>
      </c>
      <c r="J74" s="10">
        <f>Table1[[#This Row],[Units]]*Table1[[#This Row],[Cost Price (₹)]]</f>
        <v>111430</v>
      </c>
      <c r="K74" s="8" t="str">
        <f>TEXT(Table1[[#This Row],[Date]],"mmm")</f>
        <v>May</v>
      </c>
      <c r="L74" s="10">
        <f>Table1[[#This Row],[Revenue (₹ )]]-Table1[[#This Row],[Total Cost  (₹)]]</f>
        <v>606000</v>
      </c>
      <c r="M74" s="9">
        <f>IF(Table1[[#This Row],[Profit And Loss]] &gt; 0,Table1[[#This Row],[Profit And Loss]],0)</f>
        <v>606000</v>
      </c>
      <c r="N74" s="9">
        <f>IF(Table1[[#This Row],[Profit And Loss]]&lt;0,Table1[[#This Row],[Profit And Loss]],0)</f>
        <v>0</v>
      </c>
      <c r="O74" s="13">
        <f>IFERROR(Table1[[#This Row],[Profit  (₹)]]/Table1[[#This Row],[Revenue (₹ )]],0)</f>
        <v>0.84468171110770385</v>
      </c>
      <c r="P74" s="13">
        <f>IFERROR(Table1[[#This Row],[Loss  (₹)]]/Table1[[#This Row],[Revenue (₹ )]],0)</f>
        <v>0</v>
      </c>
    </row>
    <row r="75" spans="1:16" x14ac:dyDescent="0.35">
      <c r="A75" s="7">
        <v>45702</v>
      </c>
      <c r="B75" s="8" t="s">
        <v>8</v>
      </c>
      <c r="C75" s="8" t="s">
        <v>15</v>
      </c>
      <c r="D75" s="8" t="s">
        <v>27</v>
      </c>
      <c r="E75" s="8">
        <v>4</v>
      </c>
      <c r="F75" s="9">
        <v>57842</v>
      </c>
      <c r="G75" s="9">
        <v>10584</v>
      </c>
      <c r="H75" s="8" t="s">
        <v>33</v>
      </c>
      <c r="I75" s="10">
        <f>Table1[[#This Row],[Units]]*Table1[[#This Row],[Selling Price (₹)]]</f>
        <v>42336</v>
      </c>
      <c r="J75" s="10">
        <f>Table1[[#This Row],[Units]]*Table1[[#This Row],[Cost Price (₹)]]</f>
        <v>231368</v>
      </c>
      <c r="K75" s="8" t="str">
        <f>TEXT(Table1[[#This Row],[Date]],"mmm")</f>
        <v>Feb</v>
      </c>
      <c r="L75" s="10">
        <f>Table1[[#This Row],[Revenue (₹ )]]-Table1[[#This Row],[Total Cost  (₹)]]</f>
        <v>-189032</v>
      </c>
      <c r="M75" s="9">
        <f>IF(Table1[[#This Row],[Profit And Loss]] &gt; 0,Table1[[#This Row],[Profit And Loss]],0)</f>
        <v>0</v>
      </c>
      <c r="N75" s="9">
        <f>IF(Table1[[#This Row],[Profit And Loss]]&lt;0,Table1[[#This Row],[Profit And Loss]],0)</f>
        <v>-189032</v>
      </c>
      <c r="O75" s="13">
        <f>IFERROR(Table1[[#This Row],[Profit  (₹)]]/Table1[[#This Row],[Revenue (₹ )]],0)</f>
        <v>0</v>
      </c>
      <c r="P75" s="13">
        <f>IFERROR(Table1[[#This Row],[Loss  (₹)]]/Table1[[#This Row],[Revenue (₹ )]],0)</f>
        <v>-4.465041572184429</v>
      </c>
    </row>
    <row r="76" spans="1:16" x14ac:dyDescent="0.35">
      <c r="A76" s="7">
        <v>45749</v>
      </c>
      <c r="B76" s="8" t="s">
        <v>10</v>
      </c>
      <c r="C76" s="8" t="s">
        <v>14</v>
      </c>
      <c r="D76" s="8" t="s">
        <v>31</v>
      </c>
      <c r="E76" s="8">
        <v>1</v>
      </c>
      <c r="F76" s="9">
        <v>52547</v>
      </c>
      <c r="G76" s="9">
        <v>49389</v>
      </c>
      <c r="H76" s="8" t="s">
        <v>33</v>
      </c>
      <c r="I76" s="10">
        <f>Table1[[#This Row],[Units]]*Table1[[#This Row],[Selling Price (₹)]]</f>
        <v>49389</v>
      </c>
      <c r="J76" s="10">
        <f>Table1[[#This Row],[Units]]*Table1[[#This Row],[Cost Price (₹)]]</f>
        <v>52547</v>
      </c>
      <c r="K76" s="8" t="str">
        <f>TEXT(Table1[[#This Row],[Date]],"mmm")</f>
        <v>Apr</v>
      </c>
      <c r="L76" s="10">
        <f>Table1[[#This Row],[Revenue (₹ )]]-Table1[[#This Row],[Total Cost  (₹)]]</f>
        <v>-3158</v>
      </c>
      <c r="M76" s="9">
        <f>IF(Table1[[#This Row],[Profit And Loss]] &gt; 0,Table1[[#This Row],[Profit And Loss]],0)</f>
        <v>0</v>
      </c>
      <c r="N76" s="9">
        <f>IF(Table1[[#This Row],[Profit And Loss]]&lt;0,Table1[[#This Row],[Profit And Loss]],0)</f>
        <v>-3158</v>
      </c>
      <c r="O76" s="13">
        <f>IFERROR(Table1[[#This Row],[Profit  (₹)]]/Table1[[#This Row],[Revenue (₹ )]],0)</f>
        <v>0</v>
      </c>
      <c r="P76" s="13">
        <f>IFERROR(Table1[[#This Row],[Loss  (₹)]]/Table1[[#This Row],[Revenue (₹ )]],0)</f>
        <v>-6.394136346149952E-2</v>
      </c>
    </row>
    <row r="77" spans="1:16" x14ac:dyDescent="0.35">
      <c r="A77" s="7">
        <v>45838</v>
      </c>
      <c r="B77" s="8" t="s">
        <v>10</v>
      </c>
      <c r="C77" s="8" t="s">
        <v>17</v>
      </c>
      <c r="D77" s="8" t="s">
        <v>31</v>
      </c>
      <c r="E77" s="8">
        <v>20</v>
      </c>
      <c r="F77" s="9">
        <v>76923</v>
      </c>
      <c r="G77" s="9">
        <v>64280</v>
      </c>
      <c r="H77" s="8" t="s">
        <v>33</v>
      </c>
      <c r="I77" s="10">
        <f>Table1[[#This Row],[Units]]*Table1[[#This Row],[Selling Price (₹)]]</f>
        <v>1285600</v>
      </c>
      <c r="J77" s="10">
        <f>Table1[[#This Row],[Units]]*Table1[[#This Row],[Cost Price (₹)]]</f>
        <v>1538460</v>
      </c>
      <c r="K77" s="8" t="str">
        <f>TEXT(Table1[[#This Row],[Date]],"mmm")</f>
        <v>Jun</v>
      </c>
      <c r="L77" s="10">
        <f>Table1[[#This Row],[Revenue (₹ )]]-Table1[[#This Row],[Total Cost  (₹)]]</f>
        <v>-252860</v>
      </c>
      <c r="M77" s="9">
        <f>IF(Table1[[#This Row],[Profit And Loss]] &gt; 0,Table1[[#This Row],[Profit And Loss]],0)</f>
        <v>0</v>
      </c>
      <c r="N77" s="9">
        <f>IF(Table1[[#This Row],[Profit And Loss]]&lt;0,Table1[[#This Row],[Profit And Loss]],0)</f>
        <v>-252860</v>
      </c>
      <c r="O77" s="13">
        <f>IFERROR(Table1[[#This Row],[Profit  (₹)]]/Table1[[#This Row],[Revenue (₹ )]],0)</f>
        <v>0</v>
      </c>
      <c r="P77" s="13">
        <f>IFERROR(Table1[[#This Row],[Loss  (₹)]]/Table1[[#This Row],[Revenue (₹ )]],0)</f>
        <v>-0.19668637212196641</v>
      </c>
    </row>
    <row r="78" spans="1:16" x14ac:dyDescent="0.35">
      <c r="A78" s="7">
        <v>45826</v>
      </c>
      <c r="B78" s="8" t="s">
        <v>9</v>
      </c>
      <c r="C78" s="8" t="s">
        <v>20</v>
      </c>
      <c r="D78" s="8" t="s">
        <v>30</v>
      </c>
      <c r="E78" s="8">
        <v>18</v>
      </c>
      <c r="F78" s="9">
        <v>60209</v>
      </c>
      <c r="G78" s="9">
        <v>10297</v>
      </c>
      <c r="H78" s="8" t="s">
        <v>33</v>
      </c>
      <c r="I78" s="10">
        <f>Table1[[#This Row],[Units]]*Table1[[#This Row],[Selling Price (₹)]]</f>
        <v>185346</v>
      </c>
      <c r="J78" s="10">
        <f>Table1[[#This Row],[Units]]*Table1[[#This Row],[Cost Price (₹)]]</f>
        <v>1083762</v>
      </c>
      <c r="K78" s="8" t="str">
        <f>TEXT(Table1[[#This Row],[Date]],"mmm")</f>
        <v>Jun</v>
      </c>
      <c r="L78" s="10">
        <f>Table1[[#This Row],[Revenue (₹ )]]-Table1[[#This Row],[Total Cost  (₹)]]</f>
        <v>-898416</v>
      </c>
      <c r="M78" s="9">
        <f>IF(Table1[[#This Row],[Profit And Loss]] &gt; 0,Table1[[#This Row],[Profit And Loss]],0)</f>
        <v>0</v>
      </c>
      <c r="N78" s="9">
        <f>IF(Table1[[#This Row],[Profit And Loss]]&lt;0,Table1[[#This Row],[Profit And Loss]],0)</f>
        <v>-898416</v>
      </c>
      <c r="O78" s="13">
        <f>IFERROR(Table1[[#This Row],[Profit  (₹)]]/Table1[[#This Row],[Revenue (₹ )]],0)</f>
        <v>0</v>
      </c>
      <c r="P78" s="13">
        <f>IFERROR(Table1[[#This Row],[Loss  (₹)]]/Table1[[#This Row],[Revenue (₹ )]],0)</f>
        <v>-4.8472370593376715</v>
      </c>
    </row>
    <row r="79" spans="1:16" x14ac:dyDescent="0.35">
      <c r="A79" s="7">
        <v>45704</v>
      </c>
      <c r="B79" s="8" t="s">
        <v>11</v>
      </c>
      <c r="C79" s="8" t="s">
        <v>20</v>
      </c>
      <c r="D79" s="8" t="s">
        <v>31</v>
      </c>
      <c r="E79" s="8">
        <v>14</v>
      </c>
      <c r="F79" s="9">
        <v>74437</v>
      </c>
      <c r="G79" s="9">
        <v>30933</v>
      </c>
      <c r="H79" s="8" t="s">
        <v>33</v>
      </c>
      <c r="I79" s="10">
        <f>Table1[[#This Row],[Units]]*Table1[[#This Row],[Selling Price (₹)]]</f>
        <v>433062</v>
      </c>
      <c r="J79" s="10">
        <f>Table1[[#This Row],[Units]]*Table1[[#This Row],[Cost Price (₹)]]</f>
        <v>1042118</v>
      </c>
      <c r="K79" s="8" t="str">
        <f>TEXT(Table1[[#This Row],[Date]],"mmm")</f>
        <v>Feb</v>
      </c>
      <c r="L79" s="10">
        <f>Table1[[#This Row],[Revenue (₹ )]]-Table1[[#This Row],[Total Cost  (₹)]]</f>
        <v>-609056</v>
      </c>
      <c r="M79" s="9">
        <f>IF(Table1[[#This Row],[Profit And Loss]] &gt; 0,Table1[[#This Row],[Profit And Loss]],0)</f>
        <v>0</v>
      </c>
      <c r="N79" s="9">
        <f>IF(Table1[[#This Row],[Profit And Loss]]&lt;0,Table1[[#This Row],[Profit And Loss]],0)</f>
        <v>-609056</v>
      </c>
      <c r="O79" s="13">
        <f>IFERROR(Table1[[#This Row],[Profit  (₹)]]/Table1[[#This Row],[Revenue (₹ )]],0)</f>
        <v>0</v>
      </c>
      <c r="P79" s="13">
        <f>IFERROR(Table1[[#This Row],[Loss  (₹)]]/Table1[[#This Row],[Revenue (₹ )]],0)</f>
        <v>-1.4063944654576019</v>
      </c>
    </row>
    <row r="80" spans="1:16" x14ac:dyDescent="0.35">
      <c r="A80" s="7">
        <v>45826</v>
      </c>
      <c r="B80" s="8" t="s">
        <v>11</v>
      </c>
      <c r="C80" s="8" t="s">
        <v>19</v>
      </c>
      <c r="D80" s="8" t="s">
        <v>22</v>
      </c>
      <c r="E80" s="8">
        <v>5</v>
      </c>
      <c r="F80" s="9">
        <v>3704</v>
      </c>
      <c r="G80" s="9">
        <v>16884</v>
      </c>
      <c r="H80" s="8" t="s">
        <v>32</v>
      </c>
      <c r="I80" s="10">
        <f>Table1[[#This Row],[Units]]*Table1[[#This Row],[Selling Price (₹)]]</f>
        <v>84420</v>
      </c>
      <c r="J80" s="10">
        <f>Table1[[#This Row],[Units]]*Table1[[#This Row],[Cost Price (₹)]]</f>
        <v>18520</v>
      </c>
      <c r="K80" s="8" t="str">
        <f>TEXT(Table1[[#This Row],[Date]],"mmm")</f>
        <v>Jun</v>
      </c>
      <c r="L80" s="10">
        <f>Table1[[#This Row],[Revenue (₹ )]]-Table1[[#This Row],[Total Cost  (₹)]]</f>
        <v>65900</v>
      </c>
      <c r="M80" s="9">
        <f>IF(Table1[[#This Row],[Profit And Loss]] &gt; 0,Table1[[#This Row],[Profit And Loss]],0)</f>
        <v>65900</v>
      </c>
      <c r="N80" s="9">
        <f>IF(Table1[[#This Row],[Profit And Loss]]&lt;0,Table1[[#This Row],[Profit And Loss]],0)</f>
        <v>0</v>
      </c>
      <c r="O80" s="13">
        <f>IFERROR(Table1[[#This Row],[Profit  (₹)]]/Table1[[#This Row],[Revenue (₹ )]],0)</f>
        <v>0.78062070599384037</v>
      </c>
      <c r="P80" s="13">
        <f>IFERROR(Table1[[#This Row],[Loss  (₹)]]/Table1[[#This Row],[Revenue (₹ )]],0)</f>
        <v>0</v>
      </c>
    </row>
    <row r="81" spans="1:16" x14ac:dyDescent="0.35">
      <c r="A81" s="7">
        <v>45661</v>
      </c>
      <c r="B81" s="8" t="s">
        <v>10</v>
      </c>
      <c r="C81" s="8" t="s">
        <v>14</v>
      </c>
      <c r="D81" s="8" t="s">
        <v>23</v>
      </c>
      <c r="E81" s="8">
        <v>10</v>
      </c>
      <c r="F81" s="9">
        <v>69864</v>
      </c>
      <c r="G81" s="9">
        <v>43394</v>
      </c>
      <c r="H81" s="8" t="s">
        <v>33</v>
      </c>
      <c r="I81" s="10">
        <f>Table1[[#This Row],[Units]]*Table1[[#This Row],[Selling Price (₹)]]</f>
        <v>433940</v>
      </c>
      <c r="J81" s="10">
        <f>Table1[[#This Row],[Units]]*Table1[[#This Row],[Cost Price (₹)]]</f>
        <v>698640</v>
      </c>
      <c r="K81" s="8" t="str">
        <f>TEXT(Table1[[#This Row],[Date]],"mmm")</f>
        <v>Jan</v>
      </c>
      <c r="L81" s="10">
        <f>Table1[[#This Row],[Revenue (₹ )]]-Table1[[#This Row],[Total Cost  (₹)]]</f>
        <v>-264700</v>
      </c>
      <c r="M81" s="9">
        <f>IF(Table1[[#This Row],[Profit And Loss]] &gt; 0,Table1[[#This Row],[Profit And Loss]],0)</f>
        <v>0</v>
      </c>
      <c r="N81" s="9">
        <f>IF(Table1[[#This Row],[Profit And Loss]]&lt;0,Table1[[#This Row],[Profit And Loss]],0)</f>
        <v>-264700</v>
      </c>
      <c r="O81" s="13">
        <f>IFERROR(Table1[[#This Row],[Profit  (₹)]]/Table1[[#This Row],[Revenue (₹ )]],0)</f>
        <v>0</v>
      </c>
      <c r="P81" s="13">
        <f>IFERROR(Table1[[#This Row],[Loss  (₹)]]/Table1[[#This Row],[Revenue (₹ )]],0)</f>
        <v>-0.6099921648154123</v>
      </c>
    </row>
    <row r="82" spans="1:16" x14ac:dyDescent="0.35">
      <c r="A82" s="7">
        <v>45716</v>
      </c>
      <c r="B82" s="8" t="s">
        <v>11</v>
      </c>
      <c r="C82" s="8" t="s">
        <v>14</v>
      </c>
      <c r="D82" s="8" t="s">
        <v>29</v>
      </c>
      <c r="E82" s="8">
        <v>7</v>
      </c>
      <c r="F82" s="9">
        <v>66494</v>
      </c>
      <c r="G82" s="9">
        <v>23913</v>
      </c>
      <c r="H82" s="8" t="s">
        <v>33</v>
      </c>
      <c r="I82" s="10">
        <f>Table1[[#This Row],[Units]]*Table1[[#This Row],[Selling Price (₹)]]</f>
        <v>167391</v>
      </c>
      <c r="J82" s="10">
        <f>Table1[[#This Row],[Units]]*Table1[[#This Row],[Cost Price (₹)]]</f>
        <v>465458</v>
      </c>
      <c r="K82" s="8" t="str">
        <f>TEXT(Table1[[#This Row],[Date]],"mmm")</f>
        <v>Feb</v>
      </c>
      <c r="L82" s="10">
        <f>Table1[[#This Row],[Revenue (₹ )]]-Table1[[#This Row],[Total Cost  (₹)]]</f>
        <v>-298067</v>
      </c>
      <c r="M82" s="9">
        <f>IF(Table1[[#This Row],[Profit And Loss]] &gt; 0,Table1[[#This Row],[Profit And Loss]],0)</f>
        <v>0</v>
      </c>
      <c r="N82" s="9">
        <f>IF(Table1[[#This Row],[Profit And Loss]]&lt;0,Table1[[#This Row],[Profit And Loss]],0)</f>
        <v>-298067</v>
      </c>
      <c r="O82" s="13">
        <f>IFERROR(Table1[[#This Row],[Profit  (₹)]]/Table1[[#This Row],[Revenue (₹ )]],0)</f>
        <v>0</v>
      </c>
      <c r="P82" s="13">
        <f>IFERROR(Table1[[#This Row],[Loss  (₹)]]/Table1[[#This Row],[Revenue (₹ )]],0)</f>
        <v>-1.7806632375695228</v>
      </c>
    </row>
    <row r="83" spans="1:16" x14ac:dyDescent="0.35">
      <c r="A83" s="7">
        <v>45708</v>
      </c>
      <c r="B83" s="8" t="s">
        <v>10</v>
      </c>
      <c r="C83" s="8" t="s">
        <v>12</v>
      </c>
      <c r="D83" s="8" t="s">
        <v>31</v>
      </c>
      <c r="E83" s="8">
        <v>19</v>
      </c>
      <c r="F83" s="9">
        <v>12534</v>
      </c>
      <c r="G83" s="9">
        <v>13430</v>
      </c>
      <c r="H83" s="8" t="s">
        <v>32</v>
      </c>
      <c r="I83" s="10">
        <f>Table1[[#This Row],[Units]]*Table1[[#This Row],[Selling Price (₹)]]</f>
        <v>255170</v>
      </c>
      <c r="J83" s="10">
        <f>Table1[[#This Row],[Units]]*Table1[[#This Row],[Cost Price (₹)]]</f>
        <v>238146</v>
      </c>
      <c r="K83" s="8" t="str">
        <f>TEXT(Table1[[#This Row],[Date]],"mmm")</f>
        <v>Feb</v>
      </c>
      <c r="L83" s="10">
        <f>Table1[[#This Row],[Revenue (₹ )]]-Table1[[#This Row],[Total Cost  (₹)]]</f>
        <v>17024</v>
      </c>
      <c r="M83" s="9">
        <f>IF(Table1[[#This Row],[Profit And Loss]] &gt; 0,Table1[[#This Row],[Profit And Loss]],0)</f>
        <v>17024</v>
      </c>
      <c r="N83" s="9">
        <f>IF(Table1[[#This Row],[Profit And Loss]]&lt;0,Table1[[#This Row],[Profit And Loss]],0)</f>
        <v>0</v>
      </c>
      <c r="O83" s="13">
        <f>IFERROR(Table1[[#This Row],[Profit  (₹)]]/Table1[[#This Row],[Revenue (₹ )]],0)</f>
        <v>6.6716306775874909E-2</v>
      </c>
      <c r="P83" s="13">
        <f>IFERROR(Table1[[#This Row],[Loss  (₹)]]/Table1[[#This Row],[Revenue (₹ )]],0)</f>
        <v>0</v>
      </c>
    </row>
    <row r="84" spans="1:16" x14ac:dyDescent="0.35">
      <c r="A84" s="7">
        <v>45672</v>
      </c>
      <c r="B84" s="8" t="s">
        <v>8</v>
      </c>
      <c r="C84" s="8" t="s">
        <v>14</v>
      </c>
      <c r="D84" s="8" t="s">
        <v>27</v>
      </c>
      <c r="E84" s="8">
        <v>2</v>
      </c>
      <c r="F84" s="9">
        <v>62024</v>
      </c>
      <c r="G84" s="9">
        <v>52757</v>
      </c>
      <c r="H84" s="8" t="s">
        <v>33</v>
      </c>
      <c r="I84" s="10">
        <f>Table1[[#This Row],[Units]]*Table1[[#This Row],[Selling Price (₹)]]</f>
        <v>105514</v>
      </c>
      <c r="J84" s="10">
        <f>Table1[[#This Row],[Units]]*Table1[[#This Row],[Cost Price (₹)]]</f>
        <v>124048</v>
      </c>
      <c r="K84" s="8" t="str">
        <f>TEXT(Table1[[#This Row],[Date]],"mmm")</f>
        <v>Jan</v>
      </c>
      <c r="L84" s="10">
        <f>Table1[[#This Row],[Revenue (₹ )]]-Table1[[#This Row],[Total Cost  (₹)]]</f>
        <v>-18534</v>
      </c>
      <c r="M84" s="9">
        <f>IF(Table1[[#This Row],[Profit And Loss]] &gt; 0,Table1[[#This Row],[Profit And Loss]],0)</f>
        <v>0</v>
      </c>
      <c r="N84" s="9">
        <f>IF(Table1[[#This Row],[Profit And Loss]]&lt;0,Table1[[#This Row],[Profit And Loss]],0)</f>
        <v>-18534</v>
      </c>
      <c r="O84" s="13">
        <f>IFERROR(Table1[[#This Row],[Profit  (₹)]]/Table1[[#This Row],[Revenue (₹ )]],0)</f>
        <v>0</v>
      </c>
      <c r="P84" s="13">
        <f>IFERROR(Table1[[#This Row],[Loss  (₹)]]/Table1[[#This Row],[Revenue (₹ )]],0)</f>
        <v>-0.17565441552779726</v>
      </c>
    </row>
    <row r="85" spans="1:16" x14ac:dyDescent="0.35">
      <c r="A85" s="7">
        <v>45818</v>
      </c>
      <c r="B85" s="8" t="s">
        <v>10</v>
      </c>
      <c r="C85" s="8" t="s">
        <v>19</v>
      </c>
      <c r="D85" s="8" t="s">
        <v>25</v>
      </c>
      <c r="E85" s="8">
        <v>1</v>
      </c>
      <c r="F85" s="9">
        <v>66772</v>
      </c>
      <c r="G85" s="9">
        <v>70161</v>
      </c>
      <c r="H85" s="8" t="s">
        <v>32</v>
      </c>
      <c r="I85" s="10">
        <f>Table1[[#This Row],[Units]]*Table1[[#This Row],[Selling Price (₹)]]</f>
        <v>70161</v>
      </c>
      <c r="J85" s="10">
        <f>Table1[[#This Row],[Units]]*Table1[[#This Row],[Cost Price (₹)]]</f>
        <v>66772</v>
      </c>
      <c r="K85" s="8" t="str">
        <f>TEXT(Table1[[#This Row],[Date]],"mmm")</f>
        <v>Jun</v>
      </c>
      <c r="L85" s="10">
        <f>Table1[[#This Row],[Revenue (₹ )]]-Table1[[#This Row],[Total Cost  (₹)]]</f>
        <v>3389</v>
      </c>
      <c r="M85" s="9">
        <f>IF(Table1[[#This Row],[Profit And Loss]] &gt; 0,Table1[[#This Row],[Profit And Loss]],0)</f>
        <v>3389</v>
      </c>
      <c r="N85" s="9">
        <f>IF(Table1[[#This Row],[Profit And Loss]]&lt;0,Table1[[#This Row],[Profit And Loss]],0)</f>
        <v>0</v>
      </c>
      <c r="O85" s="13">
        <f>IFERROR(Table1[[#This Row],[Profit  (₹)]]/Table1[[#This Row],[Revenue (₹ )]],0)</f>
        <v>4.8303188381009395E-2</v>
      </c>
      <c r="P85" s="13">
        <f>IFERROR(Table1[[#This Row],[Loss  (₹)]]/Table1[[#This Row],[Revenue (₹ )]],0)</f>
        <v>0</v>
      </c>
    </row>
    <row r="86" spans="1:16" x14ac:dyDescent="0.35">
      <c r="A86" s="7">
        <v>45689</v>
      </c>
      <c r="B86" s="8" t="s">
        <v>8</v>
      </c>
      <c r="C86" s="8" t="s">
        <v>17</v>
      </c>
      <c r="D86" s="8" t="s">
        <v>30</v>
      </c>
      <c r="E86" s="8">
        <v>18</v>
      </c>
      <c r="F86" s="9">
        <v>60446</v>
      </c>
      <c r="G86" s="9">
        <v>34407</v>
      </c>
      <c r="H86" s="8" t="s">
        <v>33</v>
      </c>
      <c r="I86" s="10">
        <f>Table1[[#This Row],[Units]]*Table1[[#This Row],[Selling Price (₹)]]</f>
        <v>619326</v>
      </c>
      <c r="J86" s="10">
        <f>Table1[[#This Row],[Units]]*Table1[[#This Row],[Cost Price (₹)]]</f>
        <v>1088028</v>
      </c>
      <c r="K86" s="8" t="str">
        <f>TEXT(Table1[[#This Row],[Date]],"mmm")</f>
        <v>Feb</v>
      </c>
      <c r="L86" s="10">
        <f>Table1[[#This Row],[Revenue (₹ )]]-Table1[[#This Row],[Total Cost  (₹)]]</f>
        <v>-468702</v>
      </c>
      <c r="M86" s="9">
        <f>IF(Table1[[#This Row],[Profit And Loss]] &gt; 0,Table1[[#This Row],[Profit And Loss]],0)</f>
        <v>0</v>
      </c>
      <c r="N86" s="9">
        <f>IF(Table1[[#This Row],[Profit And Loss]]&lt;0,Table1[[#This Row],[Profit And Loss]],0)</f>
        <v>-468702</v>
      </c>
      <c r="O86" s="13">
        <f>IFERROR(Table1[[#This Row],[Profit  (₹)]]/Table1[[#This Row],[Revenue (₹ )]],0)</f>
        <v>0</v>
      </c>
      <c r="P86" s="13">
        <f>IFERROR(Table1[[#This Row],[Loss  (₹)]]/Table1[[#This Row],[Revenue (₹ )]],0)</f>
        <v>-0.75679367570552503</v>
      </c>
    </row>
    <row r="87" spans="1:16" x14ac:dyDescent="0.35">
      <c r="A87" s="7">
        <v>45795</v>
      </c>
      <c r="B87" s="8" t="s">
        <v>9</v>
      </c>
      <c r="C87" s="8" t="s">
        <v>15</v>
      </c>
      <c r="D87" s="8" t="s">
        <v>24</v>
      </c>
      <c r="E87" s="8">
        <v>18</v>
      </c>
      <c r="F87" s="9">
        <v>14718</v>
      </c>
      <c r="G87" s="9">
        <v>14414</v>
      </c>
      <c r="H87" s="8" t="s">
        <v>33</v>
      </c>
      <c r="I87" s="10">
        <f>Table1[[#This Row],[Units]]*Table1[[#This Row],[Selling Price (₹)]]</f>
        <v>259452</v>
      </c>
      <c r="J87" s="10">
        <f>Table1[[#This Row],[Units]]*Table1[[#This Row],[Cost Price (₹)]]</f>
        <v>264924</v>
      </c>
      <c r="K87" s="8" t="str">
        <f>TEXT(Table1[[#This Row],[Date]],"mmm")</f>
        <v>May</v>
      </c>
      <c r="L87" s="10">
        <f>Table1[[#This Row],[Revenue (₹ )]]-Table1[[#This Row],[Total Cost  (₹)]]</f>
        <v>-5472</v>
      </c>
      <c r="M87" s="9">
        <f>IF(Table1[[#This Row],[Profit And Loss]] &gt; 0,Table1[[#This Row],[Profit And Loss]],0)</f>
        <v>0</v>
      </c>
      <c r="N87" s="9">
        <f>IF(Table1[[#This Row],[Profit And Loss]]&lt;0,Table1[[#This Row],[Profit And Loss]],0)</f>
        <v>-5472</v>
      </c>
      <c r="O87" s="13">
        <f>IFERROR(Table1[[#This Row],[Profit  (₹)]]/Table1[[#This Row],[Revenue (₹ )]],0)</f>
        <v>0</v>
      </c>
      <c r="P87" s="13">
        <f>IFERROR(Table1[[#This Row],[Loss  (₹)]]/Table1[[#This Row],[Revenue (₹ )]],0)</f>
        <v>-2.1090606354932703E-2</v>
      </c>
    </row>
    <row r="88" spans="1:16" x14ac:dyDescent="0.35">
      <c r="A88" s="7">
        <v>45712</v>
      </c>
      <c r="B88" s="8" t="s">
        <v>11</v>
      </c>
      <c r="C88" s="8" t="s">
        <v>19</v>
      </c>
      <c r="D88" s="8" t="s">
        <v>22</v>
      </c>
      <c r="E88" s="8">
        <v>7</v>
      </c>
      <c r="F88" s="9">
        <v>46437</v>
      </c>
      <c r="G88" s="9">
        <v>52697</v>
      </c>
      <c r="H88" s="8" t="s">
        <v>32</v>
      </c>
      <c r="I88" s="10">
        <f>Table1[[#This Row],[Units]]*Table1[[#This Row],[Selling Price (₹)]]</f>
        <v>368879</v>
      </c>
      <c r="J88" s="10">
        <f>Table1[[#This Row],[Units]]*Table1[[#This Row],[Cost Price (₹)]]</f>
        <v>325059</v>
      </c>
      <c r="K88" s="8" t="str">
        <f>TEXT(Table1[[#This Row],[Date]],"mmm")</f>
        <v>Feb</v>
      </c>
      <c r="L88" s="10">
        <f>Table1[[#This Row],[Revenue (₹ )]]-Table1[[#This Row],[Total Cost  (₹)]]</f>
        <v>43820</v>
      </c>
      <c r="M88" s="9">
        <f>IF(Table1[[#This Row],[Profit And Loss]] &gt; 0,Table1[[#This Row],[Profit And Loss]],0)</f>
        <v>43820</v>
      </c>
      <c r="N88" s="9">
        <f>IF(Table1[[#This Row],[Profit And Loss]]&lt;0,Table1[[#This Row],[Profit And Loss]],0)</f>
        <v>0</v>
      </c>
      <c r="O88" s="13">
        <f>IFERROR(Table1[[#This Row],[Profit  (₹)]]/Table1[[#This Row],[Revenue (₹ )]],0)</f>
        <v>0.11879234111998785</v>
      </c>
      <c r="P88" s="13">
        <f>IFERROR(Table1[[#This Row],[Loss  (₹)]]/Table1[[#This Row],[Revenue (₹ )]],0)</f>
        <v>0</v>
      </c>
    </row>
    <row r="89" spans="1:16" x14ac:dyDescent="0.35">
      <c r="A89" s="7">
        <v>45784</v>
      </c>
      <c r="B89" s="8" t="s">
        <v>11</v>
      </c>
      <c r="C89" s="8" t="s">
        <v>15</v>
      </c>
      <c r="D89" s="8" t="s">
        <v>24</v>
      </c>
      <c r="E89" s="8">
        <v>3</v>
      </c>
      <c r="F89" s="9">
        <v>65420</v>
      </c>
      <c r="G89" s="9">
        <v>39479</v>
      </c>
      <c r="H89" s="8" t="s">
        <v>33</v>
      </c>
      <c r="I89" s="10">
        <f>Table1[[#This Row],[Units]]*Table1[[#This Row],[Selling Price (₹)]]</f>
        <v>118437</v>
      </c>
      <c r="J89" s="10">
        <f>Table1[[#This Row],[Units]]*Table1[[#This Row],[Cost Price (₹)]]</f>
        <v>196260</v>
      </c>
      <c r="K89" s="8" t="str">
        <f>TEXT(Table1[[#This Row],[Date]],"mmm")</f>
        <v>May</v>
      </c>
      <c r="L89" s="10">
        <f>Table1[[#This Row],[Revenue (₹ )]]-Table1[[#This Row],[Total Cost  (₹)]]</f>
        <v>-77823</v>
      </c>
      <c r="M89" s="9">
        <f>IF(Table1[[#This Row],[Profit And Loss]] &gt; 0,Table1[[#This Row],[Profit And Loss]],0)</f>
        <v>0</v>
      </c>
      <c r="N89" s="9">
        <f>IF(Table1[[#This Row],[Profit And Loss]]&lt;0,Table1[[#This Row],[Profit And Loss]],0)</f>
        <v>-77823</v>
      </c>
      <c r="O89" s="13">
        <f>IFERROR(Table1[[#This Row],[Profit  (₹)]]/Table1[[#This Row],[Revenue (₹ )]],0)</f>
        <v>0</v>
      </c>
      <c r="P89" s="13">
        <f>IFERROR(Table1[[#This Row],[Loss  (₹)]]/Table1[[#This Row],[Revenue (₹ )]],0)</f>
        <v>-0.65708351275361587</v>
      </c>
    </row>
    <row r="90" spans="1:16" x14ac:dyDescent="0.35">
      <c r="A90" s="7">
        <v>45829</v>
      </c>
      <c r="B90" s="8" t="s">
        <v>9</v>
      </c>
      <c r="C90" s="8" t="s">
        <v>14</v>
      </c>
      <c r="D90" s="8" t="s">
        <v>25</v>
      </c>
      <c r="E90" s="8">
        <v>12</v>
      </c>
      <c r="F90" s="9">
        <v>26758</v>
      </c>
      <c r="G90" s="9">
        <v>37563</v>
      </c>
      <c r="H90" s="8" t="s">
        <v>32</v>
      </c>
      <c r="I90" s="10">
        <f>Table1[[#This Row],[Units]]*Table1[[#This Row],[Selling Price (₹)]]</f>
        <v>450756</v>
      </c>
      <c r="J90" s="10">
        <f>Table1[[#This Row],[Units]]*Table1[[#This Row],[Cost Price (₹)]]</f>
        <v>321096</v>
      </c>
      <c r="K90" s="8" t="str">
        <f>TEXT(Table1[[#This Row],[Date]],"mmm")</f>
        <v>Jun</v>
      </c>
      <c r="L90" s="10">
        <f>Table1[[#This Row],[Revenue (₹ )]]-Table1[[#This Row],[Total Cost  (₹)]]</f>
        <v>129660</v>
      </c>
      <c r="M90" s="9">
        <f>IF(Table1[[#This Row],[Profit And Loss]] &gt; 0,Table1[[#This Row],[Profit And Loss]],0)</f>
        <v>129660</v>
      </c>
      <c r="N90" s="9">
        <f>IF(Table1[[#This Row],[Profit And Loss]]&lt;0,Table1[[#This Row],[Profit And Loss]],0)</f>
        <v>0</v>
      </c>
      <c r="O90" s="13">
        <f>IFERROR(Table1[[#This Row],[Profit  (₹)]]/Table1[[#This Row],[Revenue (₹ )]],0)</f>
        <v>0.28765008119692248</v>
      </c>
      <c r="P90" s="13">
        <f>IFERROR(Table1[[#This Row],[Loss  (₹)]]/Table1[[#This Row],[Revenue (₹ )]],0)</f>
        <v>0</v>
      </c>
    </row>
    <row r="91" spans="1:16" x14ac:dyDescent="0.35">
      <c r="A91" s="7">
        <v>45729</v>
      </c>
      <c r="B91" s="8" t="s">
        <v>9</v>
      </c>
      <c r="C91" s="8" t="s">
        <v>16</v>
      </c>
      <c r="D91" s="8" t="s">
        <v>29</v>
      </c>
      <c r="E91" s="8">
        <v>17</v>
      </c>
      <c r="F91" s="9">
        <v>77962</v>
      </c>
      <c r="G91" s="9">
        <v>5760</v>
      </c>
      <c r="H91" s="8" t="s">
        <v>33</v>
      </c>
      <c r="I91" s="10">
        <f>Table1[[#This Row],[Units]]*Table1[[#This Row],[Selling Price (₹)]]</f>
        <v>97920</v>
      </c>
      <c r="J91" s="10">
        <f>Table1[[#This Row],[Units]]*Table1[[#This Row],[Cost Price (₹)]]</f>
        <v>1325354</v>
      </c>
      <c r="K91" s="8" t="str">
        <f>TEXT(Table1[[#This Row],[Date]],"mmm")</f>
        <v>Mar</v>
      </c>
      <c r="L91" s="10">
        <f>Table1[[#This Row],[Revenue (₹ )]]-Table1[[#This Row],[Total Cost  (₹)]]</f>
        <v>-1227434</v>
      </c>
      <c r="M91" s="9">
        <f>IF(Table1[[#This Row],[Profit And Loss]] &gt; 0,Table1[[#This Row],[Profit And Loss]],0)</f>
        <v>0</v>
      </c>
      <c r="N91" s="9">
        <f>IF(Table1[[#This Row],[Profit And Loss]]&lt;0,Table1[[#This Row],[Profit And Loss]],0)</f>
        <v>-1227434</v>
      </c>
      <c r="O91" s="13">
        <f>IFERROR(Table1[[#This Row],[Profit  (₹)]]/Table1[[#This Row],[Revenue (₹ )]],0)</f>
        <v>0</v>
      </c>
      <c r="P91" s="13">
        <f>IFERROR(Table1[[#This Row],[Loss  (₹)]]/Table1[[#This Row],[Revenue (₹ )]],0)</f>
        <v>-12.535069444444444</v>
      </c>
    </row>
    <row r="92" spans="1:16" x14ac:dyDescent="0.35">
      <c r="A92" s="7">
        <v>45672</v>
      </c>
      <c r="B92" s="8" t="s">
        <v>8</v>
      </c>
      <c r="C92" s="8" t="s">
        <v>18</v>
      </c>
      <c r="D92" s="8" t="s">
        <v>28</v>
      </c>
      <c r="E92" s="8">
        <v>3</v>
      </c>
      <c r="F92" s="9">
        <v>29838</v>
      </c>
      <c r="G92" s="9">
        <v>61039</v>
      </c>
      <c r="H92" s="8" t="s">
        <v>32</v>
      </c>
      <c r="I92" s="10">
        <f>Table1[[#This Row],[Units]]*Table1[[#This Row],[Selling Price (₹)]]</f>
        <v>183117</v>
      </c>
      <c r="J92" s="10">
        <f>Table1[[#This Row],[Units]]*Table1[[#This Row],[Cost Price (₹)]]</f>
        <v>89514</v>
      </c>
      <c r="K92" s="8" t="str">
        <f>TEXT(Table1[[#This Row],[Date]],"mmm")</f>
        <v>Jan</v>
      </c>
      <c r="L92" s="10">
        <f>Table1[[#This Row],[Revenue (₹ )]]-Table1[[#This Row],[Total Cost  (₹)]]</f>
        <v>93603</v>
      </c>
      <c r="M92" s="9">
        <f>IF(Table1[[#This Row],[Profit And Loss]] &gt; 0,Table1[[#This Row],[Profit And Loss]],0)</f>
        <v>93603</v>
      </c>
      <c r="N92" s="9">
        <f>IF(Table1[[#This Row],[Profit And Loss]]&lt;0,Table1[[#This Row],[Profit And Loss]],0)</f>
        <v>0</v>
      </c>
      <c r="O92" s="13">
        <f>IFERROR(Table1[[#This Row],[Profit  (₹)]]/Table1[[#This Row],[Revenue (₹ )]],0)</f>
        <v>0.51116499287340877</v>
      </c>
      <c r="P92" s="13">
        <f>IFERROR(Table1[[#This Row],[Loss  (₹)]]/Table1[[#This Row],[Revenue (₹ )]],0)</f>
        <v>0</v>
      </c>
    </row>
    <row r="93" spans="1:16" x14ac:dyDescent="0.35">
      <c r="A93" s="7">
        <v>45730</v>
      </c>
      <c r="B93" s="8" t="s">
        <v>11</v>
      </c>
      <c r="C93" s="8" t="s">
        <v>21</v>
      </c>
      <c r="D93" s="8" t="s">
        <v>26</v>
      </c>
      <c r="E93" s="8">
        <v>8</v>
      </c>
      <c r="F93" s="9">
        <v>3027</v>
      </c>
      <c r="G93" s="9">
        <v>61094</v>
      </c>
      <c r="H93" s="8" t="s">
        <v>32</v>
      </c>
      <c r="I93" s="10">
        <f>Table1[[#This Row],[Units]]*Table1[[#This Row],[Selling Price (₹)]]</f>
        <v>488752</v>
      </c>
      <c r="J93" s="10">
        <f>Table1[[#This Row],[Units]]*Table1[[#This Row],[Cost Price (₹)]]</f>
        <v>24216</v>
      </c>
      <c r="K93" s="8" t="str">
        <f>TEXT(Table1[[#This Row],[Date]],"mmm")</f>
        <v>Mar</v>
      </c>
      <c r="L93" s="10">
        <f>Table1[[#This Row],[Revenue (₹ )]]-Table1[[#This Row],[Total Cost  (₹)]]</f>
        <v>464536</v>
      </c>
      <c r="M93" s="9">
        <f>IF(Table1[[#This Row],[Profit And Loss]] &gt; 0,Table1[[#This Row],[Profit And Loss]],0)</f>
        <v>464536</v>
      </c>
      <c r="N93" s="9">
        <f>IF(Table1[[#This Row],[Profit And Loss]]&lt;0,Table1[[#This Row],[Profit And Loss]],0)</f>
        <v>0</v>
      </c>
      <c r="O93" s="13">
        <f>IFERROR(Table1[[#This Row],[Profit  (₹)]]/Table1[[#This Row],[Revenue (₹ )]],0)</f>
        <v>0.95045339967918285</v>
      </c>
      <c r="P93" s="13">
        <f>IFERROR(Table1[[#This Row],[Loss  (₹)]]/Table1[[#This Row],[Revenue (₹ )]],0)</f>
        <v>0</v>
      </c>
    </row>
    <row r="94" spans="1:16" x14ac:dyDescent="0.35">
      <c r="A94" s="7">
        <v>45698</v>
      </c>
      <c r="B94" s="8" t="s">
        <v>10</v>
      </c>
      <c r="C94" s="8" t="s">
        <v>16</v>
      </c>
      <c r="D94" s="8" t="s">
        <v>26</v>
      </c>
      <c r="E94" s="8">
        <v>1</v>
      </c>
      <c r="F94" s="9">
        <v>11443</v>
      </c>
      <c r="G94" s="9">
        <v>86727</v>
      </c>
      <c r="H94" s="8" t="s">
        <v>32</v>
      </c>
      <c r="I94" s="10">
        <f>Table1[[#This Row],[Units]]*Table1[[#This Row],[Selling Price (₹)]]</f>
        <v>86727</v>
      </c>
      <c r="J94" s="10">
        <f>Table1[[#This Row],[Units]]*Table1[[#This Row],[Cost Price (₹)]]</f>
        <v>11443</v>
      </c>
      <c r="K94" s="8" t="str">
        <f>TEXT(Table1[[#This Row],[Date]],"mmm")</f>
        <v>Feb</v>
      </c>
      <c r="L94" s="10">
        <f>Table1[[#This Row],[Revenue (₹ )]]-Table1[[#This Row],[Total Cost  (₹)]]</f>
        <v>75284</v>
      </c>
      <c r="M94" s="9">
        <f>IF(Table1[[#This Row],[Profit And Loss]] &gt; 0,Table1[[#This Row],[Profit And Loss]],0)</f>
        <v>75284</v>
      </c>
      <c r="N94" s="9">
        <f>IF(Table1[[#This Row],[Profit And Loss]]&lt;0,Table1[[#This Row],[Profit And Loss]],0)</f>
        <v>0</v>
      </c>
      <c r="O94" s="13">
        <f>IFERROR(Table1[[#This Row],[Profit  (₹)]]/Table1[[#This Row],[Revenue (₹ )]],0)</f>
        <v>0.86805723707726545</v>
      </c>
      <c r="P94" s="13">
        <f>IFERROR(Table1[[#This Row],[Loss  (₹)]]/Table1[[#This Row],[Revenue (₹ )]],0)</f>
        <v>0</v>
      </c>
    </row>
    <row r="95" spans="1:16" x14ac:dyDescent="0.35">
      <c r="A95" s="7">
        <v>45803</v>
      </c>
      <c r="B95" s="8" t="s">
        <v>9</v>
      </c>
      <c r="C95" s="8" t="s">
        <v>13</v>
      </c>
      <c r="D95" s="8" t="s">
        <v>29</v>
      </c>
      <c r="E95" s="8">
        <v>13</v>
      </c>
      <c r="F95" s="9">
        <v>52147</v>
      </c>
      <c r="G95" s="9">
        <v>65667</v>
      </c>
      <c r="H95" s="8" t="s">
        <v>32</v>
      </c>
      <c r="I95" s="10">
        <f>Table1[[#This Row],[Units]]*Table1[[#This Row],[Selling Price (₹)]]</f>
        <v>853671</v>
      </c>
      <c r="J95" s="10">
        <f>Table1[[#This Row],[Units]]*Table1[[#This Row],[Cost Price (₹)]]</f>
        <v>677911</v>
      </c>
      <c r="K95" s="8" t="str">
        <f>TEXT(Table1[[#This Row],[Date]],"mmm")</f>
        <v>May</v>
      </c>
      <c r="L95" s="10">
        <f>Table1[[#This Row],[Revenue (₹ )]]-Table1[[#This Row],[Total Cost  (₹)]]</f>
        <v>175760</v>
      </c>
      <c r="M95" s="9">
        <f>IF(Table1[[#This Row],[Profit And Loss]] &gt; 0,Table1[[#This Row],[Profit And Loss]],0)</f>
        <v>175760</v>
      </c>
      <c r="N95" s="9">
        <f>IF(Table1[[#This Row],[Profit And Loss]]&lt;0,Table1[[#This Row],[Profit And Loss]],0)</f>
        <v>0</v>
      </c>
      <c r="O95" s="13">
        <f>IFERROR(Table1[[#This Row],[Profit  (₹)]]/Table1[[#This Row],[Revenue (₹ )]],0)</f>
        <v>0.20588727976000121</v>
      </c>
      <c r="P95" s="13">
        <f>IFERROR(Table1[[#This Row],[Loss  (₹)]]/Table1[[#This Row],[Revenue (₹ )]],0)</f>
        <v>0</v>
      </c>
    </row>
    <row r="96" spans="1:16" x14ac:dyDescent="0.35">
      <c r="A96" s="7">
        <v>45741</v>
      </c>
      <c r="B96" s="8" t="s">
        <v>8</v>
      </c>
      <c r="C96" s="8" t="s">
        <v>17</v>
      </c>
      <c r="D96" s="8" t="s">
        <v>26</v>
      </c>
      <c r="E96" s="8">
        <v>7</v>
      </c>
      <c r="F96" s="9">
        <v>54387</v>
      </c>
      <c r="G96" s="9">
        <v>25438</v>
      </c>
      <c r="H96" s="8" t="s">
        <v>33</v>
      </c>
      <c r="I96" s="10">
        <f>Table1[[#This Row],[Units]]*Table1[[#This Row],[Selling Price (₹)]]</f>
        <v>178066</v>
      </c>
      <c r="J96" s="10">
        <f>Table1[[#This Row],[Units]]*Table1[[#This Row],[Cost Price (₹)]]</f>
        <v>380709</v>
      </c>
      <c r="K96" s="8" t="str">
        <f>TEXT(Table1[[#This Row],[Date]],"mmm")</f>
        <v>Mar</v>
      </c>
      <c r="L96" s="10">
        <f>Table1[[#This Row],[Revenue (₹ )]]-Table1[[#This Row],[Total Cost  (₹)]]</f>
        <v>-202643</v>
      </c>
      <c r="M96" s="9">
        <f>IF(Table1[[#This Row],[Profit And Loss]] &gt; 0,Table1[[#This Row],[Profit And Loss]],0)</f>
        <v>0</v>
      </c>
      <c r="N96" s="9">
        <f>IF(Table1[[#This Row],[Profit And Loss]]&lt;0,Table1[[#This Row],[Profit And Loss]],0)</f>
        <v>-202643</v>
      </c>
      <c r="O96" s="13">
        <f>IFERROR(Table1[[#This Row],[Profit  (₹)]]/Table1[[#This Row],[Revenue (₹ )]],0)</f>
        <v>0</v>
      </c>
      <c r="P96" s="13">
        <f>IFERROR(Table1[[#This Row],[Loss  (₹)]]/Table1[[#This Row],[Revenue (₹ )]],0)</f>
        <v>-1.1380218570642346</v>
      </c>
    </row>
    <row r="97" spans="1:16" x14ac:dyDescent="0.35">
      <c r="A97" s="7">
        <v>45693</v>
      </c>
      <c r="B97" s="8" t="s">
        <v>11</v>
      </c>
      <c r="C97" s="8" t="s">
        <v>14</v>
      </c>
      <c r="D97" s="8" t="s">
        <v>31</v>
      </c>
      <c r="E97" s="8">
        <v>8</v>
      </c>
      <c r="F97" s="9">
        <v>42838</v>
      </c>
      <c r="G97" s="9">
        <v>32171</v>
      </c>
      <c r="H97" s="8" t="s">
        <v>33</v>
      </c>
      <c r="I97" s="10">
        <f>Table1[[#This Row],[Units]]*Table1[[#This Row],[Selling Price (₹)]]</f>
        <v>257368</v>
      </c>
      <c r="J97" s="10">
        <f>Table1[[#This Row],[Units]]*Table1[[#This Row],[Cost Price (₹)]]</f>
        <v>342704</v>
      </c>
      <c r="K97" s="8" t="str">
        <f>TEXT(Table1[[#This Row],[Date]],"mmm")</f>
        <v>Feb</v>
      </c>
      <c r="L97" s="10">
        <f>Table1[[#This Row],[Revenue (₹ )]]-Table1[[#This Row],[Total Cost  (₹)]]</f>
        <v>-85336</v>
      </c>
      <c r="M97" s="9">
        <f>IF(Table1[[#This Row],[Profit And Loss]] &gt; 0,Table1[[#This Row],[Profit And Loss]],0)</f>
        <v>0</v>
      </c>
      <c r="N97" s="9">
        <f>IF(Table1[[#This Row],[Profit And Loss]]&lt;0,Table1[[#This Row],[Profit And Loss]],0)</f>
        <v>-85336</v>
      </c>
      <c r="O97" s="13">
        <f>IFERROR(Table1[[#This Row],[Profit  (₹)]]/Table1[[#This Row],[Revenue (₹ )]],0)</f>
        <v>0</v>
      </c>
      <c r="P97" s="13">
        <f>IFERROR(Table1[[#This Row],[Loss  (₹)]]/Table1[[#This Row],[Revenue (₹ )]],0)</f>
        <v>-0.33157191259208602</v>
      </c>
    </row>
    <row r="98" spans="1:16" x14ac:dyDescent="0.35">
      <c r="A98" s="7">
        <v>45780</v>
      </c>
      <c r="B98" s="8" t="s">
        <v>11</v>
      </c>
      <c r="C98" s="8" t="s">
        <v>15</v>
      </c>
      <c r="D98" s="8" t="s">
        <v>26</v>
      </c>
      <c r="E98" s="8">
        <v>16</v>
      </c>
      <c r="F98" s="9">
        <v>32398</v>
      </c>
      <c r="G98" s="9">
        <v>4964</v>
      </c>
      <c r="H98" s="8" t="s">
        <v>33</v>
      </c>
      <c r="I98" s="10">
        <f>Table1[[#This Row],[Units]]*Table1[[#This Row],[Selling Price (₹)]]</f>
        <v>79424</v>
      </c>
      <c r="J98" s="10">
        <f>Table1[[#This Row],[Units]]*Table1[[#This Row],[Cost Price (₹)]]</f>
        <v>518368</v>
      </c>
      <c r="K98" s="8" t="str">
        <f>TEXT(Table1[[#This Row],[Date]],"mmm")</f>
        <v>May</v>
      </c>
      <c r="L98" s="10">
        <f>Table1[[#This Row],[Revenue (₹ )]]-Table1[[#This Row],[Total Cost  (₹)]]</f>
        <v>-438944</v>
      </c>
      <c r="M98" s="9">
        <f>IF(Table1[[#This Row],[Profit And Loss]] &gt; 0,Table1[[#This Row],[Profit And Loss]],0)</f>
        <v>0</v>
      </c>
      <c r="N98" s="9">
        <f>IF(Table1[[#This Row],[Profit And Loss]]&lt;0,Table1[[#This Row],[Profit And Loss]],0)</f>
        <v>-438944</v>
      </c>
      <c r="O98" s="13">
        <f>IFERROR(Table1[[#This Row],[Profit  (₹)]]/Table1[[#This Row],[Revenue (₹ )]],0)</f>
        <v>0</v>
      </c>
      <c r="P98" s="13">
        <f>IFERROR(Table1[[#This Row],[Loss  (₹)]]/Table1[[#This Row],[Revenue (₹ )]],0)</f>
        <v>-5.5265914585012084</v>
      </c>
    </row>
    <row r="99" spans="1:16" x14ac:dyDescent="0.35">
      <c r="A99" s="7">
        <v>45701</v>
      </c>
      <c r="B99" s="8" t="s">
        <v>11</v>
      </c>
      <c r="C99" s="8" t="s">
        <v>12</v>
      </c>
      <c r="D99" s="8" t="s">
        <v>27</v>
      </c>
      <c r="E99" s="8">
        <v>15</v>
      </c>
      <c r="F99" s="9">
        <v>31758</v>
      </c>
      <c r="G99" s="9">
        <v>83645</v>
      </c>
      <c r="H99" s="8" t="s">
        <v>32</v>
      </c>
      <c r="I99" s="10">
        <f>Table1[[#This Row],[Units]]*Table1[[#This Row],[Selling Price (₹)]]</f>
        <v>1254675</v>
      </c>
      <c r="J99" s="10">
        <f>Table1[[#This Row],[Units]]*Table1[[#This Row],[Cost Price (₹)]]</f>
        <v>476370</v>
      </c>
      <c r="K99" s="8" t="str">
        <f>TEXT(Table1[[#This Row],[Date]],"mmm")</f>
        <v>Feb</v>
      </c>
      <c r="L99" s="10">
        <f>Table1[[#This Row],[Revenue (₹ )]]-Table1[[#This Row],[Total Cost  (₹)]]</f>
        <v>778305</v>
      </c>
      <c r="M99" s="9">
        <f>IF(Table1[[#This Row],[Profit And Loss]] &gt; 0,Table1[[#This Row],[Profit And Loss]],0)</f>
        <v>778305</v>
      </c>
      <c r="N99" s="9">
        <f>IF(Table1[[#This Row],[Profit And Loss]]&lt;0,Table1[[#This Row],[Profit And Loss]],0)</f>
        <v>0</v>
      </c>
      <c r="O99" s="13">
        <f>IFERROR(Table1[[#This Row],[Profit  (₹)]]/Table1[[#This Row],[Revenue (₹ )]],0)</f>
        <v>0.62032398828381852</v>
      </c>
      <c r="P99" s="13">
        <f>IFERROR(Table1[[#This Row],[Loss  (₹)]]/Table1[[#This Row],[Revenue (₹ )]],0)</f>
        <v>0</v>
      </c>
    </row>
    <row r="100" spans="1:16" x14ac:dyDescent="0.35">
      <c r="A100" s="7">
        <v>45701</v>
      </c>
      <c r="B100" s="8" t="s">
        <v>9</v>
      </c>
      <c r="C100" s="8" t="s">
        <v>16</v>
      </c>
      <c r="D100" s="8" t="s">
        <v>23</v>
      </c>
      <c r="E100" s="8">
        <v>6</v>
      </c>
      <c r="F100" s="9">
        <v>61789</v>
      </c>
      <c r="G100" s="9">
        <v>37363</v>
      </c>
      <c r="H100" s="8" t="s">
        <v>33</v>
      </c>
      <c r="I100" s="10">
        <f>Table1[[#This Row],[Units]]*Table1[[#This Row],[Selling Price (₹)]]</f>
        <v>224178</v>
      </c>
      <c r="J100" s="10">
        <f>Table1[[#This Row],[Units]]*Table1[[#This Row],[Cost Price (₹)]]</f>
        <v>370734</v>
      </c>
      <c r="K100" s="8" t="str">
        <f>TEXT(Table1[[#This Row],[Date]],"mmm")</f>
        <v>Feb</v>
      </c>
      <c r="L100" s="10">
        <f>Table1[[#This Row],[Revenue (₹ )]]-Table1[[#This Row],[Total Cost  (₹)]]</f>
        <v>-146556</v>
      </c>
      <c r="M100" s="9">
        <f>IF(Table1[[#This Row],[Profit And Loss]] &gt; 0,Table1[[#This Row],[Profit And Loss]],0)</f>
        <v>0</v>
      </c>
      <c r="N100" s="9">
        <f>IF(Table1[[#This Row],[Profit And Loss]]&lt;0,Table1[[#This Row],[Profit And Loss]],0)</f>
        <v>-146556</v>
      </c>
      <c r="O100" s="13">
        <f>IFERROR(Table1[[#This Row],[Profit  (₹)]]/Table1[[#This Row],[Revenue (₹ )]],0)</f>
        <v>0</v>
      </c>
      <c r="P100" s="13">
        <f>IFERROR(Table1[[#This Row],[Loss  (₹)]]/Table1[[#This Row],[Revenue (₹ )]],0)</f>
        <v>-0.65374836067767572</v>
      </c>
    </row>
    <row r="101" spans="1:16" x14ac:dyDescent="0.35">
      <c r="A101" s="7">
        <v>45805</v>
      </c>
      <c r="B101" s="8" t="s">
        <v>11</v>
      </c>
      <c r="C101" s="8" t="s">
        <v>18</v>
      </c>
      <c r="D101" s="8" t="s">
        <v>31</v>
      </c>
      <c r="E101" s="8">
        <v>2</v>
      </c>
      <c r="F101" s="9">
        <v>53147</v>
      </c>
      <c r="G101" s="9">
        <v>63539</v>
      </c>
      <c r="H101" s="8" t="s">
        <v>32</v>
      </c>
      <c r="I101" s="10">
        <f>Table1[[#This Row],[Units]]*Table1[[#This Row],[Selling Price (₹)]]</f>
        <v>127078</v>
      </c>
      <c r="J101" s="10">
        <f>Table1[[#This Row],[Units]]*Table1[[#This Row],[Cost Price (₹)]]</f>
        <v>106294</v>
      </c>
      <c r="K101" s="8" t="str">
        <f>TEXT(Table1[[#This Row],[Date]],"mmm")</f>
        <v>May</v>
      </c>
      <c r="L101" s="10">
        <f>Table1[[#This Row],[Revenue (₹ )]]-Table1[[#This Row],[Total Cost  (₹)]]</f>
        <v>20784</v>
      </c>
      <c r="M101" s="9">
        <f>IF(Table1[[#This Row],[Profit And Loss]] &gt; 0,Table1[[#This Row],[Profit And Loss]],0)</f>
        <v>20784</v>
      </c>
      <c r="N101" s="9">
        <f>IF(Table1[[#This Row],[Profit And Loss]]&lt;0,Table1[[#This Row],[Profit And Loss]],0)</f>
        <v>0</v>
      </c>
      <c r="O101" s="13">
        <f>IFERROR(Table1[[#This Row],[Profit  (₹)]]/Table1[[#This Row],[Revenue (₹ )]],0)</f>
        <v>0.16355309337572199</v>
      </c>
      <c r="P101" s="13">
        <f>IFERROR(Table1[[#This Row],[Loss  (₹)]]/Table1[[#This Row],[Revenue (₹ )]],0)</f>
        <v>0</v>
      </c>
    </row>
    <row r="102" spans="1:16" x14ac:dyDescent="0.35">
      <c r="A102" s="7">
        <v>45698</v>
      </c>
      <c r="B102" s="8" t="s">
        <v>9</v>
      </c>
      <c r="C102" s="8" t="s">
        <v>16</v>
      </c>
      <c r="D102" s="8" t="s">
        <v>30</v>
      </c>
      <c r="E102" s="8">
        <v>14</v>
      </c>
      <c r="F102" s="9">
        <v>70621</v>
      </c>
      <c r="G102" s="9">
        <v>67405</v>
      </c>
      <c r="H102" s="8" t="s">
        <v>33</v>
      </c>
      <c r="I102" s="10">
        <f>Table1[[#This Row],[Units]]*Table1[[#This Row],[Selling Price (₹)]]</f>
        <v>943670</v>
      </c>
      <c r="J102" s="10">
        <f>Table1[[#This Row],[Units]]*Table1[[#This Row],[Cost Price (₹)]]</f>
        <v>988694</v>
      </c>
      <c r="K102" s="8" t="str">
        <f>TEXT(Table1[[#This Row],[Date]],"mmm")</f>
        <v>Feb</v>
      </c>
      <c r="L102" s="10">
        <f>Table1[[#This Row],[Revenue (₹ )]]-Table1[[#This Row],[Total Cost  (₹)]]</f>
        <v>-45024</v>
      </c>
      <c r="M102" s="9">
        <f>IF(Table1[[#This Row],[Profit And Loss]] &gt; 0,Table1[[#This Row],[Profit And Loss]],0)</f>
        <v>0</v>
      </c>
      <c r="N102" s="9">
        <f>IF(Table1[[#This Row],[Profit And Loss]]&lt;0,Table1[[#This Row],[Profit And Loss]],0)</f>
        <v>-45024</v>
      </c>
      <c r="O102" s="13">
        <f>IFERROR(Table1[[#This Row],[Profit  (₹)]]/Table1[[#This Row],[Revenue (₹ )]],0)</f>
        <v>0</v>
      </c>
      <c r="P102" s="13">
        <f>IFERROR(Table1[[#This Row],[Loss  (₹)]]/Table1[[#This Row],[Revenue (₹ )]],0)</f>
        <v>-4.7711594095393516E-2</v>
      </c>
    </row>
    <row r="103" spans="1:16" x14ac:dyDescent="0.35">
      <c r="A103" s="7">
        <v>45721</v>
      </c>
      <c r="B103" s="8" t="s">
        <v>8</v>
      </c>
      <c r="C103" s="8" t="s">
        <v>14</v>
      </c>
      <c r="D103" s="8" t="s">
        <v>29</v>
      </c>
      <c r="E103" s="8">
        <v>13</v>
      </c>
      <c r="F103" s="9">
        <v>2215</v>
      </c>
      <c r="G103" s="9">
        <v>76135</v>
      </c>
      <c r="H103" s="8" t="s">
        <v>32</v>
      </c>
      <c r="I103" s="10">
        <f>Table1[[#This Row],[Units]]*Table1[[#This Row],[Selling Price (₹)]]</f>
        <v>989755</v>
      </c>
      <c r="J103" s="10">
        <f>Table1[[#This Row],[Units]]*Table1[[#This Row],[Cost Price (₹)]]</f>
        <v>28795</v>
      </c>
      <c r="K103" s="8" t="str">
        <f>TEXT(Table1[[#This Row],[Date]],"mmm")</f>
        <v>Mar</v>
      </c>
      <c r="L103" s="10">
        <f>Table1[[#This Row],[Revenue (₹ )]]-Table1[[#This Row],[Total Cost  (₹)]]</f>
        <v>960960</v>
      </c>
      <c r="M103" s="9">
        <f>IF(Table1[[#This Row],[Profit And Loss]] &gt; 0,Table1[[#This Row],[Profit And Loss]],0)</f>
        <v>960960</v>
      </c>
      <c r="N103" s="9">
        <f>IF(Table1[[#This Row],[Profit And Loss]]&lt;0,Table1[[#This Row],[Profit And Loss]],0)</f>
        <v>0</v>
      </c>
      <c r="O103" s="13">
        <f>IFERROR(Table1[[#This Row],[Profit  (₹)]]/Table1[[#This Row],[Revenue (₹ )]],0)</f>
        <v>0.97090694161686475</v>
      </c>
      <c r="P103" s="13">
        <f>IFERROR(Table1[[#This Row],[Loss  (₹)]]/Table1[[#This Row],[Revenue (₹ )]],0)</f>
        <v>0</v>
      </c>
    </row>
    <row r="104" spans="1:16" x14ac:dyDescent="0.35">
      <c r="A104" s="7">
        <v>45806</v>
      </c>
      <c r="B104" s="8" t="s">
        <v>8</v>
      </c>
      <c r="C104" s="8" t="s">
        <v>13</v>
      </c>
      <c r="D104" s="8" t="s">
        <v>27</v>
      </c>
      <c r="E104" s="8">
        <v>10</v>
      </c>
      <c r="F104" s="9">
        <v>33548</v>
      </c>
      <c r="G104" s="9">
        <v>83534</v>
      </c>
      <c r="H104" s="8" t="s">
        <v>32</v>
      </c>
      <c r="I104" s="10">
        <f>Table1[[#This Row],[Units]]*Table1[[#This Row],[Selling Price (₹)]]</f>
        <v>835340</v>
      </c>
      <c r="J104" s="10">
        <f>Table1[[#This Row],[Units]]*Table1[[#This Row],[Cost Price (₹)]]</f>
        <v>335480</v>
      </c>
      <c r="K104" s="8" t="str">
        <f>TEXT(Table1[[#This Row],[Date]],"mmm")</f>
        <v>May</v>
      </c>
      <c r="L104" s="10">
        <f>Table1[[#This Row],[Revenue (₹ )]]-Table1[[#This Row],[Total Cost  (₹)]]</f>
        <v>499860</v>
      </c>
      <c r="M104" s="9">
        <f>IF(Table1[[#This Row],[Profit And Loss]] &gt; 0,Table1[[#This Row],[Profit And Loss]],0)</f>
        <v>499860</v>
      </c>
      <c r="N104" s="9">
        <f>IF(Table1[[#This Row],[Profit And Loss]]&lt;0,Table1[[#This Row],[Profit And Loss]],0)</f>
        <v>0</v>
      </c>
      <c r="O104" s="13">
        <f>IFERROR(Table1[[#This Row],[Profit  (₹)]]/Table1[[#This Row],[Revenue (₹ )]],0)</f>
        <v>0.59839107429310223</v>
      </c>
      <c r="P104" s="13">
        <f>IFERROR(Table1[[#This Row],[Loss  (₹)]]/Table1[[#This Row],[Revenue (₹ )]],0)</f>
        <v>0</v>
      </c>
    </row>
    <row r="105" spans="1:16" x14ac:dyDescent="0.35">
      <c r="A105" s="7">
        <v>45668</v>
      </c>
      <c r="B105" s="8" t="s">
        <v>9</v>
      </c>
      <c r="C105" s="8" t="s">
        <v>21</v>
      </c>
      <c r="D105" s="8" t="s">
        <v>22</v>
      </c>
      <c r="E105" s="8">
        <v>8</v>
      </c>
      <c r="F105" s="9">
        <v>45978</v>
      </c>
      <c r="G105" s="9">
        <v>81768</v>
      </c>
      <c r="H105" s="8" t="s">
        <v>32</v>
      </c>
      <c r="I105" s="10">
        <f>Table1[[#This Row],[Units]]*Table1[[#This Row],[Selling Price (₹)]]</f>
        <v>654144</v>
      </c>
      <c r="J105" s="10">
        <f>Table1[[#This Row],[Units]]*Table1[[#This Row],[Cost Price (₹)]]</f>
        <v>367824</v>
      </c>
      <c r="K105" s="8" t="str">
        <f>TEXT(Table1[[#This Row],[Date]],"mmm")</f>
        <v>Jan</v>
      </c>
      <c r="L105" s="10">
        <f>Table1[[#This Row],[Revenue (₹ )]]-Table1[[#This Row],[Total Cost  (₹)]]</f>
        <v>286320</v>
      </c>
      <c r="M105" s="9">
        <f>IF(Table1[[#This Row],[Profit And Loss]] &gt; 0,Table1[[#This Row],[Profit And Loss]],0)</f>
        <v>286320</v>
      </c>
      <c r="N105" s="9">
        <f>IF(Table1[[#This Row],[Profit And Loss]]&lt;0,Table1[[#This Row],[Profit And Loss]],0)</f>
        <v>0</v>
      </c>
      <c r="O105" s="13">
        <f>IFERROR(Table1[[#This Row],[Profit  (₹)]]/Table1[[#This Row],[Revenue (₹ )]],0)</f>
        <v>0.43770179043146462</v>
      </c>
      <c r="P105" s="13">
        <f>IFERROR(Table1[[#This Row],[Loss  (₹)]]/Table1[[#This Row],[Revenue (₹ )]],0)</f>
        <v>0</v>
      </c>
    </row>
    <row r="106" spans="1:16" x14ac:dyDescent="0.35">
      <c r="A106" s="7">
        <v>45709</v>
      </c>
      <c r="B106" s="8" t="s">
        <v>11</v>
      </c>
      <c r="C106" s="8" t="s">
        <v>19</v>
      </c>
      <c r="D106" s="8" t="s">
        <v>27</v>
      </c>
      <c r="E106" s="8">
        <v>16</v>
      </c>
      <c r="F106" s="9">
        <v>57969</v>
      </c>
      <c r="G106" s="9">
        <v>58075</v>
      </c>
      <c r="H106" s="8" t="s">
        <v>32</v>
      </c>
      <c r="I106" s="10">
        <f>Table1[[#This Row],[Units]]*Table1[[#This Row],[Selling Price (₹)]]</f>
        <v>929200</v>
      </c>
      <c r="J106" s="10">
        <f>Table1[[#This Row],[Units]]*Table1[[#This Row],[Cost Price (₹)]]</f>
        <v>927504</v>
      </c>
      <c r="K106" s="8" t="str">
        <f>TEXT(Table1[[#This Row],[Date]],"mmm")</f>
        <v>Feb</v>
      </c>
      <c r="L106" s="10">
        <f>Table1[[#This Row],[Revenue (₹ )]]-Table1[[#This Row],[Total Cost  (₹)]]</f>
        <v>1696</v>
      </c>
      <c r="M106" s="9">
        <f>IF(Table1[[#This Row],[Profit And Loss]] &gt; 0,Table1[[#This Row],[Profit And Loss]],0)</f>
        <v>1696</v>
      </c>
      <c r="N106" s="9">
        <f>IF(Table1[[#This Row],[Profit And Loss]]&lt;0,Table1[[#This Row],[Profit And Loss]],0)</f>
        <v>0</v>
      </c>
      <c r="O106" s="13">
        <f>IFERROR(Table1[[#This Row],[Profit  (₹)]]/Table1[[#This Row],[Revenue (₹ )]],0)</f>
        <v>1.8252260008609557E-3</v>
      </c>
      <c r="P106" s="13">
        <f>IFERROR(Table1[[#This Row],[Loss  (₹)]]/Table1[[#This Row],[Revenue (₹ )]],0)</f>
        <v>0</v>
      </c>
    </row>
    <row r="107" spans="1:16" x14ac:dyDescent="0.35">
      <c r="A107" s="7">
        <v>45700</v>
      </c>
      <c r="B107" s="8" t="s">
        <v>8</v>
      </c>
      <c r="C107" s="8" t="s">
        <v>15</v>
      </c>
      <c r="D107" s="8" t="s">
        <v>29</v>
      </c>
      <c r="E107" s="8">
        <v>8</v>
      </c>
      <c r="F107" s="9">
        <v>17031</v>
      </c>
      <c r="G107" s="9">
        <v>37714</v>
      </c>
      <c r="H107" s="8" t="s">
        <v>32</v>
      </c>
      <c r="I107" s="10">
        <f>Table1[[#This Row],[Units]]*Table1[[#This Row],[Selling Price (₹)]]</f>
        <v>301712</v>
      </c>
      <c r="J107" s="10">
        <f>Table1[[#This Row],[Units]]*Table1[[#This Row],[Cost Price (₹)]]</f>
        <v>136248</v>
      </c>
      <c r="K107" s="8" t="str">
        <f>TEXT(Table1[[#This Row],[Date]],"mmm")</f>
        <v>Feb</v>
      </c>
      <c r="L107" s="10">
        <f>Table1[[#This Row],[Revenue (₹ )]]-Table1[[#This Row],[Total Cost  (₹)]]</f>
        <v>165464</v>
      </c>
      <c r="M107" s="9">
        <f>IF(Table1[[#This Row],[Profit And Loss]] &gt; 0,Table1[[#This Row],[Profit And Loss]],0)</f>
        <v>165464</v>
      </c>
      <c r="N107" s="9">
        <f>IF(Table1[[#This Row],[Profit And Loss]]&lt;0,Table1[[#This Row],[Profit And Loss]],0)</f>
        <v>0</v>
      </c>
      <c r="O107" s="13">
        <f>IFERROR(Table1[[#This Row],[Profit  (₹)]]/Table1[[#This Row],[Revenue (₹ )]],0)</f>
        <v>0.54841703346237469</v>
      </c>
      <c r="P107" s="13">
        <f>IFERROR(Table1[[#This Row],[Loss  (₹)]]/Table1[[#This Row],[Revenue (₹ )]],0)</f>
        <v>0</v>
      </c>
    </row>
    <row r="108" spans="1:16" x14ac:dyDescent="0.35">
      <c r="A108" s="7">
        <v>45758</v>
      </c>
      <c r="B108" s="8" t="s">
        <v>10</v>
      </c>
      <c r="C108" s="8" t="s">
        <v>12</v>
      </c>
      <c r="D108" s="8" t="s">
        <v>29</v>
      </c>
      <c r="E108" s="8">
        <v>9</v>
      </c>
      <c r="F108" s="9">
        <v>25144</v>
      </c>
      <c r="G108" s="9">
        <v>62241</v>
      </c>
      <c r="H108" s="8" t="s">
        <v>32</v>
      </c>
      <c r="I108" s="10">
        <f>Table1[[#This Row],[Units]]*Table1[[#This Row],[Selling Price (₹)]]</f>
        <v>560169</v>
      </c>
      <c r="J108" s="10">
        <f>Table1[[#This Row],[Units]]*Table1[[#This Row],[Cost Price (₹)]]</f>
        <v>226296</v>
      </c>
      <c r="K108" s="8" t="str">
        <f>TEXT(Table1[[#This Row],[Date]],"mmm")</f>
        <v>Apr</v>
      </c>
      <c r="L108" s="10">
        <f>Table1[[#This Row],[Revenue (₹ )]]-Table1[[#This Row],[Total Cost  (₹)]]</f>
        <v>333873</v>
      </c>
      <c r="M108" s="9">
        <f>IF(Table1[[#This Row],[Profit And Loss]] &gt; 0,Table1[[#This Row],[Profit And Loss]],0)</f>
        <v>333873</v>
      </c>
      <c r="N108" s="9">
        <f>IF(Table1[[#This Row],[Profit And Loss]]&lt;0,Table1[[#This Row],[Profit And Loss]],0)</f>
        <v>0</v>
      </c>
      <c r="O108" s="13">
        <f>IFERROR(Table1[[#This Row],[Profit  (₹)]]/Table1[[#This Row],[Revenue (₹ )]],0)</f>
        <v>0.59602191481499334</v>
      </c>
      <c r="P108" s="13">
        <f>IFERROR(Table1[[#This Row],[Loss  (₹)]]/Table1[[#This Row],[Revenue (₹ )]],0)</f>
        <v>0</v>
      </c>
    </row>
    <row r="109" spans="1:16" x14ac:dyDescent="0.35">
      <c r="A109" s="7">
        <v>45812</v>
      </c>
      <c r="B109" s="8" t="s">
        <v>9</v>
      </c>
      <c r="C109" s="8" t="s">
        <v>15</v>
      </c>
      <c r="D109" s="8" t="s">
        <v>29</v>
      </c>
      <c r="E109" s="8">
        <v>8</v>
      </c>
      <c r="F109" s="9">
        <v>47540</v>
      </c>
      <c r="G109" s="9">
        <v>87961</v>
      </c>
      <c r="H109" s="8" t="s">
        <v>32</v>
      </c>
      <c r="I109" s="10">
        <f>Table1[[#This Row],[Units]]*Table1[[#This Row],[Selling Price (₹)]]</f>
        <v>703688</v>
      </c>
      <c r="J109" s="10">
        <f>Table1[[#This Row],[Units]]*Table1[[#This Row],[Cost Price (₹)]]</f>
        <v>380320</v>
      </c>
      <c r="K109" s="8" t="str">
        <f>TEXT(Table1[[#This Row],[Date]],"mmm")</f>
        <v>Jun</v>
      </c>
      <c r="L109" s="10">
        <f>Table1[[#This Row],[Revenue (₹ )]]-Table1[[#This Row],[Total Cost  (₹)]]</f>
        <v>323368</v>
      </c>
      <c r="M109" s="9">
        <f>IF(Table1[[#This Row],[Profit And Loss]] &gt; 0,Table1[[#This Row],[Profit And Loss]],0)</f>
        <v>323368</v>
      </c>
      <c r="N109" s="9">
        <f>IF(Table1[[#This Row],[Profit And Loss]]&lt;0,Table1[[#This Row],[Profit And Loss]],0)</f>
        <v>0</v>
      </c>
      <c r="O109" s="13">
        <f>IFERROR(Table1[[#This Row],[Profit  (₹)]]/Table1[[#This Row],[Revenue (₹ )]],0)</f>
        <v>0.45953320221461785</v>
      </c>
      <c r="P109" s="13">
        <f>IFERROR(Table1[[#This Row],[Loss  (₹)]]/Table1[[#This Row],[Revenue (₹ )]],0)</f>
        <v>0</v>
      </c>
    </row>
    <row r="110" spans="1:16" x14ac:dyDescent="0.35">
      <c r="A110" s="7">
        <v>45735</v>
      </c>
      <c r="B110" s="8" t="s">
        <v>10</v>
      </c>
      <c r="C110" s="8" t="s">
        <v>18</v>
      </c>
      <c r="D110" s="8" t="s">
        <v>27</v>
      </c>
      <c r="E110" s="8">
        <v>19</v>
      </c>
      <c r="F110" s="9">
        <v>43469</v>
      </c>
      <c r="G110" s="9">
        <v>7735</v>
      </c>
      <c r="H110" s="8" t="s">
        <v>33</v>
      </c>
      <c r="I110" s="10">
        <f>Table1[[#This Row],[Units]]*Table1[[#This Row],[Selling Price (₹)]]</f>
        <v>146965</v>
      </c>
      <c r="J110" s="10">
        <f>Table1[[#This Row],[Units]]*Table1[[#This Row],[Cost Price (₹)]]</f>
        <v>825911</v>
      </c>
      <c r="K110" s="8" t="str">
        <f>TEXT(Table1[[#This Row],[Date]],"mmm")</f>
        <v>Mar</v>
      </c>
      <c r="L110" s="10">
        <f>Table1[[#This Row],[Revenue (₹ )]]-Table1[[#This Row],[Total Cost  (₹)]]</f>
        <v>-678946</v>
      </c>
      <c r="M110" s="9">
        <f>IF(Table1[[#This Row],[Profit And Loss]] &gt; 0,Table1[[#This Row],[Profit And Loss]],0)</f>
        <v>0</v>
      </c>
      <c r="N110" s="9">
        <f>IF(Table1[[#This Row],[Profit And Loss]]&lt;0,Table1[[#This Row],[Profit And Loss]],0)</f>
        <v>-678946</v>
      </c>
      <c r="O110" s="13">
        <f>IFERROR(Table1[[#This Row],[Profit  (₹)]]/Table1[[#This Row],[Revenue (₹ )]],0)</f>
        <v>0</v>
      </c>
      <c r="P110" s="13">
        <f>IFERROR(Table1[[#This Row],[Loss  (₹)]]/Table1[[#This Row],[Revenue (₹ )]],0)</f>
        <v>-4.6197802197802194</v>
      </c>
    </row>
    <row r="111" spans="1:16" x14ac:dyDescent="0.35">
      <c r="A111" s="7">
        <v>45770</v>
      </c>
      <c r="B111" s="8" t="s">
        <v>10</v>
      </c>
      <c r="C111" s="8" t="s">
        <v>12</v>
      </c>
      <c r="D111" s="8" t="s">
        <v>22</v>
      </c>
      <c r="E111" s="8">
        <v>20</v>
      </c>
      <c r="F111" s="9">
        <v>9543</v>
      </c>
      <c r="G111" s="9">
        <v>58122</v>
      </c>
      <c r="H111" s="8" t="s">
        <v>32</v>
      </c>
      <c r="I111" s="10">
        <f>Table1[[#This Row],[Units]]*Table1[[#This Row],[Selling Price (₹)]]</f>
        <v>1162440</v>
      </c>
      <c r="J111" s="10">
        <f>Table1[[#This Row],[Units]]*Table1[[#This Row],[Cost Price (₹)]]</f>
        <v>190860</v>
      </c>
      <c r="K111" s="8" t="str">
        <f>TEXT(Table1[[#This Row],[Date]],"mmm")</f>
        <v>Apr</v>
      </c>
      <c r="L111" s="10">
        <f>Table1[[#This Row],[Revenue (₹ )]]-Table1[[#This Row],[Total Cost  (₹)]]</f>
        <v>971580</v>
      </c>
      <c r="M111" s="9">
        <f>IF(Table1[[#This Row],[Profit And Loss]] &gt; 0,Table1[[#This Row],[Profit And Loss]],0)</f>
        <v>971580</v>
      </c>
      <c r="N111" s="9">
        <f>IF(Table1[[#This Row],[Profit And Loss]]&lt;0,Table1[[#This Row],[Profit And Loss]],0)</f>
        <v>0</v>
      </c>
      <c r="O111" s="13">
        <f>IFERROR(Table1[[#This Row],[Profit  (₹)]]/Table1[[#This Row],[Revenue (₹ )]],0)</f>
        <v>0.83581088056157737</v>
      </c>
      <c r="P111" s="13">
        <f>IFERROR(Table1[[#This Row],[Loss  (₹)]]/Table1[[#This Row],[Revenue (₹ )]],0)</f>
        <v>0</v>
      </c>
    </row>
    <row r="112" spans="1:16" x14ac:dyDescent="0.35">
      <c r="A112" s="7">
        <v>45788</v>
      </c>
      <c r="B112" s="8" t="s">
        <v>10</v>
      </c>
      <c r="C112" s="8" t="s">
        <v>19</v>
      </c>
      <c r="D112" s="8" t="s">
        <v>28</v>
      </c>
      <c r="E112" s="8">
        <v>13</v>
      </c>
      <c r="F112" s="9">
        <v>3238</v>
      </c>
      <c r="G112" s="9">
        <v>15676</v>
      </c>
      <c r="H112" s="8" t="s">
        <v>32</v>
      </c>
      <c r="I112" s="10">
        <f>Table1[[#This Row],[Units]]*Table1[[#This Row],[Selling Price (₹)]]</f>
        <v>203788</v>
      </c>
      <c r="J112" s="10">
        <f>Table1[[#This Row],[Units]]*Table1[[#This Row],[Cost Price (₹)]]</f>
        <v>42094</v>
      </c>
      <c r="K112" s="8" t="str">
        <f>TEXT(Table1[[#This Row],[Date]],"mmm")</f>
        <v>May</v>
      </c>
      <c r="L112" s="10">
        <f>Table1[[#This Row],[Revenue (₹ )]]-Table1[[#This Row],[Total Cost  (₹)]]</f>
        <v>161694</v>
      </c>
      <c r="M112" s="9">
        <f>IF(Table1[[#This Row],[Profit And Loss]] &gt; 0,Table1[[#This Row],[Profit And Loss]],0)</f>
        <v>161694</v>
      </c>
      <c r="N112" s="9">
        <f>IF(Table1[[#This Row],[Profit And Loss]]&lt;0,Table1[[#This Row],[Profit And Loss]],0)</f>
        <v>0</v>
      </c>
      <c r="O112" s="13">
        <f>IFERROR(Table1[[#This Row],[Profit  (₹)]]/Table1[[#This Row],[Revenue (₹ )]],0)</f>
        <v>0.7934422046440418</v>
      </c>
      <c r="P112" s="13">
        <f>IFERROR(Table1[[#This Row],[Loss  (₹)]]/Table1[[#This Row],[Revenue (₹ )]],0)</f>
        <v>0</v>
      </c>
    </row>
    <row r="113" spans="1:16" x14ac:dyDescent="0.35">
      <c r="A113" s="7">
        <v>45812</v>
      </c>
      <c r="B113" s="8" t="s">
        <v>10</v>
      </c>
      <c r="C113" s="8" t="s">
        <v>18</v>
      </c>
      <c r="D113" s="8" t="s">
        <v>26</v>
      </c>
      <c r="E113" s="8">
        <v>19</v>
      </c>
      <c r="F113" s="9">
        <v>51040</v>
      </c>
      <c r="G113" s="9">
        <v>3009</v>
      </c>
      <c r="H113" s="8" t="s">
        <v>33</v>
      </c>
      <c r="I113" s="10">
        <f>Table1[[#This Row],[Units]]*Table1[[#This Row],[Selling Price (₹)]]</f>
        <v>57171</v>
      </c>
      <c r="J113" s="10">
        <f>Table1[[#This Row],[Units]]*Table1[[#This Row],[Cost Price (₹)]]</f>
        <v>969760</v>
      </c>
      <c r="K113" s="8" t="str">
        <f>TEXT(Table1[[#This Row],[Date]],"mmm")</f>
        <v>Jun</v>
      </c>
      <c r="L113" s="10">
        <f>Table1[[#This Row],[Revenue (₹ )]]-Table1[[#This Row],[Total Cost  (₹)]]</f>
        <v>-912589</v>
      </c>
      <c r="M113" s="9">
        <f>IF(Table1[[#This Row],[Profit And Loss]] &gt; 0,Table1[[#This Row],[Profit And Loss]],0)</f>
        <v>0</v>
      </c>
      <c r="N113" s="9">
        <f>IF(Table1[[#This Row],[Profit And Loss]]&lt;0,Table1[[#This Row],[Profit And Loss]],0)</f>
        <v>-912589</v>
      </c>
      <c r="O113" s="13">
        <f>IFERROR(Table1[[#This Row],[Profit  (₹)]]/Table1[[#This Row],[Revenue (₹ )]],0)</f>
        <v>0</v>
      </c>
      <c r="P113" s="13">
        <f>IFERROR(Table1[[#This Row],[Loss  (₹)]]/Table1[[#This Row],[Revenue (₹ )]],0)</f>
        <v>-15.962445995347291</v>
      </c>
    </row>
    <row r="114" spans="1:16" x14ac:dyDescent="0.35">
      <c r="A114" s="7">
        <v>45671</v>
      </c>
      <c r="B114" s="8" t="s">
        <v>10</v>
      </c>
      <c r="C114" s="8" t="s">
        <v>12</v>
      </c>
      <c r="D114" s="8" t="s">
        <v>29</v>
      </c>
      <c r="E114" s="8">
        <v>14</v>
      </c>
      <c r="F114" s="9">
        <v>59907</v>
      </c>
      <c r="G114" s="9">
        <v>5265</v>
      </c>
      <c r="H114" s="8" t="s">
        <v>33</v>
      </c>
      <c r="I114" s="10">
        <f>Table1[[#This Row],[Units]]*Table1[[#This Row],[Selling Price (₹)]]</f>
        <v>73710</v>
      </c>
      <c r="J114" s="10">
        <f>Table1[[#This Row],[Units]]*Table1[[#This Row],[Cost Price (₹)]]</f>
        <v>838698</v>
      </c>
      <c r="K114" s="8" t="str">
        <f>TEXT(Table1[[#This Row],[Date]],"mmm")</f>
        <v>Jan</v>
      </c>
      <c r="L114" s="10">
        <f>Table1[[#This Row],[Revenue (₹ )]]-Table1[[#This Row],[Total Cost  (₹)]]</f>
        <v>-764988</v>
      </c>
      <c r="M114" s="9">
        <f>IF(Table1[[#This Row],[Profit And Loss]] &gt; 0,Table1[[#This Row],[Profit And Loss]],0)</f>
        <v>0</v>
      </c>
      <c r="N114" s="9">
        <f>IF(Table1[[#This Row],[Profit And Loss]]&lt;0,Table1[[#This Row],[Profit And Loss]],0)</f>
        <v>-764988</v>
      </c>
      <c r="O114" s="13">
        <f>IFERROR(Table1[[#This Row],[Profit  (₹)]]/Table1[[#This Row],[Revenue (₹ )]],0)</f>
        <v>0</v>
      </c>
      <c r="P114" s="13">
        <f>IFERROR(Table1[[#This Row],[Loss  (₹)]]/Table1[[#This Row],[Revenue (₹ )]],0)</f>
        <v>-10.378347578347578</v>
      </c>
    </row>
    <row r="115" spans="1:16" x14ac:dyDescent="0.35">
      <c r="A115" s="7">
        <v>45832</v>
      </c>
      <c r="B115" s="8" t="s">
        <v>9</v>
      </c>
      <c r="C115" s="8" t="s">
        <v>14</v>
      </c>
      <c r="D115" s="8" t="s">
        <v>27</v>
      </c>
      <c r="E115" s="8">
        <v>11</v>
      </c>
      <c r="F115" s="9">
        <v>19864</v>
      </c>
      <c r="G115" s="9">
        <v>36439</v>
      </c>
      <c r="H115" s="8" t="s">
        <v>32</v>
      </c>
      <c r="I115" s="10">
        <f>Table1[[#This Row],[Units]]*Table1[[#This Row],[Selling Price (₹)]]</f>
        <v>400829</v>
      </c>
      <c r="J115" s="10">
        <f>Table1[[#This Row],[Units]]*Table1[[#This Row],[Cost Price (₹)]]</f>
        <v>218504</v>
      </c>
      <c r="K115" s="8" t="str">
        <f>TEXT(Table1[[#This Row],[Date]],"mmm")</f>
        <v>Jun</v>
      </c>
      <c r="L115" s="10">
        <f>Table1[[#This Row],[Revenue (₹ )]]-Table1[[#This Row],[Total Cost  (₹)]]</f>
        <v>182325</v>
      </c>
      <c r="M115" s="9">
        <f>IF(Table1[[#This Row],[Profit And Loss]] &gt; 0,Table1[[#This Row],[Profit And Loss]],0)</f>
        <v>182325</v>
      </c>
      <c r="N115" s="9">
        <f>IF(Table1[[#This Row],[Profit And Loss]]&lt;0,Table1[[#This Row],[Profit And Loss]],0)</f>
        <v>0</v>
      </c>
      <c r="O115" s="13">
        <f>IFERROR(Table1[[#This Row],[Profit  (₹)]]/Table1[[#This Row],[Revenue (₹ )]],0)</f>
        <v>0.45486978237602571</v>
      </c>
      <c r="P115" s="13">
        <f>IFERROR(Table1[[#This Row],[Loss  (₹)]]/Table1[[#This Row],[Revenue (₹ )]],0)</f>
        <v>0</v>
      </c>
    </row>
    <row r="116" spans="1:16" x14ac:dyDescent="0.35">
      <c r="A116" s="7">
        <v>45769</v>
      </c>
      <c r="B116" s="8" t="s">
        <v>9</v>
      </c>
      <c r="C116" s="8" t="s">
        <v>15</v>
      </c>
      <c r="D116" s="8" t="s">
        <v>23</v>
      </c>
      <c r="E116" s="8">
        <v>15</v>
      </c>
      <c r="F116" s="9">
        <v>18311</v>
      </c>
      <c r="G116" s="9">
        <v>36725</v>
      </c>
      <c r="H116" s="8" t="s">
        <v>32</v>
      </c>
      <c r="I116" s="10">
        <f>Table1[[#This Row],[Units]]*Table1[[#This Row],[Selling Price (₹)]]</f>
        <v>550875</v>
      </c>
      <c r="J116" s="10">
        <f>Table1[[#This Row],[Units]]*Table1[[#This Row],[Cost Price (₹)]]</f>
        <v>274665</v>
      </c>
      <c r="K116" s="8" t="str">
        <f>TEXT(Table1[[#This Row],[Date]],"mmm")</f>
        <v>Apr</v>
      </c>
      <c r="L116" s="10">
        <f>Table1[[#This Row],[Revenue (₹ )]]-Table1[[#This Row],[Total Cost  (₹)]]</f>
        <v>276210</v>
      </c>
      <c r="M116" s="9">
        <f>IF(Table1[[#This Row],[Profit And Loss]] &gt; 0,Table1[[#This Row],[Profit And Loss]],0)</f>
        <v>276210</v>
      </c>
      <c r="N116" s="9">
        <f>IF(Table1[[#This Row],[Profit And Loss]]&lt;0,Table1[[#This Row],[Profit And Loss]],0)</f>
        <v>0</v>
      </c>
      <c r="O116" s="13">
        <f>IFERROR(Table1[[#This Row],[Profit  (₹)]]/Table1[[#This Row],[Revenue (₹ )]],0)</f>
        <v>0.50140231449965966</v>
      </c>
      <c r="P116" s="13">
        <f>IFERROR(Table1[[#This Row],[Loss  (₹)]]/Table1[[#This Row],[Revenue (₹ )]],0)</f>
        <v>0</v>
      </c>
    </row>
    <row r="117" spans="1:16" x14ac:dyDescent="0.35">
      <c r="A117" s="7">
        <v>45793</v>
      </c>
      <c r="B117" s="8" t="s">
        <v>9</v>
      </c>
      <c r="C117" s="8" t="s">
        <v>15</v>
      </c>
      <c r="D117" s="8" t="s">
        <v>30</v>
      </c>
      <c r="E117" s="8">
        <v>11</v>
      </c>
      <c r="F117" s="9">
        <v>29284</v>
      </c>
      <c r="G117" s="9">
        <v>20497</v>
      </c>
      <c r="H117" s="8" t="s">
        <v>33</v>
      </c>
      <c r="I117" s="10">
        <f>Table1[[#This Row],[Units]]*Table1[[#This Row],[Selling Price (₹)]]</f>
        <v>225467</v>
      </c>
      <c r="J117" s="10">
        <f>Table1[[#This Row],[Units]]*Table1[[#This Row],[Cost Price (₹)]]</f>
        <v>322124</v>
      </c>
      <c r="K117" s="8" t="str">
        <f>TEXT(Table1[[#This Row],[Date]],"mmm")</f>
        <v>May</v>
      </c>
      <c r="L117" s="10">
        <f>Table1[[#This Row],[Revenue (₹ )]]-Table1[[#This Row],[Total Cost  (₹)]]</f>
        <v>-96657</v>
      </c>
      <c r="M117" s="9">
        <f>IF(Table1[[#This Row],[Profit And Loss]] &gt; 0,Table1[[#This Row],[Profit And Loss]],0)</f>
        <v>0</v>
      </c>
      <c r="N117" s="9">
        <f>IF(Table1[[#This Row],[Profit And Loss]]&lt;0,Table1[[#This Row],[Profit And Loss]],0)</f>
        <v>-96657</v>
      </c>
      <c r="O117" s="13">
        <f>IFERROR(Table1[[#This Row],[Profit  (₹)]]/Table1[[#This Row],[Revenue (₹ )]],0)</f>
        <v>0</v>
      </c>
      <c r="P117" s="13">
        <f>IFERROR(Table1[[#This Row],[Loss  (₹)]]/Table1[[#This Row],[Revenue (₹ )]],0)</f>
        <v>-0.42869688247060544</v>
      </c>
    </row>
    <row r="118" spans="1:16" x14ac:dyDescent="0.35">
      <c r="A118" s="7">
        <v>45785</v>
      </c>
      <c r="B118" s="8" t="s">
        <v>8</v>
      </c>
      <c r="C118" s="8" t="s">
        <v>15</v>
      </c>
      <c r="D118" s="8" t="s">
        <v>30</v>
      </c>
      <c r="E118" s="8">
        <v>1</v>
      </c>
      <c r="F118" s="9">
        <v>22720</v>
      </c>
      <c r="G118" s="9">
        <v>2914</v>
      </c>
      <c r="H118" s="8" t="s">
        <v>33</v>
      </c>
      <c r="I118" s="10">
        <f>Table1[[#This Row],[Units]]*Table1[[#This Row],[Selling Price (₹)]]</f>
        <v>2914</v>
      </c>
      <c r="J118" s="10">
        <f>Table1[[#This Row],[Units]]*Table1[[#This Row],[Cost Price (₹)]]</f>
        <v>22720</v>
      </c>
      <c r="K118" s="8" t="str">
        <f>TEXT(Table1[[#This Row],[Date]],"mmm")</f>
        <v>May</v>
      </c>
      <c r="L118" s="10">
        <f>Table1[[#This Row],[Revenue (₹ )]]-Table1[[#This Row],[Total Cost  (₹)]]</f>
        <v>-19806</v>
      </c>
      <c r="M118" s="9">
        <f>IF(Table1[[#This Row],[Profit And Loss]] &gt; 0,Table1[[#This Row],[Profit And Loss]],0)</f>
        <v>0</v>
      </c>
      <c r="N118" s="9">
        <f>IF(Table1[[#This Row],[Profit And Loss]]&lt;0,Table1[[#This Row],[Profit And Loss]],0)</f>
        <v>-19806</v>
      </c>
      <c r="O118" s="13">
        <f>IFERROR(Table1[[#This Row],[Profit  (₹)]]/Table1[[#This Row],[Revenue (₹ )]],0)</f>
        <v>0</v>
      </c>
      <c r="P118" s="13">
        <f>IFERROR(Table1[[#This Row],[Loss  (₹)]]/Table1[[#This Row],[Revenue (₹ )]],0)</f>
        <v>-6.7968428277282085</v>
      </c>
    </row>
    <row r="119" spans="1:16" x14ac:dyDescent="0.35">
      <c r="A119" s="7">
        <v>45759</v>
      </c>
      <c r="B119" s="8" t="s">
        <v>8</v>
      </c>
      <c r="C119" s="8" t="s">
        <v>15</v>
      </c>
      <c r="D119" s="8" t="s">
        <v>27</v>
      </c>
      <c r="E119" s="8">
        <v>13</v>
      </c>
      <c r="F119" s="9">
        <v>52990</v>
      </c>
      <c r="G119" s="9">
        <v>55020</v>
      </c>
      <c r="H119" s="8" t="s">
        <v>32</v>
      </c>
      <c r="I119" s="10">
        <f>Table1[[#This Row],[Units]]*Table1[[#This Row],[Selling Price (₹)]]</f>
        <v>715260</v>
      </c>
      <c r="J119" s="10">
        <f>Table1[[#This Row],[Units]]*Table1[[#This Row],[Cost Price (₹)]]</f>
        <v>688870</v>
      </c>
      <c r="K119" s="8" t="str">
        <f>TEXT(Table1[[#This Row],[Date]],"mmm")</f>
        <v>Apr</v>
      </c>
      <c r="L119" s="10">
        <f>Table1[[#This Row],[Revenue (₹ )]]-Table1[[#This Row],[Total Cost  (₹)]]</f>
        <v>26390</v>
      </c>
      <c r="M119" s="9">
        <f>IF(Table1[[#This Row],[Profit And Loss]] &gt; 0,Table1[[#This Row],[Profit And Loss]],0)</f>
        <v>26390</v>
      </c>
      <c r="N119" s="9">
        <f>IF(Table1[[#This Row],[Profit And Loss]]&lt;0,Table1[[#This Row],[Profit And Loss]],0)</f>
        <v>0</v>
      </c>
      <c r="O119" s="13">
        <f>IFERROR(Table1[[#This Row],[Profit  (₹)]]/Table1[[#This Row],[Revenue (₹ )]],0)</f>
        <v>3.689567430025445E-2</v>
      </c>
      <c r="P119" s="13">
        <f>IFERROR(Table1[[#This Row],[Loss  (₹)]]/Table1[[#This Row],[Revenue (₹ )]],0)</f>
        <v>0</v>
      </c>
    </row>
    <row r="120" spans="1:16" x14ac:dyDescent="0.35">
      <c r="A120" s="7">
        <v>45659</v>
      </c>
      <c r="B120" s="8" t="s">
        <v>10</v>
      </c>
      <c r="C120" s="8" t="s">
        <v>18</v>
      </c>
      <c r="D120" s="8" t="s">
        <v>23</v>
      </c>
      <c r="E120" s="8">
        <v>3</v>
      </c>
      <c r="F120" s="9">
        <v>54128</v>
      </c>
      <c r="G120" s="9">
        <v>38014</v>
      </c>
      <c r="H120" s="8" t="s">
        <v>33</v>
      </c>
      <c r="I120" s="10">
        <f>Table1[[#This Row],[Units]]*Table1[[#This Row],[Selling Price (₹)]]</f>
        <v>114042</v>
      </c>
      <c r="J120" s="10">
        <f>Table1[[#This Row],[Units]]*Table1[[#This Row],[Cost Price (₹)]]</f>
        <v>162384</v>
      </c>
      <c r="K120" s="8" t="str">
        <f>TEXT(Table1[[#This Row],[Date]],"mmm")</f>
        <v>Jan</v>
      </c>
      <c r="L120" s="10">
        <f>Table1[[#This Row],[Revenue (₹ )]]-Table1[[#This Row],[Total Cost  (₹)]]</f>
        <v>-48342</v>
      </c>
      <c r="M120" s="9">
        <f>IF(Table1[[#This Row],[Profit And Loss]] &gt; 0,Table1[[#This Row],[Profit And Loss]],0)</f>
        <v>0</v>
      </c>
      <c r="N120" s="9">
        <f>IF(Table1[[#This Row],[Profit And Loss]]&lt;0,Table1[[#This Row],[Profit And Loss]],0)</f>
        <v>-48342</v>
      </c>
      <c r="O120" s="13">
        <f>IFERROR(Table1[[#This Row],[Profit  (₹)]]/Table1[[#This Row],[Revenue (₹ )]],0)</f>
        <v>0</v>
      </c>
      <c r="P120" s="13">
        <f>IFERROR(Table1[[#This Row],[Loss  (₹)]]/Table1[[#This Row],[Revenue (₹ )]],0)</f>
        <v>-0.4238964591992424</v>
      </c>
    </row>
    <row r="121" spans="1:16" x14ac:dyDescent="0.35">
      <c r="A121" s="7">
        <v>45835</v>
      </c>
      <c r="B121" s="8" t="s">
        <v>8</v>
      </c>
      <c r="C121" s="8" t="s">
        <v>17</v>
      </c>
      <c r="D121" s="8" t="s">
        <v>25</v>
      </c>
      <c r="E121" s="8">
        <v>2</v>
      </c>
      <c r="F121" s="9">
        <v>42558</v>
      </c>
      <c r="G121" s="9">
        <v>66700</v>
      </c>
      <c r="H121" s="8" t="s">
        <v>32</v>
      </c>
      <c r="I121" s="10">
        <f>Table1[[#This Row],[Units]]*Table1[[#This Row],[Selling Price (₹)]]</f>
        <v>133400</v>
      </c>
      <c r="J121" s="10">
        <f>Table1[[#This Row],[Units]]*Table1[[#This Row],[Cost Price (₹)]]</f>
        <v>85116</v>
      </c>
      <c r="K121" s="8" t="str">
        <f>TEXT(Table1[[#This Row],[Date]],"mmm")</f>
        <v>Jun</v>
      </c>
      <c r="L121" s="10">
        <f>Table1[[#This Row],[Revenue (₹ )]]-Table1[[#This Row],[Total Cost  (₹)]]</f>
        <v>48284</v>
      </c>
      <c r="M121" s="9">
        <f>IF(Table1[[#This Row],[Profit And Loss]] &gt; 0,Table1[[#This Row],[Profit And Loss]],0)</f>
        <v>48284</v>
      </c>
      <c r="N121" s="9">
        <f>IF(Table1[[#This Row],[Profit And Loss]]&lt;0,Table1[[#This Row],[Profit And Loss]],0)</f>
        <v>0</v>
      </c>
      <c r="O121" s="13">
        <f>IFERROR(Table1[[#This Row],[Profit  (₹)]]/Table1[[#This Row],[Revenue (₹ )]],0)</f>
        <v>0.36194902548725638</v>
      </c>
      <c r="P121" s="13">
        <f>IFERROR(Table1[[#This Row],[Loss  (₹)]]/Table1[[#This Row],[Revenue (₹ )]],0)</f>
        <v>0</v>
      </c>
    </row>
    <row r="122" spans="1:16" x14ac:dyDescent="0.35">
      <c r="A122" s="7">
        <v>45670</v>
      </c>
      <c r="B122" s="8" t="s">
        <v>8</v>
      </c>
      <c r="C122" s="8" t="s">
        <v>14</v>
      </c>
      <c r="D122" s="8" t="s">
        <v>30</v>
      </c>
      <c r="E122" s="8">
        <v>4</v>
      </c>
      <c r="F122" s="9">
        <v>69498</v>
      </c>
      <c r="G122" s="9">
        <v>70225</v>
      </c>
      <c r="H122" s="8" t="s">
        <v>32</v>
      </c>
      <c r="I122" s="10">
        <f>Table1[[#This Row],[Units]]*Table1[[#This Row],[Selling Price (₹)]]</f>
        <v>280900</v>
      </c>
      <c r="J122" s="10">
        <f>Table1[[#This Row],[Units]]*Table1[[#This Row],[Cost Price (₹)]]</f>
        <v>277992</v>
      </c>
      <c r="K122" s="8" t="str">
        <f>TEXT(Table1[[#This Row],[Date]],"mmm")</f>
        <v>Jan</v>
      </c>
      <c r="L122" s="10">
        <f>Table1[[#This Row],[Revenue (₹ )]]-Table1[[#This Row],[Total Cost  (₹)]]</f>
        <v>2908</v>
      </c>
      <c r="M122" s="9">
        <f>IF(Table1[[#This Row],[Profit And Loss]] &gt; 0,Table1[[#This Row],[Profit And Loss]],0)</f>
        <v>2908</v>
      </c>
      <c r="N122" s="9">
        <f>IF(Table1[[#This Row],[Profit And Loss]]&lt;0,Table1[[#This Row],[Profit And Loss]],0)</f>
        <v>0</v>
      </c>
      <c r="O122" s="13">
        <f>IFERROR(Table1[[#This Row],[Profit  (₹)]]/Table1[[#This Row],[Revenue (₹ )]],0)</f>
        <v>1.0352438590245639E-2</v>
      </c>
      <c r="P122" s="13">
        <f>IFERROR(Table1[[#This Row],[Loss  (₹)]]/Table1[[#This Row],[Revenue (₹ )]],0)</f>
        <v>0</v>
      </c>
    </row>
    <row r="123" spans="1:16" x14ac:dyDescent="0.35">
      <c r="A123" s="7">
        <v>45765</v>
      </c>
      <c r="B123" s="8" t="s">
        <v>11</v>
      </c>
      <c r="C123" s="8" t="s">
        <v>16</v>
      </c>
      <c r="D123" s="8" t="s">
        <v>25</v>
      </c>
      <c r="E123" s="8">
        <v>17</v>
      </c>
      <c r="F123" s="9">
        <v>71449</v>
      </c>
      <c r="G123" s="9">
        <v>24594</v>
      </c>
      <c r="H123" s="8" t="s">
        <v>33</v>
      </c>
      <c r="I123" s="10">
        <f>Table1[[#This Row],[Units]]*Table1[[#This Row],[Selling Price (₹)]]</f>
        <v>418098</v>
      </c>
      <c r="J123" s="10">
        <f>Table1[[#This Row],[Units]]*Table1[[#This Row],[Cost Price (₹)]]</f>
        <v>1214633</v>
      </c>
      <c r="K123" s="8" t="str">
        <f>TEXT(Table1[[#This Row],[Date]],"mmm")</f>
        <v>Apr</v>
      </c>
      <c r="L123" s="10">
        <f>Table1[[#This Row],[Revenue (₹ )]]-Table1[[#This Row],[Total Cost  (₹)]]</f>
        <v>-796535</v>
      </c>
      <c r="M123" s="9">
        <f>IF(Table1[[#This Row],[Profit And Loss]] &gt; 0,Table1[[#This Row],[Profit And Loss]],0)</f>
        <v>0</v>
      </c>
      <c r="N123" s="9">
        <f>IF(Table1[[#This Row],[Profit And Loss]]&lt;0,Table1[[#This Row],[Profit And Loss]],0)</f>
        <v>-796535</v>
      </c>
      <c r="O123" s="13">
        <f>IFERROR(Table1[[#This Row],[Profit  (₹)]]/Table1[[#This Row],[Revenue (₹ )]],0)</f>
        <v>0</v>
      </c>
      <c r="P123" s="13">
        <f>IFERROR(Table1[[#This Row],[Loss  (₹)]]/Table1[[#This Row],[Revenue (₹ )]],0)</f>
        <v>-1.9051394649101407</v>
      </c>
    </row>
    <row r="124" spans="1:16" x14ac:dyDescent="0.35">
      <c r="A124" s="7">
        <v>45829</v>
      </c>
      <c r="B124" s="8" t="s">
        <v>10</v>
      </c>
      <c r="C124" s="8" t="s">
        <v>20</v>
      </c>
      <c r="D124" s="8" t="s">
        <v>22</v>
      </c>
      <c r="E124" s="8">
        <v>13</v>
      </c>
      <c r="F124" s="9">
        <v>56210</v>
      </c>
      <c r="G124" s="9">
        <v>61519</v>
      </c>
      <c r="H124" s="8" t="s">
        <v>32</v>
      </c>
      <c r="I124" s="10">
        <f>Table1[[#This Row],[Units]]*Table1[[#This Row],[Selling Price (₹)]]</f>
        <v>799747</v>
      </c>
      <c r="J124" s="10">
        <f>Table1[[#This Row],[Units]]*Table1[[#This Row],[Cost Price (₹)]]</f>
        <v>730730</v>
      </c>
      <c r="K124" s="8" t="str">
        <f>TEXT(Table1[[#This Row],[Date]],"mmm")</f>
        <v>Jun</v>
      </c>
      <c r="L124" s="10">
        <f>Table1[[#This Row],[Revenue (₹ )]]-Table1[[#This Row],[Total Cost  (₹)]]</f>
        <v>69017</v>
      </c>
      <c r="M124" s="9">
        <f>IF(Table1[[#This Row],[Profit And Loss]] &gt; 0,Table1[[#This Row],[Profit And Loss]],0)</f>
        <v>69017</v>
      </c>
      <c r="N124" s="9">
        <f>IF(Table1[[#This Row],[Profit And Loss]]&lt;0,Table1[[#This Row],[Profit And Loss]],0)</f>
        <v>0</v>
      </c>
      <c r="O124" s="13">
        <f>IFERROR(Table1[[#This Row],[Profit  (₹)]]/Table1[[#This Row],[Revenue (₹ )]],0)</f>
        <v>8.629854191388027E-2</v>
      </c>
      <c r="P124" s="13">
        <f>IFERROR(Table1[[#This Row],[Loss  (₹)]]/Table1[[#This Row],[Revenue (₹ )]],0)</f>
        <v>0</v>
      </c>
    </row>
    <row r="125" spans="1:16" x14ac:dyDescent="0.35">
      <c r="A125" s="7">
        <v>45782</v>
      </c>
      <c r="B125" s="8" t="s">
        <v>10</v>
      </c>
      <c r="C125" s="8" t="s">
        <v>17</v>
      </c>
      <c r="D125" s="8" t="s">
        <v>25</v>
      </c>
      <c r="E125" s="8">
        <v>1</v>
      </c>
      <c r="F125" s="9">
        <v>32921</v>
      </c>
      <c r="G125" s="9">
        <v>73690</v>
      </c>
      <c r="H125" s="8" t="s">
        <v>32</v>
      </c>
      <c r="I125" s="10">
        <f>Table1[[#This Row],[Units]]*Table1[[#This Row],[Selling Price (₹)]]</f>
        <v>73690</v>
      </c>
      <c r="J125" s="10">
        <f>Table1[[#This Row],[Units]]*Table1[[#This Row],[Cost Price (₹)]]</f>
        <v>32921</v>
      </c>
      <c r="K125" s="8" t="str">
        <f>TEXT(Table1[[#This Row],[Date]],"mmm")</f>
        <v>May</v>
      </c>
      <c r="L125" s="10">
        <f>Table1[[#This Row],[Revenue (₹ )]]-Table1[[#This Row],[Total Cost  (₹)]]</f>
        <v>40769</v>
      </c>
      <c r="M125" s="9">
        <f>IF(Table1[[#This Row],[Profit And Loss]] &gt; 0,Table1[[#This Row],[Profit And Loss]],0)</f>
        <v>40769</v>
      </c>
      <c r="N125" s="9">
        <f>IF(Table1[[#This Row],[Profit And Loss]]&lt;0,Table1[[#This Row],[Profit And Loss]],0)</f>
        <v>0</v>
      </c>
      <c r="O125" s="13">
        <f>IFERROR(Table1[[#This Row],[Profit  (₹)]]/Table1[[#This Row],[Revenue (₹ )]],0)</f>
        <v>0.5532501017777175</v>
      </c>
      <c r="P125" s="13">
        <f>IFERROR(Table1[[#This Row],[Loss  (₹)]]/Table1[[#This Row],[Revenue (₹ )]],0)</f>
        <v>0</v>
      </c>
    </row>
    <row r="126" spans="1:16" x14ac:dyDescent="0.35">
      <c r="A126" s="7">
        <v>45778</v>
      </c>
      <c r="B126" s="8" t="s">
        <v>9</v>
      </c>
      <c r="C126" s="8" t="s">
        <v>12</v>
      </c>
      <c r="D126" s="8" t="s">
        <v>25</v>
      </c>
      <c r="E126" s="8">
        <v>2</v>
      </c>
      <c r="F126" s="9">
        <v>45904</v>
      </c>
      <c r="G126" s="9">
        <v>68702</v>
      </c>
      <c r="H126" s="8" t="s">
        <v>32</v>
      </c>
      <c r="I126" s="10">
        <f>Table1[[#This Row],[Units]]*Table1[[#This Row],[Selling Price (₹)]]</f>
        <v>137404</v>
      </c>
      <c r="J126" s="10">
        <f>Table1[[#This Row],[Units]]*Table1[[#This Row],[Cost Price (₹)]]</f>
        <v>91808</v>
      </c>
      <c r="K126" s="8" t="str">
        <f>TEXT(Table1[[#This Row],[Date]],"mmm")</f>
        <v>May</v>
      </c>
      <c r="L126" s="10">
        <f>Table1[[#This Row],[Revenue (₹ )]]-Table1[[#This Row],[Total Cost  (₹)]]</f>
        <v>45596</v>
      </c>
      <c r="M126" s="9">
        <f>IF(Table1[[#This Row],[Profit And Loss]] &gt; 0,Table1[[#This Row],[Profit And Loss]],0)</f>
        <v>45596</v>
      </c>
      <c r="N126" s="9">
        <f>IF(Table1[[#This Row],[Profit And Loss]]&lt;0,Table1[[#This Row],[Profit And Loss]],0)</f>
        <v>0</v>
      </c>
      <c r="O126" s="13">
        <f>IFERROR(Table1[[#This Row],[Profit  (₹)]]/Table1[[#This Row],[Revenue (₹ )]],0)</f>
        <v>0.33183895665337254</v>
      </c>
      <c r="P126" s="13">
        <f>IFERROR(Table1[[#This Row],[Loss  (₹)]]/Table1[[#This Row],[Revenue (₹ )]],0)</f>
        <v>0</v>
      </c>
    </row>
    <row r="127" spans="1:16" x14ac:dyDescent="0.35">
      <c r="A127" s="7">
        <v>45824</v>
      </c>
      <c r="B127" s="8" t="s">
        <v>11</v>
      </c>
      <c r="C127" s="8" t="s">
        <v>15</v>
      </c>
      <c r="D127" s="8" t="s">
        <v>26</v>
      </c>
      <c r="E127" s="8">
        <v>7</v>
      </c>
      <c r="F127" s="9">
        <v>34370</v>
      </c>
      <c r="G127" s="9">
        <v>25723</v>
      </c>
      <c r="H127" s="8" t="s">
        <v>33</v>
      </c>
      <c r="I127" s="10">
        <f>Table1[[#This Row],[Units]]*Table1[[#This Row],[Selling Price (₹)]]</f>
        <v>180061</v>
      </c>
      <c r="J127" s="10">
        <f>Table1[[#This Row],[Units]]*Table1[[#This Row],[Cost Price (₹)]]</f>
        <v>240590</v>
      </c>
      <c r="K127" s="8" t="str">
        <f>TEXT(Table1[[#This Row],[Date]],"mmm")</f>
        <v>Jun</v>
      </c>
      <c r="L127" s="10">
        <f>Table1[[#This Row],[Revenue (₹ )]]-Table1[[#This Row],[Total Cost  (₹)]]</f>
        <v>-60529</v>
      </c>
      <c r="M127" s="9">
        <f>IF(Table1[[#This Row],[Profit And Loss]] &gt; 0,Table1[[#This Row],[Profit And Loss]],0)</f>
        <v>0</v>
      </c>
      <c r="N127" s="9">
        <f>IF(Table1[[#This Row],[Profit And Loss]]&lt;0,Table1[[#This Row],[Profit And Loss]],0)</f>
        <v>-60529</v>
      </c>
      <c r="O127" s="13">
        <f>IFERROR(Table1[[#This Row],[Profit  (₹)]]/Table1[[#This Row],[Revenue (₹ )]],0)</f>
        <v>0</v>
      </c>
      <c r="P127" s="13">
        <f>IFERROR(Table1[[#This Row],[Loss  (₹)]]/Table1[[#This Row],[Revenue (₹ )]],0)</f>
        <v>-0.33615830190879759</v>
      </c>
    </row>
    <row r="128" spans="1:16" x14ac:dyDescent="0.35">
      <c r="A128" s="7">
        <v>45682</v>
      </c>
      <c r="B128" s="8" t="s">
        <v>8</v>
      </c>
      <c r="C128" s="8" t="s">
        <v>15</v>
      </c>
      <c r="D128" s="8" t="s">
        <v>23</v>
      </c>
      <c r="E128" s="8">
        <v>3</v>
      </c>
      <c r="F128" s="9">
        <v>50404</v>
      </c>
      <c r="G128" s="9">
        <v>25476</v>
      </c>
      <c r="H128" s="8" t="s">
        <v>33</v>
      </c>
      <c r="I128" s="10">
        <f>Table1[[#This Row],[Units]]*Table1[[#This Row],[Selling Price (₹)]]</f>
        <v>76428</v>
      </c>
      <c r="J128" s="10">
        <f>Table1[[#This Row],[Units]]*Table1[[#This Row],[Cost Price (₹)]]</f>
        <v>151212</v>
      </c>
      <c r="K128" s="8" t="str">
        <f>TEXT(Table1[[#This Row],[Date]],"mmm")</f>
        <v>Jan</v>
      </c>
      <c r="L128" s="10">
        <f>Table1[[#This Row],[Revenue (₹ )]]-Table1[[#This Row],[Total Cost  (₹)]]</f>
        <v>-74784</v>
      </c>
      <c r="M128" s="9">
        <f>IF(Table1[[#This Row],[Profit And Loss]] &gt; 0,Table1[[#This Row],[Profit And Loss]],0)</f>
        <v>0</v>
      </c>
      <c r="N128" s="9">
        <f>IF(Table1[[#This Row],[Profit And Loss]]&lt;0,Table1[[#This Row],[Profit And Loss]],0)</f>
        <v>-74784</v>
      </c>
      <c r="O128" s="13">
        <f>IFERROR(Table1[[#This Row],[Profit  (₹)]]/Table1[[#This Row],[Revenue (₹ )]],0)</f>
        <v>0</v>
      </c>
      <c r="P128" s="13">
        <f>IFERROR(Table1[[#This Row],[Loss  (₹)]]/Table1[[#This Row],[Revenue (₹ )]],0)</f>
        <v>-0.97848955880043964</v>
      </c>
    </row>
    <row r="129" spans="1:16" x14ac:dyDescent="0.35">
      <c r="A129" s="7">
        <v>45683</v>
      </c>
      <c r="B129" s="8" t="s">
        <v>11</v>
      </c>
      <c r="C129" s="8" t="s">
        <v>16</v>
      </c>
      <c r="D129" s="8" t="s">
        <v>28</v>
      </c>
      <c r="E129" s="8">
        <v>13</v>
      </c>
      <c r="F129" s="9">
        <v>17076</v>
      </c>
      <c r="G129" s="9">
        <v>11410</v>
      </c>
      <c r="H129" s="8" t="s">
        <v>33</v>
      </c>
      <c r="I129" s="10">
        <f>Table1[[#This Row],[Units]]*Table1[[#This Row],[Selling Price (₹)]]</f>
        <v>148330</v>
      </c>
      <c r="J129" s="10">
        <f>Table1[[#This Row],[Units]]*Table1[[#This Row],[Cost Price (₹)]]</f>
        <v>221988</v>
      </c>
      <c r="K129" s="8" t="str">
        <f>TEXT(Table1[[#This Row],[Date]],"mmm")</f>
        <v>Jan</v>
      </c>
      <c r="L129" s="10">
        <f>Table1[[#This Row],[Revenue (₹ )]]-Table1[[#This Row],[Total Cost  (₹)]]</f>
        <v>-73658</v>
      </c>
      <c r="M129" s="9">
        <f>IF(Table1[[#This Row],[Profit And Loss]] &gt; 0,Table1[[#This Row],[Profit And Loss]],0)</f>
        <v>0</v>
      </c>
      <c r="N129" s="9">
        <f>IF(Table1[[#This Row],[Profit And Loss]]&lt;0,Table1[[#This Row],[Profit And Loss]],0)</f>
        <v>-73658</v>
      </c>
      <c r="O129" s="13">
        <f>IFERROR(Table1[[#This Row],[Profit  (₹)]]/Table1[[#This Row],[Revenue (₹ )]],0)</f>
        <v>0</v>
      </c>
      <c r="P129" s="13">
        <f>IFERROR(Table1[[#This Row],[Loss  (₹)]]/Table1[[#This Row],[Revenue (₹ )]],0)</f>
        <v>-0.49658194566170027</v>
      </c>
    </row>
    <row r="130" spans="1:16" x14ac:dyDescent="0.35">
      <c r="A130" s="7">
        <v>45773</v>
      </c>
      <c r="B130" s="8" t="s">
        <v>10</v>
      </c>
      <c r="C130" s="8" t="s">
        <v>16</v>
      </c>
      <c r="D130" s="8" t="s">
        <v>28</v>
      </c>
      <c r="E130" s="8">
        <v>7</v>
      </c>
      <c r="F130" s="9">
        <v>62300</v>
      </c>
      <c r="G130" s="9">
        <v>6683</v>
      </c>
      <c r="H130" s="8" t="s">
        <v>33</v>
      </c>
      <c r="I130" s="10">
        <f>Table1[[#This Row],[Units]]*Table1[[#This Row],[Selling Price (₹)]]</f>
        <v>46781</v>
      </c>
      <c r="J130" s="10">
        <f>Table1[[#This Row],[Units]]*Table1[[#This Row],[Cost Price (₹)]]</f>
        <v>436100</v>
      </c>
      <c r="K130" s="8" t="str">
        <f>TEXT(Table1[[#This Row],[Date]],"mmm")</f>
        <v>Apr</v>
      </c>
      <c r="L130" s="10">
        <f>Table1[[#This Row],[Revenue (₹ )]]-Table1[[#This Row],[Total Cost  (₹)]]</f>
        <v>-389319</v>
      </c>
      <c r="M130" s="9">
        <f>IF(Table1[[#This Row],[Profit And Loss]] &gt; 0,Table1[[#This Row],[Profit And Loss]],0)</f>
        <v>0</v>
      </c>
      <c r="N130" s="9">
        <f>IF(Table1[[#This Row],[Profit And Loss]]&lt;0,Table1[[#This Row],[Profit And Loss]],0)</f>
        <v>-389319</v>
      </c>
      <c r="O130" s="13">
        <f>IFERROR(Table1[[#This Row],[Profit  (₹)]]/Table1[[#This Row],[Revenue (₹ )]],0)</f>
        <v>0</v>
      </c>
      <c r="P130" s="13">
        <f>IFERROR(Table1[[#This Row],[Loss  (₹)]]/Table1[[#This Row],[Revenue (₹ )]],0)</f>
        <v>-8.3221607062696386</v>
      </c>
    </row>
    <row r="131" spans="1:16" x14ac:dyDescent="0.35">
      <c r="A131" s="7">
        <v>45738</v>
      </c>
      <c r="B131" s="8" t="s">
        <v>10</v>
      </c>
      <c r="C131" s="8" t="s">
        <v>18</v>
      </c>
      <c r="D131" s="8" t="s">
        <v>23</v>
      </c>
      <c r="E131" s="8">
        <v>2</v>
      </c>
      <c r="F131" s="9">
        <v>11292</v>
      </c>
      <c r="G131" s="9">
        <v>12523</v>
      </c>
      <c r="H131" s="8" t="s">
        <v>32</v>
      </c>
      <c r="I131" s="10">
        <f>Table1[[#This Row],[Units]]*Table1[[#This Row],[Selling Price (₹)]]</f>
        <v>25046</v>
      </c>
      <c r="J131" s="10">
        <f>Table1[[#This Row],[Units]]*Table1[[#This Row],[Cost Price (₹)]]</f>
        <v>22584</v>
      </c>
      <c r="K131" s="8" t="str">
        <f>TEXT(Table1[[#This Row],[Date]],"mmm")</f>
        <v>Mar</v>
      </c>
      <c r="L131" s="10">
        <f>Table1[[#This Row],[Revenue (₹ )]]-Table1[[#This Row],[Total Cost  (₹)]]</f>
        <v>2462</v>
      </c>
      <c r="M131" s="9">
        <f>IF(Table1[[#This Row],[Profit And Loss]] &gt; 0,Table1[[#This Row],[Profit And Loss]],0)</f>
        <v>2462</v>
      </c>
      <c r="N131" s="9">
        <f>IF(Table1[[#This Row],[Profit And Loss]]&lt;0,Table1[[#This Row],[Profit And Loss]],0)</f>
        <v>0</v>
      </c>
      <c r="O131" s="13">
        <f>IFERROR(Table1[[#This Row],[Profit  (₹)]]/Table1[[#This Row],[Revenue (₹ )]],0)</f>
        <v>9.8299129601533183E-2</v>
      </c>
      <c r="P131" s="13">
        <f>IFERROR(Table1[[#This Row],[Loss  (₹)]]/Table1[[#This Row],[Revenue (₹ )]],0)</f>
        <v>0</v>
      </c>
    </row>
    <row r="132" spans="1:16" x14ac:dyDescent="0.35">
      <c r="A132" s="7">
        <v>45666</v>
      </c>
      <c r="B132" s="8" t="s">
        <v>9</v>
      </c>
      <c r="C132" s="8" t="s">
        <v>16</v>
      </c>
      <c r="D132" s="8" t="s">
        <v>29</v>
      </c>
      <c r="E132" s="8">
        <v>6</v>
      </c>
      <c r="F132" s="9">
        <v>22870</v>
      </c>
      <c r="G132" s="9">
        <v>46206</v>
      </c>
      <c r="H132" s="8" t="s">
        <v>32</v>
      </c>
      <c r="I132" s="10">
        <f>Table1[[#This Row],[Units]]*Table1[[#This Row],[Selling Price (₹)]]</f>
        <v>277236</v>
      </c>
      <c r="J132" s="10">
        <f>Table1[[#This Row],[Units]]*Table1[[#This Row],[Cost Price (₹)]]</f>
        <v>137220</v>
      </c>
      <c r="K132" s="8" t="str">
        <f>TEXT(Table1[[#This Row],[Date]],"mmm")</f>
        <v>Jan</v>
      </c>
      <c r="L132" s="10">
        <f>Table1[[#This Row],[Revenue (₹ )]]-Table1[[#This Row],[Total Cost  (₹)]]</f>
        <v>140016</v>
      </c>
      <c r="M132" s="9">
        <f>IF(Table1[[#This Row],[Profit And Loss]] &gt; 0,Table1[[#This Row],[Profit And Loss]],0)</f>
        <v>140016</v>
      </c>
      <c r="N132" s="9">
        <f>IF(Table1[[#This Row],[Profit And Loss]]&lt;0,Table1[[#This Row],[Profit And Loss]],0)</f>
        <v>0</v>
      </c>
      <c r="O132" s="13">
        <f>IFERROR(Table1[[#This Row],[Profit  (₹)]]/Table1[[#This Row],[Revenue (₹ )]],0)</f>
        <v>0.50504263515560754</v>
      </c>
      <c r="P132" s="13">
        <f>IFERROR(Table1[[#This Row],[Loss  (₹)]]/Table1[[#This Row],[Revenue (₹ )]],0)</f>
        <v>0</v>
      </c>
    </row>
    <row r="133" spans="1:16" x14ac:dyDescent="0.35">
      <c r="A133" s="7">
        <v>45662</v>
      </c>
      <c r="B133" s="8" t="s">
        <v>10</v>
      </c>
      <c r="C133" s="8" t="s">
        <v>21</v>
      </c>
      <c r="D133" s="8" t="s">
        <v>30</v>
      </c>
      <c r="E133" s="8">
        <v>15</v>
      </c>
      <c r="F133" s="9">
        <v>45641</v>
      </c>
      <c r="G133" s="9">
        <v>36801</v>
      </c>
      <c r="H133" s="8" t="s">
        <v>33</v>
      </c>
      <c r="I133" s="10">
        <f>Table1[[#This Row],[Units]]*Table1[[#This Row],[Selling Price (₹)]]</f>
        <v>552015</v>
      </c>
      <c r="J133" s="10">
        <f>Table1[[#This Row],[Units]]*Table1[[#This Row],[Cost Price (₹)]]</f>
        <v>684615</v>
      </c>
      <c r="K133" s="8" t="str">
        <f>TEXT(Table1[[#This Row],[Date]],"mmm")</f>
        <v>Jan</v>
      </c>
      <c r="L133" s="10">
        <f>Table1[[#This Row],[Revenue (₹ )]]-Table1[[#This Row],[Total Cost  (₹)]]</f>
        <v>-132600</v>
      </c>
      <c r="M133" s="9">
        <f>IF(Table1[[#This Row],[Profit And Loss]] &gt; 0,Table1[[#This Row],[Profit And Loss]],0)</f>
        <v>0</v>
      </c>
      <c r="N133" s="9">
        <f>IF(Table1[[#This Row],[Profit And Loss]]&lt;0,Table1[[#This Row],[Profit And Loss]],0)</f>
        <v>-132600</v>
      </c>
      <c r="O133" s="13">
        <f>IFERROR(Table1[[#This Row],[Profit  (₹)]]/Table1[[#This Row],[Revenue (₹ )]],0)</f>
        <v>0</v>
      </c>
      <c r="P133" s="13">
        <f>IFERROR(Table1[[#This Row],[Loss  (₹)]]/Table1[[#This Row],[Revenue (₹ )]],0)</f>
        <v>-0.24021086383522186</v>
      </c>
    </row>
    <row r="134" spans="1:16" x14ac:dyDescent="0.35">
      <c r="A134" s="7">
        <v>45803</v>
      </c>
      <c r="B134" s="8" t="s">
        <v>10</v>
      </c>
      <c r="C134" s="8" t="s">
        <v>16</v>
      </c>
      <c r="D134" s="8" t="s">
        <v>31</v>
      </c>
      <c r="E134" s="8">
        <v>14</v>
      </c>
      <c r="F134" s="9">
        <v>26253</v>
      </c>
      <c r="G134" s="9">
        <v>17728</v>
      </c>
      <c r="H134" s="8" t="s">
        <v>33</v>
      </c>
      <c r="I134" s="10">
        <f>Table1[[#This Row],[Units]]*Table1[[#This Row],[Selling Price (₹)]]</f>
        <v>248192</v>
      </c>
      <c r="J134" s="10">
        <f>Table1[[#This Row],[Units]]*Table1[[#This Row],[Cost Price (₹)]]</f>
        <v>367542</v>
      </c>
      <c r="K134" s="8" t="str">
        <f>TEXT(Table1[[#This Row],[Date]],"mmm")</f>
        <v>May</v>
      </c>
      <c r="L134" s="10">
        <f>Table1[[#This Row],[Revenue (₹ )]]-Table1[[#This Row],[Total Cost  (₹)]]</f>
        <v>-119350</v>
      </c>
      <c r="M134" s="9">
        <f>IF(Table1[[#This Row],[Profit And Loss]] &gt; 0,Table1[[#This Row],[Profit And Loss]],0)</f>
        <v>0</v>
      </c>
      <c r="N134" s="9">
        <f>IF(Table1[[#This Row],[Profit And Loss]]&lt;0,Table1[[#This Row],[Profit And Loss]],0)</f>
        <v>-119350</v>
      </c>
      <c r="O134" s="13">
        <f>IFERROR(Table1[[#This Row],[Profit  (₹)]]/Table1[[#This Row],[Revenue (₹ )]],0)</f>
        <v>0</v>
      </c>
      <c r="P134" s="13">
        <f>IFERROR(Table1[[#This Row],[Loss  (₹)]]/Table1[[#This Row],[Revenue (₹ )]],0)</f>
        <v>-0.48087770758122744</v>
      </c>
    </row>
    <row r="135" spans="1:16" x14ac:dyDescent="0.35">
      <c r="A135" s="7">
        <v>45764</v>
      </c>
      <c r="B135" s="8" t="s">
        <v>9</v>
      </c>
      <c r="C135" s="8" t="s">
        <v>18</v>
      </c>
      <c r="D135" s="8" t="s">
        <v>22</v>
      </c>
      <c r="E135" s="8">
        <v>3</v>
      </c>
      <c r="F135" s="9">
        <v>11089</v>
      </c>
      <c r="G135" s="9">
        <v>68436</v>
      </c>
      <c r="H135" s="8" t="s">
        <v>32</v>
      </c>
      <c r="I135" s="10">
        <f>Table1[[#This Row],[Units]]*Table1[[#This Row],[Selling Price (₹)]]</f>
        <v>205308</v>
      </c>
      <c r="J135" s="10">
        <f>Table1[[#This Row],[Units]]*Table1[[#This Row],[Cost Price (₹)]]</f>
        <v>33267</v>
      </c>
      <c r="K135" s="8" t="str">
        <f>TEXT(Table1[[#This Row],[Date]],"mmm")</f>
        <v>Apr</v>
      </c>
      <c r="L135" s="10">
        <f>Table1[[#This Row],[Revenue (₹ )]]-Table1[[#This Row],[Total Cost  (₹)]]</f>
        <v>172041</v>
      </c>
      <c r="M135" s="9">
        <f>IF(Table1[[#This Row],[Profit And Loss]] &gt; 0,Table1[[#This Row],[Profit And Loss]],0)</f>
        <v>172041</v>
      </c>
      <c r="N135" s="9">
        <f>IF(Table1[[#This Row],[Profit And Loss]]&lt;0,Table1[[#This Row],[Profit And Loss]],0)</f>
        <v>0</v>
      </c>
      <c r="O135" s="13">
        <f>IFERROR(Table1[[#This Row],[Profit  (₹)]]/Table1[[#This Row],[Revenue (₹ )]],0)</f>
        <v>0.83796539832836514</v>
      </c>
      <c r="P135" s="13">
        <f>IFERROR(Table1[[#This Row],[Loss  (₹)]]/Table1[[#This Row],[Revenue (₹ )]],0)</f>
        <v>0</v>
      </c>
    </row>
    <row r="136" spans="1:16" x14ac:dyDescent="0.35">
      <c r="A136" s="7">
        <v>45792</v>
      </c>
      <c r="B136" s="8" t="s">
        <v>11</v>
      </c>
      <c r="C136" s="8" t="s">
        <v>18</v>
      </c>
      <c r="D136" s="8" t="s">
        <v>22</v>
      </c>
      <c r="E136" s="8">
        <v>13</v>
      </c>
      <c r="F136" s="9">
        <v>36134</v>
      </c>
      <c r="G136" s="9">
        <v>8826</v>
      </c>
      <c r="H136" s="8" t="s">
        <v>33</v>
      </c>
      <c r="I136" s="10">
        <f>Table1[[#This Row],[Units]]*Table1[[#This Row],[Selling Price (₹)]]</f>
        <v>114738</v>
      </c>
      <c r="J136" s="10">
        <f>Table1[[#This Row],[Units]]*Table1[[#This Row],[Cost Price (₹)]]</f>
        <v>469742</v>
      </c>
      <c r="K136" s="8" t="str">
        <f>TEXT(Table1[[#This Row],[Date]],"mmm")</f>
        <v>May</v>
      </c>
      <c r="L136" s="10">
        <f>Table1[[#This Row],[Revenue (₹ )]]-Table1[[#This Row],[Total Cost  (₹)]]</f>
        <v>-355004</v>
      </c>
      <c r="M136" s="9">
        <f>IF(Table1[[#This Row],[Profit And Loss]] &gt; 0,Table1[[#This Row],[Profit And Loss]],0)</f>
        <v>0</v>
      </c>
      <c r="N136" s="9">
        <f>IF(Table1[[#This Row],[Profit And Loss]]&lt;0,Table1[[#This Row],[Profit And Loss]],0)</f>
        <v>-355004</v>
      </c>
      <c r="O136" s="13">
        <f>IFERROR(Table1[[#This Row],[Profit  (₹)]]/Table1[[#This Row],[Revenue (₹ )]],0)</f>
        <v>0</v>
      </c>
      <c r="P136" s="13">
        <f>IFERROR(Table1[[#This Row],[Loss  (₹)]]/Table1[[#This Row],[Revenue (₹ )]],0)</f>
        <v>-3.0940403353727621</v>
      </c>
    </row>
    <row r="137" spans="1:16" x14ac:dyDescent="0.35">
      <c r="A137" s="7">
        <v>45730</v>
      </c>
      <c r="B137" s="8" t="s">
        <v>8</v>
      </c>
      <c r="C137" s="8" t="s">
        <v>19</v>
      </c>
      <c r="D137" s="8" t="s">
        <v>25</v>
      </c>
      <c r="E137" s="8">
        <v>11</v>
      </c>
      <c r="F137" s="9">
        <v>5208</v>
      </c>
      <c r="G137" s="9">
        <v>38562</v>
      </c>
      <c r="H137" s="8" t="s">
        <v>32</v>
      </c>
      <c r="I137" s="10">
        <f>Table1[[#This Row],[Units]]*Table1[[#This Row],[Selling Price (₹)]]</f>
        <v>424182</v>
      </c>
      <c r="J137" s="10">
        <f>Table1[[#This Row],[Units]]*Table1[[#This Row],[Cost Price (₹)]]</f>
        <v>57288</v>
      </c>
      <c r="K137" s="8" t="str">
        <f>TEXT(Table1[[#This Row],[Date]],"mmm")</f>
        <v>Mar</v>
      </c>
      <c r="L137" s="10">
        <f>Table1[[#This Row],[Revenue (₹ )]]-Table1[[#This Row],[Total Cost  (₹)]]</f>
        <v>366894</v>
      </c>
      <c r="M137" s="9">
        <f>IF(Table1[[#This Row],[Profit And Loss]] &gt; 0,Table1[[#This Row],[Profit And Loss]],0)</f>
        <v>366894</v>
      </c>
      <c r="N137" s="9">
        <f>IF(Table1[[#This Row],[Profit And Loss]]&lt;0,Table1[[#This Row],[Profit And Loss]],0)</f>
        <v>0</v>
      </c>
      <c r="O137" s="13">
        <f>IFERROR(Table1[[#This Row],[Profit  (₹)]]/Table1[[#This Row],[Revenue (₹ )]],0)</f>
        <v>0.86494476427571187</v>
      </c>
      <c r="P137" s="13">
        <f>IFERROR(Table1[[#This Row],[Loss  (₹)]]/Table1[[#This Row],[Revenue (₹ )]],0)</f>
        <v>0</v>
      </c>
    </row>
    <row r="138" spans="1:16" x14ac:dyDescent="0.35">
      <c r="A138" s="7">
        <v>45820</v>
      </c>
      <c r="B138" s="8" t="s">
        <v>10</v>
      </c>
      <c r="C138" s="8" t="s">
        <v>14</v>
      </c>
      <c r="D138" s="8" t="s">
        <v>27</v>
      </c>
      <c r="E138" s="8">
        <v>18</v>
      </c>
      <c r="F138" s="9">
        <v>65925</v>
      </c>
      <c r="G138" s="9">
        <v>77078</v>
      </c>
      <c r="H138" s="8" t="s">
        <v>32</v>
      </c>
      <c r="I138" s="10">
        <f>Table1[[#This Row],[Units]]*Table1[[#This Row],[Selling Price (₹)]]</f>
        <v>1387404</v>
      </c>
      <c r="J138" s="10">
        <f>Table1[[#This Row],[Units]]*Table1[[#This Row],[Cost Price (₹)]]</f>
        <v>1186650</v>
      </c>
      <c r="K138" s="8" t="str">
        <f>TEXT(Table1[[#This Row],[Date]],"mmm")</f>
        <v>Jun</v>
      </c>
      <c r="L138" s="10">
        <f>Table1[[#This Row],[Revenue (₹ )]]-Table1[[#This Row],[Total Cost  (₹)]]</f>
        <v>200754</v>
      </c>
      <c r="M138" s="9">
        <f>IF(Table1[[#This Row],[Profit And Loss]] &gt; 0,Table1[[#This Row],[Profit And Loss]],0)</f>
        <v>200754</v>
      </c>
      <c r="N138" s="9">
        <f>IF(Table1[[#This Row],[Profit And Loss]]&lt;0,Table1[[#This Row],[Profit And Loss]],0)</f>
        <v>0</v>
      </c>
      <c r="O138" s="13">
        <f>IFERROR(Table1[[#This Row],[Profit  (₹)]]/Table1[[#This Row],[Revenue (₹ )]],0)</f>
        <v>0.14469757907574146</v>
      </c>
      <c r="P138" s="13">
        <f>IFERROR(Table1[[#This Row],[Loss  (₹)]]/Table1[[#This Row],[Revenue (₹ )]],0)</f>
        <v>0</v>
      </c>
    </row>
    <row r="139" spans="1:16" x14ac:dyDescent="0.35">
      <c r="A139" s="7">
        <v>45776</v>
      </c>
      <c r="B139" s="8" t="s">
        <v>8</v>
      </c>
      <c r="C139" s="8" t="s">
        <v>12</v>
      </c>
      <c r="D139" s="8" t="s">
        <v>31</v>
      </c>
      <c r="E139" s="8">
        <v>19</v>
      </c>
      <c r="F139" s="9">
        <v>71156</v>
      </c>
      <c r="G139" s="9">
        <v>88875</v>
      </c>
      <c r="H139" s="8" t="s">
        <v>32</v>
      </c>
      <c r="I139" s="10">
        <f>Table1[[#This Row],[Units]]*Table1[[#This Row],[Selling Price (₹)]]</f>
        <v>1688625</v>
      </c>
      <c r="J139" s="10">
        <f>Table1[[#This Row],[Units]]*Table1[[#This Row],[Cost Price (₹)]]</f>
        <v>1351964</v>
      </c>
      <c r="K139" s="8" t="str">
        <f>TEXT(Table1[[#This Row],[Date]],"mmm")</f>
        <v>Apr</v>
      </c>
      <c r="L139" s="10">
        <f>Table1[[#This Row],[Revenue (₹ )]]-Table1[[#This Row],[Total Cost  (₹)]]</f>
        <v>336661</v>
      </c>
      <c r="M139" s="9">
        <f>IF(Table1[[#This Row],[Profit And Loss]] &gt; 0,Table1[[#This Row],[Profit And Loss]],0)</f>
        <v>336661</v>
      </c>
      <c r="N139" s="9">
        <f>IF(Table1[[#This Row],[Profit And Loss]]&lt;0,Table1[[#This Row],[Profit And Loss]],0)</f>
        <v>0</v>
      </c>
      <c r="O139" s="13">
        <f>IFERROR(Table1[[#This Row],[Profit  (₹)]]/Table1[[#This Row],[Revenue (₹ )]],0)</f>
        <v>0.19936990154711673</v>
      </c>
      <c r="P139" s="13">
        <f>IFERROR(Table1[[#This Row],[Loss  (₹)]]/Table1[[#This Row],[Revenue (₹ )]],0)</f>
        <v>0</v>
      </c>
    </row>
    <row r="140" spans="1:16" x14ac:dyDescent="0.35">
      <c r="A140" s="7">
        <v>45669</v>
      </c>
      <c r="B140" s="8" t="s">
        <v>10</v>
      </c>
      <c r="C140" s="8" t="s">
        <v>12</v>
      </c>
      <c r="D140" s="8" t="s">
        <v>28</v>
      </c>
      <c r="E140" s="8">
        <v>4</v>
      </c>
      <c r="F140" s="9">
        <v>24118</v>
      </c>
      <c r="G140" s="9">
        <v>83077</v>
      </c>
      <c r="H140" s="8" t="s">
        <v>32</v>
      </c>
      <c r="I140" s="10">
        <f>Table1[[#This Row],[Units]]*Table1[[#This Row],[Selling Price (₹)]]</f>
        <v>332308</v>
      </c>
      <c r="J140" s="10">
        <f>Table1[[#This Row],[Units]]*Table1[[#This Row],[Cost Price (₹)]]</f>
        <v>96472</v>
      </c>
      <c r="K140" s="8" t="str">
        <f>TEXT(Table1[[#This Row],[Date]],"mmm")</f>
        <v>Jan</v>
      </c>
      <c r="L140" s="10">
        <f>Table1[[#This Row],[Revenue (₹ )]]-Table1[[#This Row],[Total Cost  (₹)]]</f>
        <v>235836</v>
      </c>
      <c r="M140" s="9">
        <f>IF(Table1[[#This Row],[Profit And Loss]] &gt; 0,Table1[[#This Row],[Profit And Loss]],0)</f>
        <v>235836</v>
      </c>
      <c r="N140" s="9">
        <f>IF(Table1[[#This Row],[Profit And Loss]]&lt;0,Table1[[#This Row],[Profit And Loss]],0)</f>
        <v>0</v>
      </c>
      <c r="O140" s="13">
        <f>IFERROR(Table1[[#This Row],[Profit  (₹)]]/Table1[[#This Row],[Revenue (₹ )]],0)</f>
        <v>0.70969100954536157</v>
      </c>
      <c r="P140" s="13">
        <f>IFERROR(Table1[[#This Row],[Loss  (₹)]]/Table1[[#This Row],[Revenue (₹ )]],0)</f>
        <v>0</v>
      </c>
    </row>
    <row r="141" spans="1:16" x14ac:dyDescent="0.35">
      <c r="A141" s="7">
        <v>45836</v>
      </c>
      <c r="B141" s="8" t="s">
        <v>9</v>
      </c>
      <c r="C141" s="8" t="s">
        <v>13</v>
      </c>
      <c r="D141" s="8" t="s">
        <v>29</v>
      </c>
      <c r="E141" s="8">
        <v>10</v>
      </c>
      <c r="F141" s="9">
        <v>67897</v>
      </c>
      <c r="G141" s="9">
        <v>47584</v>
      </c>
      <c r="H141" s="8" t="s">
        <v>33</v>
      </c>
      <c r="I141" s="10">
        <f>Table1[[#This Row],[Units]]*Table1[[#This Row],[Selling Price (₹)]]</f>
        <v>475840</v>
      </c>
      <c r="J141" s="10">
        <f>Table1[[#This Row],[Units]]*Table1[[#This Row],[Cost Price (₹)]]</f>
        <v>678970</v>
      </c>
      <c r="K141" s="8" t="str">
        <f>TEXT(Table1[[#This Row],[Date]],"mmm")</f>
        <v>Jun</v>
      </c>
      <c r="L141" s="10">
        <f>Table1[[#This Row],[Revenue (₹ )]]-Table1[[#This Row],[Total Cost  (₹)]]</f>
        <v>-203130</v>
      </c>
      <c r="M141" s="9">
        <f>IF(Table1[[#This Row],[Profit And Loss]] &gt; 0,Table1[[#This Row],[Profit And Loss]],0)</f>
        <v>0</v>
      </c>
      <c r="N141" s="9">
        <f>IF(Table1[[#This Row],[Profit And Loss]]&lt;0,Table1[[#This Row],[Profit And Loss]],0)</f>
        <v>-203130</v>
      </c>
      <c r="O141" s="13">
        <f>IFERROR(Table1[[#This Row],[Profit  (₹)]]/Table1[[#This Row],[Revenue (₹ )]],0)</f>
        <v>0</v>
      </c>
      <c r="P141" s="13">
        <f>IFERROR(Table1[[#This Row],[Loss  (₹)]]/Table1[[#This Row],[Revenue (₹ )]],0)</f>
        <v>-0.42688718897108274</v>
      </c>
    </row>
    <row r="142" spans="1:16" x14ac:dyDescent="0.35">
      <c r="A142" s="7">
        <v>45749</v>
      </c>
      <c r="B142" s="8" t="s">
        <v>10</v>
      </c>
      <c r="C142" s="8" t="s">
        <v>13</v>
      </c>
      <c r="D142" s="8" t="s">
        <v>28</v>
      </c>
      <c r="E142" s="8">
        <v>8</v>
      </c>
      <c r="F142" s="9">
        <v>10037</v>
      </c>
      <c r="G142" s="9">
        <v>81944</v>
      </c>
      <c r="H142" s="8" t="s">
        <v>32</v>
      </c>
      <c r="I142" s="10">
        <f>Table1[[#This Row],[Units]]*Table1[[#This Row],[Selling Price (₹)]]</f>
        <v>655552</v>
      </c>
      <c r="J142" s="10">
        <f>Table1[[#This Row],[Units]]*Table1[[#This Row],[Cost Price (₹)]]</f>
        <v>80296</v>
      </c>
      <c r="K142" s="8" t="str">
        <f>TEXT(Table1[[#This Row],[Date]],"mmm")</f>
        <v>Apr</v>
      </c>
      <c r="L142" s="10">
        <f>Table1[[#This Row],[Revenue (₹ )]]-Table1[[#This Row],[Total Cost  (₹)]]</f>
        <v>575256</v>
      </c>
      <c r="M142" s="9">
        <f>IF(Table1[[#This Row],[Profit And Loss]] &gt; 0,Table1[[#This Row],[Profit And Loss]],0)</f>
        <v>575256</v>
      </c>
      <c r="N142" s="9">
        <f>IF(Table1[[#This Row],[Profit And Loss]]&lt;0,Table1[[#This Row],[Profit And Loss]],0)</f>
        <v>0</v>
      </c>
      <c r="O142" s="13">
        <f>IFERROR(Table1[[#This Row],[Profit  (₹)]]/Table1[[#This Row],[Revenue (₹ )]],0)</f>
        <v>0.87751391193986139</v>
      </c>
      <c r="P142" s="13">
        <f>IFERROR(Table1[[#This Row],[Loss  (₹)]]/Table1[[#This Row],[Revenue (₹ )]],0)</f>
        <v>0</v>
      </c>
    </row>
    <row r="143" spans="1:16" x14ac:dyDescent="0.35">
      <c r="A143" s="7">
        <v>45728</v>
      </c>
      <c r="B143" s="8" t="s">
        <v>8</v>
      </c>
      <c r="C143" s="8" t="s">
        <v>14</v>
      </c>
      <c r="D143" s="8" t="s">
        <v>22</v>
      </c>
      <c r="E143" s="8">
        <v>20</v>
      </c>
      <c r="F143" s="9">
        <v>45603</v>
      </c>
      <c r="G143" s="9">
        <v>19309</v>
      </c>
      <c r="H143" s="8" t="s">
        <v>33</v>
      </c>
      <c r="I143" s="10">
        <f>Table1[[#This Row],[Units]]*Table1[[#This Row],[Selling Price (₹)]]</f>
        <v>386180</v>
      </c>
      <c r="J143" s="10">
        <f>Table1[[#This Row],[Units]]*Table1[[#This Row],[Cost Price (₹)]]</f>
        <v>912060</v>
      </c>
      <c r="K143" s="8" t="str">
        <f>TEXT(Table1[[#This Row],[Date]],"mmm")</f>
        <v>Mar</v>
      </c>
      <c r="L143" s="10">
        <f>Table1[[#This Row],[Revenue (₹ )]]-Table1[[#This Row],[Total Cost  (₹)]]</f>
        <v>-525880</v>
      </c>
      <c r="M143" s="9">
        <f>IF(Table1[[#This Row],[Profit And Loss]] &gt; 0,Table1[[#This Row],[Profit And Loss]],0)</f>
        <v>0</v>
      </c>
      <c r="N143" s="9">
        <f>IF(Table1[[#This Row],[Profit And Loss]]&lt;0,Table1[[#This Row],[Profit And Loss]],0)</f>
        <v>-525880</v>
      </c>
      <c r="O143" s="13">
        <f>IFERROR(Table1[[#This Row],[Profit  (₹)]]/Table1[[#This Row],[Revenue (₹ )]],0)</f>
        <v>0</v>
      </c>
      <c r="P143" s="13">
        <f>IFERROR(Table1[[#This Row],[Loss  (₹)]]/Table1[[#This Row],[Revenue (₹ )]],0)</f>
        <v>-1.3617484074783779</v>
      </c>
    </row>
    <row r="144" spans="1:16" x14ac:dyDescent="0.35">
      <c r="A144" s="7">
        <v>45834</v>
      </c>
      <c r="B144" s="8" t="s">
        <v>10</v>
      </c>
      <c r="C144" s="8" t="s">
        <v>12</v>
      </c>
      <c r="D144" s="8" t="s">
        <v>25</v>
      </c>
      <c r="E144" s="8">
        <v>10</v>
      </c>
      <c r="F144" s="9">
        <v>25386</v>
      </c>
      <c r="G144" s="9">
        <v>78490</v>
      </c>
      <c r="H144" s="8" t="s">
        <v>32</v>
      </c>
      <c r="I144" s="10">
        <f>Table1[[#This Row],[Units]]*Table1[[#This Row],[Selling Price (₹)]]</f>
        <v>784900</v>
      </c>
      <c r="J144" s="10">
        <f>Table1[[#This Row],[Units]]*Table1[[#This Row],[Cost Price (₹)]]</f>
        <v>253860</v>
      </c>
      <c r="K144" s="8" t="str">
        <f>TEXT(Table1[[#This Row],[Date]],"mmm")</f>
        <v>Jun</v>
      </c>
      <c r="L144" s="10">
        <f>Table1[[#This Row],[Revenue (₹ )]]-Table1[[#This Row],[Total Cost  (₹)]]</f>
        <v>531040</v>
      </c>
      <c r="M144" s="9">
        <f>IF(Table1[[#This Row],[Profit And Loss]] &gt; 0,Table1[[#This Row],[Profit And Loss]],0)</f>
        <v>531040</v>
      </c>
      <c r="N144" s="9">
        <f>IF(Table1[[#This Row],[Profit And Loss]]&lt;0,Table1[[#This Row],[Profit And Loss]],0)</f>
        <v>0</v>
      </c>
      <c r="O144" s="13">
        <f>IFERROR(Table1[[#This Row],[Profit  (₹)]]/Table1[[#This Row],[Revenue (₹ )]],0)</f>
        <v>0.67657026372786344</v>
      </c>
      <c r="P144" s="13">
        <f>IFERROR(Table1[[#This Row],[Loss  (₹)]]/Table1[[#This Row],[Revenue (₹ )]],0)</f>
        <v>0</v>
      </c>
    </row>
    <row r="145" spans="1:16" x14ac:dyDescent="0.35">
      <c r="A145" s="7">
        <v>45785</v>
      </c>
      <c r="B145" s="8" t="s">
        <v>11</v>
      </c>
      <c r="C145" s="8" t="s">
        <v>17</v>
      </c>
      <c r="D145" s="8" t="s">
        <v>24</v>
      </c>
      <c r="E145" s="8">
        <v>20</v>
      </c>
      <c r="F145" s="9">
        <v>77489</v>
      </c>
      <c r="G145" s="9">
        <v>10065</v>
      </c>
      <c r="H145" s="8" t="s">
        <v>33</v>
      </c>
      <c r="I145" s="10">
        <f>Table1[[#This Row],[Units]]*Table1[[#This Row],[Selling Price (₹)]]</f>
        <v>201300</v>
      </c>
      <c r="J145" s="10">
        <f>Table1[[#This Row],[Units]]*Table1[[#This Row],[Cost Price (₹)]]</f>
        <v>1549780</v>
      </c>
      <c r="K145" s="8" t="str">
        <f>TEXT(Table1[[#This Row],[Date]],"mmm")</f>
        <v>May</v>
      </c>
      <c r="L145" s="10">
        <f>Table1[[#This Row],[Revenue (₹ )]]-Table1[[#This Row],[Total Cost  (₹)]]</f>
        <v>-1348480</v>
      </c>
      <c r="M145" s="9">
        <f>IF(Table1[[#This Row],[Profit And Loss]] &gt; 0,Table1[[#This Row],[Profit And Loss]],0)</f>
        <v>0</v>
      </c>
      <c r="N145" s="9">
        <f>IF(Table1[[#This Row],[Profit And Loss]]&lt;0,Table1[[#This Row],[Profit And Loss]],0)</f>
        <v>-1348480</v>
      </c>
      <c r="O145" s="13">
        <f>IFERROR(Table1[[#This Row],[Profit  (₹)]]/Table1[[#This Row],[Revenue (₹ )]],0)</f>
        <v>0</v>
      </c>
      <c r="P145" s="13">
        <f>IFERROR(Table1[[#This Row],[Loss  (₹)]]/Table1[[#This Row],[Revenue (₹ )]],0)</f>
        <v>-6.6988574267262795</v>
      </c>
    </row>
    <row r="146" spans="1:16" x14ac:dyDescent="0.35">
      <c r="A146" s="7">
        <v>45737</v>
      </c>
      <c r="B146" s="8" t="s">
        <v>11</v>
      </c>
      <c r="C146" s="8" t="s">
        <v>15</v>
      </c>
      <c r="D146" s="8" t="s">
        <v>29</v>
      </c>
      <c r="E146" s="8">
        <v>10</v>
      </c>
      <c r="F146" s="9">
        <v>11873</v>
      </c>
      <c r="G146" s="9">
        <v>36676</v>
      </c>
      <c r="H146" s="8" t="s">
        <v>32</v>
      </c>
      <c r="I146" s="10">
        <f>Table1[[#This Row],[Units]]*Table1[[#This Row],[Selling Price (₹)]]</f>
        <v>366760</v>
      </c>
      <c r="J146" s="10">
        <f>Table1[[#This Row],[Units]]*Table1[[#This Row],[Cost Price (₹)]]</f>
        <v>118730</v>
      </c>
      <c r="K146" s="8" t="str">
        <f>TEXT(Table1[[#This Row],[Date]],"mmm")</f>
        <v>Mar</v>
      </c>
      <c r="L146" s="10">
        <f>Table1[[#This Row],[Revenue (₹ )]]-Table1[[#This Row],[Total Cost  (₹)]]</f>
        <v>248030</v>
      </c>
      <c r="M146" s="9">
        <f>IF(Table1[[#This Row],[Profit And Loss]] &gt; 0,Table1[[#This Row],[Profit And Loss]],0)</f>
        <v>248030</v>
      </c>
      <c r="N146" s="9">
        <f>IF(Table1[[#This Row],[Profit And Loss]]&lt;0,Table1[[#This Row],[Profit And Loss]],0)</f>
        <v>0</v>
      </c>
      <c r="O146" s="13">
        <f>IFERROR(Table1[[#This Row],[Profit  (₹)]]/Table1[[#This Row],[Revenue (₹ )]],0)</f>
        <v>0.67627331224779152</v>
      </c>
      <c r="P146" s="13">
        <f>IFERROR(Table1[[#This Row],[Loss  (₹)]]/Table1[[#This Row],[Revenue (₹ )]],0)</f>
        <v>0</v>
      </c>
    </row>
    <row r="147" spans="1:16" x14ac:dyDescent="0.35">
      <c r="A147" s="7">
        <v>45748</v>
      </c>
      <c r="B147" s="8" t="s">
        <v>8</v>
      </c>
      <c r="C147" s="8" t="s">
        <v>16</v>
      </c>
      <c r="D147" s="8" t="s">
        <v>24</v>
      </c>
      <c r="E147" s="8">
        <v>8</v>
      </c>
      <c r="F147" s="9">
        <v>32998</v>
      </c>
      <c r="G147" s="9">
        <v>73007</v>
      </c>
      <c r="H147" s="8" t="s">
        <v>32</v>
      </c>
      <c r="I147" s="10">
        <f>Table1[[#This Row],[Units]]*Table1[[#This Row],[Selling Price (₹)]]</f>
        <v>584056</v>
      </c>
      <c r="J147" s="10">
        <f>Table1[[#This Row],[Units]]*Table1[[#This Row],[Cost Price (₹)]]</f>
        <v>263984</v>
      </c>
      <c r="K147" s="8" t="str">
        <f>TEXT(Table1[[#This Row],[Date]],"mmm")</f>
        <v>Apr</v>
      </c>
      <c r="L147" s="10">
        <f>Table1[[#This Row],[Revenue (₹ )]]-Table1[[#This Row],[Total Cost  (₹)]]</f>
        <v>320072</v>
      </c>
      <c r="M147" s="9">
        <f>IF(Table1[[#This Row],[Profit And Loss]] &gt; 0,Table1[[#This Row],[Profit And Loss]],0)</f>
        <v>320072</v>
      </c>
      <c r="N147" s="9">
        <f>IF(Table1[[#This Row],[Profit And Loss]]&lt;0,Table1[[#This Row],[Profit And Loss]],0)</f>
        <v>0</v>
      </c>
      <c r="O147" s="13">
        <f>IFERROR(Table1[[#This Row],[Profit  (₹)]]/Table1[[#This Row],[Revenue (₹ )]],0)</f>
        <v>0.54801594367663375</v>
      </c>
      <c r="P147" s="13">
        <f>IFERROR(Table1[[#This Row],[Loss  (₹)]]/Table1[[#This Row],[Revenue (₹ )]],0)</f>
        <v>0</v>
      </c>
    </row>
    <row r="148" spans="1:16" x14ac:dyDescent="0.35">
      <c r="A148" s="7">
        <v>45822</v>
      </c>
      <c r="B148" s="8" t="s">
        <v>10</v>
      </c>
      <c r="C148" s="8" t="s">
        <v>14</v>
      </c>
      <c r="D148" s="8" t="s">
        <v>30</v>
      </c>
      <c r="E148" s="8">
        <v>2</v>
      </c>
      <c r="F148" s="9">
        <v>51314</v>
      </c>
      <c r="G148" s="9">
        <v>18981</v>
      </c>
      <c r="H148" s="8" t="s">
        <v>33</v>
      </c>
      <c r="I148" s="10">
        <f>Table1[[#This Row],[Units]]*Table1[[#This Row],[Selling Price (₹)]]</f>
        <v>37962</v>
      </c>
      <c r="J148" s="10">
        <f>Table1[[#This Row],[Units]]*Table1[[#This Row],[Cost Price (₹)]]</f>
        <v>102628</v>
      </c>
      <c r="K148" s="8" t="str">
        <f>TEXT(Table1[[#This Row],[Date]],"mmm")</f>
        <v>Jun</v>
      </c>
      <c r="L148" s="10">
        <f>Table1[[#This Row],[Revenue (₹ )]]-Table1[[#This Row],[Total Cost  (₹)]]</f>
        <v>-64666</v>
      </c>
      <c r="M148" s="9">
        <f>IF(Table1[[#This Row],[Profit And Loss]] &gt; 0,Table1[[#This Row],[Profit And Loss]],0)</f>
        <v>0</v>
      </c>
      <c r="N148" s="9">
        <f>IF(Table1[[#This Row],[Profit And Loss]]&lt;0,Table1[[#This Row],[Profit And Loss]],0)</f>
        <v>-64666</v>
      </c>
      <c r="O148" s="13">
        <f>IFERROR(Table1[[#This Row],[Profit  (₹)]]/Table1[[#This Row],[Revenue (₹ )]],0)</f>
        <v>0</v>
      </c>
      <c r="P148" s="13">
        <f>IFERROR(Table1[[#This Row],[Loss  (₹)]]/Table1[[#This Row],[Revenue (₹ )]],0)</f>
        <v>-1.7034402823876509</v>
      </c>
    </row>
    <row r="149" spans="1:16" x14ac:dyDescent="0.35">
      <c r="A149" s="7">
        <v>45740</v>
      </c>
      <c r="B149" s="8" t="s">
        <v>10</v>
      </c>
      <c r="C149" s="8" t="s">
        <v>20</v>
      </c>
      <c r="D149" s="8" t="s">
        <v>25</v>
      </c>
      <c r="E149" s="8">
        <v>6</v>
      </c>
      <c r="F149" s="9">
        <v>21555</v>
      </c>
      <c r="G149" s="9">
        <v>2433</v>
      </c>
      <c r="H149" s="8" t="s">
        <v>33</v>
      </c>
      <c r="I149" s="10">
        <f>Table1[[#This Row],[Units]]*Table1[[#This Row],[Selling Price (₹)]]</f>
        <v>14598</v>
      </c>
      <c r="J149" s="10">
        <f>Table1[[#This Row],[Units]]*Table1[[#This Row],[Cost Price (₹)]]</f>
        <v>129330</v>
      </c>
      <c r="K149" s="8" t="str">
        <f>TEXT(Table1[[#This Row],[Date]],"mmm")</f>
        <v>Mar</v>
      </c>
      <c r="L149" s="10">
        <f>Table1[[#This Row],[Revenue (₹ )]]-Table1[[#This Row],[Total Cost  (₹)]]</f>
        <v>-114732</v>
      </c>
      <c r="M149" s="9">
        <f>IF(Table1[[#This Row],[Profit And Loss]] &gt; 0,Table1[[#This Row],[Profit And Loss]],0)</f>
        <v>0</v>
      </c>
      <c r="N149" s="9">
        <f>IF(Table1[[#This Row],[Profit And Loss]]&lt;0,Table1[[#This Row],[Profit And Loss]],0)</f>
        <v>-114732</v>
      </c>
      <c r="O149" s="13">
        <f>IFERROR(Table1[[#This Row],[Profit  (₹)]]/Table1[[#This Row],[Revenue (₹ )]],0)</f>
        <v>0</v>
      </c>
      <c r="P149" s="13">
        <f>IFERROR(Table1[[#This Row],[Loss  (₹)]]/Table1[[#This Row],[Revenue (₹ )]],0)</f>
        <v>-7.8594327990135637</v>
      </c>
    </row>
    <row r="150" spans="1:16" x14ac:dyDescent="0.35">
      <c r="A150" s="7">
        <v>45713</v>
      </c>
      <c r="B150" s="8" t="s">
        <v>8</v>
      </c>
      <c r="C150" s="8" t="s">
        <v>15</v>
      </c>
      <c r="D150" s="8" t="s">
        <v>27</v>
      </c>
      <c r="E150" s="8">
        <v>10</v>
      </c>
      <c r="F150" s="9">
        <v>44396</v>
      </c>
      <c r="G150" s="9">
        <v>14334</v>
      </c>
      <c r="H150" s="8" t="s">
        <v>33</v>
      </c>
      <c r="I150" s="10">
        <f>Table1[[#This Row],[Units]]*Table1[[#This Row],[Selling Price (₹)]]</f>
        <v>143340</v>
      </c>
      <c r="J150" s="10">
        <f>Table1[[#This Row],[Units]]*Table1[[#This Row],[Cost Price (₹)]]</f>
        <v>443960</v>
      </c>
      <c r="K150" s="8" t="str">
        <f>TEXT(Table1[[#This Row],[Date]],"mmm")</f>
        <v>Feb</v>
      </c>
      <c r="L150" s="10">
        <f>Table1[[#This Row],[Revenue (₹ )]]-Table1[[#This Row],[Total Cost  (₹)]]</f>
        <v>-300620</v>
      </c>
      <c r="M150" s="9">
        <f>IF(Table1[[#This Row],[Profit And Loss]] &gt; 0,Table1[[#This Row],[Profit And Loss]],0)</f>
        <v>0</v>
      </c>
      <c r="N150" s="9">
        <f>IF(Table1[[#This Row],[Profit And Loss]]&lt;0,Table1[[#This Row],[Profit And Loss]],0)</f>
        <v>-300620</v>
      </c>
      <c r="O150" s="13">
        <f>IFERROR(Table1[[#This Row],[Profit  (₹)]]/Table1[[#This Row],[Revenue (₹ )]],0)</f>
        <v>0</v>
      </c>
      <c r="P150" s="13">
        <f>IFERROR(Table1[[#This Row],[Loss  (₹)]]/Table1[[#This Row],[Revenue (₹ )]],0)</f>
        <v>-2.0972512906376446</v>
      </c>
    </row>
    <row r="151" spans="1:16" x14ac:dyDescent="0.35">
      <c r="A151" s="7">
        <v>45708</v>
      </c>
      <c r="B151" s="8" t="s">
        <v>8</v>
      </c>
      <c r="C151" s="8" t="s">
        <v>20</v>
      </c>
      <c r="D151" s="8" t="s">
        <v>26</v>
      </c>
      <c r="E151" s="8">
        <v>9</v>
      </c>
      <c r="F151" s="9">
        <v>20425</v>
      </c>
      <c r="G151" s="9">
        <v>31172</v>
      </c>
      <c r="H151" s="8" t="s">
        <v>32</v>
      </c>
      <c r="I151" s="10">
        <f>Table1[[#This Row],[Units]]*Table1[[#This Row],[Selling Price (₹)]]</f>
        <v>280548</v>
      </c>
      <c r="J151" s="10">
        <f>Table1[[#This Row],[Units]]*Table1[[#This Row],[Cost Price (₹)]]</f>
        <v>183825</v>
      </c>
      <c r="K151" s="8" t="str">
        <f>TEXT(Table1[[#This Row],[Date]],"mmm")</f>
        <v>Feb</v>
      </c>
      <c r="L151" s="10">
        <f>Table1[[#This Row],[Revenue (₹ )]]-Table1[[#This Row],[Total Cost  (₹)]]</f>
        <v>96723</v>
      </c>
      <c r="M151" s="9">
        <f>IF(Table1[[#This Row],[Profit And Loss]] &gt; 0,Table1[[#This Row],[Profit And Loss]],0)</f>
        <v>96723</v>
      </c>
      <c r="N151" s="9">
        <f>IF(Table1[[#This Row],[Profit And Loss]]&lt;0,Table1[[#This Row],[Profit And Loss]],0)</f>
        <v>0</v>
      </c>
      <c r="O151" s="13">
        <f>IFERROR(Table1[[#This Row],[Profit  (₹)]]/Table1[[#This Row],[Revenue (₹ )]],0)</f>
        <v>0.34476453227255227</v>
      </c>
      <c r="P151" s="13">
        <f>IFERROR(Table1[[#This Row],[Loss  (₹)]]/Table1[[#This Row],[Revenue (₹ )]],0)</f>
        <v>0</v>
      </c>
    </row>
    <row r="152" spans="1:16" x14ac:dyDescent="0.35">
      <c r="A152" s="7">
        <v>45837</v>
      </c>
      <c r="B152" s="8" t="s">
        <v>8</v>
      </c>
      <c r="C152" s="8" t="s">
        <v>13</v>
      </c>
      <c r="D152" s="8" t="s">
        <v>22</v>
      </c>
      <c r="E152" s="8">
        <v>13</v>
      </c>
      <c r="F152" s="9">
        <v>14998</v>
      </c>
      <c r="G152" s="9">
        <v>2080</v>
      </c>
      <c r="H152" s="8" t="s">
        <v>33</v>
      </c>
      <c r="I152" s="10">
        <f>Table1[[#This Row],[Units]]*Table1[[#This Row],[Selling Price (₹)]]</f>
        <v>27040</v>
      </c>
      <c r="J152" s="10">
        <f>Table1[[#This Row],[Units]]*Table1[[#This Row],[Cost Price (₹)]]</f>
        <v>194974</v>
      </c>
      <c r="K152" s="8" t="str">
        <f>TEXT(Table1[[#This Row],[Date]],"mmm")</f>
        <v>Jun</v>
      </c>
      <c r="L152" s="10">
        <f>Table1[[#This Row],[Revenue (₹ )]]-Table1[[#This Row],[Total Cost  (₹)]]</f>
        <v>-167934</v>
      </c>
      <c r="M152" s="9">
        <f>IF(Table1[[#This Row],[Profit And Loss]] &gt; 0,Table1[[#This Row],[Profit And Loss]],0)</f>
        <v>0</v>
      </c>
      <c r="N152" s="9">
        <f>IF(Table1[[#This Row],[Profit And Loss]]&lt;0,Table1[[#This Row],[Profit And Loss]],0)</f>
        <v>-167934</v>
      </c>
      <c r="O152" s="13">
        <f>IFERROR(Table1[[#This Row],[Profit  (₹)]]/Table1[[#This Row],[Revenue (₹ )]],0)</f>
        <v>0</v>
      </c>
      <c r="P152" s="13">
        <f>IFERROR(Table1[[#This Row],[Loss  (₹)]]/Table1[[#This Row],[Revenue (₹ )]],0)</f>
        <v>-6.210576923076923</v>
      </c>
    </row>
    <row r="153" spans="1:16" x14ac:dyDescent="0.35">
      <c r="A153" s="7">
        <v>45824</v>
      </c>
      <c r="B153" s="8" t="s">
        <v>9</v>
      </c>
      <c r="C153" s="8" t="s">
        <v>20</v>
      </c>
      <c r="D153" s="8" t="s">
        <v>30</v>
      </c>
      <c r="E153" s="8">
        <v>18</v>
      </c>
      <c r="F153" s="9">
        <v>58389</v>
      </c>
      <c r="G153" s="9">
        <v>82258</v>
      </c>
      <c r="H153" s="8" t="s">
        <v>32</v>
      </c>
      <c r="I153" s="10">
        <f>Table1[[#This Row],[Units]]*Table1[[#This Row],[Selling Price (₹)]]</f>
        <v>1480644</v>
      </c>
      <c r="J153" s="10">
        <f>Table1[[#This Row],[Units]]*Table1[[#This Row],[Cost Price (₹)]]</f>
        <v>1051002</v>
      </c>
      <c r="K153" s="8" t="str">
        <f>TEXT(Table1[[#This Row],[Date]],"mmm")</f>
        <v>Jun</v>
      </c>
      <c r="L153" s="10">
        <f>Table1[[#This Row],[Revenue (₹ )]]-Table1[[#This Row],[Total Cost  (₹)]]</f>
        <v>429642</v>
      </c>
      <c r="M153" s="9">
        <f>IF(Table1[[#This Row],[Profit And Loss]] &gt; 0,Table1[[#This Row],[Profit And Loss]],0)</f>
        <v>429642</v>
      </c>
      <c r="N153" s="9">
        <f>IF(Table1[[#This Row],[Profit And Loss]]&lt;0,Table1[[#This Row],[Profit And Loss]],0)</f>
        <v>0</v>
      </c>
      <c r="O153" s="13">
        <f>IFERROR(Table1[[#This Row],[Profit  (₹)]]/Table1[[#This Row],[Revenue (₹ )]],0)</f>
        <v>0.29017238444892895</v>
      </c>
      <c r="P153" s="13">
        <f>IFERROR(Table1[[#This Row],[Loss  (₹)]]/Table1[[#This Row],[Revenue (₹ )]],0)</f>
        <v>0</v>
      </c>
    </row>
    <row r="154" spans="1:16" x14ac:dyDescent="0.35">
      <c r="A154" s="7">
        <v>45783</v>
      </c>
      <c r="B154" s="8" t="s">
        <v>8</v>
      </c>
      <c r="C154" s="8" t="s">
        <v>13</v>
      </c>
      <c r="D154" s="8" t="s">
        <v>22</v>
      </c>
      <c r="E154" s="8">
        <v>19</v>
      </c>
      <c r="F154" s="9">
        <v>59845</v>
      </c>
      <c r="G154" s="9">
        <v>48486</v>
      </c>
      <c r="H154" s="8" t="s">
        <v>33</v>
      </c>
      <c r="I154" s="10">
        <f>Table1[[#This Row],[Units]]*Table1[[#This Row],[Selling Price (₹)]]</f>
        <v>921234</v>
      </c>
      <c r="J154" s="10">
        <f>Table1[[#This Row],[Units]]*Table1[[#This Row],[Cost Price (₹)]]</f>
        <v>1137055</v>
      </c>
      <c r="K154" s="8" t="str">
        <f>TEXT(Table1[[#This Row],[Date]],"mmm")</f>
        <v>May</v>
      </c>
      <c r="L154" s="10">
        <f>Table1[[#This Row],[Revenue (₹ )]]-Table1[[#This Row],[Total Cost  (₹)]]</f>
        <v>-215821</v>
      </c>
      <c r="M154" s="9">
        <f>IF(Table1[[#This Row],[Profit And Loss]] &gt; 0,Table1[[#This Row],[Profit And Loss]],0)</f>
        <v>0</v>
      </c>
      <c r="N154" s="9">
        <f>IF(Table1[[#This Row],[Profit And Loss]]&lt;0,Table1[[#This Row],[Profit And Loss]],0)</f>
        <v>-215821</v>
      </c>
      <c r="O154" s="13">
        <f>IFERROR(Table1[[#This Row],[Profit  (₹)]]/Table1[[#This Row],[Revenue (₹ )]],0)</f>
        <v>0</v>
      </c>
      <c r="P154" s="13">
        <f>IFERROR(Table1[[#This Row],[Loss  (₹)]]/Table1[[#This Row],[Revenue (₹ )]],0)</f>
        <v>-0.23427381099698882</v>
      </c>
    </row>
    <row r="155" spans="1:16" x14ac:dyDescent="0.35">
      <c r="A155" s="7">
        <v>45831</v>
      </c>
      <c r="B155" s="8" t="s">
        <v>8</v>
      </c>
      <c r="C155" s="8" t="s">
        <v>12</v>
      </c>
      <c r="D155" s="8" t="s">
        <v>22</v>
      </c>
      <c r="E155" s="8">
        <v>17</v>
      </c>
      <c r="F155" s="9">
        <v>44839</v>
      </c>
      <c r="G155" s="9">
        <v>18352</v>
      </c>
      <c r="H155" s="8" t="s">
        <v>33</v>
      </c>
      <c r="I155" s="10">
        <f>Table1[[#This Row],[Units]]*Table1[[#This Row],[Selling Price (₹)]]</f>
        <v>311984</v>
      </c>
      <c r="J155" s="10">
        <f>Table1[[#This Row],[Units]]*Table1[[#This Row],[Cost Price (₹)]]</f>
        <v>762263</v>
      </c>
      <c r="K155" s="8" t="str">
        <f>TEXT(Table1[[#This Row],[Date]],"mmm")</f>
        <v>Jun</v>
      </c>
      <c r="L155" s="10">
        <f>Table1[[#This Row],[Revenue (₹ )]]-Table1[[#This Row],[Total Cost  (₹)]]</f>
        <v>-450279</v>
      </c>
      <c r="M155" s="9">
        <f>IF(Table1[[#This Row],[Profit And Loss]] &gt; 0,Table1[[#This Row],[Profit And Loss]],0)</f>
        <v>0</v>
      </c>
      <c r="N155" s="9">
        <f>IF(Table1[[#This Row],[Profit And Loss]]&lt;0,Table1[[#This Row],[Profit And Loss]],0)</f>
        <v>-450279</v>
      </c>
      <c r="O155" s="13">
        <f>IFERROR(Table1[[#This Row],[Profit  (₹)]]/Table1[[#This Row],[Revenue (₹ )]],0)</f>
        <v>0</v>
      </c>
      <c r="P155" s="13">
        <f>IFERROR(Table1[[#This Row],[Loss  (₹)]]/Table1[[#This Row],[Revenue (₹ )]],0)</f>
        <v>-1.4432759372275501</v>
      </c>
    </row>
    <row r="156" spans="1:16" x14ac:dyDescent="0.35">
      <c r="A156" s="7">
        <v>45755</v>
      </c>
      <c r="B156" s="8" t="s">
        <v>11</v>
      </c>
      <c r="C156" s="8" t="s">
        <v>18</v>
      </c>
      <c r="D156" s="8" t="s">
        <v>24</v>
      </c>
      <c r="E156" s="8">
        <v>16</v>
      </c>
      <c r="F156" s="9">
        <v>69714</v>
      </c>
      <c r="G156" s="9">
        <v>83195</v>
      </c>
      <c r="H156" s="8" t="s">
        <v>32</v>
      </c>
      <c r="I156" s="10">
        <f>Table1[[#This Row],[Units]]*Table1[[#This Row],[Selling Price (₹)]]</f>
        <v>1331120</v>
      </c>
      <c r="J156" s="10">
        <f>Table1[[#This Row],[Units]]*Table1[[#This Row],[Cost Price (₹)]]</f>
        <v>1115424</v>
      </c>
      <c r="K156" s="8" t="str">
        <f>TEXT(Table1[[#This Row],[Date]],"mmm")</f>
        <v>Apr</v>
      </c>
      <c r="L156" s="10">
        <f>Table1[[#This Row],[Revenue (₹ )]]-Table1[[#This Row],[Total Cost  (₹)]]</f>
        <v>215696</v>
      </c>
      <c r="M156" s="9">
        <f>IF(Table1[[#This Row],[Profit And Loss]] &gt; 0,Table1[[#This Row],[Profit And Loss]],0)</f>
        <v>215696</v>
      </c>
      <c r="N156" s="9">
        <f>IF(Table1[[#This Row],[Profit And Loss]]&lt;0,Table1[[#This Row],[Profit And Loss]],0)</f>
        <v>0</v>
      </c>
      <c r="O156" s="13">
        <f>IFERROR(Table1[[#This Row],[Profit  (₹)]]/Table1[[#This Row],[Revenue (₹ )]],0)</f>
        <v>0.16204098804014663</v>
      </c>
      <c r="P156" s="13">
        <f>IFERROR(Table1[[#This Row],[Loss  (₹)]]/Table1[[#This Row],[Revenue (₹ )]],0)</f>
        <v>0</v>
      </c>
    </row>
    <row r="157" spans="1:16" x14ac:dyDescent="0.35">
      <c r="A157" s="7">
        <v>45763</v>
      </c>
      <c r="B157" s="8" t="s">
        <v>8</v>
      </c>
      <c r="C157" s="8" t="s">
        <v>19</v>
      </c>
      <c r="D157" s="8" t="s">
        <v>22</v>
      </c>
      <c r="E157" s="8">
        <v>12</v>
      </c>
      <c r="F157" s="9">
        <v>46411</v>
      </c>
      <c r="G157" s="9">
        <v>46252</v>
      </c>
      <c r="H157" s="8" t="s">
        <v>33</v>
      </c>
      <c r="I157" s="10">
        <f>Table1[[#This Row],[Units]]*Table1[[#This Row],[Selling Price (₹)]]</f>
        <v>555024</v>
      </c>
      <c r="J157" s="10">
        <f>Table1[[#This Row],[Units]]*Table1[[#This Row],[Cost Price (₹)]]</f>
        <v>556932</v>
      </c>
      <c r="K157" s="8" t="str">
        <f>TEXT(Table1[[#This Row],[Date]],"mmm")</f>
        <v>Apr</v>
      </c>
      <c r="L157" s="10">
        <f>Table1[[#This Row],[Revenue (₹ )]]-Table1[[#This Row],[Total Cost  (₹)]]</f>
        <v>-1908</v>
      </c>
      <c r="M157" s="9">
        <f>IF(Table1[[#This Row],[Profit And Loss]] &gt; 0,Table1[[#This Row],[Profit And Loss]],0)</f>
        <v>0</v>
      </c>
      <c r="N157" s="9">
        <f>IF(Table1[[#This Row],[Profit And Loss]]&lt;0,Table1[[#This Row],[Profit And Loss]],0)</f>
        <v>-1908</v>
      </c>
      <c r="O157" s="13">
        <f>IFERROR(Table1[[#This Row],[Profit  (₹)]]/Table1[[#This Row],[Revenue (₹ )]],0)</f>
        <v>0</v>
      </c>
      <c r="P157" s="13">
        <f>IFERROR(Table1[[#This Row],[Loss  (₹)]]/Table1[[#This Row],[Revenue (₹ )]],0)</f>
        <v>-3.4376891810083887E-3</v>
      </c>
    </row>
    <row r="158" spans="1:16" x14ac:dyDescent="0.35">
      <c r="A158" s="7">
        <v>45729</v>
      </c>
      <c r="B158" s="8" t="s">
        <v>9</v>
      </c>
      <c r="C158" s="8" t="s">
        <v>15</v>
      </c>
      <c r="D158" s="8" t="s">
        <v>28</v>
      </c>
      <c r="E158" s="8">
        <v>13</v>
      </c>
      <c r="F158" s="9">
        <v>33539</v>
      </c>
      <c r="G158" s="9">
        <v>86965</v>
      </c>
      <c r="H158" s="8" t="s">
        <v>32</v>
      </c>
      <c r="I158" s="10">
        <f>Table1[[#This Row],[Units]]*Table1[[#This Row],[Selling Price (₹)]]</f>
        <v>1130545</v>
      </c>
      <c r="J158" s="10">
        <f>Table1[[#This Row],[Units]]*Table1[[#This Row],[Cost Price (₹)]]</f>
        <v>436007</v>
      </c>
      <c r="K158" s="8" t="str">
        <f>TEXT(Table1[[#This Row],[Date]],"mmm")</f>
        <v>Mar</v>
      </c>
      <c r="L158" s="10">
        <f>Table1[[#This Row],[Revenue (₹ )]]-Table1[[#This Row],[Total Cost  (₹)]]</f>
        <v>694538</v>
      </c>
      <c r="M158" s="9">
        <f>IF(Table1[[#This Row],[Profit And Loss]] &gt; 0,Table1[[#This Row],[Profit And Loss]],0)</f>
        <v>694538</v>
      </c>
      <c r="N158" s="9">
        <f>IF(Table1[[#This Row],[Profit And Loss]]&lt;0,Table1[[#This Row],[Profit And Loss]],0)</f>
        <v>0</v>
      </c>
      <c r="O158" s="13">
        <f>IFERROR(Table1[[#This Row],[Profit  (₹)]]/Table1[[#This Row],[Revenue (₹ )]],0)</f>
        <v>0.61433910193756114</v>
      </c>
      <c r="P158" s="13">
        <f>IFERROR(Table1[[#This Row],[Loss  (₹)]]/Table1[[#This Row],[Revenue (₹ )]],0)</f>
        <v>0</v>
      </c>
    </row>
    <row r="159" spans="1:16" x14ac:dyDescent="0.35">
      <c r="A159" s="7">
        <v>45727</v>
      </c>
      <c r="B159" s="8" t="s">
        <v>9</v>
      </c>
      <c r="C159" s="8" t="s">
        <v>21</v>
      </c>
      <c r="D159" s="8" t="s">
        <v>27</v>
      </c>
      <c r="E159" s="8">
        <v>7</v>
      </c>
      <c r="F159" s="9">
        <v>77863</v>
      </c>
      <c r="G159" s="9">
        <v>42685</v>
      </c>
      <c r="H159" s="8" t="s">
        <v>33</v>
      </c>
      <c r="I159" s="10">
        <f>Table1[[#This Row],[Units]]*Table1[[#This Row],[Selling Price (₹)]]</f>
        <v>298795</v>
      </c>
      <c r="J159" s="10">
        <f>Table1[[#This Row],[Units]]*Table1[[#This Row],[Cost Price (₹)]]</f>
        <v>545041</v>
      </c>
      <c r="K159" s="8" t="str">
        <f>TEXT(Table1[[#This Row],[Date]],"mmm")</f>
        <v>Mar</v>
      </c>
      <c r="L159" s="10">
        <f>Table1[[#This Row],[Revenue (₹ )]]-Table1[[#This Row],[Total Cost  (₹)]]</f>
        <v>-246246</v>
      </c>
      <c r="M159" s="9">
        <f>IF(Table1[[#This Row],[Profit And Loss]] &gt; 0,Table1[[#This Row],[Profit And Loss]],0)</f>
        <v>0</v>
      </c>
      <c r="N159" s="9">
        <f>IF(Table1[[#This Row],[Profit And Loss]]&lt;0,Table1[[#This Row],[Profit And Loss]],0)</f>
        <v>-246246</v>
      </c>
      <c r="O159" s="13">
        <f>IFERROR(Table1[[#This Row],[Profit  (₹)]]/Table1[[#This Row],[Revenue (₹ )]],0)</f>
        <v>0</v>
      </c>
      <c r="P159" s="13">
        <f>IFERROR(Table1[[#This Row],[Loss  (₹)]]/Table1[[#This Row],[Revenue (₹ )]],0)</f>
        <v>-0.82413025653039707</v>
      </c>
    </row>
    <row r="160" spans="1:16" x14ac:dyDescent="0.35">
      <c r="A160" s="7">
        <v>45797</v>
      </c>
      <c r="B160" s="8" t="s">
        <v>8</v>
      </c>
      <c r="C160" s="8" t="s">
        <v>15</v>
      </c>
      <c r="D160" s="8" t="s">
        <v>28</v>
      </c>
      <c r="E160" s="8">
        <v>14</v>
      </c>
      <c r="F160" s="9">
        <v>13829</v>
      </c>
      <c r="G160" s="9">
        <v>34345</v>
      </c>
      <c r="H160" s="8" t="s">
        <v>32</v>
      </c>
      <c r="I160" s="10">
        <f>Table1[[#This Row],[Units]]*Table1[[#This Row],[Selling Price (₹)]]</f>
        <v>480830</v>
      </c>
      <c r="J160" s="10">
        <f>Table1[[#This Row],[Units]]*Table1[[#This Row],[Cost Price (₹)]]</f>
        <v>193606</v>
      </c>
      <c r="K160" s="8" t="str">
        <f>TEXT(Table1[[#This Row],[Date]],"mmm")</f>
        <v>May</v>
      </c>
      <c r="L160" s="10">
        <f>Table1[[#This Row],[Revenue (₹ )]]-Table1[[#This Row],[Total Cost  (₹)]]</f>
        <v>287224</v>
      </c>
      <c r="M160" s="9">
        <f>IF(Table1[[#This Row],[Profit And Loss]] &gt; 0,Table1[[#This Row],[Profit And Loss]],0)</f>
        <v>287224</v>
      </c>
      <c r="N160" s="9">
        <f>IF(Table1[[#This Row],[Profit And Loss]]&lt;0,Table1[[#This Row],[Profit And Loss]],0)</f>
        <v>0</v>
      </c>
      <c r="O160" s="13">
        <f>IFERROR(Table1[[#This Row],[Profit  (₹)]]/Table1[[#This Row],[Revenue (₹ )]],0)</f>
        <v>0.59735041490755569</v>
      </c>
      <c r="P160" s="13">
        <f>IFERROR(Table1[[#This Row],[Loss  (₹)]]/Table1[[#This Row],[Revenue (₹ )]],0)</f>
        <v>0</v>
      </c>
    </row>
    <row r="161" spans="1:16" x14ac:dyDescent="0.35">
      <c r="A161" s="7">
        <v>45729</v>
      </c>
      <c r="B161" s="8" t="s">
        <v>10</v>
      </c>
      <c r="C161" s="8" t="s">
        <v>16</v>
      </c>
      <c r="D161" s="8" t="s">
        <v>29</v>
      </c>
      <c r="E161" s="8">
        <v>1</v>
      </c>
      <c r="F161" s="9">
        <v>10148</v>
      </c>
      <c r="G161" s="9">
        <v>51387</v>
      </c>
      <c r="H161" s="8" t="s">
        <v>32</v>
      </c>
      <c r="I161" s="10">
        <f>Table1[[#This Row],[Units]]*Table1[[#This Row],[Selling Price (₹)]]</f>
        <v>51387</v>
      </c>
      <c r="J161" s="10">
        <f>Table1[[#This Row],[Units]]*Table1[[#This Row],[Cost Price (₹)]]</f>
        <v>10148</v>
      </c>
      <c r="K161" s="8" t="str">
        <f>TEXT(Table1[[#This Row],[Date]],"mmm")</f>
        <v>Mar</v>
      </c>
      <c r="L161" s="10">
        <f>Table1[[#This Row],[Revenue (₹ )]]-Table1[[#This Row],[Total Cost  (₹)]]</f>
        <v>41239</v>
      </c>
      <c r="M161" s="9">
        <f>IF(Table1[[#This Row],[Profit And Loss]] &gt; 0,Table1[[#This Row],[Profit And Loss]],0)</f>
        <v>41239</v>
      </c>
      <c r="N161" s="9">
        <f>IF(Table1[[#This Row],[Profit And Loss]]&lt;0,Table1[[#This Row],[Profit And Loss]],0)</f>
        <v>0</v>
      </c>
      <c r="O161" s="13">
        <f>IFERROR(Table1[[#This Row],[Profit  (₹)]]/Table1[[#This Row],[Revenue (₹ )]],0)</f>
        <v>0.80251814661295662</v>
      </c>
      <c r="P161" s="13">
        <f>IFERROR(Table1[[#This Row],[Loss  (₹)]]/Table1[[#This Row],[Revenue (₹ )]],0)</f>
        <v>0</v>
      </c>
    </row>
    <row r="162" spans="1:16" x14ac:dyDescent="0.35">
      <c r="A162" s="7">
        <v>45779</v>
      </c>
      <c r="B162" s="8" t="s">
        <v>8</v>
      </c>
      <c r="C162" s="8" t="s">
        <v>18</v>
      </c>
      <c r="D162" s="8" t="s">
        <v>23</v>
      </c>
      <c r="E162" s="8">
        <v>6</v>
      </c>
      <c r="F162" s="9">
        <v>67365</v>
      </c>
      <c r="G162" s="9">
        <v>24236</v>
      </c>
      <c r="H162" s="8" t="s">
        <v>33</v>
      </c>
      <c r="I162" s="10">
        <f>Table1[[#This Row],[Units]]*Table1[[#This Row],[Selling Price (₹)]]</f>
        <v>145416</v>
      </c>
      <c r="J162" s="10">
        <f>Table1[[#This Row],[Units]]*Table1[[#This Row],[Cost Price (₹)]]</f>
        <v>404190</v>
      </c>
      <c r="K162" s="8" t="str">
        <f>TEXT(Table1[[#This Row],[Date]],"mmm")</f>
        <v>May</v>
      </c>
      <c r="L162" s="10">
        <f>Table1[[#This Row],[Revenue (₹ )]]-Table1[[#This Row],[Total Cost  (₹)]]</f>
        <v>-258774</v>
      </c>
      <c r="M162" s="9">
        <f>IF(Table1[[#This Row],[Profit And Loss]] &gt; 0,Table1[[#This Row],[Profit And Loss]],0)</f>
        <v>0</v>
      </c>
      <c r="N162" s="9">
        <f>IF(Table1[[#This Row],[Profit And Loss]]&lt;0,Table1[[#This Row],[Profit And Loss]],0)</f>
        <v>-258774</v>
      </c>
      <c r="O162" s="13">
        <f>IFERROR(Table1[[#This Row],[Profit  (₹)]]/Table1[[#This Row],[Revenue (₹ )]],0)</f>
        <v>0</v>
      </c>
      <c r="P162" s="13">
        <f>IFERROR(Table1[[#This Row],[Loss  (₹)]]/Table1[[#This Row],[Revenue (₹ )]],0)</f>
        <v>-1.7795428288496451</v>
      </c>
    </row>
    <row r="163" spans="1:16" x14ac:dyDescent="0.35">
      <c r="A163" s="7">
        <v>45796</v>
      </c>
      <c r="B163" s="8" t="s">
        <v>8</v>
      </c>
      <c r="C163" s="8" t="s">
        <v>15</v>
      </c>
      <c r="D163" s="8" t="s">
        <v>25</v>
      </c>
      <c r="E163" s="8">
        <v>1</v>
      </c>
      <c r="F163" s="9">
        <v>18686</v>
      </c>
      <c r="G163" s="9">
        <v>79648</v>
      </c>
      <c r="H163" s="8" t="s">
        <v>32</v>
      </c>
      <c r="I163" s="10">
        <f>Table1[[#This Row],[Units]]*Table1[[#This Row],[Selling Price (₹)]]</f>
        <v>79648</v>
      </c>
      <c r="J163" s="10">
        <f>Table1[[#This Row],[Units]]*Table1[[#This Row],[Cost Price (₹)]]</f>
        <v>18686</v>
      </c>
      <c r="K163" s="8" t="str">
        <f>TEXT(Table1[[#This Row],[Date]],"mmm")</f>
        <v>May</v>
      </c>
      <c r="L163" s="10">
        <f>Table1[[#This Row],[Revenue (₹ )]]-Table1[[#This Row],[Total Cost  (₹)]]</f>
        <v>60962</v>
      </c>
      <c r="M163" s="9">
        <f>IF(Table1[[#This Row],[Profit And Loss]] &gt; 0,Table1[[#This Row],[Profit And Loss]],0)</f>
        <v>60962</v>
      </c>
      <c r="N163" s="9">
        <f>IF(Table1[[#This Row],[Profit And Loss]]&lt;0,Table1[[#This Row],[Profit And Loss]],0)</f>
        <v>0</v>
      </c>
      <c r="O163" s="13">
        <f>IFERROR(Table1[[#This Row],[Profit  (₹)]]/Table1[[#This Row],[Revenue (₹ )]],0)</f>
        <v>0.76539272800321412</v>
      </c>
      <c r="P163" s="13">
        <f>IFERROR(Table1[[#This Row],[Loss  (₹)]]/Table1[[#This Row],[Revenue (₹ )]],0)</f>
        <v>0</v>
      </c>
    </row>
    <row r="164" spans="1:16" x14ac:dyDescent="0.35">
      <c r="A164" s="7">
        <v>45734</v>
      </c>
      <c r="B164" s="8" t="s">
        <v>10</v>
      </c>
      <c r="C164" s="8" t="s">
        <v>12</v>
      </c>
      <c r="D164" s="8" t="s">
        <v>27</v>
      </c>
      <c r="E164" s="8">
        <v>4</v>
      </c>
      <c r="F164" s="9">
        <v>66527</v>
      </c>
      <c r="G164" s="9">
        <v>3419</v>
      </c>
      <c r="H164" s="8" t="s">
        <v>33</v>
      </c>
      <c r="I164" s="10">
        <f>Table1[[#This Row],[Units]]*Table1[[#This Row],[Selling Price (₹)]]</f>
        <v>13676</v>
      </c>
      <c r="J164" s="10">
        <f>Table1[[#This Row],[Units]]*Table1[[#This Row],[Cost Price (₹)]]</f>
        <v>266108</v>
      </c>
      <c r="K164" s="8" t="str">
        <f>TEXT(Table1[[#This Row],[Date]],"mmm")</f>
        <v>Mar</v>
      </c>
      <c r="L164" s="10">
        <f>Table1[[#This Row],[Revenue (₹ )]]-Table1[[#This Row],[Total Cost  (₹)]]</f>
        <v>-252432</v>
      </c>
      <c r="M164" s="9">
        <f>IF(Table1[[#This Row],[Profit And Loss]] &gt; 0,Table1[[#This Row],[Profit And Loss]],0)</f>
        <v>0</v>
      </c>
      <c r="N164" s="9">
        <f>IF(Table1[[#This Row],[Profit And Loss]]&lt;0,Table1[[#This Row],[Profit And Loss]],0)</f>
        <v>-252432</v>
      </c>
      <c r="O164" s="13">
        <f>IFERROR(Table1[[#This Row],[Profit  (₹)]]/Table1[[#This Row],[Revenue (₹ )]],0)</f>
        <v>0</v>
      </c>
      <c r="P164" s="13">
        <f>IFERROR(Table1[[#This Row],[Loss  (₹)]]/Table1[[#This Row],[Revenue (₹ )]],0)</f>
        <v>-18.458028663351858</v>
      </c>
    </row>
    <row r="165" spans="1:16" x14ac:dyDescent="0.35">
      <c r="A165" s="7">
        <v>45775</v>
      </c>
      <c r="B165" s="8" t="s">
        <v>11</v>
      </c>
      <c r="C165" s="8" t="s">
        <v>20</v>
      </c>
      <c r="D165" s="8" t="s">
        <v>31</v>
      </c>
      <c r="E165" s="8">
        <v>1</v>
      </c>
      <c r="F165" s="9">
        <v>47881</v>
      </c>
      <c r="G165" s="9">
        <v>42001</v>
      </c>
      <c r="H165" s="8" t="s">
        <v>33</v>
      </c>
      <c r="I165" s="10">
        <f>Table1[[#This Row],[Units]]*Table1[[#This Row],[Selling Price (₹)]]</f>
        <v>42001</v>
      </c>
      <c r="J165" s="10">
        <f>Table1[[#This Row],[Units]]*Table1[[#This Row],[Cost Price (₹)]]</f>
        <v>47881</v>
      </c>
      <c r="K165" s="8" t="str">
        <f>TEXT(Table1[[#This Row],[Date]],"mmm")</f>
        <v>Apr</v>
      </c>
      <c r="L165" s="10">
        <f>Table1[[#This Row],[Revenue (₹ )]]-Table1[[#This Row],[Total Cost  (₹)]]</f>
        <v>-5880</v>
      </c>
      <c r="M165" s="9">
        <f>IF(Table1[[#This Row],[Profit And Loss]] &gt; 0,Table1[[#This Row],[Profit And Loss]],0)</f>
        <v>0</v>
      </c>
      <c r="N165" s="9">
        <f>IF(Table1[[#This Row],[Profit And Loss]]&lt;0,Table1[[#This Row],[Profit And Loss]],0)</f>
        <v>-5880</v>
      </c>
      <c r="O165" s="13">
        <f>IFERROR(Table1[[#This Row],[Profit  (₹)]]/Table1[[#This Row],[Revenue (₹ )]],0)</f>
        <v>0</v>
      </c>
      <c r="P165" s="13">
        <f>IFERROR(Table1[[#This Row],[Loss  (₹)]]/Table1[[#This Row],[Revenue (₹ )]],0)</f>
        <v>-0.13999666674602987</v>
      </c>
    </row>
    <row r="166" spans="1:16" x14ac:dyDescent="0.35">
      <c r="A166" s="7">
        <v>45675</v>
      </c>
      <c r="B166" s="8" t="s">
        <v>11</v>
      </c>
      <c r="C166" s="8" t="s">
        <v>16</v>
      </c>
      <c r="D166" s="8" t="s">
        <v>29</v>
      </c>
      <c r="E166" s="8">
        <v>10</v>
      </c>
      <c r="F166" s="9">
        <v>53044</v>
      </c>
      <c r="G166" s="9">
        <v>23786</v>
      </c>
      <c r="H166" s="8" t="s">
        <v>33</v>
      </c>
      <c r="I166" s="10">
        <f>Table1[[#This Row],[Units]]*Table1[[#This Row],[Selling Price (₹)]]</f>
        <v>237860</v>
      </c>
      <c r="J166" s="10">
        <f>Table1[[#This Row],[Units]]*Table1[[#This Row],[Cost Price (₹)]]</f>
        <v>530440</v>
      </c>
      <c r="K166" s="8" t="str">
        <f>TEXT(Table1[[#This Row],[Date]],"mmm")</f>
        <v>Jan</v>
      </c>
      <c r="L166" s="10">
        <f>Table1[[#This Row],[Revenue (₹ )]]-Table1[[#This Row],[Total Cost  (₹)]]</f>
        <v>-292580</v>
      </c>
      <c r="M166" s="9">
        <f>IF(Table1[[#This Row],[Profit And Loss]] &gt; 0,Table1[[#This Row],[Profit And Loss]],0)</f>
        <v>0</v>
      </c>
      <c r="N166" s="9">
        <f>IF(Table1[[#This Row],[Profit And Loss]]&lt;0,Table1[[#This Row],[Profit And Loss]],0)</f>
        <v>-292580</v>
      </c>
      <c r="O166" s="13">
        <f>IFERROR(Table1[[#This Row],[Profit  (₹)]]/Table1[[#This Row],[Revenue (₹ )]],0)</f>
        <v>0</v>
      </c>
      <c r="P166" s="13">
        <f>IFERROR(Table1[[#This Row],[Loss  (₹)]]/Table1[[#This Row],[Revenue (₹ )]],0)</f>
        <v>-1.230051290675187</v>
      </c>
    </row>
    <row r="167" spans="1:16" x14ac:dyDescent="0.35">
      <c r="A167" s="7">
        <v>45714</v>
      </c>
      <c r="B167" s="8" t="s">
        <v>11</v>
      </c>
      <c r="C167" s="8" t="s">
        <v>18</v>
      </c>
      <c r="D167" s="8" t="s">
        <v>22</v>
      </c>
      <c r="E167" s="8">
        <v>6</v>
      </c>
      <c r="F167" s="9">
        <v>2590</v>
      </c>
      <c r="G167" s="9">
        <v>49698</v>
      </c>
      <c r="H167" s="8" t="s">
        <v>32</v>
      </c>
      <c r="I167" s="10">
        <f>Table1[[#This Row],[Units]]*Table1[[#This Row],[Selling Price (₹)]]</f>
        <v>298188</v>
      </c>
      <c r="J167" s="10">
        <f>Table1[[#This Row],[Units]]*Table1[[#This Row],[Cost Price (₹)]]</f>
        <v>15540</v>
      </c>
      <c r="K167" s="8" t="str">
        <f>TEXT(Table1[[#This Row],[Date]],"mmm")</f>
        <v>Feb</v>
      </c>
      <c r="L167" s="10">
        <f>Table1[[#This Row],[Revenue (₹ )]]-Table1[[#This Row],[Total Cost  (₹)]]</f>
        <v>282648</v>
      </c>
      <c r="M167" s="9">
        <f>IF(Table1[[#This Row],[Profit And Loss]] &gt; 0,Table1[[#This Row],[Profit And Loss]],0)</f>
        <v>282648</v>
      </c>
      <c r="N167" s="9">
        <f>IF(Table1[[#This Row],[Profit And Loss]]&lt;0,Table1[[#This Row],[Profit And Loss]],0)</f>
        <v>0</v>
      </c>
      <c r="O167" s="13">
        <f>IFERROR(Table1[[#This Row],[Profit  (₹)]]/Table1[[#This Row],[Revenue (₹ )]],0)</f>
        <v>0.94788522676968889</v>
      </c>
      <c r="P167" s="13">
        <f>IFERROR(Table1[[#This Row],[Loss  (₹)]]/Table1[[#This Row],[Revenue (₹ )]],0)</f>
        <v>0</v>
      </c>
    </row>
    <row r="168" spans="1:16" x14ac:dyDescent="0.35">
      <c r="A168" s="7">
        <v>45758</v>
      </c>
      <c r="B168" s="8" t="s">
        <v>8</v>
      </c>
      <c r="C168" s="8" t="s">
        <v>18</v>
      </c>
      <c r="D168" s="8" t="s">
        <v>25</v>
      </c>
      <c r="E168" s="8">
        <v>8</v>
      </c>
      <c r="F168" s="9">
        <v>51443</v>
      </c>
      <c r="G168" s="9">
        <v>38234</v>
      </c>
      <c r="H168" s="8" t="s">
        <v>33</v>
      </c>
      <c r="I168" s="10">
        <f>Table1[[#This Row],[Units]]*Table1[[#This Row],[Selling Price (₹)]]</f>
        <v>305872</v>
      </c>
      <c r="J168" s="10">
        <f>Table1[[#This Row],[Units]]*Table1[[#This Row],[Cost Price (₹)]]</f>
        <v>411544</v>
      </c>
      <c r="K168" s="8" t="str">
        <f>TEXT(Table1[[#This Row],[Date]],"mmm")</f>
        <v>Apr</v>
      </c>
      <c r="L168" s="10">
        <f>Table1[[#This Row],[Revenue (₹ )]]-Table1[[#This Row],[Total Cost  (₹)]]</f>
        <v>-105672</v>
      </c>
      <c r="M168" s="9">
        <f>IF(Table1[[#This Row],[Profit And Loss]] &gt; 0,Table1[[#This Row],[Profit And Loss]],0)</f>
        <v>0</v>
      </c>
      <c r="N168" s="9">
        <f>IF(Table1[[#This Row],[Profit And Loss]]&lt;0,Table1[[#This Row],[Profit And Loss]],0)</f>
        <v>-105672</v>
      </c>
      <c r="O168" s="13">
        <f>IFERROR(Table1[[#This Row],[Profit  (₹)]]/Table1[[#This Row],[Revenue (₹ )]],0)</f>
        <v>0</v>
      </c>
      <c r="P168" s="13">
        <f>IFERROR(Table1[[#This Row],[Loss  (₹)]]/Table1[[#This Row],[Revenue (₹ )]],0)</f>
        <v>-0.34547784694251188</v>
      </c>
    </row>
    <row r="169" spans="1:16" x14ac:dyDescent="0.35">
      <c r="A169" s="7">
        <v>45793</v>
      </c>
      <c r="B169" s="8" t="s">
        <v>10</v>
      </c>
      <c r="C169" s="8" t="s">
        <v>21</v>
      </c>
      <c r="D169" s="8" t="s">
        <v>26</v>
      </c>
      <c r="E169" s="8">
        <v>16</v>
      </c>
      <c r="F169" s="9">
        <v>47001</v>
      </c>
      <c r="G169" s="9">
        <v>71298</v>
      </c>
      <c r="H169" s="8" t="s">
        <v>32</v>
      </c>
      <c r="I169" s="10">
        <f>Table1[[#This Row],[Units]]*Table1[[#This Row],[Selling Price (₹)]]</f>
        <v>1140768</v>
      </c>
      <c r="J169" s="10">
        <f>Table1[[#This Row],[Units]]*Table1[[#This Row],[Cost Price (₹)]]</f>
        <v>752016</v>
      </c>
      <c r="K169" s="8" t="str">
        <f>TEXT(Table1[[#This Row],[Date]],"mmm")</f>
        <v>May</v>
      </c>
      <c r="L169" s="10">
        <f>Table1[[#This Row],[Revenue (₹ )]]-Table1[[#This Row],[Total Cost  (₹)]]</f>
        <v>388752</v>
      </c>
      <c r="M169" s="9">
        <f>IF(Table1[[#This Row],[Profit And Loss]] &gt; 0,Table1[[#This Row],[Profit And Loss]],0)</f>
        <v>388752</v>
      </c>
      <c r="N169" s="9">
        <f>IF(Table1[[#This Row],[Profit And Loss]]&lt;0,Table1[[#This Row],[Profit And Loss]],0)</f>
        <v>0</v>
      </c>
      <c r="O169" s="13">
        <f>IFERROR(Table1[[#This Row],[Profit  (₹)]]/Table1[[#This Row],[Revenue (₹ )]],0)</f>
        <v>0.34078094757216193</v>
      </c>
      <c r="P169" s="13">
        <f>IFERROR(Table1[[#This Row],[Loss  (₹)]]/Table1[[#This Row],[Revenue (₹ )]],0)</f>
        <v>0</v>
      </c>
    </row>
    <row r="170" spans="1:16" x14ac:dyDescent="0.35">
      <c r="A170" s="7">
        <v>45789</v>
      </c>
      <c r="B170" s="8" t="s">
        <v>10</v>
      </c>
      <c r="C170" s="8" t="s">
        <v>17</v>
      </c>
      <c r="D170" s="8" t="s">
        <v>29</v>
      </c>
      <c r="E170" s="8">
        <v>13</v>
      </c>
      <c r="F170" s="9">
        <v>67291</v>
      </c>
      <c r="G170" s="9">
        <v>72985</v>
      </c>
      <c r="H170" s="8" t="s">
        <v>32</v>
      </c>
      <c r="I170" s="10">
        <f>Table1[[#This Row],[Units]]*Table1[[#This Row],[Selling Price (₹)]]</f>
        <v>948805</v>
      </c>
      <c r="J170" s="10">
        <f>Table1[[#This Row],[Units]]*Table1[[#This Row],[Cost Price (₹)]]</f>
        <v>874783</v>
      </c>
      <c r="K170" s="8" t="str">
        <f>TEXT(Table1[[#This Row],[Date]],"mmm")</f>
        <v>May</v>
      </c>
      <c r="L170" s="10">
        <f>Table1[[#This Row],[Revenue (₹ )]]-Table1[[#This Row],[Total Cost  (₹)]]</f>
        <v>74022</v>
      </c>
      <c r="M170" s="9">
        <f>IF(Table1[[#This Row],[Profit And Loss]] &gt; 0,Table1[[#This Row],[Profit And Loss]],0)</f>
        <v>74022</v>
      </c>
      <c r="N170" s="9">
        <f>IF(Table1[[#This Row],[Profit And Loss]]&lt;0,Table1[[#This Row],[Profit And Loss]],0)</f>
        <v>0</v>
      </c>
      <c r="O170" s="13">
        <f>IFERROR(Table1[[#This Row],[Profit  (₹)]]/Table1[[#This Row],[Revenue (₹ )]],0)</f>
        <v>7.8016030691237928E-2</v>
      </c>
      <c r="P170" s="13">
        <f>IFERROR(Table1[[#This Row],[Loss  (₹)]]/Table1[[#This Row],[Revenue (₹ )]],0)</f>
        <v>0</v>
      </c>
    </row>
    <row r="171" spans="1:16" x14ac:dyDescent="0.35">
      <c r="A171" s="7">
        <v>45725</v>
      </c>
      <c r="B171" s="8" t="s">
        <v>11</v>
      </c>
      <c r="C171" s="8" t="s">
        <v>12</v>
      </c>
      <c r="D171" s="8" t="s">
        <v>28</v>
      </c>
      <c r="E171" s="8">
        <v>14</v>
      </c>
      <c r="F171" s="9">
        <v>46294</v>
      </c>
      <c r="G171" s="9">
        <v>44227</v>
      </c>
      <c r="H171" s="8" t="s">
        <v>33</v>
      </c>
      <c r="I171" s="10">
        <f>Table1[[#This Row],[Units]]*Table1[[#This Row],[Selling Price (₹)]]</f>
        <v>619178</v>
      </c>
      <c r="J171" s="10">
        <f>Table1[[#This Row],[Units]]*Table1[[#This Row],[Cost Price (₹)]]</f>
        <v>648116</v>
      </c>
      <c r="K171" s="8" t="str">
        <f>TEXT(Table1[[#This Row],[Date]],"mmm")</f>
        <v>Mar</v>
      </c>
      <c r="L171" s="10">
        <f>Table1[[#This Row],[Revenue (₹ )]]-Table1[[#This Row],[Total Cost  (₹)]]</f>
        <v>-28938</v>
      </c>
      <c r="M171" s="9">
        <f>IF(Table1[[#This Row],[Profit And Loss]] &gt; 0,Table1[[#This Row],[Profit And Loss]],0)</f>
        <v>0</v>
      </c>
      <c r="N171" s="9">
        <f>IF(Table1[[#This Row],[Profit And Loss]]&lt;0,Table1[[#This Row],[Profit And Loss]],0)</f>
        <v>-28938</v>
      </c>
      <c r="O171" s="13">
        <f>IFERROR(Table1[[#This Row],[Profit  (₹)]]/Table1[[#This Row],[Revenue (₹ )]],0)</f>
        <v>0</v>
      </c>
      <c r="P171" s="13">
        <f>IFERROR(Table1[[#This Row],[Loss  (₹)]]/Table1[[#This Row],[Revenue (₹ )]],0)</f>
        <v>-4.6736156646392475E-2</v>
      </c>
    </row>
    <row r="172" spans="1:16" x14ac:dyDescent="0.35">
      <c r="A172" s="7">
        <v>45665</v>
      </c>
      <c r="B172" s="8" t="s">
        <v>9</v>
      </c>
      <c r="C172" s="8" t="s">
        <v>20</v>
      </c>
      <c r="D172" s="8" t="s">
        <v>30</v>
      </c>
      <c r="E172" s="8">
        <v>14</v>
      </c>
      <c r="F172" s="9">
        <v>76355</v>
      </c>
      <c r="G172" s="9">
        <v>71447</v>
      </c>
      <c r="H172" s="8" t="s">
        <v>33</v>
      </c>
      <c r="I172" s="10">
        <f>Table1[[#This Row],[Units]]*Table1[[#This Row],[Selling Price (₹)]]</f>
        <v>1000258</v>
      </c>
      <c r="J172" s="10">
        <f>Table1[[#This Row],[Units]]*Table1[[#This Row],[Cost Price (₹)]]</f>
        <v>1068970</v>
      </c>
      <c r="K172" s="8" t="str">
        <f>TEXT(Table1[[#This Row],[Date]],"mmm")</f>
        <v>Jan</v>
      </c>
      <c r="L172" s="10">
        <f>Table1[[#This Row],[Revenue (₹ )]]-Table1[[#This Row],[Total Cost  (₹)]]</f>
        <v>-68712</v>
      </c>
      <c r="M172" s="9">
        <f>IF(Table1[[#This Row],[Profit And Loss]] &gt; 0,Table1[[#This Row],[Profit And Loss]],0)</f>
        <v>0</v>
      </c>
      <c r="N172" s="9">
        <f>IF(Table1[[#This Row],[Profit And Loss]]&lt;0,Table1[[#This Row],[Profit And Loss]],0)</f>
        <v>-68712</v>
      </c>
      <c r="O172" s="13">
        <f>IFERROR(Table1[[#This Row],[Profit  (₹)]]/Table1[[#This Row],[Revenue (₹ )]],0)</f>
        <v>0</v>
      </c>
      <c r="P172" s="13">
        <f>IFERROR(Table1[[#This Row],[Loss  (₹)]]/Table1[[#This Row],[Revenue (₹ )]],0)</f>
        <v>-6.8694276876565846E-2</v>
      </c>
    </row>
    <row r="173" spans="1:16" x14ac:dyDescent="0.35">
      <c r="A173" s="7">
        <v>45816</v>
      </c>
      <c r="B173" s="8" t="s">
        <v>10</v>
      </c>
      <c r="C173" s="8" t="s">
        <v>12</v>
      </c>
      <c r="D173" s="8" t="s">
        <v>28</v>
      </c>
      <c r="E173" s="8">
        <v>13</v>
      </c>
      <c r="F173" s="9">
        <v>11507</v>
      </c>
      <c r="G173" s="9">
        <v>56368</v>
      </c>
      <c r="H173" s="8" t="s">
        <v>32</v>
      </c>
      <c r="I173" s="10">
        <f>Table1[[#This Row],[Units]]*Table1[[#This Row],[Selling Price (₹)]]</f>
        <v>732784</v>
      </c>
      <c r="J173" s="10">
        <f>Table1[[#This Row],[Units]]*Table1[[#This Row],[Cost Price (₹)]]</f>
        <v>149591</v>
      </c>
      <c r="K173" s="8" t="str">
        <f>TEXT(Table1[[#This Row],[Date]],"mmm")</f>
        <v>Jun</v>
      </c>
      <c r="L173" s="10">
        <f>Table1[[#This Row],[Revenue (₹ )]]-Table1[[#This Row],[Total Cost  (₹)]]</f>
        <v>583193</v>
      </c>
      <c r="M173" s="9">
        <f>IF(Table1[[#This Row],[Profit And Loss]] &gt; 0,Table1[[#This Row],[Profit And Loss]],0)</f>
        <v>583193</v>
      </c>
      <c r="N173" s="9">
        <f>IF(Table1[[#This Row],[Profit And Loss]]&lt;0,Table1[[#This Row],[Profit And Loss]],0)</f>
        <v>0</v>
      </c>
      <c r="O173" s="13">
        <f>IFERROR(Table1[[#This Row],[Profit  (₹)]]/Table1[[#This Row],[Revenue (₹ )]],0)</f>
        <v>0.79585935282429743</v>
      </c>
      <c r="P173" s="13">
        <f>IFERROR(Table1[[#This Row],[Loss  (₹)]]/Table1[[#This Row],[Revenue (₹ )]],0)</f>
        <v>0</v>
      </c>
    </row>
    <row r="174" spans="1:16" x14ac:dyDescent="0.35">
      <c r="A174" s="7">
        <v>45722</v>
      </c>
      <c r="B174" s="8" t="s">
        <v>10</v>
      </c>
      <c r="C174" s="8" t="s">
        <v>17</v>
      </c>
      <c r="D174" s="8" t="s">
        <v>23</v>
      </c>
      <c r="E174" s="8">
        <v>13</v>
      </c>
      <c r="F174" s="9">
        <v>34013</v>
      </c>
      <c r="G174" s="9">
        <v>89492</v>
      </c>
      <c r="H174" s="8" t="s">
        <v>32</v>
      </c>
      <c r="I174" s="10">
        <f>Table1[[#This Row],[Units]]*Table1[[#This Row],[Selling Price (₹)]]</f>
        <v>1163396</v>
      </c>
      <c r="J174" s="10">
        <f>Table1[[#This Row],[Units]]*Table1[[#This Row],[Cost Price (₹)]]</f>
        <v>442169</v>
      </c>
      <c r="K174" s="8" t="str">
        <f>TEXT(Table1[[#This Row],[Date]],"mmm")</f>
        <v>Mar</v>
      </c>
      <c r="L174" s="10">
        <f>Table1[[#This Row],[Revenue (₹ )]]-Table1[[#This Row],[Total Cost  (₹)]]</f>
        <v>721227</v>
      </c>
      <c r="M174" s="9">
        <f>IF(Table1[[#This Row],[Profit And Loss]] &gt; 0,Table1[[#This Row],[Profit And Loss]],0)</f>
        <v>721227</v>
      </c>
      <c r="N174" s="9">
        <f>IF(Table1[[#This Row],[Profit And Loss]]&lt;0,Table1[[#This Row],[Profit And Loss]],0)</f>
        <v>0</v>
      </c>
      <c r="O174" s="13">
        <f>IFERROR(Table1[[#This Row],[Profit  (₹)]]/Table1[[#This Row],[Revenue (₹ )]],0)</f>
        <v>0.61993250793367005</v>
      </c>
      <c r="P174" s="13">
        <f>IFERROR(Table1[[#This Row],[Loss  (₹)]]/Table1[[#This Row],[Revenue (₹ )]],0)</f>
        <v>0</v>
      </c>
    </row>
    <row r="175" spans="1:16" x14ac:dyDescent="0.35">
      <c r="A175" s="7">
        <v>45782</v>
      </c>
      <c r="B175" s="8" t="s">
        <v>9</v>
      </c>
      <c r="C175" s="8" t="s">
        <v>16</v>
      </c>
      <c r="D175" s="8" t="s">
        <v>26</v>
      </c>
      <c r="E175" s="8">
        <v>15</v>
      </c>
      <c r="F175" s="9">
        <v>69797</v>
      </c>
      <c r="G175" s="9">
        <v>48777</v>
      </c>
      <c r="H175" s="8" t="s">
        <v>33</v>
      </c>
      <c r="I175" s="10">
        <f>Table1[[#This Row],[Units]]*Table1[[#This Row],[Selling Price (₹)]]</f>
        <v>731655</v>
      </c>
      <c r="J175" s="10">
        <f>Table1[[#This Row],[Units]]*Table1[[#This Row],[Cost Price (₹)]]</f>
        <v>1046955</v>
      </c>
      <c r="K175" s="8" t="str">
        <f>TEXT(Table1[[#This Row],[Date]],"mmm")</f>
        <v>May</v>
      </c>
      <c r="L175" s="10">
        <f>Table1[[#This Row],[Revenue (₹ )]]-Table1[[#This Row],[Total Cost  (₹)]]</f>
        <v>-315300</v>
      </c>
      <c r="M175" s="9">
        <f>IF(Table1[[#This Row],[Profit And Loss]] &gt; 0,Table1[[#This Row],[Profit And Loss]],0)</f>
        <v>0</v>
      </c>
      <c r="N175" s="9">
        <f>IF(Table1[[#This Row],[Profit And Loss]]&lt;0,Table1[[#This Row],[Profit And Loss]],0)</f>
        <v>-315300</v>
      </c>
      <c r="O175" s="13">
        <f>IFERROR(Table1[[#This Row],[Profit  (₹)]]/Table1[[#This Row],[Revenue (₹ )]],0)</f>
        <v>0</v>
      </c>
      <c r="P175" s="13">
        <f>IFERROR(Table1[[#This Row],[Loss  (₹)]]/Table1[[#This Row],[Revenue (₹ )]],0)</f>
        <v>-0.43094081226807718</v>
      </c>
    </row>
    <row r="176" spans="1:16" x14ac:dyDescent="0.35">
      <c r="A176" s="7">
        <v>45669</v>
      </c>
      <c r="B176" s="8" t="s">
        <v>11</v>
      </c>
      <c r="C176" s="8" t="s">
        <v>17</v>
      </c>
      <c r="D176" s="8" t="s">
        <v>30</v>
      </c>
      <c r="E176" s="8">
        <v>16</v>
      </c>
      <c r="F176" s="9">
        <v>55861</v>
      </c>
      <c r="G176" s="9">
        <v>60492</v>
      </c>
      <c r="H176" s="8" t="s">
        <v>32</v>
      </c>
      <c r="I176" s="10">
        <f>Table1[[#This Row],[Units]]*Table1[[#This Row],[Selling Price (₹)]]</f>
        <v>967872</v>
      </c>
      <c r="J176" s="10">
        <f>Table1[[#This Row],[Units]]*Table1[[#This Row],[Cost Price (₹)]]</f>
        <v>893776</v>
      </c>
      <c r="K176" s="8" t="str">
        <f>TEXT(Table1[[#This Row],[Date]],"mmm")</f>
        <v>Jan</v>
      </c>
      <c r="L176" s="10">
        <f>Table1[[#This Row],[Revenue (₹ )]]-Table1[[#This Row],[Total Cost  (₹)]]</f>
        <v>74096</v>
      </c>
      <c r="M176" s="9">
        <f>IF(Table1[[#This Row],[Profit And Loss]] &gt; 0,Table1[[#This Row],[Profit And Loss]],0)</f>
        <v>74096</v>
      </c>
      <c r="N176" s="9">
        <f>IF(Table1[[#This Row],[Profit And Loss]]&lt;0,Table1[[#This Row],[Profit And Loss]],0)</f>
        <v>0</v>
      </c>
      <c r="O176" s="13">
        <f>IFERROR(Table1[[#This Row],[Profit  (₹)]]/Table1[[#This Row],[Revenue (₹ )]],0)</f>
        <v>7.6555577597037627E-2</v>
      </c>
      <c r="P176" s="13">
        <f>IFERROR(Table1[[#This Row],[Loss  (₹)]]/Table1[[#This Row],[Revenue (₹ )]],0)</f>
        <v>0</v>
      </c>
    </row>
    <row r="177" spans="1:16" x14ac:dyDescent="0.35">
      <c r="A177" s="7">
        <v>45701</v>
      </c>
      <c r="B177" s="8" t="s">
        <v>11</v>
      </c>
      <c r="C177" s="8" t="s">
        <v>20</v>
      </c>
      <c r="D177" s="8" t="s">
        <v>26</v>
      </c>
      <c r="E177" s="8">
        <v>20</v>
      </c>
      <c r="F177" s="9">
        <v>58345</v>
      </c>
      <c r="G177" s="9">
        <v>46333</v>
      </c>
      <c r="H177" s="8" t="s">
        <v>33</v>
      </c>
      <c r="I177" s="10">
        <f>Table1[[#This Row],[Units]]*Table1[[#This Row],[Selling Price (₹)]]</f>
        <v>926660</v>
      </c>
      <c r="J177" s="10">
        <f>Table1[[#This Row],[Units]]*Table1[[#This Row],[Cost Price (₹)]]</f>
        <v>1166900</v>
      </c>
      <c r="K177" s="8" t="str">
        <f>TEXT(Table1[[#This Row],[Date]],"mmm")</f>
        <v>Feb</v>
      </c>
      <c r="L177" s="10">
        <f>Table1[[#This Row],[Revenue (₹ )]]-Table1[[#This Row],[Total Cost  (₹)]]</f>
        <v>-240240</v>
      </c>
      <c r="M177" s="9">
        <f>IF(Table1[[#This Row],[Profit And Loss]] &gt; 0,Table1[[#This Row],[Profit And Loss]],0)</f>
        <v>0</v>
      </c>
      <c r="N177" s="9">
        <f>IF(Table1[[#This Row],[Profit And Loss]]&lt;0,Table1[[#This Row],[Profit And Loss]],0)</f>
        <v>-240240</v>
      </c>
      <c r="O177" s="13">
        <f>IFERROR(Table1[[#This Row],[Profit  (₹)]]/Table1[[#This Row],[Revenue (₹ )]],0)</f>
        <v>0</v>
      </c>
      <c r="P177" s="13">
        <f>IFERROR(Table1[[#This Row],[Loss  (₹)]]/Table1[[#This Row],[Revenue (₹ )]],0)</f>
        <v>-0.25925366369542224</v>
      </c>
    </row>
    <row r="178" spans="1:16" x14ac:dyDescent="0.35">
      <c r="A178" s="7">
        <v>45779</v>
      </c>
      <c r="B178" s="8" t="s">
        <v>11</v>
      </c>
      <c r="C178" s="8" t="s">
        <v>12</v>
      </c>
      <c r="D178" s="8" t="s">
        <v>23</v>
      </c>
      <c r="E178" s="8">
        <v>5</v>
      </c>
      <c r="F178" s="9">
        <v>28559</v>
      </c>
      <c r="G178" s="9">
        <v>31160</v>
      </c>
      <c r="H178" s="8" t="s">
        <v>32</v>
      </c>
      <c r="I178" s="10">
        <f>Table1[[#This Row],[Units]]*Table1[[#This Row],[Selling Price (₹)]]</f>
        <v>155800</v>
      </c>
      <c r="J178" s="10">
        <f>Table1[[#This Row],[Units]]*Table1[[#This Row],[Cost Price (₹)]]</f>
        <v>142795</v>
      </c>
      <c r="K178" s="8" t="str">
        <f>TEXT(Table1[[#This Row],[Date]],"mmm")</f>
        <v>May</v>
      </c>
      <c r="L178" s="10">
        <f>Table1[[#This Row],[Revenue (₹ )]]-Table1[[#This Row],[Total Cost  (₹)]]</f>
        <v>13005</v>
      </c>
      <c r="M178" s="9">
        <f>IF(Table1[[#This Row],[Profit And Loss]] &gt; 0,Table1[[#This Row],[Profit And Loss]],0)</f>
        <v>13005</v>
      </c>
      <c r="N178" s="9">
        <f>IF(Table1[[#This Row],[Profit And Loss]]&lt;0,Table1[[#This Row],[Profit And Loss]],0)</f>
        <v>0</v>
      </c>
      <c r="O178" s="13">
        <f>IFERROR(Table1[[#This Row],[Profit  (₹)]]/Table1[[#This Row],[Revenue (₹ )]],0)</f>
        <v>8.3472400513478817E-2</v>
      </c>
      <c r="P178" s="13">
        <f>IFERROR(Table1[[#This Row],[Loss  (₹)]]/Table1[[#This Row],[Revenue (₹ )]],0)</f>
        <v>0</v>
      </c>
    </row>
    <row r="179" spans="1:16" x14ac:dyDescent="0.35">
      <c r="A179" s="7">
        <v>45780</v>
      </c>
      <c r="B179" s="8" t="s">
        <v>9</v>
      </c>
      <c r="C179" s="8" t="s">
        <v>18</v>
      </c>
      <c r="D179" s="8" t="s">
        <v>25</v>
      </c>
      <c r="E179" s="8">
        <v>14</v>
      </c>
      <c r="F179" s="9">
        <v>21688</v>
      </c>
      <c r="G179" s="9">
        <v>39920</v>
      </c>
      <c r="H179" s="8" t="s">
        <v>32</v>
      </c>
      <c r="I179" s="10">
        <f>Table1[[#This Row],[Units]]*Table1[[#This Row],[Selling Price (₹)]]</f>
        <v>558880</v>
      </c>
      <c r="J179" s="10">
        <f>Table1[[#This Row],[Units]]*Table1[[#This Row],[Cost Price (₹)]]</f>
        <v>303632</v>
      </c>
      <c r="K179" s="8" t="str">
        <f>TEXT(Table1[[#This Row],[Date]],"mmm")</f>
        <v>May</v>
      </c>
      <c r="L179" s="10">
        <f>Table1[[#This Row],[Revenue (₹ )]]-Table1[[#This Row],[Total Cost  (₹)]]</f>
        <v>255248</v>
      </c>
      <c r="M179" s="9">
        <f>IF(Table1[[#This Row],[Profit And Loss]] &gt; 0,Table1[[#This Row],[Profit And Loss]],0)</f>
        <v>255248</v>
      </c>
      <c r="N179" s="9">
        <f>IF(Table1[[#This Row],[Profit And Loss]]&lt;0,Table1[[#This Row],[Profit And Loss]],0)</f>
        <v>0</v>
      </c>
      <c r="O179" s="13">
        <f>IFERROR(Table1[[#This Row],[Profit  (₹)]]/Table1[[#This Row],[Revenue (₹ )]],0)</f>
        <v>0.45671342685370742</v>
      </c>
      <c r="P179" s="13">
        <f>IFERROR(Table1[[#This Row],[Loss  (₹)]]/Table1[[#This Row],[Revenue (₹ )]],0)</f>
        <v>0</v>
      </c>
    </row>
    <row r="180" spans="1:16" x14ac:dyDescent="0.35">
      <c r="A180" s="7">
        <v>45741</v>
      </c>
      <c r="B180" s="8" t="s">
        <v>9</v>
      </c>
      <c r="C180" s="8" t="s">
        <v>20</v>
      </c>
      <c r="D180" s="8" t="s">
        <v>31</v>
      </c>
      <c r="E180" s="8">
        <v>13</v>
      </c>
      <c r="F180" s="9">
        <v>34050</v>
      </c>
      <c r="G180" s="9">
        <v>60004</v>
      </c>
      <c r="H180" s="8" t="s">
        <v>32</v>
      </c>
      <c r="I180" s="10">
        <f>Table1[[#This Row],[Units]]*Table1[[#This Row],[Selling Price (₹)]]</f>
        <v>780052</v>
      </c>
      <c r="J180" s="10">
        <f>Table1[[#This Row],[Units]]*Table1[[#This Row],[Cost Price (₹)]]</f>
        <v>442650</v>
      </c>
      <c r="K180" s="8" t="str">
        <f>TEXT(Table1[[#This Row],[Date]],"mmm")</f>
        <v>Mar</v>
      </c>
      <c r="L180" s="10">
        <f>Table1[[#This Row],[Revenue (₹ )]]-Table1[[#This Row],[Total Cost  (₹)]]</f>
        <v>337402</v>
      </c>
      <c r="M180" s="9">
        <f>IF(Table1[[#This Row],[Profit And Loss]] &gt; 0,Table1[[#This Row],[Profit And Loss]],0)</f>
        <v>337402</v>
      </c>
      <c r="N180" s="9">
        <f>IF(Table1[[#This Row],[Profit And Loss]]&lt;0,Table1[[#This Row],[Profit And Loss]],0)</f>
        <v>0</v>
      </c>
      <c r="O180" s="13">
        <f>IFERROR(Table1[[#This Row],[Profit  (₹)]]/Table1[[#This Row],[Revenue (₹ )]],0)</f>
        <v>0.43253783081127922</v>
      </c>
      <c r="P180" s="13">
        <f>IFERROR(Table1[[#This Row],[Loss  (₹)]]/Table1[[#This Row],[Revenue (₹ )]],0)</f>
        <v>0</v>
      </c>
    </row>
    <row r="181" spans="1:16" x14ac:dyDescent="0.35">
      <c r="A181" s="7">
        <v>45734</v>
      </c>
      <c r="B181" s="8" t="s">
        <v>9</v>
      </c>
      <c r="C181" s="8" t="s">
        <v>17</v>
      </c>
      <c r="D181" s="8" t="s">
        <v>25</v>
      </c>
      <c r="E181" s="8">
        <v>4</v>
      </c>
      <c r="F181" s="9">
        <v>32983</v>
      </c>
      <c r="G181" s="9">
        <v>3111</v>
      </c>
      <c r="H181" s="8" t="s">
        <v>33</v>
      </c>
      <c r="I181" s="10">
        <f>Table1[[#This Row],[Units]]*Table1[[#This Row],[Selling Price (₹)]]</f>
        <v>12444</v>
      </c>
      <c r="J181" s="10">
        <f>Table1[[#This Row],[Units]]*Table1[[#This Row],[Cost Price (₹)]]</f>
        <v>131932</v>
      </c>
      <c r="K181" s="8" t="str">
        <f>TEXT(Table1[[#This Row],[Date]],"mmm")</f>
        <v>Mar</v>
      </c>
      <c r="L181" s="10">
        <f>Table1[[#This Row],[Revenue (₹ )]]-Table1[[#This Row],[Total Cost  (₹)]]</f>
        <v>-119488</v>
      </c>
      <c r="M181" s="9">
        <f>IF(Table1[[#This Row],[Profit And Loss]] &gt; 0,Table1[[#This Row],[Profit And Loss]],0)</f>
        <v>0</v>
      </c>
      <c r="N181" s="9">
        <f>IF(Table1[[#This Row],[Profit And Loss]]&lt;0,Table1[[#This Row],[Profit And Loss]],0)</f>
        <v>-119488</v>
      </c>
      <c r="O181" s="13">
        <f>IFERROR(Table1[[#This Row],[Profit  (₹)]]/Table1[[#This Row],[Revenue (₹ )]],0)</f>
        <v>0</v>
      </c>
      <c r="P181" s="13">
        <f>IFERROR(Table1[[#This Row],[Loss  (₹)]]/Table1[[#This Row],[Revenue (₹ )]],0)</f>
        <v>-9.602057216329154</v>
      </c>
    </row>
    <row r="182" spans="1:16" x14ac:dyDescent="0.35">
      <c r="A182" s="7">
        <v>45737</v>
      </c>
      <c r="B182" s="8" t="s">
        <v>11</v>
      </c>
      <c r="C182" s="8" t="s">
        <v>12</v>
      </c>
      <c r="D182" s="8" t="s">
        <v>22</v>
      </c>
      <c r="E182" s="8">
        <v>13</v>
      </c>
      <c r="F182" s="9">
        <v>28310</v>
      </c>
      <c r="G182" s="9">
        <v>64352</v>
      </c>
      <c r="H182" s="8" t="s">
        <v>32</v>
      </c>
      <c r="I182" s="10">
        <f>Table1[[#This Row],[Units]]*Table1[[#This Row],[Selling Price (₹)]]</f>
        <v>836576</v>
      </c>
      <c r="J182" s="10">
        <f>Table1[[#This Row],[Units]]*Table1[[#This Row],[Cost Price (₹)]]</f>
        <v>368030</v>
      </c>
      <c r="K182" s="8" t="str">
        <f>TEXT(Table1[[#This Row],[Date]],"mmm")</f>
        <v>Mar</v>
      </c>
      <c r="L182" s="10">
        <f>Table1[[#This Row],[Revenue (₹ )]]-Table1[[#This Row],[Total Cost  (₹)]]</f>
        <v>468546</v>
      </c>
      <c r="M182" s="9">
        <f>IF(Table1[[#This Row],[Profit And Loss]] &gt; 0,Table1[[#This Row],[Profit And Loss]],0)</f>
        <v>468546</v>
      </c>
      <c r="N182" s="9">
        <f>IF(Table1[[#This Row],[Profit And Loss]]&lt;0,Table1[[#This Row],[Profit And Loss]],0)</f>
        <v>0</v>
      </c>
      <c r="O182" s="13">
        <f>IFERROR(Table1[[#This Row],[Profit  (₹)]]/Table1[[#This Row],[Revenue (₹ )]],0)</f>
        <v>0.5600758329189458</v>
      </c>
      <c r="P182" s="13">
        <f>IFERROR(Table1[[#This Row],[Loss  (₹)]]/Table1[[#This Row],[Revenue (₹ )]],0)</f>
        <v>0</v>
      </c>
    </row>
    <row r="183" spans="1:16" x14ac:dyDescent="0.35">
      <c r="A183" s="7">
        <v>45769</v>
      </c>
      <c r="B183" s="8" t="s">
        <v>9</v>
      </c>
      <c r="C183" s="8" t="s">
        <v>14</v>
      </c>
      <c r="D183" s="8" t="s">
        <v>30</v>
      </c>
      <c r="E183" s="8">
        <v>11</v>
      </c>
      <c r="F183" s="9">
        <v>30822</v>
      </c>
      <c r="G183" s="9">
        <v>21487</v>
      </c>
      <c r="H183" s="8" t="s">
        <v>33</v>
      </c>
      <c r="I183" s="10">
        <f>Table1[[#This Row],[Units]]*Table1[[#This Row],[Selling Price (₹)]]</f>
        <v>236357</v>
      </c>
      <c r="J183" s="10">
        <f>Table1[[#This Row],[Units]]*Table1[[#This Row],[Cost Price (₹)]]</f>
        <v>339042</v>
      </c>
      <c r="K183" s="8" t="str">
        <f>TEXT(Table1[[#This Row],[Date]],"mmm")</f>
        <v>Apr</v>
      </c>
      <c r="L183" s="10">
        <f>Table1[[#This Row],[Revenue (₹ )]]-Table1[[#This Row],[Total Cost  (₹)]]</f>
        <v>-102685</v>
      </c>
      <c r="M183" s="9">
        <f>IF(Table1[[#This Row],[Profit And Loss]] &gt; 0,Table1[[#This Row],[Profit And Loss]],0)</f>
        <v>0</v>
      </c>
      <c r="N183" s="9">
        <f>IF(Table1[[#This Row],[Profit And Loss]]&lt;0,Table1[[#This Row],[Profit And Loss]],0)</f>
        <v>-102685</v>
      </c>
      <c r="O183" s="13">
        <f>IFERROR(Table1[[#This Row],[Profit  (₹)]]/Table1[[#This Row],[Revenue (₹ )]],0)</f>
        <v>0</v>
      </c>
      <c r="P183" s="13">
        <f>IFERROR(Table1[[#This Row],[Loss  (₹)]]/Table1[[#This Row],[Revenue (₹ )]],0)</f>
        <v>-0.43444873644529253</v>
      </c>
    </row>
    <row r="184" spans="1:16" x14ac:dyDescent="0.35">
      <c r="A184" s="7">
        <v>45760</v>
      </c>
      <c r="B184" s="8" t="s">
        <v>10</v>
      </c>
      <c r="C184" s="8" t="s">
        <v>13</v>
      </c>
      <c r="D184" s="8" t="s">
        <v>24</v>
      </c>
      <c r="E184" s="8">
        <v>19</v>
      </c>
      <c r="F184" s="9">
        <v>58149</v>
      </c>
      <c r="G184" s="9">
        <v>74932</v>
      </c>
      <c r="H184" s="8" t="s">
        <v>32</v>
      </c>
      <c r="I184" s="10">
        <f>Table1[[#This Row],[Units]]*Table1[[#This Row],[Selling Price (₹)]]</f>
        <v>1423708</v>
      </c>
      <c r="J184" s="10">
        <f>Table1[[#This Row],[Units]]*Table1[[#This Row],[Cost Price (₹)]]</f>
        <v>1104831</v>
      </c>
      <c r="K184" s="8" t="str">
        <f>TEXT(Table1[[#This Row],[Date]],"mmm")</f>
        <v>Apr</v>
      </c>
      <c r="L184" s="10">
        <f>Table1[[#This Row],[Revenue (₹ )]]-Table1[[#This Row],[Total Cost  (₹)]]</f>
        <v>318877</v>
      </c>
      <c r="M184" s="9">
        <f>IF(Table1[[#This Row],[Profit And Loss]] &gt; 0,Table1[[#This Row],[Profit And Loss]],0)</f>
        <v>318877</v>
      </c>
      <c r="N184" s="9">
        <f>IF(Table1[[#This Row],[Profit And Loss]]&lt;0,Table1[[#This Row],[Profit And Loss]],0)</f>
        <v>0</v>
      </c>
      <c r="O184" s="13">
        <f>IFERROR(Table1[[#This Row],[Profit  (₹)]]/Table1[[#This Row],[Revenue (₹ )]],0)</f>
        <v>0.22397640527411519</v>
      </c>
      <c r="P184" s="13">
        <f>IFERROR(Table1[[#This Row],[Loss  (₹)]]/Table1[[#This Row],[Revenue (₹ )]],0)</f>
        <v>0</v>
      </c>
    </row>
    <row r="185" spans="1:16" x14ac:dyDescent="0.35">
      <c r="A185" s="7">
        <v>45701</v>
      </c>
      <c r="B185" s="8" t="s">
        <v>11</v>
      </c>
      <c r="C185" s="8" t="s">
        <v>21</v>
      </c>
      <c r="D185" s="8" t="s">
        <v>25</v>
      </c>
      <c r="E185" s="8">
        <v>14</v>
      </c>
      <c r="F185" s="9">
        <v>41735</v>
      </c>
      <c r="G185" s="9">
        <v>64912</v>
      </c>
      <c r="H185" s="8" t="s">
        <v>32</v>
      </c>
      <c r="I185" s="10">
        <f>Table1[[#This Row],[Units]]*Table1[[#This Row],[Selling Price (₹)]]</f>
        <v>908768</v>
      </c>
      <c r="J185" s="10">
        <f>Table1[[#This Row],[Units]]*Table1[[#This Row],[Cost Price (₹)]]</f>
        <v>584290</v>
      </c>
      <c r="K185" s="8" t="str">
        <f>TEXT(Table1[[#This Row],[Date]],"mmm")</f>
        <v>Feb</v>
      </c>
      <c r="L185" s="10">
        <f>Table1[[#This Row],[Revenue (₹ )]]-Table1[[#This Row],[Total Cost  (₹)]]</f>
        <v>324478</v>
      </c>
      <c r="M185" s="9">
        <f>IF(Table1[[#This Row],[Profit And Loss]] &gt; 0,Table1[[#This Row],[Profit And Loss]],0)</f>
        <v>324478</v>
      </c>
      <c r="N185" s="9">
        <f>IF(Table1[[#This Row],[Profit And Loss]]&lt;0,Table1[[#This Row],[Profit And Loss]],0)</f>
        <v>0</v>
      </c>
      <c r="O185" s="13">
        <f>IFERROR(Table1[[#This Row],[Profit  (₹)]]/Table1[[#This Row],[Revenue (₹ )]],0)</f>
        <v>0.35705262509243285</v>
      </c>
      <c r="P185" s="13">
        <f>IFERROR(Table1[[#This Row],[Loss  (₹)]]/Table1[[#This Row],[Revenue (₹ )]],0)</f>
        <v>0</v>
      </c>
    </row>
    <row r="186" spans="1:16" x14ac:dyDescent="0.35">
      <c r="A186" s="7">
        <v>45773</v>
      </c>
      <c r="B186" s="8" t="s">
        <v>9</v>
      </c>
      <c r="C186" s="8" t="s">
        <v>21</v>
      </c>
      <c r="D186" s="8" t="s">
        <v>26</v>
      </c>
      <c r="E186" s="8">
        <v>3</v>
      </c>
      <c r="F186" s="9">
        <v>46231</v>
      </c>
      <c r="G186" s="9">
        <v>66746</v>
      </c>
      <c r="H186" s="8" t="s">
        <v>32</v>
      </c>
      <c r="I186" s="10">
        <f>Table1[[#This Row],[Units]]*Table1[[#This Row],[Selling Price (₹)]]</f>
        <v>200238</v>
      </c>
      <c r="J186" s="10">
        <f>Table1[[#This Row],[Units]]*Table1[[#This Row],[Cost Price (₹)]]</f>
        <v>138693</v>
      </c>
      <c r="K186" s="8" t="str">
        <f>TEXT(Table1[[#This Row],[Date]],"mmm")</f>
        <v>Apr</v>
      </c>
      <c r="L186" s="10">
        <f>Table1[[#This Row],[Revenue (₹ )]]-Table1[[#This Row],[Total Cost  (₹)]]</f>
        <v>61545</v>
      </c>
      <c r="M186" s="9">
        <f>IF(Table1[[#This Row],[Profit And Loss]] &gt; 0,Table1[[#This Row],[Profit And Loss]],0)</f>
        <v>61545</v>
      </c>
      <c r="N186" s="9">
        <f>IF(Table1[[#This Row],[Profit And Loss]]&lt;0,Table1[[#This Row],[Profit And Loss]],0)</f>
        <v>0</v>
      </c>
      <c r="O186" s="13">
        <f>IFERROR(Table1[[#This Row],[Profit  (₹)]]/Table1[[#This Row],[Revenue (₹ )]],0)</f>
        <v>0.30735924250142332</v>
      </c>
      <c r="P186" s="13">
        <f>IFERROR(Table1[[#This Row],[Loss  (₹)]]/Table1[[#This Row],[Revenue (₹ )]],0)</f>
        <v>0</v>
      </c>
    </row>
    <row r="187" spans="1:16" x14ac:dyDescent="0.35">
      <c r="A187" s="7">
        <v>45696</v>
      </c>
      <c r="B187" s="8" t="s">
        <v>11</v>
      </c>
      <c r="C187" s="8" t="s">
        <v>20</v>
      </c>
      <c r="D187" s="8" t="s">
        <v>22</v>
      </c>
      <c r="E187" s="8">
        <v>12</v>
      </c>
      <c r="F187" s="9">
        <v>26727</v>
      </c>
      <c r="G187" s="9">
        <v>47140</v>
      </c>
      <c r="H187" s="8" t="s">
        <v>32</v>
      </c>
      <c r="I187" s="10">
        <f>Table1[[#This Row],[Units]]*Table1[[#This Row],[Selling Price (₹)]]</f>
        <v>565680</v>
      </c>
      <c r="J187" s="10">
        <f>Table1[[#This Row],[Units]]*Table1[[#This Row],[Cost Price (₹)]]</f>
        <v>320724</v>
      </c>
      <c r="K187" s="8" t="str">
        <f>TEXT(Table1[[#This Row],[Date]],"mmm")</f>
        <v>Feb</v>
      </c>
      <c r="L187" s="10">
        <f>Table1[[#This Row],[Revenue (₹ )]]-Table1[[#This Row],[Total Cost  (₹)]]</f>
        <v>244956</v>
      </c>
      <c r="M187" s="9">
        <f>IF(Table1[[#This Row],[Profit And Loss]] &gt; 0,Table1[[#This Row],[Profit And Loss]],0)</f>
        <v>244956</v>
      </c>
      <c r="N187" s="9">
        <f>IF(Table1[[#This Row],[Profit And Loss]]&lt;0,Table1[[#This Row],[Profit And Loss]],0)</f>
        <v>0</v>
      </c>
      <c r="O187" s="13">
        <f>IFERROR(Table1[[#This Row],[Profit  (₹)]]/Table1[[#This Row],[Revenue (₹ )]],0)</f>
        <v>0.43302927450148493</v>
      </c>
      <c r="P187" s="13">
        <f>IFERROR(Table1[[#This Row],[Loss  (₹)]]/Table1[[#This Row],[Revenue (₹ )]],0)</f>
        <v>0</v>
      </c>
    </row>
    <row r="188" spans="1:16" x14ac:dyDescent="0.35">
      <c r="A188" s="7">
        <v>45821</v>
      </c>
      <c r="B188" s="8" t="s">
        <v>10</v>
      </c>
      <c r="C188" s="8" t="s">
        <v>21</v>
      </c>
      <c r="D188" s="8" t="s">
        <v>28</v>
      </c>
      <c r="E188" s="8">
        <v>11</v>
      </c>
      <c r="F188" s="9">
        <v>35989</v>
      </c>
      <c r="G188" s="9">
        <v>30231</v>
      </c>
      <c r="H188" s="8" t="s">
        <v>33</v>
      </c>
      <c r="I188" s="10">
        <f>Table1[[#This Row],[Units]]*Table1[[#This Row],[Selling Price (₹)]]</f>
        <v>332541</v>
      </c>
      <c r="J188" s="10">
        <f>Table1[[#This Row],[Units]]*Table1[[#This Row],[Cost Price (₹)]]</f>
        <v>395879</v>
      </c>
      <c r="K188" s="8" t="str">
        <f>TEXT(Table1[[#This Row],[Date]],"mmm")</f>
        <v>Jun</v>
      </c>
      <c r="L188" s="10">
        <f>Table1[[#This Row],[Revenue (₹ )]]-Table1[[#This Row],[Total Cost  (₹)]]</f>
        <v>-63338</v>
      </c>
      <c r="M188" s="9">
        <f>IF(Table1[[#This Row],[Profit And Loss]] &gt; 0,Table1[[#This Row],[Profit And Loss]],0)</f>
        <v>0</v>
      </c>
      <c r="N188" s="9">
        <f>IF(Table1[[#This Row],[Profit And Loss]]&lt;0,Table1[[#This Row],[Profit And Loss]],0)</f>
        <v>-63338</v>
      </c>
      <c r="O188" s="13">
        <f>IFERROR(Table1[[#This Row],[Profit  (₹)]]/Table1[[#This Row],[Revenue (₹ )]],0)</f>
        <v>0</v>
      </c>
      <c r="P188" s="13">
        <f>IFERROR(Table1[[#This Row],[Loss  (₹)]]/Table1[[#This Row],[Revenue (₹ )]],0)</f>
        <v>-0.19046673943964804</v>
      </c>
    </row>
    <row r="189" spans="1:16" x14ac:dyDescent="0.35">
      <c r="A189" s="7">
        <v>45679</v>
      </c>
      <c r="B189" s="8" t="s">
        <v>10</v>
      </c>
      <c r="C189" s="8" t="s">
        <v>21</v>
      </c>
      <c r="D189" s="8" t="s">
        <v>22</v>
      </c>
      <c r="E189" s="8">
        <v>18</v>
      </c>
      <c r="F189" s="9">
        <v>38939</v>
      </c>
      <c r="G189" s="9">
        <v>23964</v>
      </c>
      <c r="H189" s="8" t="s">
        <v>33</v>
      </c>
      <c r="I189" s="10">
        <f>Table1[[#This Row],[Units]]*Table1[[#This Row],[Selling Price (₹)]]</f>
        <v>431352</v>
      </c>
      <c r="J189" s="10">
        <f>Table1[[#This Row],[Units]]*Table1[[#This Row],[Cost Price (₹)]]</f>
        <v>700902</v>
      </c>
      <c r="K189" s="8" t="str">
        <f>TEXT(Table1[[#This Row],[Date]],"mmm")</f>
        <v>Jan</v>
      </c>
      <c r="L189" s="10">
        <f>Table1[[#This Row],[Revenue (₹ )]]-Table1[[#This Row],[Total Cost  (₹)]]</f>
        <v>-269550</v>
      </c>
      <c r="M189" s="9">
        <f>IF(Table1[[#This Row],[Profit And Loss]] &gt; 0,Table1[[#This Row],[Profit And Loss]],0)</f>
        <v>0</v>
      </c>
      <c r="N189" s="9">
        <f>IF(Table1[[#This Row],[Profit And Loss]]&lt;0,Table1[[#This Row],[Profit And Loss]],0)</f>
        <v>-269550</v>
      </c>
      <c r="O189" s="13">
        <f>IFERROR(Table1[[#This Row],[Profit  (₹)]]/Table1[[#This Row],[Revenue (₹ )]],0)</f>
        <v>0</v>
      </c>
      <c r="P189" s="13">
        <f>IFERROR(Table1[[#This Row],[Loss  (₹)]]/Table1[[#This Row],[Revenue (₹ )]],0)</f>
        <v>-0.62489567684860625</v>
      </c>
    </row>
    <row r="190" spans="1:16" x14ac:dyDescent="0.35">
      <c r="A190" s="7">
        <v>45701</v>
      </c>
      <c r="B190" s="8" t="s">
        <v>11</v>
      </c>
      <c r="C190" s="8" t="s">
        <v>12</v>
      </c>
      <c r="D190" s="8" t="s">
        <v>31</v>
      </c>
      <c r="E190" s="8">
        <v>17</v>
      </c>
      <c r="F190" s="9">
        <v>14220</v>
      </c>
      <c r="G190" s="9">
        <v>7793</v>
      </c>
      <c r="H190" s="8" t="s">
        <v>33</v>
      </c>
      <c r="I190" s="10">
        <f>Table1[[#This Row],[Units]]*Table1[[#This Row],[Selling Price (₹)]]</f>
        <v>132481</v>
      </c>
      <c r="J190" s="10">
        <f>Table1[[#This Row],[Units]]*Table1[[#This Row],[Cost Price (₹)]]</f>
        <v>241740</v>
      </c>
      <c r="K190" s="8" t="str">
        <f>TEXT(Table1[[#This Row],[Date]],"mmm")</f>
        <v>Feb</v>
      </c>
      <c r="L190" s="10">
        <f>Table1[[#This Row],[Revenue (₹ )]]-Table1[[#This Row],[Total Cost  (₹)]]</f>
        <v>-109259</v>
      </c>
      <c r="M190" s="9">
        <f>IF(Table1[[#This Row],[Profit And Loss]] &gt; 0,Table1[[#This Row],[Profit And Loss]],0)</f>
        <v>0</v>
      </c>
      <c r="N190" s="9">
        <f>IF(Table1[[#This Row],[Profit And Loss]]&lt;0,Table1[[#This Row],[Profit And Loss]],0)</f>
        <v>-109259</v>
      </c>
      <c r="O190" s="13">
        <f>IFERROR(Table1[[#This Row],[Profit  (₹)]]/Table1[[#This Row],[Revenue (₹ )]],0)</f>
        <v>0</v>
      </c>
      <c r="P190" s="13">
        <f>IFERROR(Table1[[#This Row],[Loss  (₹)]]/Table1[[#This Row],[Revenue (₹ )]],0)</f>
        <v>-0.82471448736045172</v>
      </c>
    </row>
    <row r="191" spans="1:16" x14ac:dyDescent="0.35">
      <c r="A191" s="7">
        <v>45810</v>
      </c>
      <c r="B191" s="8" t="s">
        <v>9</v>
      </c>
      <c r="C191" s="8" t="s">
        <v>16</v>
      </c>
      <c r="D191" s="8" t="s">
        <v>28</v>
      </c>
      <c r="E191" s="8">
        <v>10</v>
      </c>
      <c r="F191" s="9">
        <v>20519</v>
      </c>
      <c r="G191" s="9">
        <v>81788</v>
      </c>
      <c r="H191" s="8" t="s">
        <v>32</v>
      </c>
      <c r="I191" s="10">
        <f>Table1[[#This Row],[Units]]*Table1[[#This Row],[Selling Price (₹)]]</f>
        <v>817880</v>
      </c>
      <c r="J191" s="10">
        <f>Table1[[#This Row],[Units]]*Table1[[#This Row],[Cost Price (₹)]]</f>
        <v>205190</v>
      </c>
      <c r="K191" s="8" t="str">
        <f>TEXT(Table1[[#This Row],[Date]],"mmm")</f>
        <v>Jun</v>
      </c>
      <c r="L191" s="10">
        <f>Table1[[#This Row],[Revenue (₹ )]]-Table1[[#This Row],[Total Cost  (₹)]]</f>
        <v>612690</v>
      </c>
      <c r="M191" s="9">
        <f>IF(Table1[[#This Row],[Profit And Loss]] &gt; 0,Table1[[#This Row],[Profit And Loss]],0)</f>
        <v>612690</v>
      </c>
      <c r="N191" s="9">
        <f>IF(Table1[[#This Row],[Profit And Loss]]&lt;0,Table1[[#This Row],[Profit And Loss]],0)</f>
        <v>0</v>
      </c>
      <c r="O191" s="13">
        <f>IFERROR(Table1[[#This Row],[Profit  (₹)]]/Table1[[#This Row],[Revenue (₹ )]],0)</f>
        <v>0.74911967525798406</v>
      </c>
      <c r="P191" s="13">
        <f>IFERROR(Table1[[#This Row],[Loss  (₹)]]/Table1[[#This Row],[Revenue (₹ )]],0)</f>
        <v>0</v>
      </c>
    </row>
    <row r="192" spans="1:16" x14ac:dyDescent="0.35">
      <c r="A192" s="7">
        <v>45669</v>
      </c>
      <c r="B192" s="8" t="s">
        <v>10</v>
      </c>
      <c r="C192" s="8" t="s">
        <v>15</v>
      </c>
      <c r="D192" s="8" t="s">
        <v>25</v>
      </c>
      <c r="E192" s="8">
        <v>5</v>
      </c>
      <c r="F192" s="9">
        <v>17333</v>
      </c>
      <c r="G192" s="9">
        <v>66073</v>
      </c>
      <c r="H192" s="8" t="s">
        <v>32</v>
      </c>
      <c r="I192" s="10">
        <f>Table1[[#This Row],[Units]]*Table1[[#This Row],[Selling Price (₹)]]</f>
        <v>330365</v>
      </c>
      <c r="J192" s="10">
        <f>Table1[[#This Row],[Units]]*Table1[[#This Row],[Cost Price (₹)]]</f>
        <v>86665</v>
      </c>
      <c r="K192" s="8" t="str">
        <f>TEXT(Table1[[#This Row],[Date]],"mmm")</f>
        <v>Jan</v>
      </c>
      <c r="L192" s="10">
        <f>Table1[[#This Row],[Revenue (₹ )]]-Table1[[#This Row],[Total Cost  (₹)]]</f>
        <v>243700</v>
      </c>
      <c r="M192" s="9">
        <f>IF(Table1[[#This Row],[Profit And Loss]] &gt; 0,Table1[[#This Row],[Profit And Loss]],0)</f>
        <v>243700</v>
      </c>
      <c r="N192" s="9">
        <f>IF(Table1[[#This Row],[Profit And Loss]]&lt;0,Table1[[#This Row],[Profit And Loss]],0)</f>
        <v>0</v>
      </c>
      <c r="O192" s="13">
        <f>IFERROR(Table1[[#This Row],[Profit  (₹)]]/Table1[[#This Row],[Revenue (₹ )]],0)</f>
        <v>0.73766894192786769</v>
      </c>
      <c r="P192" s="13">
        <f>IFERROR(Table1[[#This Row],[Loss  (₹)]]/Table1[[#This Row],[Revenue (₹ )]],0)</f>
        <v>0</v>
      </c>
    </row>
    <row r="193" spans="1:16" x14ac:dyDescent="0.35">
      <c r="A193" s="7">
        <v>45687</v>
      </c>
      <c r="B193" s="8" t="s">
        <v>10</v>
      </c>
      <c r="C193" s="8" t="s">
        <v>14</v>
      </c>
      <c r="D193" s="8" t="s">
        <v>28</v>
      </c>
      <c r="E193" s="8">
        <v>9</v>
      </c>
      <c r="F193" s="9">
        <v>5431</v>
      </c>
      <c r="G193" s="9">
        <v>27777</v>
      </c>
      <c r="H193" s="8" t="s">
        <v>32</v>
      </c>
      <c r="I193" s="10">
        <f>Table1[[#This Row],[Units]]*Table1[[#This Row],[Selling Price (₹)]]</f>
        <v>249993</v>
      </c>
      <c r="J193" s="10">
        <f>Table1[[#This Row],[Units]]*Table1[[#This Row],[Cost Price (₹)]]</f>
        <v>48879</v>
      </c>
      <c r="K193" s="8" t="str">
        <f>TEXT(Table1[[#This Row],[Date]],"mmm")</f>
        <v>Jan</v>
      </c>
      <c r="L193" s="10">
        <f>Table1[[#This Row],[Revenue (₹ )]]-Table1[[#This Row],[Total Cost  (₹)]]</f>
        <v>201114</v>
      </c>
      <c r="M193" s="9">
        <f>IF(Table1[[#This Row],[Profit And Loss]] &gt; 0,Table1[[#This Row],[Profit And Loss]],0)</f>
        <v>201114</v>
      </c>
      <c r="N193" s="9">
        <f>IF(Table1[[#This Row],[Profit And Loss]]&lt;0,Table1[[#This Row],[Profit And Loss]],0)</f>
        <v>0</v>
      </c>
      <c r="O193" s="13">
        <f>IFERROR(Table1[[#This Row],[Profit  (₹)]]/Table1[[#This Row],[Revenue (₹ )]],0)</f>
        <v>0.80447852539871112</v>
      </c>
      <c r="P193" s="13">
        <f>IFERROR(Table1[[#This Row],[Loss  (₹)]]/Table1[[#This Row],[Revenue (₹ )]],0)</f>
        <v>0</v>
      </c>
    </row>
    <row r="194" spans="1:16" x14ac:dyDescent="0.35">
      <c r="A194" s="7">
        <v>45799</v>
      </c>
      <c r="B194" s="8" t="s">
        <v>10</v>
      </c>
      <c r="C194" s="8" t="s">
        <v>13</v>
      </c>
      <c r="D194" s="8" t="s">
        <v>29</v>
      </c>
      <c r="E194" s="8">
        <v>11</v>
      </c>
      <c r="F194" s="9">
        <v>67922</v>
      </c>
      <c r="G194" s="9">
        <v>30391</v>
      </c>
      <c r="H194" s="8" t="s">
        <v>33</v>
      </c>
      <c r="I194" s="10">
        <f>Table1[[#This Row],[Units]]*Table1[[#This Row],[Selling Price (₹)]]</f>
        <v>334301</v>
      </c>
      <c r="J194" s="10">
        <f>Table1[[#This Row],[Units]]*Table1[[#This Row],[Cost Price (₹)]]</f>
        <v>747142</v>
      </c>
      <c r="K194" s="8" t="str">
        <f>TEXT(Table1[[#This Row],[Date]],"mmm")</f>
        <v>May</v>
      </c>
      <c r="L194" s="10">
        <f>Table1[[#This Row],[Revenue (₹ )]]-Table1[[#This Row],[Total Cost  (₹)]]</f>
        <v>-412841</v>
      </c>
      <c r="M194" s="9">
        <f>IF(Table1[[#This Row],[Profit And Loss]] &gt; 0,Table1[[#This Row],[Profit And Loss]],0)</f>
        <v>0</v>
      </c>
      <c r="N194" s="9">
        <f>IF(Table1[[#This Row],[Profit And Loss]]&lt;0,Table1[[#This Row],[Profit And Loss]],0)</f>
        <v>-412841</v>
      </c>
      <c r="O194" s="13">
        <f>IFERROR(Table1[[#This Row],[Profit  (₹)]]/Table1[[#This Row],[Revenue (₹ )]],0)</f>
        <v>0</v>
      </c>
      <c r="P194" s="13">
        <f>IFERROR(Table1[[#This Row],[Loss  (₹)]]/Table1[[#This Row],[Revenue (₹ )]],0)</f>
        <v>-1.2349379750584055</v>
      </c>
    </row>
    <row r="195" spans="1:16" x14ac:dyDescent="0.35">
      <c r="A195" s="7">
        <v>45785</v>
      </c>
      <c r="B195" s="8" t="s">
        <v>9</v>
      </c>
      <c r="C195" s="8" t="s">
        <v>15</v>
      </c>
      <c r="D195" s="8" t="s">
        <v>22</v>
      </c>
      <c r="E195" s="8">
        <v>15</v>
      </c>
      <c r="F195" s="9">
        <v>47633</v>
      </c>
      <c r="G195" s="9">
        <v>54555</v>
      </c>
      <c r="H195" s="8" t="s">
        <v>32</v>
      </c>
      <c r="I195" s="10">
        <f>Table1[[#This Row],[Units]]*Table1[[#This Row],[Selling Price (₹)]]</f>
        <v>818325</v>
      </c>
      <c r="J195" s="10">
        <f>Table1[[#This Row],[Units]]*Table1[[#This Row],[Cost Price (₹)]]</f>
        <v>714495</v>
      </c>
      <c r="K195" s="8" t="str">
        <f>TEXT(Table1[[#This Row],[Date]],"mmm")</f>
        <v>May</v>
      </c>
      <c r="L195" s="10">
        <f>Table1[[#This Row],[Revenue (₹ )]]-Table1[[#This Row],[Total Cost  (₹)]]</f>
        <v>103830</v>
      </c>
      <c r="M195" s="9">
        <f>IF(Table1[[#This Row],[Profit And Loss]] &gt; 0,Table1[[#This Row],[Profit And Loss]],0)</f>
        <v>103830</v>
      </c>
      <c r="N195" s="9">
        <f>IF(Table1[[#This Row],[Profit And Loss]]&lt;0,Table1[[#This Row],[Profit And Loss]],0)</f>
        <v>0</v>
      </c>
      <c r="O195" s="13">
        <f>IFERROR(Table1[[#This Row],[Profit  (₹)]]/Table1[[#This Row],[Revenue (₹ )]],0)</f>
        <v>0.12688112913573457</v>
      </c>
      <c r="P195" s="13">
        <f>IFERROR(Table1[[#This Row],[Loss  (₹)]]/Table1[[#This Row],[Revenue (₹ )]],0)</f>
        <v>0</v>
      </c>
    </row>
    <row r="196" spans="1:16" x14ac:dyDescent="0.35">
      <c r="A196" s="7">
        <v>45661</v>
      </c>
      <c r="B196" s="8" t="s">
        <v>10</v>
      </c>
      <c r="C196" s="8" t="s">
        <v>21</v>
      </c>
      <c r="D196" s="8" t="s">
        <v>25</v>
      </c>
      <c r="E196" s="8">
        <v>11</v>
      </c>
      <c r="F196" s="9">
        <v>50673</v>
      </c>
      <c r="G196" s="9">
        <v>56077</v>
      </c>
      <c r="H196" s="8" t="s">
        <v>32</v>
      </c>
      <c r="I196" s="10">
        <f>Table1[[#This Row],[Units]]*Table1[[#This Row],[Selling Price (₹)]]</f>
        <v>616847</v>
      </c>
      <c r="J196" s="10">
        <f>Table1[[#This Row],[Units]]*Table1[[#This Row],[Cost Price (₹)]]</f>
        <v>557403</v>
      </c>
      <c r="K196" s="8" t="str">
        <f>TEXT(Table1[[#This Row],[Date]],"mmm")</f>
        <v>Jan</v>
      </c>
      <c r="L196" s="10">
        <f>Table1[[#This Row],[Revenue (₹ )]]-Table1[[#This Row],[Total Cost  (₹)]]</f>
        <v>59444</v>
      </c>
      <c r="M196" s="9">
        <f>IF(Table1[[#This Row],[Profit And Loss]] &gt; 0,Table1[[#This Row],[Profit And Loss]],0)</f>
        <v>59444</v>
      </c>
      <c r="N196" s="9">
        <f>IF(Table1[[#This Row],[Profit And Loss]]&lt;0,Table1[[#This Row],[Profit And Loss]],0)</f>
        <v>0</v>
      </c>
      <c r="O196" s="13">
        <f>IFERROR(Table1[[#This Row],[Profit  (₹)]]/Table1[[#This Row],[Revenue (₹ )]],0)</f>
        <v>9.6367494694794664E-2</v>
      </c>
      <c r="P196" s="13">
        <f>IFERROR(Table1[[#This Row],[Loss  (₹)]]/Table1[[#This Row],[Revenue (₹ )]],0)</f>
        <v>0</v>
      </c>
    </row>
    <row r="197" spans="1:16" x14ac:dyDescent="0.35">
      <c r="A197" s="7">
        <v>45733</v>
      </c>
      <c r="B197" s="8" t="s">
        <v>10</v>
      </c>
      <c r="C197" s="8" t="s">
        <v>18</v>
      </c>
      <c r="D197" s="8" t="s">
        <v>27</v>
      </c>
      <c r="E197" s="8">
        <v>18</v>
      </c>
      <c r="F197" s="9">
        <v>37618</v>
      </c>
      <c r="G197" s="9">
        <v>89255</v>
      </c>
      <c r="H197" s="8" t="s">
        <v>32</v>
      </c>
      <c r="I197" s="10">
        <f>Table1[[#This Row],[Units]]*Table1[[#This Row],[Selling Price (₹)]]</f>
        <v>1606590</v>
      </c>
      <c r="J197" s="10">
        <f>Table1[[#This Row],[Units]]*Table1[[#This Row],[Cost Price (₹)]]</f>
        <v>677124</v>
      </c>
      <c r="K197" s="8" t="str">
        <f>TEXT(Table1[[#This Row],[Date]],"mmm")</f>
        <v>Mar</v>
      </c>
      <c r="L197" s="10">
        <f>Table1[[#This Row],[Revenue (₹ )]]-Table1[[#This Row],[Total Cost  (₹)]]</f>
        <v>929466</v>
      </c>
      <c r="M197" s="9">
        <f>IF(Table1[[#This Row],[Profit And Loss]] &gt; 0,Table1[[#This Row],[Profit And Loss]],0)</f>
        <v>929466</v>
      </c>
      <c r="N197" s="9">
        <f>IF(Table1[[#This Row],[Profit And Loss]]&lt;0,Table1[[#This Row],[Profit And Loss]],0)</f>
        <v>0</v>
      </c>
      <c r="O197" s="13">
        <f>IFERROR(Table1[[#This Row],[Profit  (₹)]]/Table1[[#This Row],[Revenue (₹ )]],0)</f>
        <v>0.5785334154949302</v>
      </c>
      <c r="P197" s="13">
        <f>IFERROR(Table1[[#This Row],[Loss  (₹)]]/Table1[[#This Row],[Revenue (₹ )]],0)</f>
        <v>0</v>
      </c>
    </row>
    <row r="198" spans="1:16" x14ac:dyDescent="0.35">
      <c r="A198" s="7">
        <v>45729</v>
      </c>
      <c r="B198" s="8" t="s">
        <v>11</v>
      </c>
      <c r="C198" s="8" t="s">
        <v>12</v>
      </c>
      <c r="D198" s="8" t="s">
        <v>28</v>
      </c>
      <c r="E198" s="8">
        <v>11</v>
      </c>
      <c r="F198" s="9">
        <v>45410</v>
      </c>
      <c r="G198" s="9">
        <v>72052</v>
      </c>
      <c r="H198" s="8" t="s">
        <v>32</v>
      </c>
      <c r="I198" s="10">
        <f>Table1[[#This Row],[Units]]*Table1[[#This Row],[Selling Price (₹)]]</f>
        <v>792572</v>
      </c>
      <c r="J198" s="10">
        <f>Table1[[#This Row],[Units]]*Table1[[#This Row],[Cost Price (₹)]]</f>
        <v>499510</v>
      </c>
      <c r="K198" s="8" t="str">
        <f>TEXT(Table1[[#This Row],[Date]],"mmm")</f>
        <v>Mar</v>
      </c>
      <c r="L198" s="10">
        <f>Table1[[#This Row],[Revenue (₹ )]]-Table1[[#This Row],[Total Cost  (₹)]]</f>
        <v>293062</v>
      </c>
      <c r="M198" s="9">
        <f>IF(Table1[[#This Row],[Profit And Loss]] &gt; 0,Table1[[#This Row],[Profit And Loss]],0)</f>
        <v>293062</v>
      </c>
      <c r="N198" s="9">
        <f>IF(Table1[[#This Row],[Profit And Loss]]&lt;0,Table1[[#This Row],[Profit And Loss]],0)</f>
        <v>0</v>
      </c>
      <c r="O198" s="13">
        <f>IFERROR(Table1[[#This Row],[Profit  (₹)]]/Table1[[#This Row],[Revenue (₹ )]],0)</f>
        <v>0.36976072836284907</v>
      </c>
      <c r="P198" s="13">
        <f>IFERROR(Table1[[#This Row],[Loss  (₹)]]/Table1[[#This Row],[Revenue (₹ )]],0)</f>
        <v>0</v>
      </c>
    </row>
    <row r="199" spans="1:16" x14ac:dyDescent="0.35">
      <c r="A199" s="7">
        <v>45664</v>
      </c>
      <c r="B199" s="8" t="s">
        <v>10</v>
      </c>
      <c r="C199" s="8" t="s">
        <v>19</v>
      </c>
      <c r="D199" s="8" t="s">
        <v>31</v>
      </c>
      <c r="E199" s="8">
        <v>2</v>
      </c>
      <c r="F199" s="9">
        <v>24528</v>
      </c>
      <c r="G199" s="9">
        <v>67354</v>
      </c>
      <c r="H199" s="8" t="s">
        <v>32</v>
      </c>
      <c r="I199" s="10">
        <f>Table1[[#This Row],[Units]]*Table1[[#This Row],[Selling Price (₹)]]</f>
        <v>134708</v>
      </c>
      <c r="J199" s="10">
        <f>Table1[[#This Row],[Units]]*Table1[[#This Row],[Cost Price (₹)]]</f>
        <v>49056</v>
      </c>
      <c r="K199" s="8" t="str">
        <f>TEXT(Table1[[#This Row],[Date]],"mmm")</f>
        <v>Jan</v>
      </c>
      <c r="L199" s="10">
        <f>Table1[[#This Row],[Revenue (₹ )]]-Table1[[#This Row],[Total Cost  (₹)]]</f>
        <v>85652</v>
      </c>
      <c r="M199" s="9">
        <f>IF(Table1[[#This Row],[Profit And Loss]] &gt; 0,Table1[[#This Row],[Profit And Loss]],0)</f>
        <v>85652</v>
      </c>
      <c r="N199" s="9">
        <f>IF(Table1[[#This Row],[Profit And Loss]]&lt;0,Table1[[#This Row],[Profit And Loss]],0)</f>
        <v>0</v>
      </c>
      <c r="O199" s="13">
        <f>IFERROR(Table1[[#This Row],[Profit  (₹)]]/Table1[[#This Row],[Revenue (₹ )]],0)</f>
        <v>0.63583454583246724</v>
      </c>
      <c r="P199" s="13">
        <f>IFERROR(Table1[[#This Row],[Loss  (₹)]]/Table1[[#This Row],[Revenue (₹ )]],0)</f>
        <v>0</v>
      </c>
    </row>
    <row r="200" spans="1:16" x14ac:dyDescent="0.35">
      <c r="A200" s="7">
        <v>45835</v>
      </c>
      <c r="B200" s="8" t="s">
        <v>11</v>
      </c>
      <c r="C200" s="8" t="s">
        <v>14</v>
      </c>
      <c r="D200" s="8" t="s">
        <v>22</v>
      </c>
      <c r="E200" s="8">
        <v>8</v>
      </c>
      <c r="F200" s="9">
        <v>25027</v>
      </c>
      <c r="G200" s="9">
        <v>41839</v>
      </c>
      <c r="H200" s="8" t="s">
        <v>32</v>
      </c>
      <c r="I200" s="10">
        <f>Table1[[#This Row],[Units]]*Table1[[#This Row],[Selling Price (₹)]]</f>
        <v>334712</v>
      </c>
      <c r="J200" s="10">
        <f>Table1[[#This Row],[Units]]*Table1[[#This Row],[Cost Price (₹)]]</f>
        <v>200216</v>
      </c>
      <c r="K200" s="8" t="str">
        <f>TEXT(Table1[[#This Row],[Date]],"mmm")</f>
        <v>Jun</v>
      </c>
      <c r="L200" s="10">
        <f>Table1[[#This Row],[Revenue (₹ )]]-Table1[[#This Row],[Total Cost  (₹)]]</f>
        <v>134496</v>
      </c>
      <c r="M200" s="9">
        <f>IF(Table1[[#This Row],[Profit And Loss]] &gt; 0,Table1[[#This Row],[Profit And Loss]],0)</f>
        <v>134496</v>
      </c>
      <c r="N200" s="9">
        <f>IF(Table1[[#This Row],[Profit And Loss]]&lt;0,Table1[[#This Row],[Profit And Loss]],0)</f>
        <v>0</v>
      </c>
      <c r="O200" s="13">
        <f>IFERROR(Table1[[#This Row],[Profit  (₹)]]/Table1[[#This Row],[Revenue (₹ )]],0)</f>
        <v>0.4018260474676737</v>
      </c>
      <c r="P200" s="13">
        <f>IFERROR(Table1[[#This Row],[Loss  (₹)]]/Table1[[#This Row],[Revenue (₹ )]],0)</f>
        <v>0</v>
      </c>
    </row>
    <row r="201" spans="1:16" x14ac:dyDescent="0.35">
      <c r="A201" s="7">
        <v>45791</v>
      </c>
      <c r="B201" s="8" t="s">
        <v>9</v>
      </c>
      <c r="C201" s="8" t="s">
        <v>20</v>
      </c>
      <c r="D201" s="8" t="s">
        <v>28</v>
      </c>
      <c r="E201" s="8">
        <v>1</v>
      </c>
      <c r="F201" s="9">
        <v>42084</v>
      </c>
      <c r="G201" s="9">
        <v>65214</v>
      </c>
      <c r="H201" s="8" t="s">
        <v>32</v>
      </c>
      <c r="I201" s="10">
        <f>Table1[[#This Row],[Units]]*Table1[[#This Row],[Selling Price (₹)]]</f>
        <v>65214</v>
      </c>
      <c r="J201" s="10">
        <f>Table1[[#This Row],[Units]]*Table1[[#This Row],[Cost Price (₹)]]</f>
        <v>42084</v>
      </c>
      <c r="K201" s="8" t="str">
        <f>TEXT(Table1[[#This Row],[Date]],"mmm")</f>
        <v>May</v>
      </c>
      <c r="L201" s="10">
        <f>Table1[[#This Row],[Revenue (₹ )]]-Table1[[#This Row],[Total Cost  (₹)]]</f>
        <v>23130</v>
      </c>
      <c r="M201" s="9">
        <f>IF(Table1[[#This Row],[Profit And Loss]] &gt; 0,Table1[[#This Row],[Profit And Loss]],0)</f>
        <v>23130</v>
      </c>
      <c r="N201" s="9">
        <f>IF(Table1[[#This Row],[Profit And Loss]]&lt;0,Table1[[#This Row],[Profit And Loss]],0)</f>
        <v>0</v>
      </c>
      <c r="O201" s="13">
        <f>IFERROR(Table1[[#This Row],[Profit  (₹)]]/Table1[[#This Row],[Revenue (₹ )]],0)</f>
        <v>0.35467844327905051</v>
      </c>
      <c r="P201" s="13">
        <f>IFERROR(Table1[[#This Row],[Loss  (₹)]]/Table1[[#This Row],[Revenue (₹ )]],0)</f>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Summary_pivot</vt:lpstr>
      <vt:lpstr>Dashboard</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KUMAR</dc:creator>
  <cp:lastModifiedBy>VIJAY KUMAR</cp:lastModifiedBy>
  <dcterms:created xsi:type="dcterms:W3CDTF">2025-08-14T05:04:36Z</dcterms:created>
  <dcterms:modified xsi:type="dcterms:W3CDTF">2025-08-16T14:05:46Z</dcterms:modified>
</cp:coreProperties>
</file>