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IJAY PEREPA\Desktop\"/>
    </mc:Choice>
  </mc:AlternateContent>
  <xr:revisionPtr revIDLastSave="0" documentId="8_{D0B44FB5-164C-49B5-BF52-EFE5A44572CA}" xr6:coauthVersionLast="47" xr6:coauthVersionMax="47" xr10:uidLastSave="{00000000-0000-0000-0000-000000000000}"/>
  <bookViews>
    <workbookView xWindow="-120" yWindow="-120" windowWidth="29040" windowHeight="15840" activeTab="3" xr2:uid="{77480B09-24E9-4131-AFD7-29CD56CEF172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" i="4" l="1"/>
  <c r="J4" i="4"/>
  <c r="J5" i="4"/>
  <c r="J6" i="4"/>
  <c r="J7" i="4"/>
  <c r="J8" i="4"/>
  <c r="J9" i="4"/>
  <c r="J10" i="4"/>
  <c r="J11" i="4"/>
  <c r="J12" i="4"/>
  <c r="J13" i="4"/>
  <c r="J14" i="4"/>
  <c r="G3" i="4"/>
  <c r="D3" i="4"/>
  <c r="E3" i="4" s="1"/>
  <c r="F3" i="4" s="1"/>
  <c r="C3" i="4"/>
  <c r="B4" i="4"/>
  <c r="B5" i="4" s="1"/>
  <c r="B6" i="4" s="1"/>
  <c r="B7" i="4" s="1"/>
  <c r="B8" i="4" s="1"/>
  <c r="B9" i="4" s="1"/>
  <c r="B10" i="4" s="1"/>
  <c r="B11" i="4" s="1"/>
  <c r="B12" i="4" s="1"/>
  <c r="B13" i="4" s="1"/>
  <c r="B14" i="4" s="1"/>
  <c r="D14" i="4" s="1"/>
  <c r="E14" i="4" s="1"/>
  <c r="F14" i="4" s="1"/>
  <c r="I2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5" i="3"/>
  <c r="J18" i="2"/>
  <c r="J17" i="2"/>
  <c r="J16" i="2"/>
  <c r="J15" i="2"/>
  <c r="J14" i="2"/>
  <c r="J13" i="2"/>
  <c r="J12" i="2"/>
  <c r="J11" i="2"/>
  <c r="J10" i="2"/>
  <c r="J9" i="2"/>
  <c r="J8" i="2"/>
  <c r="J7" i="2"/>
  <c r="J6" i="2"/>
  <c r="J5" i="2"/>
  <c r="J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4" i="2"/>
  <c r="F18" i="2"/>
  <c r="F17" i="2"/>
  <c r="F16" i="2"/>
  <c r="F15" i="2"/>
  <c r="F14" i="2"/>
  <c r="F13" i="2"/>
  <c r="F12" i="2"/>
  <c r="F11" i="2"/>
  <c r="F10" i="2"/>
  <c r="F9" i="2"/>
  <c r="F8" i="2"/>
  <c r="F7" i="2"/>
  <c r="F6" i="2"/>
  <c r="F5" i="2"/>
  <c r="F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4" i="2"/>
  <c r="G4" i="4" l="1"/>
  <c r="D6" i="4"/>
  <c r="H14" i="4"/>
  <c r="I14" i="4" s="1"/>
  <c r="C12" i="4"/>
  <c r="G11" i="4"/>
  <c r="G10" i="4"/>
  <c r="C7" i="4"/>
  <c r="D7" i="4"/>
  <c r="H3" i="4"/>
  <c r="I3" i="4" s="1"/>
  <c r="G5" i="4"/>
  <c r="G14" i="4"/>
  <c r="G8" i="4"/>
  <c r="D13" i="4"/>
  <c r="G13" i="4"/>
  <c r="G7" i="4"/>
  <c r="C13" i="4"/>
  <c r="D12" i="4"/>
  <c r="G12" i="4"/>
  <c r="G6" i="4"/>
  <c r="C6" i="4"/>
  <c r="G9" i="4"/>
  <c r="D9" i="4"/>
  <c r="C14" i="4"/>
  <c r="C8" i="4"/>
  <c r="D8" i="4"/>
  <c r="C11" i="4"/>
  <c r="C5" i="4"/>
  <c r="D11" i="4"/>
  <c r="D5" i="4"/>
  <c r="C10" i="4"/>
  <c r="C4" i="4"/>
  <c r="D10" i="4"/>
  <c r="D4" i="4"/>
  <c r="C9" i="4"/>
  <c r="E5" i="4" l="1"/>
  <c r="F5" i="4" s="1"/>
  <c r="H5" i="4"/>
  <c r="I5" i="4" s="1"/>
  <c r="E12" i="4"/>
  <c r="F12" i="4" s="1"/>
  <c r="H12" i="4"/>
  <c r="I12" i="4" s="1"/>
  <c r="E11" i="4"/>
  <c r="F11" i="4" s="1"/>
  <c r="H11" i="4"/>
  <c r="I11" i="4" s="1"/>
  <c r="E7" i="4"/>
  <c r="F7" i="4" s="1"/>
  <c r="H7" i="4"/>
  <c r="I7" i="4" s="1"/>
  <c r="E6" i="4"/>
  <c r="F6" i="4" s="1"/>
  <c r="H6" i="4"/>
  <c r="I6" i="4" s="1"/>
  <c r="E8" i="4"/>
  <c r="F8" i="4" s="1"/>
  <c r="H8" i="4"/>
  <c r="I8" i="4" s="1"/>
  <c r="E13" i="4"/>
  <c r="F13" i="4" s="1"/>
  <c r="H13" i="4"/>
  <c r="I13" i="4" s="1"/>
  <c r="E9" i="4"/>
  <c r="F9" i="4" s="1"/>
  <c r="H9" i="4"/>
  <c r="I9" i="4" s="1"/>
  <c r="E4" i="4"/>
  <c r="F4" i="4" s="1"/>
  <c r="H4" i="4"/>
  <c r="I4" i="4" s="1"/>
  <c r="E10" i="4"/>
  <c r="F10" i="4" s="1"/>
  <c r="H10" i="4"/>
  <c r="I10" i="4" s="1"/>
</calcChain>
</file>

<file path=xl/sharedStrings.xml><?xml version="1.0" encoding="utf-8"?>
<sst xmlns="http://schemas.openxmlformats.org/spreadsheetml/2006/main" count="75" uniqueCount="70">
  <si>
    <t>Inoive No</t>
  </si>
  <si>
    <t>age</t>
  </si>
  <si>
    <t>Amount</t>
  </si>
  <si>
    <t>c1</t>
  </si>
  <si>
    <t>c2</t>
  </si>
  <si>
    <t>c3</t>
  </si>
  <si>
    <t>c4</t>
  </si>
  <si>
    <t>C1</t>
  </si>
  <si>
    <t>C2</t>
  </si>
  <si>
    <t>C3</t>
  </si>
  <si>
    <t>C4</t>
  </si>
  <si>
    <t>0-30</t>
  </si>
  <si>
    <t>31-60</t>
  </si>
  <si>
    <t>61-90</t>
  </si>
  <si>
    <t xml:space="preserve">Calculate(total outstanding, 
Filter(distinct age)
</t>
  </si>
  <si>
    <t>Yes</t>
  </si>
  <si>
    <t>No</t>
  </si>
  <si>
    <t>Customers</t>
  </si>
  <si>
    <t>C Revenue</t>
  </si>
  <si>
    <t>P Revenue</t>
  </si>
  <si>
    <t>Customer 1</t>
  </si>
  <si>
    <t>Customer 2</t>
  </si>
  <si>
    <t>Customer 3</t>
  </si>
  <si>
    <t>Customer 4</t>
  </si>
  <si>
    <t>Customer 5</t>
  </si>
  <si>
    <t>Customer 6</t>
  </si>
  <si>
    <t>Customer 7</t>
  </si>
  <si>
    <t>Customer 8</t>
  </si>
  <si>
    <t>Customer 9</t>
  </si>
  <si>
    <t>Customer 10</t>
  </si>
  <si>
    <t>Customer 11</t>
  </si>
  <si>
    <t>Customer 12</t>
  </si>
  <si>
    <t>Customer 13</t>
  </si>
  <si>
    <t>Customer 14</t>
  </si>
  <si>
    <t>Customer 15</t>
  </si>
  <si>
    <t>C Rank</t>
  </si>
  <si>
    <t>P Rank</t>
  </si>
  <si>
    <t>0-25%</t>
  </si>
  <si>
    <t>Poor</t>
  </si>
  <si>
    <t>Average</t>
  </si>
  <si>
    <t>&gt;85%</t>
  </si>
  <si>
    <t>Top</t>
  </si>
  <si>
    <t>c Contr</t>
  </si>
  <si>
    <t>p Contr</t>
  </si>
  <si>
    <t>25-85%</t>
  </si>
  <si>
    <t>C Status</t>
  </si>
  <si>
    <t>P Status</t>
  </si>
  <si>
    <t>Person</t>
  </si>
  <si>
    <t>Product</t>
  </si>
  <si>
    <t>Date</t>
  </si>
  <si>
    <t>Month</t>
  </si>
  <si>
    <t>MN</t>
  </si>
  <si>
    <t>QN</t>
  </si>
  <si>
    <t>Quarter</t>
  </si>
  <si>
    <t>Year</t>
  </si>
  <si>
    <t>Power BI</t>
  </si>
  <si>
    <t>FORMAT</t>
  </si>
  <si>
    <t>Excel</t>
  </si>
  <si>
    <t>TEXT</t>
  </si>
  <si>
    <t>Month Name</t>
  </si>
  <si>
    <t>QUARTER</t>
  </si>
  <si>
    <t>No specific Formula</t>
  </si>
  <si>
    <t>YEar</t>
  </si>
  <si>
    <t>FMN</t>
  </si>
  <si>
    <t>FQ</t>
  </si>
  <si>
    <t>FY 2019-20</t>
  </si>
  <si>
    <t>JFM</t>
  </si>
  <si>
    <t>rest</t>
  </si>
  <si>
    <t>FY 2020-21</t>
  </si>
  <si>
    <t>fy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</si>
</sst>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5" formatCode="_ * #,##0_ ;_ * \-#,##0_ ;_ * &quot;-&quot;??_ ;_ @_ 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top" wrapText="1"/>
    </xf>
    <xf numFmtId="165" fontId="0" fillId="0" borderId="0" xfId="1" applyNumberFormat="1" applyFont="1" applyAlignment="1">
      <alignment horizontal="center"/>
    </xf>
    <xf numFmtId="9" fontId="0" fillId="0" borderId="0" xfId="2" applyFont="1"/>
    <xf numFmtId="165" fontId="0" fillId="0" borderId="0" xfId="1" applyNumberFormat="1" applyFont="1"/>
    <xf numFmtId="9" fontId="0" fillId="2" borderId="0" xfId="2" applyFont="1" applyFill="1"/>
    <xf numFmtId="9" fontId="0" fillId="3" borderId="0" xfId="2" applyFont="1" applyFill="1"/>
    <xf numFmtId="0" fontId="0" fillId="2" borderId="0" xfId="0" applyFill="1"/>
    <xf numFmtId="15" fontId="0" fillId="0" borderId="0" xfId="0" applyNumberFormat="1"/>
    <xf numFmtId="16" fontId="0" fillId="0" borderId="0" xfId="0" applyNumberFormat="1"/>
    <xf numFmtId="0" fontId="0" fillId="0" borderId="0" xfId="1" applyNumberFormat="1" applyFont="1"/>
  </cellXfs>
  <cellStyles count="3">
    <cellStyle name="Comma" xfId="1" builtinId="3"/>
    <cellStyle name="Normal" xfId="0" builtinId="0"/>
    <cellStyle name="Percent" xfId="2" builtinId="5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0" formatCode="dd/mmm/yy"/>
    </dxf>
    <dxf>
      <numFmt numFmtId="165" formatCode="_ * #,##0_ ;_ * \-#,##0_ ;_ * &quot;-&quot;??_ ;_ @_ "/>
    </dxf>
    <dxf>
      <numFmt numFmtId="165" formatCode="_ * #,##0_ ;_ * \-#,##0_ ;_ * &quot;-&quot;??_ ;_ @_ "/>
    </dxf>
    <dxf>
      <numFmt numFmtId="20" formatCode="dd/mmm/yy"/>
    </dxf>
    <dxf>
      <numFmt numFmtId="20" formatCode="dd/mmm/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E50663B-83D7-4638-842A-92401769977F}" name="Date" displayName="Date" ref="B2:J14" totalsRowShown="0">
  <autoFilter ref="B2:J14" xr:uid="{4E50663B-83D7-4638-842A-92401769977F}"/>
  <tableColumns count="9">
    <tableColumn id="1" xr3:uid="{E7BAE1A6-3596-4DF8-B39F-17AAA49E5260}" name="Date" dataDxfId="8">
      <calculatedColumnFormula>B2+31</calculatedColumnFormula>
    </tableColumn>
    <tableColumn id="2" xr3:uid="{5EB86CC5-A14C-4356-8612-6867AAA7344B}" name="Month" dataDxfId="7">
      <calculatedColumnFormula>TEXT(Date[[#This Row],[Date]],"MMM")</calculatedColumnFormula>
    </tableColumn>
    <tableColumn id="3" xr3:uid="{8F4CD48F-08A8-4F2A-AB1B-33D07F4567E1}" name="MN" dataDxfId="6" dataCellStyle="Comma">
      <calculatedColumnFormula>MONTH(Date[[#This Row],[Date]])</calculatedColumnFormula>
    </tableColumn>
    <tableColumn id="4" xr3:uid="{0EC210AB-2F50-429D-8463-5170FCE5D639}" name="QN" dataDxfId="5" dataCellStyle="Comma">
      <calculatedColumnFormula>ROUNDUP(Date[[#This Row],[MN]]/3,0)</calculatedColumnFormula>
    </tableColumn>
    <tableColumn id="5" xr3:uid="{35DAC78E-FF10-41B4-9B4C-E4D9F0DAEB0F}" name="Quarter" dataDxfId="4">
      <calculatedColumnFormula>"Q"&amp;Date[[#This Row],[QN]]</calculatedColumnFormula>
    </tableColumn>
    <tableColumn id="6" xr3:uid="{16C0520F-E8D7-47B6-B1CD-558A99C1DD8A}" name="Year" dataDxfId="3" dataCellStyle="Comma">
      <calculatedColumnFormula>YEAR(Date[[#This Row],[Date]])</calculatedColumnFormula>
    </tableColumn>
    <tableColumn id="7" xr3:uid="{ED4943DB-5168-4B72-BFAA-3F6523EFBA91}" name="FMN" dataDxfId="2">
      <calculatedColumnFormula>IF(
Date[[#This Row],[MN]]&lt;4,Date[[#This Row],[MN]]+9,Date[[#This Row],[MN]]-3)</calculatedColumnFormula>
    </tableColumn>
    <tableColumn id="8" xr3:uid="{A8DC2271-BB44-46D1-8DFF-620E88919FCC}" name="FQ" dataDxfId="1">
      <calculatedColumnFormula>"Q"&amp;ROUNDUP(Date[[#This Row],[FMN]]/3,0)</calculatedColumnFormula>
    </tableColumn>
    <tableColumn id="9" xr3:uid="{42169022-00FF-42FA-8EA0-33565ABECE0C}" name="fy" dataDxfId="0">
      <calculatedColumnFormula>IF(Date[[#This Row],[MN]]&lt;4,
"FY "&amp;Date[[#This Row],[Year]]-1&amp;"-"&amp;RIGHT(Date[[#This Row],[Year]],2),
"FY "&amp;Date[[#This Row],[Year]]&amp;"-"&amp;RIGHT(Date[[#This Row],[Year]]+1,2))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63687-19C7-4BD9-87A2-CADEE6B4FF26}">
  <dimension ref="A3:L17"/>
  <sheetViews>
    <sheetView zoomScale="150" zoomScaleNormal="150" workbookViewId="0">
      <selection activeCell="F21" sqref="F21"/>
    </sheetView>
  </sheetViews>
  <sheetFormatPr defaultRowHeight="15" x14ac:dyDescent="0.25"/>
  <cols>
    <col min="7" max="7" width="50.42578125" customWidth="1"/>
  </cols>
  <sheetData>
    <row r="3" spans="1:12" x14ac:dyDescent="0.25">
      <c r="B3" s="1" t="s">
        <v>0</v>
      </c>
      <c r="C3" s="1" t="s">
        <v>2</v>
      </c>
      <c r="D3" s="1" t="s">
        <v>1</v>
      </c>
      <c r="G3" s="1" t="s">
        <v>11</v>
      </c>
      <c r="H3" s="1" t="s">
        <v>12</v>
      </c>
      <c r="I3" t="s">
        <v>13</v>
      </c>
    </row>
    <row r="4" spans="1:12" x14ac:dyDescent="0.25">
      <c r="A4" t="s">
        <v>3</v>
      </c>
      <c r="B4" s="1">
        <v>1</v>
      </c>
      <c r="C4" s="1">
        <v>2</v>
      </c>
      <c r="D4" s="1">
        <v>60</v>
      </c>
      <c r="F4" t="s">
        <v>7</v>
      </c>
      <c r="G4">
        <v>0</v>
      </c>
      <c r="H4">
        <v>2</v>
      </c>
      <c r="I4">
        <v>0</v>
      </c>
    </row>
    <row r="5" spans="1:12" x14ac:dyDescent="0.25">
      <c r="A5" t="s">
        <v>3</v>
      </c>
      <c r="B5" s="1">
        <v>2</v>
      </c>
      <c r="C5" s="1">
        <v>3</v>
      </c>
      <c r="D5" s="1">
        <v>8</v>
      </c>
      <c r="F5" t="s">
        <v>8</v>
      </c>
    </row>
    <row r="6" spans="1:12" x14ac:dyDescent="0.25">
      <c r="A6" t="s">
        <v>4</v>
      </c>
      <c r="B6" s="1">
        <v>3</v>
      </c>
      <c r="C6" s="1">
        <v>2</v>
      </c>
      <c r="D6" s="1">
        <v>8</v>
      </c>
      <c r="F6" t="s">
        <v>9</v>
      </c>
      <c r="J6" t="s">
        <v>15</v>
      </c>
      <c r="K6" t="b">
        <v>1</v>
      </c>
      <c r="L6">
        <v>1</v>
      </c>
    </row>
    <row r="7" spans="1:12" x14ac:dyDescent="0.25">
      <c r="A7" t="s">
        <v>5</v>
      </c>
      <c r="B7" s="1">
        <v>4</v>
      </c>
      <c r="C7" s="1">
        <v>53</v>
      </c>
      <c r="D7" s="1">
        <v>5</v>
      </c>
      <c r="F7" t="s">
        <v>10</v>
      </c>
      <c r="J7" t="s">
        <v>16</v>
      </c>
      <c r="K7" t="b">
        <v>0</v>
      </c>
      <c r="L7">
        <v>0</v>
      </c>
    </row>
    <row r="8" spans="1:12" x14ac:dyDescent="0.25">
      <c r="A8" t="s">
        <v>5</v>
      </c>
      <c r="B8" s="1">
        <v>5</v>
      </c>
      <c r="C8" s="1">
        <v>2</v>
      </c>
      <c r="D8" s="1">
        <v>2</v>
      </c>
    </row>
    <row r="9" spans="1:12" x14ac:dyDescent="0.25">
      <c r="A9" t="s">
        <v>6</v>
      </c>
      <c r="B9" s="1">
        <v>6</v>
      </c>
      <c r="C9" s="1">
        <v>5</v>
      </c>
      <c r="D9" s="1">
        <v>1</v>
      </c>
    </row>
    <row r="12" spans="1:12" ht="45" x14ac:dyDescent="0.25">
      <c r="G12" s="2" t="s">
        <v>14</v>
      </c>
    </row>
    <row r="13" spans="1:12" x14ac:dyDescent="0.25">
      <c r="D13">
        <v>1</v>
      </c>
      <c r="E13">
        <v>5</v>
      </c>
    </row>
    <row r="14" spans="1:12" x14ac:dyDescent="0.25">
      <c r="D14">
        <v>2</v>
      </c>
      <c r="E14">
        <v>2</v>
      </c>
    </row>
    <row r="15" spans="1:12" x14ac:dyDescent="0.25">
      <c r="D15">
        <v>5</v>
      </c>
      <c r="E15">
        <v>53</v>
      </c>
    </row>
    <row r="16" spans="1:12" x14ac:dyDescent="0.25">
      <c r="D16">
        <v>8</v>
      </c>
      <c r="E16">
        <v>5</v>
      </c>
    </row>
    <row r="17" spans="4:5" x14ac:dyDescent="0.25">
      <c r="D17">
        <v>10</v>
      </c>
      <c r="E17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94468-9DBD-47D0-85B1-9E1F5CEF065A}">
  <dimension ref="B3:N18"/>
  <sheetViews>
    <sheetView zoomScale="150" zoomScaleNormal="150" workbookViewId="0">
      <selection activeCell="B3" sqref="B3:J18"/>
    </sheetView>
  </sheetViews>
  <sheetFormatPr defaultRowHeight="15" x14ac:dyDescent="0.25"/>
  <cols>
    <col min="2" max="2" width="11.85546875" bestFit="1" customWidth="1"/>
    <col min="3" max="4" width="9.85546875" style="1" bestFit="1" customWidth="1"/>
    <col min="5" max="6" width="9.140625" style="5"/>
  </cols>
  <sheetData>
    <row r="3" spans="2:14" x14ac:dyDescent="0.25">
      <c r="B3" t="s">
        <v>17</v>
      </c>
      <c r="C3" s="1" t="s">
        <v>18</v>
      </c>
      <c r="D3" s="1" t="s">
        <v>19</v>
      </c>
      <c r="E3" s="5" t="s">
        <v>35</v>
      </c>
      <c r="F3" s="5" t="s">
        <v>36</v>
      </c>
      <c r="G3" t="s">
        <v>42</v>
      </c>
      <c r="H3" t="s">
        <v>43</v>
      </c>
      <c r="I3" t="s">
        <v>45</v>
      </c>
      <c r="J3" t="s">
        <v>46</v>
      </c>
    </row>
    <row r="4" spans="2:14" x14ac:dyDescent="0.25">
      <c r="B4" t="s">
        <v>20</v>
      </c>
      <c r="C4" s="3">
        <v>2732</v>
      </c>
      <c r="D4" s="3">
        <v>19981</v>
      </c>
      <c r="E4" s="5">
        <f>RANK(C4,C$4:C$18,1)</f>
        <v>3</v>
      </c>
      <c r="F4" s="5">
        <f>RANK(D4,D$4:D$18,1)</f>
        <v>5</v>
      </c>
      <c r="G4" s="4">
        <f>E4/15</f>
        <v>0.2</v>
      </c>
      <c r="H4" s="4">
        <f>F4/15</f>
        <v>0.33333333333333331</v>
      </c>
      <c r="I4" t="str">
        <f>VLOOKUP(G4,$L$4:$N$6,3)</f>
        <v>Poor</v>
      </c>
      <c r="J4" t="str">
        <f>VLOOKUP(H4,$L$4:$N$6,3)</f>
        <v>Average</v>
      </c>
      <c r="L4">
        <v>0</v>
      </c>
      <c r="M4" t="s">
        <v>37</v>
      </c>
      <c r="N4" t="s">
        <v>38</v>
      </c>
    </row>
    <row r="5" spans="2:14" x14ac:dyDescent="0.25">
      <c r="B5" t="s">
        <v>21</v>
      </c>
      <c r="C5" s="3">
        <v>48426</v>
      </c>
      <c r="D5" s="3">
        <v>59587</v>
      </c>
      <c r="E5" s="5">
        <f t="shared" ref="E5:F18" si="0">RANK(C5,C$4:C$18,1)</f>
        <v>12</v>
      </c>
      <c r="F5" s="5">
        <f t="shared" si="0"/>
        <v>15</v>
      </c>
      <c r="G5" s="4">
        <f t="shared" ref="G5:G18" si="1">E5/15</f>
        <v>0.8</v>
      </c>
      <c r="H5" s="4">
        <f t="shared" ref="H5:H18" si="2">F5/15</f>
        <v>1</v>
      </c>
      <c r="I5" t="str">
        <f t="shared" ref="I5:J18" si="3">VLOOKUP(G5,$L$4:$N$6,3)</f>
        <v>Average</v>
      </c>
      <c r="J5" t="str">
        <f t="shared" si="3"/>
        <v>Top</v>
      </c>
      <c r="L5">
        <v>0.25</v>
      </c>
      <c r="M5" t="s">
        <v>44</v>
      </c>
      <c r="N5" t="s">
        <v>39</v>
      </c>
    </row>
    <row r="6" spans="2:14" x14ac:dyDescent="0.25">
      <c r="B6" t="s">
        <v>22</v>
      </c>
      <c r="C6" s="3">
        <v>48209</v>
      </c>
      <c r="D6" s="3">
        <v>21680</v>
      </c>
      <c r="E6" s="5">
        <f t="shared" si="0"/>
        <v>11</v>
      </c>
      <c r="F6" s="5">
        <f t="shared" si="0"/>
        <v>6</v>
      </c>
      <c r="G6" s="4">
        <f t="shared" si="1"/>
        <v>0.73333333333333328</v>
      </c>
      <c r="H6" s="4">
        <f t="shared" si="2"/>
        <v>0.4</v>
      </c>
      <c r="I6" t="str">
        <f t="shared" si="3"/>
        <v>Average</v>
      </c>
      <c r="J6" t="str">
        <f t="shared" si="3"/>
        <v>Average</v>
      </c>
      <c r="L6">
        <v>0.85</v>
      </c>
      <c r="M6" t="s">
        <v>40</v>
      </c>
      <c r="N6" t="s">
        <v>41</v>
      </c>
    </row>
    <row r="7" spans="2:14" x14ac:dyDescent="0.25">
      <c r="B7" t="s">
        <v>23</v>
      </c>
      <c r="C7" s="3">
        <v>51553</v>
      </c>
      <c r="D7" s="3">
        <v>11628</v>
      </c>
      <c r="E7" s="5">
        <f t="shared" si="0"/>
        <v>14</v>
      </c>
      <c r="F7" s="5">
        <f t="shared" si="0"/>
        <v>3</v>
      </c>
      <c r="G7" s="6">
        <f t="shared" si="1"/>
        <v>0.93333333333333335</v>
      </c>
      <c r="H7" s="6">
        <f t="shared" si="2"/>
        <v>0.2</v>
      </c>
      <c r="I7" s="8" t="str">
        <f t="shared" si="3"/>
        <v>Top</v>
      </c>
      <c r="J7" s="8" t="str">
        <f t="shared" si="3"/>
        <v>Poor</v>
      </c>
    </row>
    <row r="8" spans="2:14" x14ac:dyDescent="0.25">
      <c r="B8" t="s">
        <v>24</v>
      </c>
      <c r="C8" s="3">
        <v>50810</v>
      </c>
      <c r="D8" s="3">
        <v>11118</v>
      </c>
      <c r="E8" s="5">
        <f t="shared" si="0"/>
        <v>13</v>
      </c>
      <c r="F8" s="5">
        <f t="shared" si="0"/>
        <v>2</v>
      </c>
      <c r="G8" s="6">
        <f t="shared" si="1"/>
        <v>0.8666666666666667</v>
      </c>
      <c r="H8" s="6">
        <f t="shared" si="2"/>
        <v>0.13333333333333333</v>
      </c>
      <c r="I8" s="8" t="str">
        <f t="shared" si="3"/>
        <v>Top</v>
      </c>
      <c r="J8" s="8" t="str">
        <f t="shared" si="3"/>
        <v>Poor</v>
      </c>
    </row>
    <row r="9" spans="2:14" x14ac:dyDescent="0.25">
      <c r="B9" t="s">
        <v>25</v>
      </c>
      <c r="C9" s="3">
        <v>57879</v>
      </c>
      <c r="D9" s="3">
        <v>37283</v>
      </c>
      <c r="E9" s="5">
        <f t="shared" si="0"/>
        <v>15</v>
      </c>
      <c r="F9" s="5">
        <f t="shared" si="0"/>
        <v>8</v>
      </c>
      <c r="G9" s="6">
        <f t="shared" si="1"/>
        <v>1</v>
      </c>
      <c r="H9" s="6">
        <f t="shared" si="2"/>
        <v>0.53333333333333333</v>
      </c>
      <c r="I9" t="str">
        <f t="shared" si="3"/>
        <v>Top</v>
      </c>
      <c r="J9" t="str">
        <f t="shared" si="3"/>
        <v>Average</v>
      </c>
    </row>
    <row r="10" spans="2:14" x14ac:dyDescent="0.25">
      <c r="B10" t="s">
        <v>26</v>
      </c>
      <c r="C10" s="3">
        <v>684</v>
      </c>
      <c r="D10" s="3">
        <v>40616</v>
      </c>
      <c r="E10" s="5">
        <f t="shared" si="0"/>
        <v>1</v>
      </c>
      <c r="F10" s="5">
        <f t="shared" si="0"/>
        <v>9</v>
      </c>
      <c r="G10" s="7">
        <f t="shared" si="1"/>
        <v>6.6666666666666666E-2</v>
      </c>
      <c r="H10" s="7">
        <f t="shared" si="2"/>
        <v>0.6</v>
      </c>
      <c r="I10" t="str">
        <f t="shared" si="3"/>
        <v>Poor</v>
      </c>
      <c r="J10" t="str">
        <f t="shared" si="3"/>
        <v>Average</v>
      </c>
    </row>
    <row r="11" spans="2:14" x14ac:dyDescent="0.25">
      <c r="B11" t="s">
        <v>27</v>
      </c>
      <c r="C11" s="3">
        <v>31128</v>
      </c>
      <c r="D11" s="3">
        <v>21925</v>
      </c>
      <c r="E11" s="5">
        <f t="shared" si="0"/>
        <v>9</v>
      </c>
      <c r="F11" s="5">
        <f t="shared" si="0"/>
        <v>7</v>
      </c>
      <c r="G11" s="4">
        <f t="shared" si="1"/>
        <v>0.6</v>
      </c>
      <c r="H11" s="4">
        <f t="shared" si="2"/>
        <v>0.46666666666666667</v>
      </c>
      <c r="I11" t="str">
        <f t="shared" si="3"/>
        <v>Average</v>
      </c>
      <c r="J11" t="str">
        <f t="shared" si="3"/>
        <v>Average</v>
      </c>
    </row>
    <row r="12" spans="2:14" x14ac:dyDescent="0.25">
      <c r="B12" t="s">
        <v>28</v>
      </c>
      <c r="C12" s="3">
        <v>912</v>
      </c>
      <c r="D12" s="3">
        <v>49598</v>
      </c>
      <c r="E12" s="5">
        <f t="shared" si="0"/>
        <v>2</v>
      </c>
      <c r="F12" s="5">
        <f t="shared" si="0"/>
        <v>13</v>
      </c>
      <c r="G12" s="4">
        <f t="shared" si="1"/>
        <v>0.13333333333333333</v>
      </c>
      <c r="H12" s="4">
        <f t="shared" si="2"/>
        <v>0.8666666666666667</v>
      </c>
      <c r="I12" t="str">
        <f t="shared" si="3"/>
        <v>Poor</v>
      </c>
      <c r="J12" t="str">
        <f t="shared" si="3"/>
        <v>Top</v>
      </c>
    </row>
    <row r="13" spans="2:14" x14ac:dyDescent="0.25">
      <c r="B13" t="s">
        <v>29</v>
      </c>
      <c r="C13" s="3">
        <v>2775</v>
      </c>
      <c r="D13" s="3">
        <v>2503</v>
      </c>
      <c r="E13" s="5">
        <f t="shared" si="0"/>
        <v>4</v>
      </c>
      <c r="F13" s="5">
        <f t="shared" si="0"/>
        <v>1</v>
      </c>
      <c r="G13" s="4">
        <f t="shared" si="1"/>
        <v>0.26666666666666666</v>
      </c>
      <c r="H13" s="4">
        <f t="shared" si="2"/>
        <v>6.6666666666666666E-2</v>
      </c>
      <c r="I13" t="str">
        <f t="shared" si="3"/>
        <v>Average</v>
      </c>
      <c r="J13" t="str">
        <f t="shared" si="3"/>
        <v>Poor</v>
      </c>
    </row>
    <row r="14" spans="2:14" x14ac:dyDescent="0.25">
      <c r="B14" t="s">
        <v>30</v>
      </c>
      <c r="C14" s="3">
        <v>10776</v>
      </c>
      <c r="D14" s="3">
        <v>43899</v>
      </c>
      <c r="E14" s="5">
        <f t="shared" si="0"/>
        <v>6</v>
      </c>
      <c r="F14" s="5">
        <f t="shared" si="0"/>
        <v>11</v>
      </c>
      <c r="G14" s="4">
        <f t="shared" si="1"/>
        <v>0.4</v>
      </c>
      <c r="H14" s="4">
        <f t="shared" si="2"/>
        <v>0.73333333333333328</v>
      </c>
      <c r="I14" t="str">
        <f t="shared" si="3"/>
        <v>Average</v>
      </c>
      <c r="J14" t="str">
        <f t="shared" si="3"/>
        <v>Average</v>
      </c>
    </row>
    <row r="15" spans="2:14" x14ac:dyDescent="0.25">
      <c r="B15" t="s">
        <v>31</v>
      </c>
      <c r="C15" s="3">
        <v>10836</v>
      </c>
      <c r="D15" s="3">
        <v>41669</v>
      </c>
      <c r="E15" s="5">
        <f t="shared" si="0"/>
        <v>7</v>
      </c>
      <c r="F15" s="5">
        <f t="shared" si="0"/>
        <v>10</v>
      </c>
      <c r="G15" s="4">
        <f t="shared" si="1"/>
        <v>0.46666666666666667</v>
      </c>
      <c r="H15" s="4">
        <f t="shared" si="2"/>
        <v>0.66666666666666663</v>
      </c>
      <c r="I15" t="str">
        <f t="shared" si="3"/>
        <v>Average</v>
      </c>
      <c r="J15" t="str">
        <f t="shared" si="3"/>
        <v>Average</v>
      </c>
    </row>
    <row r="16" spans="2:14" x14ac:dyDescent="0.25">
      <c r="B16" t="s">
        <v>32</v>
      </c>
      <c r="C16" s="3">
        <v>9019</v>
      </c>
      <c r="D16" s="3">
        <v>11840</v>
      </c>
      <c r="E16" s="5">
        <f t="shared" si="0"/>
        <v>5</v>
      </c>
      <c r="F16" s="5">
        <f t="shared" si="0"/>
        <v>4</v>
      </c>
      <c r="G16" s="4">
        <f t="shared" si="1"/>
        <v>0.33333333333333331</v>
      </c>
      <c r="H16" s="4">
        <f t="shared" si="2"/>
        <v>0.26666666666666666</v>
      </c>
      <c r="I16" t="str">
        <f t="shared" si="3"/>
        <v>Average</v>
      </c>
      <c r="J16" t="str">
        <f t="shared" si="3"/>
        <v>Average</v>
      </c>
    </row>
    <row r="17" spans="2:10" x14ac:dyDescent="0.25">
      <c r="B17" t="s">
        <v>33</v>
      </c>
      <c r="C17" s="3">
        <v>11847</v>
      </c>
      <c r="D17" s="3">
        <v>47788</v>
      </c>
      <c r="E17" s="5">
        <f t="shared" si="0"/>
        <v>8</v>
      </c>
      <c r="F17" s="5">
        <f t="shared" si="0"/>
        <v>12</v>
      </c>
      <c r="G17" s="4">
        <f t="shared" si="1"/>
        <v>0.53333333333333333</v>
      </c>
      <c r="H17" s="4">
        <f t="shared" si="2"/>
        <v>0.8</v>
      </c>
      <c r="I17" t="str">
        <f t="shared" si="3"/>
        <v>Average</v>
      </c>
      <c r="J17" t="str">
        <f t="shared" si="3"/>
        <v>Average</v>
      </c>
    </row>
    <row r="18" spans="2:10" x14ac:dyDescent="0.25">
      <c r="B18" t="s">
        <v>34</v>
      </c>
      <c r="C18" s="3">
        <v>42987</v>
      </c>
      <c r="D18" s="3">
        <v>53679</v>
      </c>
      <c r="E18" s="5">
        <f t="shared" si="0"/>
        <v>10</v>
      </c>
      <c r="F18" s="5">
        <f t="shared" si="0"/>
        <v>14</v>
      </c>
      <c r="G18" s="4">
        <f t="shared" si="1"/>
        <v>0.66666666666666663</v>
      </c>
      <c r="H18" s="4">
        <f t="shared" si="2"/>
        <v>0.93333333333333335</v>
      </c>
      <c r="I18" t="str">
        <f t="shared" si="3"/>
        <v>Average</v>
      </c>
      <c r="J18" t="str">
        <f t="shared" si="3"/>
        <v>Top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890E0-A22B-434E-8D5B-8B0972A7FF6A}">
  <dimension ref="C4:I37"/>
  <sheetViews>
    <sheetView topLeftCell="A13" zoomScale="140" zoomScaleNormal="140" workbookViewId="0">
      <selection activeCell="I29" sqref="I29"/>
    </sheetView>
  </sheetViews>
  <sheetFormatPr defaultRowHeight="15" x14ac:dyDescent="0.25"/>
  <sheetData>
    <row r="4" spans="3:4" x14ac:dyDescent="0.25">
      <c r="C4" t="s">
        <v>47</v>
      </c>
      <c r="D4" t="s">
        <v>48</v>
      </c>
    </row>
    <row r="5" spans="3:4" x14ac:dyDescent="0.25">
      <c r="C5" t="str">
        <f ca="1">CHOOSE(RANDBETWEEN(1,5),"Ram","Chethan","John","Iqbal","Prakash")</f>
        <v>Chethan</v>
      </c>
      <c r="D5" t="str">
        <f ca="1">CHOOSE(RANDBETWEEN(1,5),"Mango","Orange","Papaya","Plum","Banana")</f>
        <v>Plum</v>
      </c>
    </row>
    <row r="6" spans="3:4" x14ac:dyDescent="0.25">
      <c r="C6" t="str">
        <f t="shared" ref="C6:C37" ca="1" si="0">CHOOSE(RANDBETWEEN(1,5),"Ram","Chethan","John","Iqbal","Prakash")</f>
        <v>Ram</v>
      </c>
      <c r="D6" t="str">
        <f t="shared" ref="D6:D37" ca="1" si="1">CHOOSE(RANDBETWEEN(1,5),"Mango","Orange","Papaya","Plum","Banana")</f>
        <v>Papaya</v>
      </c>
    </row>
    <row r="7" spans="3:4" x14ac:dyDescent="0.25">
      <c r="C7" t="str">
        <f t="shared" ca="1" si="0"/>
        <v>John</v>
      </c>
      <c r="D7" t="str">
        <f t="shared" ca="1" si="1"/>
        <v>Papaya</v>
      </c>
    </row>
    <row r="8" spans="3:4" x14ac:dyDescent="0.25">
      <c r="C8" t="str">
        <f t="shared" ca="1" si="0"/>
        <v>Chethan</v>
      </c>
      <c r="D8" t="str">
        <f t="shared" ca="1" si="1"/>
        <v>Orange</v>
      </c>
    </row>
    <row r="9" spans="3:4" x14ac:dyDescent="0.25">
      <c r="C9" t="str">
        <f t="shared" ca="1" si="0"/>
        <v>John</v>
      </c>
      <c r="D9" t="str">
        <f t="shared" ca="1" si="1"/>
        <v>Papaya</v>
      </c>
    </row>
    <row r="10" spans="3:4" x14ac:dyDescent="0.25">
      <c r="C10" t="str">
        <f t="shared" ca="1" si="0"/>
        <v>Prakash</v>
      </c>
      <c r="D10" t="str">
        <f t="shared" ca="1" si="1"/>
        <v>Plum</v>
      </c>
    </row>
    <row r="11" spans="3:4" x14ac:dyDescent="0.25">
      <c r="C11" t="str">
        <f t="shared" ca="1" si="0"/>
        <v>Iqbal</v>
      </c>
      <c r="D11" t="str">
        <f t="shared" ca="1" si="1"/>
        <v>Mango</v>
      </c>
    </row>
    <row r="12" spans="3:4" x14ac:dyDescent="0.25">
      <c r="C12" t="str">
        <f t="shared" ca="1" si="0"/>
        <v>John</v>
      </c>
      <c r="D12" t="str">
        <f t="shared" ca="1" si="1"/>
        <v>Orange</v>
      </c>
    </row>
    <row r="13" spans="3:4" x14ac:dyDescent="0.25">
      <c r="C13" t="str">
        <f t="shared" ca="1" si="0"/>
        <v>John</v>
      </c>
      <c r="D13" t="str">
        <f t="shared" ca="1" si="1"/>
        <v>Mango</v>
      </c>
    </row>
    <row r="14" spans="3:4" x14ac:dyDescent="0.25">
      <c r="C14" t="str">
        <f t="shared" ca="1" si="0"/>
        <v>Prakash</v>
      </c>
      <c r="D14" t="str">
        <f t="shared" ca="1" si="1"/>
        <v>Papaya</v>
      </c>
    </row>
    <row r="15" spans="3:4" x14ac:dyDescent="0.25">
      <c r="C15" t="str">
        <f t="shared" ca="1" si="0"/>
        <v>Chethan</v>
      </c>
      <c r="D15" t="str">
        <f t="shared" ca="1" si="1"/>
        <v>Mango</v>
      </c>
    </row>
    <row r="16" spans="3:4" x14ac:dyDescent="0.25">
      <c r="C16" t="str">
        <f t="shared" ca="1" si="0"/>
        <v>Chethan</v>
      </c>
      <c r="D16" t="str">
        <f t="shared" ca="1" si="1"/>
        <v>Papaya</v>
      </c>
    </row>
    <row r="17" spans="3:9" x14ac:dyDescent="0.25">
      <c r="C17" t="str">
        <f t="shared" ca="1" si="0"/>
        <v>John</v>
      </c>
      <c r="D17" t="str">
        <f t="shared" ca="1" si="1"/>
        <v>Plum</v>
      </c>
    </row>
    <row r="18" spans="3:9" x14ac:dyDescent="0.25">
      <c r="C18" t="str">
        <f t="shared" ca="1" si="0"/>
        <v>Chethan</v>
      </c>
      <c r="D18" t="str">
        <f t="shared" ca="1" si="1"/>
        <v>Mango</v>
      </c>
    </row>
    <row r="19" spans="3:9" x14ac:dyDescent="0.25">
      <c r="C19" t="str">
        <f t="shared" ca="1" si="0"/>
        <v>Iqbal</v>
      </c>
      <c r="D19" t="str">
        <f t="shared" ca="1" si="1"/>
        <v>Plum</v>
      </c>
    </row>
    <row r="20" spans="3:9" x14ac:dyDescent="0.25">
      <c r="C20" t="str">
        <f t="shared" ca="1" si="0"/>
        <v>Ram</v>
      </c>
      <c r="D20" t="str">
        <f t="shared" ca="1" si="1"/>
        <v>Mango</v>
      </c>
    </row>
    <row r="21" spans="3:9" x14ac:dyDescent="0.25">
      <c r="C21" t="str">
        <f t="shared" ca="1" si="0"/>
        <v>Chethan</v>
      </c>
      <c r="D21" t="str">
        <f t="shared" ca="1" si="1"/>
        <v>Papaya</v>
      </c>
      <c r="I21">
        <v>342438</v>
      </c>
    </row>
    <row r="22" spans="3:9" x14ac:dyDescent="0.25">
      <c r="C22" t="str">
        <f t="shared" ca="1" si="0"/>
        <v>Ram</v>
      </c>
      <c r="D22" t="str">
        <f t="shared" ca="1" si="1"/>
        <v>Mango</v>
      </c>
      <c r="I22">
        <v>-438</v>
      </c>
    </row>
    <row r="23" spans="3:9" x14ac:dyDescent="0.25">
      <c r="C23" t="str">
        <f t="shared" ca="1" si="0"/>
        <v>John</v>
      </c>
      <c r="D23" t="str">
        <f t="shared" ca="1" si="1"/>
        <v>Papaya</v>
      </c>
      <c r="I23">
        <v>-100</v>
      </c>
    </row>
    <row r="24" spans="3:9" x14ac:dyDescent="0.25">
      <c r="C24" t="str">
        <f t="shared" ca="1" si="0"/>
        <v>Chethan</v>
      </c>
      <c r="D24" t="str">
        <f t="shared" ca="1" si="1"/>
        <v>Mango</v>
      </c>
      <c r="I24">
        <v>-49000</v>
      </c>
    </row>
    <row r="25" spans="3:9" x14ac:dyDescent="0.25">
      <c r="C25" t="str">
        <f t="shared" ca="1" si="0"/>
        <v>Chethan</v>
      </c>
      <c r="D25" t="str">
        <f t="shared" ca="1" si="1"/>
        <v>Orange</v>
      </c>
      <c r="I25">
        <f>SUM(I21:I24)</f>
        <v>292900</v>
      </c>
    </row>
    <row r="26" spans="3:9" x14ac:dyDescent="0.25">
      <c r="C26" t="str">
        <f t="shared" ca="1" si="0"/>
        <v>Prakash</v>
      </c>
      <c r="D26" t="str">
        <f t="shared" ca="1" si="1"/>
        <v>Papaya</v>
      </c>
    </row>
    <row r="27" spans="3:9" x14ac:dyDescent="0.25">
      <c r="C27" t="str">
        <f t="shared" ca="1" si="0"/>
        <v>Prakash</v>
      </c>
      <c r="D27" t="str">
        <f t="shared" ca="1" si="1"/>
        <v>Mango</v>
      </c>
    </row>
    <row r="28" spans="3:9" x14ac:dyDescent="0.25">
      <c r="C28" t="str">
        <f t="shared" ca="1" si="0"/>
        <v>Ram</v>
      </c>
      <c r="D28" t="str">
        <f t="shared" ca="1" si="1"/>
        <v>Banana</v>
      </c>
    </row>
    <row r="29" spans="3:9" x14ac:dyDescent="0.25">
      <c r="C29" t="str">
        <f t="shared" ca="1" si="0"/>
        <v>Chethan</v>
      </c>
      <c r="D29" t="str">
        <f t="shared" ca="1" si="1"/>
        <v>Orange</v>
      </c>
    </row>
    <row r="30" spans="3:9" x14ac:dyDescent="0.25">
      <c r="C30" t="str">
        <f t="shared" ca="1" si="0"/>
        <v>Chethan</v>
      </c>
      <c r="D30" t="str">
        <f t="shared" ca="1" si="1"/>
        <v>Orange</v>
      </c>
    </row>
    <row r="31" spans="3:9" x14ac:dyDescent="0.25">
      <c r="C31" t="str">
        <f t="shared" ca="1" si="0"/>
        <v>Prakash</v>
      </c>
      <c r="D31" t="str">
        <f t="shared" ca="1" si="1"/>
        <v>Mango</v>
      </c>
    </row>
    <row r="32" spans="3:9" x14ac:dyDescent="0.25">
      <c r="C32" t="str">
        <f t="shared" ca="1" si="0"/>
        <v>Iqbal</v>
      </c>
      <c r="D32" t="str">
        <f t="shared" ca="1" si="1"/>
        <v>Plum</v>
      </c>
    </row>
    <row r="33" spans="3:4" x14ac:dyDescent="0.25">
      <c r="C33" t="str">
        <f t="shared" ca="1" si="0"/>
        <v>Ram</v>
      </c>
      <c r="D33" t="str">
        <f t="shared" ca="1" si="1"/>
        <v>Banana</v>
      </c>
    </row>
    <row r="34" spans="3:4" x14ac:dyDescent="0.25">
      <c r="C34" t="str">
        <f t="shared" ca="1" si="0"/>
        <v>John</v>
      </c>
      <c r="D34" t="str">
        <f t="shared" ca="1" si="1"/>
        <v>Banana</v>
      </c>
    </row>
    <row r="35" spans="3:4" x14ac:dyDescent="0.25">
      <c r="C35" t="str">
        <f t="shared" ca="1" si="0"/>
        <v>Iqbal</v>
      </c>
      <c r="D35" t="str">
        <f t="shared" ca="1" si="1"/>
        <v>Mango</v>
      </c>
    </row>
    <row r="36" spans="3:4" x14ac:dyDescent="0.25">
      <c r="C36" t="str">
        <f t="shared" ca="1" si="0"/>
        <v>Ram</v>
      </c>
      <c r="D36" t="str">
        <f t="shared" ca="1" si="1"/>
        <v>Banana</v>
      </c>
    </row>
    <row r="37" spans="3:4" x14ac:dyDescent="0.25">
      <c r="C37" t="str">
        <f t="shared" ca="1" si="0"/>
        <v>Iqbal</v>
      </c>
      <c r="D37" t="str">
        <f t="shared" ca="1" si="1"/>
        <v>Papaya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15AD6-75AC-4642-BABF-125BC3DC3E6F}">
  <dimension ref="B2:P14"/>
  <sheetViews>
    <sheetView tabSelected="1" zoomScale="180" zoomScaleNormal="180" workbookViewId="0">
      <selection activeCell="J2" sqref="J2"/>
    </sheetView>
  </sheetViews>
  <sheetFormatPr defaultRowHeight="15" x14ac:dyDescent="0.25"/>
  <cols>
    <col min="2" max="2" width="10" bestFit="1" customWidth="1"/>
    <col min="4" max="5" width="9.42578125" bestFit="1" customWidth="1"/>
    <col min="7" max="7" width="10" bestFit="1" customWidth="1"/>
    <col min="10" max="10" width="10.140625" bestFit="1" customWidth="1"/>
    <col min="12" max="12" width="10.140625" bestFit="1" customWidth="1"/>
    <col min="14" max="14" width="12.28515625" bestFit="1" customWidth="1"/>
    <col min="15" max="15" width="19" bestFit="1" customWidth="1"/>
  </cols>
  <sheetData>
    <row r="2" spans="2:16" x14ac:dyDescent="0.25">
      <c r="B2" t="s">
        <v>49</v>
      </c>
      <c r="C2" s="1" t="s">
        <v>50</v>
      </c>
      <c r="D2" s="1" t="s">
        <v>51</v>
      </c>
      <c r="E2" s="1" t="s">
        <v>52</v>
      </c>
      <c r="F2" s="1" t="s">
        <v>53</v>
      </c>
      <c r="G2" s="1" t="s">
        <v>54</v>
      </c>
      <c r="H2" t="s">
        <v>63</v>
      </c>
      <c r="I2" t="s">
        <v>64</v>
      </c>
      <c r="J2" t="s">
        <v>69</v>
      </c>
      <c r="N2" t="s">
        <v>59</v>
      </c>
      <c r="O2" t="s">
        <v>53</v>
      </c>
      <c r="P2" t="s">
        <v>54</v>
      </c>
    </row>
    <row r="3" spans="2:16" x14ac:dyDescent="0.25">
      <c r="B3" s="9">
        <v>43831</v>
      </c>
      <c r="C3" s="9" t="str">
        <f>TEXT(Date[[#This Row],[Date]],"MMM")</f>
        <v>Jan</v>
      </c>
      <c r="D3" s="5">
        <f>MONTH(Date[[#This Row],[Date]])</f>
        <v>1</v>
      </c>
      <c r="E3" s="5">
        <f>ROUNDUP(Date[[#This Row],[MN]]/3,0)</f>
        <v>1</v>
      </c>
      <c r="F3" s="9" t="str">
        <f>"Q"&amp;Date[[#This Row],[QN]]</f>
        <v>Q1</v>
      </c>
      <c r="G3" s="11">
        <f>YEAR(Date[[#This Row],[Date]])</f>
        <v>2020</v>
      </c>
      <c r="H3">
        <f>IF(
Date[[#This Row],[MN]]&lt;4,Date[[#This Row],[MN]]+9,Date[[#This Row],[MN]]-3)</f>
        <v>10</v>
      </c>
      <c r="I3" t="str">
        <f>"Q"&amp;ROUNDUP(Date[[#This Row],[FMN]]/3,0)</f>
        <v>Q4</v>
      </c>
      <c r="J3" t="str">
        <f>IF(Date[[#This Row],[MN]]&lt;4,
"FY "&amp;Date[[#This Row],[Year]]-1&amp;"-"&amp;RIGHT(Date[[#This Row],[Year]],2),
"FY "&amp;Date[[#This Row],[Year]]&amp;"-"&amp;RIGHT(Date[[#This Row],[Year]]+1,2))</f>
        <v>FY 2019-20</v>
      </c>
      <c r="M3" t="s">
        <v>55</v>
      </c>
      <c r="N3" t="s">
        <v>56</v>
      </c>
      <c r="O3" t="s">
        <v>60</v>
      </c>
      <c r="P3" t="s">
        <v>62</v>
      </c>
    </row>
    <row r="4" spans="2:16" x14ac:dyDescent="0.25">
      <c r="B4" s="9">
        <f>B3+31</f>
        <v>43862</v>
      </c>
      <c r="C4" s="9" t="str">
        <f>TEXT(Date[[#This Row],[Date]],"MMM")</f>
        <v>Feb</v>
      </c>
      <c r="D4" s="5">
        <f>MONTH(Date[[#This Row],[Date]])</f>
        <v>2</v>
      </c>
      <c r="E4" s="5">
        <f>ROUNDUP(Date[[#This Row],[MN]]/3,0)</f>
        <v>1</v>
      </c>
      <c r="F4" s="9" t="str">
        <f>"Q"&amp;Date[[#This Row],[QN]]</f>
        <v>Q1</v>
      </c>
      <c r="G4" s="11">
        <f>YEAR(Date[[#This Row],[Date]])</f>
        <v>2020</v>
      </c>
      <c r="H4">
        <f>IF(
Date[[#This Row],[MN]]&lt;4,Date[[#This Row],[MN]]+9,Date[[#This Row],[MN]]-3)</f>
        <v>11</v>
      </c>
      <c r="I4" t="str">
        <f>"Q"&amp;ROUNDUP(Date[[#This Row],[FMN]]/3,0)</f>
        <v>Q4</v>
      </c>
      <c r="J4" t="str">
        <f>IF(Date[[#This Row],[MN]]&lt;4,
"FY "&amp;Date[[#This Row],[Year]]-1&amp;"-"&amp;RIGHT(Date[[#This Row],[Year]],2),
"FY "&amp;Date[[#This Row],[Year]]&amp;"-"&amp;RIGHT(Date[[#This Row],[Year]]+1,2))</f>
        <v>FY 2019-20</v>
      </c>
      <c r="M4" t="s">
        <v>57</v>
      </c>
      <c r="N4" t="s">
        <v>58</v>
      </c>
      <c r="O4" t="s">
        <v>61</v>
      </c>
      <c r="P4" s="10" t="s">
        <v>62</v>
      </c>
    </row>
    <row r="5" spans="2:16" x14ac:dyDescent="0.25">
      <c r="B5" s="9">
        <f t="shared" ref="B5:B13" si="0">B4+31</f>
        <v>43893</v>
      </c>
      <c r="C5" s="9" t="str">
        <f>TEXT(Date[[#This Row],[Date]],"MMM")</f>
        <v>Mar</v>
      </c>
      <c r="D5" s="5">
        <f>MONTH(Date[[#This Row],[Date]])</f>
        <v>3</v>
      </c>
      <c r="E5" s="5">
        <f>ROUNDUP(Date[[#This Row],[MN]]/3,0)</f>
        <v>1</v>
      </c>
      <c r="F5" s="9" t="str">
        <f>"Q"&amp;Date[[#This Row],[QN]]</f>
        <v>Q1</v>
      </c>
      <c r="G5" s="11">
        <f>YEAR(Date[[#This Row],[Date]])</f>
        <v>2020</v>
      </c>
      <c r="H5">
        <f>IF(
Date[[#This Row],[MN]]&lt;4,Date[[#This Row],[MN]]+9,Date[[#This Row],[MN]]-3)</f>
        <v>12</v>
      </c>
      <c r="I5" t="str">
        <f>"Q"&amp;ROUNDUP(Date[[#This Row],[FMN]]/3,0)</f>
        <v>Q4</v>
      </c>
      <c r="J5" t="str">
        <f>IF(Date[[#This Row],[MN]]&lt;4,
"FY "&amp;Date[[#This Row],[Year]]-1&amp;"-"&amp;RIGHT(Date[[#This Row],[Year]],2),
"FY "&amp;Date[[#This Row],[Year]]&amp;"-"&amp;RIGHT(Date[[#This Row],[Year]]+1,2))</f>
        <v>FY 2019-20</v>
      </c>
    </row>
    <row r="6" spans="2:16" x14ac:dyDescent="0.25">
      <c r="B6" s="9">
        <f t="shared" si="0"/>
        <v>43924</v>
      </c>
      <c r="C6" s="9" t="str">
        <f>TEXT(Date[[#This Row],[Date]],"MMM")</f>
        <v>Apr</v>
      </c>
      <c r="D6" s="5">
        <f>MONTH(Date[[#This Row],[Date]])</f>
        <v>4</v>
      </c>
      <c r="E6" s="5">
        <f>ROUNDUP(Date[[#This Row],[MN]]/3,0)</f>
        <v>2</v>
      </c>
      <c r="F6" s="9" t="str">
        <f>"Q"&amp;Date[[#This Row],[QN]]</f>
        <v>Q2</v>
      </c>
      <c r="G6" s="11">
        <f>YEAR(Date[[#This Row],[Date]])</f>
        <v>2020</v>
      </c>
      <c r="H6">
        <f>IF(
Date[[#This Row],[MN]]&lt;4,Date[[#This Row],[MN]]+9,Date[[#This Row],[MN]]-3)</f>
        <v>1</v>
      </c>
      <c r="I6" t="str">
        <f>"Q"&amp;ROUNDUP(Date[[#This Row],[FMN]]/3,0)</f>
        <v>Q1</v>
      </c>
      <c r="J6" t="str">
        <f>IF(Date[[#This Row],[MN]]&lt;4,
"FY "&amp;Date[[#This Row],[Year]]-1&amp;"-"&amp;RIGHT(Date[[#This Row],[Year]],2),
"FY "&amp;Date[[#This Row],[Year]]&amp;"-"&amp;RIGHT(Date[[#This Row],[Year]]+1,2))</f>
        <v>FY 2020-21</v>
      </c>
    </row>
    <row r="7" spans="2:16" x14ac:dyDescent="0.25">
      <c r="B7" s="9">
        <f t="shared" si="0"/>
        <v>43955</v>
      </c>
      <c r="C7" s="9" t="str">
        <f>TEXT(Date[[#This Row],[Date]],"MMM")</f>
        <v>May</v>
      </c>
      <c r="D7" s="5">
        <f>MONTH(Date[[#This Row],[Date]])</f>
        <v>5</v>
      </c>
      <c r="E7" s="5">
        <f>ROUNDUP(Date[[#This Row],[MN]]/3,0)</f>
        <v>2</v>
      </c>
      <c r="F7" s="9" t="str">
        <f>"Q"&amp;Date[[#This Row],[QN]]</f>
        <v>Q2</v>
      </c>
      <c r="G7" s="11">
        <f>YEAR(Date[[#This Row],[Date]])</f>
        <v>2020</v>
      </c>
      <c r="H7">
        <f>IF(
Date[[#This Row],[MN]]&lt;4,Date[[#This Row],[MN]]+9,Date[[#This Row],[MN]]-3)</f>
        <v>2</v>
      </c>
      <c r="I7" t="str">
        <f>"Q"&amp;ROUNDUP(Date[[#This Row],[FMN]]/3,0)</f>
        <v>Q1</v>
      </c>
      <c r="J7" t="str">
        <f>IF(Date[[#This Row],[MN]]&lt;4,
"FY "&amp;Date[[#This Row],[Year]]-1&amp;"-"&amp;RIGHT(Date[[#This Row],[Year]],2),
"FY "&amp;Date[[#This Row],[Year]]&amp;"-"&amp;RIGHT(Date[[#This Row],[Year]]+1,2))</f>
        <v>FY 2020-21</v>
      </c>
      <c r="L7" t="s">
        <v>65</v>
      </c>
      <c r="M7" t="s">
        <v>66</v>
      </c>
    </row>
    <row r="8" spans="2:16" x14ac:dyDescent="0.25">
      <c r="B8" s="9">
        <f t="shared" si="0"/>
        <v>43986</v>
      </c>
      <c r="C8" s="9" t="str">
        <f>TEXT(Date[[#This Row],[Date]],"MMM")</f>
        <v>Jun</v>
      </c>
      <c r="D8" s="5">
        <f>MONTH(Date[[#This Row],[Date]])</f>
        <v>6</v>
      </c>
      <c r="E8" s="5">
        <f>ROUNDUP(Date[[#This Row],[MN]]/3,0)</f>
        <v>2</v>
      </c>
      <c r="F8" s="9" t="str">
        <f>"Q"&amp;Date[[#This Row],[QN]]</f>
        <v>Q2</v>
      </c>
      <c r="G8" s="11">
        <f>YEAR(Date[[#This Row],[Date]])</f>
        <v>2020</v>
      </c>
      <c r="H8">
        <f>IF(
Date[[#This Row],[MN]]&lt;4,Date[[#This Row],[MN]]+9,Date[[#This Row],[MN]]-3)</f>
        <v>3</v>
      </c>
      <c r="I8" t="str">
        <f>"Q"&amp;ROUNDUP(Date[[#This Row],[FMN]]/3,0)</f>
        <v>Q1</v>
      </c>
      <c r="J8" t="str">
        <f>IF(Date[[#This Row],[MN]]&lt;4,
"FY "&amp;Date[[#This Row],[Year]]-1&amp;"-"&amp;RIGHT(Date[[#This Row],[Year]],2),
"FY "&amp;Date[[#This Row],[Year]]&amp;"-"&amp;RIGHT(Date[[#This Row],[Year]]+1,2))</f>
        <v>FY 2020-21</v>
      </c>
      <c r="L8" t="s">
        <v>68</v>
      </c>
      <c r="M8" t="s">
        <v>67</v>
      </c>
    </row>
    <row r="9" spans="2:16" x14ac:dyDescent="0.25">
      <c r="B9" s="9">
        <f t="shared" si="0"/>
        <v>44017</v>
      </c>
      <c r="C9" s="9" t="str">
        <f>TEXT(Date[[#This Row],[Date]],"MMM")</f>
        <v>Jul</v>
      </c>
      <c r="D9" s="5">
        <f>MONTH(Date[[#This Row],[Date]])</f>
        <v>7</v>
      </c>
      <c r="E9" s="5">
        <f>ROUNDUP(Date[[#This Row],[MN]]/3,0)</f>
        <v>3</v>
      </c>
      <c r="F9" s="9" t="str">
        <f>"Q"&amp;Date[[#This Row],[QN]]</f>
        <v>Q3</v>
      </c>
      <c r="G9" s="11">
        <f>YEAR(Date[[#This Row],[Date]])</f>
        <v>2020</v>
      </c>
      <c r="H9">
        <f>IF(
Date[[#This Row],[MN]]&lt;4,Date[[#This Row],[MN]]+9,Date[[#This Row],[MN]]-3)</f>
        <v>4</v>
      </c>
      <c r="I9" t="str">
        <f>"Q"&amp;ROUNDUP(Date[[#This Row],[FMN]]/3,0)</f>
        <v>Q2</v>
      </c>
      <c r="J9" t="str">
        <f>IF(Date[[#This Row],[MN]]&lt;4,
"FY "&amp;Date[[#This Row],[Year]]-1&amp;"-"&amp;RIGHT(Date[[#This Row],[Year]],2),
"FY "&amp;Date[[#This Row],[Year]]&amp;"-"&amp;RIGHT(Date[[#This Row],[Year]]+1,2))</f>
        <v>FY 2020-21</v>
      </c>
    </row>
    <row r="10" spans="2:16" x14ac:dyDescent="0.25">
      <c r="B10" s="9">
        <f t="shared" si="0"/>
        <v>44048</v>
      </c>
      <c r="C10" s="9" t="str">
        <f>TEXT(Date[[#This Row],[Date]],"MMM")</f>
        <v>Aug</v>
      </c>
      <c r="D10" s="5">
        <f>MONTH(Date[[#This Row],[Date]])</f>
        <v>8</v>
      </c>
      <c r="E10" s="5">
        <f>ROUNDUP(Date[[#This Row],[MN]]/3,0)</f>
        <v>3</v>
      </c>
      <c r="F10" s="9" t="str">
        <f>"Q"&amp;Date[[#This Row],[QN]]</f>
        <v>Q3</v>
      </c>
      <c r="G10" s="11">
        <f>YEAR(Date[[#This Row],[Date]])</f>
        <v>2020</v>
      </c>
      <c r="H10">
        <f>IF(
Date[[#This Row],[MN]]&lt;4,Date[[#This Row],[MN]]+9,Date[[#This Row],[MN]]-3)</f>
        <v>5</v>
      </c>
      <c r="I10" t="str">
        <f>"Q"&amp;ROUNDUP(Date[[#This Row],[FMN]]/3,0)</f>
        <v>Q2</v>
      </c>
      <c r="J10" t="str">
        <f>IF(Date[[#This Row],[MN]]&lt;4,
"FY "&amp;Date[[#This Row],[Year]]-1&amp;"-"&amp;RIGHT(Date[[#This Row],[Year]],2),
"FY "&amp;Date[[#This Row],[Year]]&amp;"-"&amp;RIGHT(Date[[#This Row],[Year]]+1,2))</f>
        <v>FY 2020-21</v>
      </c>
    </row>
    <row r="11" spans="2:16" x14ac:dyDescent="0.25">
      <c r="B11" s="9">
        <f t="shared" si="0"/>
        <v>44079</v>
      </c>
      <c r="C11" s="9" t="str">
        <f>TEXT(Date[[#This Row],[Date]],"MMM")</f>
        <v>Sep</v>
      </c>
      <c r="D11" s="5">
        <f>MONTH(Date[[#This Row],[Date]])</f>
        <v>9</v>
      </c>
      <c r="E11" s="5">
        <f>ROUNDUP(Date[[#This Row],[MN]]/3,0)</f>
        <v>3</v>
      </c>
      <c r="F11" s="9" t="str">
        <f>"Q"&amp;Date[[#This Row],[QN]]</f>
        <v>Q3</v>
      </c>
      <c r="G11" s="11">
        <f>YEAR(Date[[#This Row],[Date]])</f>
        <v>2020</v>
      </c>
      <c r="H11">
        <f>IF(
Date[[#This Row],[MN]]&lt;4,Date[[#This Row],[MN]]+9,Date[[#This Row],[MN]]-3)</f>
        <v>6</v>
      </c>
      <c r="I11" t="str">
        <f>"Q"&amp;ROUNDUP(Date[[#This Row],[FMN]]/3,0)</f>
        <v>Q2</v>
      </c>
      <c r="J11" t="str">
        <f>IF(Date[[#This Row],[MN]]&lt;4,
"FY "&amp;Date[[#This Row],[Year]]-1&amp;"-"&amp;RIGHT(Date[[#This Row],[Year]],2),
"FY "&amp;Date[[#This Row],[Year]]&amp;"-"&amp;RIGHT(Date[[#This Row],[Year]]+1,2))</f>
        <v>FY 2020-21</v>
      </c>
    </row>
    <row r="12" spans="2:16" x14ac:dyDescent="0.25">
      <c r="B12" s="9">
        <f t="shared" si="0"/>
        <v>44110</v>
      </c>
      <c r="C12" s="9" t="str">
        <f>TEXT(Date[[#This Row],[Date]],"MMM")</f>
        <v>Oct</v>
      </c>
      <c r="D12" s="5">
        <f>MONTH(Date[[#This Row],[Date]])</f>
        <v>10</v>
      </c>
      <c r="E12" s="5">
        <f>ROUNDUP(Date[[#This Row],[MN]]/3,0)</f>
        <v>4</v>
      </c>
      <c r="F12" s="9" t="str">
        <f>"Q"&amp;Date[[#This Row],[QN]]</f>
        <v>Q4</v>
      </c>
      <c r="G12" s="11">
        <f>YEAR(Date[[#This Row],[Date]])</f>
        <v>2020</v>
      </c>
      <c r="H12">
        <f>IF(
Date[[#This Row],[MN]]&lt;4,Date[[#This Row],[MN]]+9,Date[[#This Row],[MN]]-3)</f>
        <v>7</v>
      </c>
      <c r="I12" t="str">
        <f>"Q"&amp;ROUNDUP(Date[[#This Row],[FMN]]/3,0)</f>
        <v>Q3</v>
      </c>
      <c r="J12" t="str">
        <f>IF(Date[[#This Row],[MN]]&lt;4,
"FY "&amp;Date[[#This Row],[Year]]-1&amp;"-"&amp;RIGHT(Date[[#This Row],[Year]],2),
"FY "&amp;Date[[#This Row],[Year]]&amp;"-"&amp;RIGHT(Date[[#This Row],[Year]]+1,2))</f>
        <v>FY 2020-21</v>
      </c>
    </row>
    <row r="13" spans="2:16" x14ac:dyDescent="0.25">
      <c r="B13" s="9">
        <f t="shared" si="0"/>
        <v>44141</v>
      </c>
      <c r="C13" s="9" t="str">
        <f>TEXT(Date[[#This Row],[Date]],"MMM")</f>
        <v>Nov</v>
      </c>
      <c r="D13" s="5">
        <f>MONTH(Date[[#This Row],[Date]])</f>
        <v>11</v>
      </c>
      <c r="E13" s="5">
        <f>ROUNDUP(Date[[#This Row],[MN]]/3,0)</f>
        <v>4</v>
      </c>
      <c r="F13" s="9" t="str">
        <f>"Q"&amp;Date[[#This Row],[QN]]</f>
        <v>Q4</v>
      </c>
      <c r="G13" s="11">
        <f>YEAR(Date[[#This Row],[Date]])</f>
        <v>2020</v>
      </c>
      <c r="H13">
        <f>IF(
Date[[#This Row],[MN]]&lt;4,Date[[#This Row],[MN]]+9,Date[[#This Row],[MN]]-3)</f>
        <v>8</v>
      </c>
      <c r="I13" t="str">
        <f>"Q"&amp;ROUNDUP(Date[[#This Row],[FMN]]/3,0)</f>
        <v>Q3</v>
      </c>
      <c r="J13" t="str">
        <f>IF(Date[[#This Row],[MN]]&lt;4,
"FY "&amp;Date[[#This Row],[Year]]-1&amp;"-"&amp;RIGHT(Date[[#This Row],[Year]],2),
"FY "&amp;Date[[#This Row],[Year]]&amp;"-"&amp;RIGHT(Date[[#This Row],[Year]]+1,2))</f>
        <v>FY 2020-21</v>
      </c>
    </row>
    <row r="14" spans="2:16" x14ac:dyDescent="0.25">
      <c r="B14" s="9">
        <f>B13+31</f>
        <v>44172</v>
      </c>
      <c r="C14" s="9" t="str">
        <f>TEXT(Date[[#This Row],[Date]],"MMM")</f>
        <v>Dec</v>
      </c>
      <c r="D14" s="5">
        <f>MONTH(Date[[#This Row],[Date]])</f>
        <v>12</v>
      </c>
      <c r="E14" s="5">
        <f>ROUNDUP(Date[[#This Row],[MN]]/3,0)</f>
        <v>4</v>
      </c>
      <c r="F14" s="9" t="str">
        <f>"Q"&amp;Date[[#This Row],[QN]]</f>
        <v>Q4</v>
      </c>
      <c r="G14" s="11">
        <f>YEAR(Date[[#This Row],[Date]])</f>
        <v>2020</v>
      </c>
      <c r="H14">
        <f>IF(
Date[[#This Row],[MN]]&lt;4,Date[[#This Row],[MN]]+9,Date[[#This Row],[MN]]-3)</f>
        <v>9</v>
      </c>
      <c r="I14" t="str">
        <f>"Q"&amp;ROUNDUP(Date[[#This Row],[FMN]]/3,0)</f>
        <v>Q3</v>
      </c>
      <c r="J14" t="str">
        <f>IF(Date[[#This Row],[MN]]&lt;4,
"FY "&amp;Date[[#This Row],[Year]]-1&amp;"-"&amp;RIGHT(Date[[#This Row],[Year]],2),
"FY "&amp;Date[[#This Row],[Year]]&amp;"-"&amp;RIGHT(Date[[#This Row],[Year]]+1,2))</f>
        <v>FY 2020-21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Perepa</dc:creator>
  <cp:lastModifiedBy>Vijay Perepa</cp:lastModifiedBy>
  <dcterms:created xsi:type="dcterms:W3CDTF">2024-06-05T06:27:49Z</dcterms:created>
  <dcterms:modified xsi:type="dcterms:W3CDTF">2024-06-06T11:39:43Z</dcterms:modified>
</cp:coreProperties>
</file>