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NTBI34761\Desktop\Dev\"/>
    </mc:Choice>
  </mc:AlternateContent>
  <xr:revisionPtr revIDLastSave="0" documentId="13_ncr:1_{E3B5B053-3FE5-4561-8A0F-03FAF48EA560}" xr6:coauthVersionLast="47" xr6:coauthVersionMax="47" xr10:uidLastSave="{00000000-0000-0000-0000-000000000000}"/>
  <bookViews>
    <workbookView xWindow="-110" yWindow="-110" windowWidth="19420" windowHeight="10300" activeTab="2" xr2:uid="{62ABEAB2-52AC-4E0A-82A0-9B30E8D39595}"/>
  </bookViews>
  <sheets>
    <sheet name="Catalogue" sheetId="1" r:id="rId1"/>
    <sheet name="Sheet1" sheetId="3" r:id="rId2"/>
    <sheet name="DASHBOARD" sheetId="4" r:id="rId3"/>
    <sheet name="Sales Report" sheetId="2" r:id="rId4"/>
  </sheets>
  <definedNames>
    <definedName name="NativeTimeline_DATE">#N/A</definedName>
    <definedName name="Slicer_PAYMENT_MODE">#N/A</definedName>
    <definedName name="Slicer_PRODUCT_ID">#N/A</definedName>
    <definedName name="Slicer_SALES_TYPE">#N/A</definedName>
  </definedNames>
  <calcPr calcId="191028"/>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G4" i="2"/>
  <c r="G5" i="2"/>
  <c r="G6" i="2"/>
  <c r="I6" i="2" s="1"/>
  <c r="G7" i="2"/>
  <c r="I7" i="2" s="1"/>
  <c r="G8" i="2"/>
  <c r="I8" i="2" s="1"/>
  <c r="G9" i="2"/>
  <c r="I9" i="2" s="1"/>
  <c r="G10" i="2"/>
  <c r="G11" i="2"/>
  <c r="G12" i="2"/>
  <c r="G13" i="2"/>
  <c r="I13" i="2" s="1"/>
  <c r="G14" i="2"/>
  <c r="I14" i="2" s="1"/>
  <c r="G15" i="2"/>
  <c r="I15" i="2" s="1"/>
  <c r="G16" i="2"/>
  <c r="I16" i="2" s="1"/>
  <c r="G17" i="2"/>
  <c r="I17" i="2" s="1"/>
  <c r="G18" i="2"/>
  <c r="G19" i="2"/>
  <c r="G20" i="2"/>
  <c r="G21" i="2"/>
  <c r="G22" i="2"/>
  <c r="I22" i="2" s="1"/>
  <c r="G23" i="2"/>
  <c r="I23" i="2" s="1"/>
  <c r="G24" i="2"/>
  <c r="I24" i="2" s="1"/>
  <c r="G25" i="2"/>
  <c r="I25" i="2" s="1"/>
  <c r="G26" i="2"/>
  <c r="G27" i="2"/>
  <c r="G28" i="2"/>
  <c r="G29" i="2"/>
  <c r="I29" i="2" s="1"/>
  <c r="G30" i="2"/>
  <c r="I30" i="2" s="1"/>
  <c r="G31" i="2"/>
  <c r="I31" i="2" s="1"/>
  <c r="G32" i="2"/>
  <c r="I32" i="2" s="1"/>
  <c r="G33" i="2"/>
  <c r="I33" i="2" s="1"/>
  <c r="G34" i="2"/>
  <c r="G35" i="2"/>
  <c r="G36" i="2"/>
  <c r="G37" i="2"/>
  <c r="I37" i="2" s="1"/>
  <c r="G38" i="2"/>
  <c r="I38" i="2" s="1"/>
  <c r="G39" i="2"/>
  <c r="I39" i="2" s="1"/>
  <c r="G40" i="2"/>
  <c r="I40" i="2" s="1"/>
  <c r="G41" i="2"/>
  <c r="I41" i="2" s="1"/>
  <c r="G42" i="2"/>
  <c r="G43" i="2"/>
  <c r="G44" i="2"/>
  <c r="G45" i="2"/>
  <c r="G46" i="2"/>
  <c r="I46" i="2" s="1"/>
  <c r="G47" i="2"/>
  <c r="I47" i="2" s="1"/>
  <c r="G48" i="2"/>
  <c r="I48" i="2" s="1"/>
  <c r="G49" i="2"/>
  <c r="I49" i="2" s="1"/>
  <c r="G50" i="2"/>
  <c r="G51" i="2"/>
  <c r="G52" i="2"/>
  <c r="G53" i="2"/>
  <c r="I53" i="2" s="1"/>
  <c r="G54" i="2"/>
  <c r="I54" i="2" s="1"/>
  <c r="G55" i="2"/>
  <c r="I55" i="2" s="1"/>
  <c r="G56" i="2"/>
  <c r="I56" i="2" s="1"/>
  <c r="G57" i="2"/>
  <c r="I57" i="2" s="1"/>
  <c r="G58" i="2"/>
  <c r="G59" i="2"/>
  <c r="G60" i="2"/>
  <c r="G61" i="2"/>
  <c r="G62" i="2"/>
  <c r="I62" i="2" s="1"/>
  <c r="G63" i="2"/>
  <c r="I63" i="2" s="1"/>
  <c r="G64" i="2"/>
  <c r="I64" i="2" s="1"/>
  <c r="G65" i="2"/>
  <c r="I65" i="2" s="1"/>
  <c r="G66" i="2"/>
  <c r="G67" i="2"/>
  <c r="G68" i="2"/>
  <c r="G69" i="2"/>
  <c r="G70" i="2"/>
  <c r="I70" i="2" s="1"/>
  <c r="G71" i="2"/>
  <c r="I71" i="2" s="1"/>
  <c r="G72" i="2"/>
  <c r="I72" i="2" s="1"/>
  <c r="G73" i="2"/>
  <c r="I73" i="2" s="1"/>
  <c r="G74" i="2"/>
  <c r="G75" i="2"/>
  <c r="G76" i="2"/>
  <c r="G77" i="2"/>
  <c r="I77" i="2" s="1"/>
  <c r="G78" i="2"/>
  <c r="I78" i="2" s="1"/>
  <c r="G79" i="2"/>
  <c r="I79" i="2" s="1"/>
  <c r="G80" i="2"/>
  <c r="I80" i="2" s="1"/>
  <c r="G81" i="2"/>
  <c r="I81" i="2" s="1"/>
  <c r="G82" i="2"/>
  <c r="G83" i="2"/>
  <c r="G84" i="2"/>
  <c r="G85" i="2"/>
  <c r="G86" i="2"/>
  <c r="I86" i="2" s="1"/>
  <c r="G87" i="2"/>
  <c r="I87" i="2" s="1"/>
  <c r="G88" i="2"/>
  <c r="I88" i="2" s="1"/>
  <c r="G89" i="2"/>
  <c r="I89" i="2" s="1"/>
  <c r="G90" i="2"/>
  <c r="G91" i="2"/>
  <c r="G92" i="2"/>
  <c r="G93" i="2"/>
  <c r="I93" i="2" s="1"/>
  <c r="G94" i="2"/>
  <c r="I94" i="2" s="1"/>
  <c r="G95" i="2"/>
  <c r="I95" i="2" s="1"/>
  <c r="G96" i="2"/>
  <c r="I96" i="2" s="1"/>
  <c r="G97" i="2"/>
  <c r="I97" i="2" s="1"/>
  <c r="G98" i="2"/>
  <c r="G99" i="2"/>
  <c r="G100" i="2"/>
  <c r="G101" i="2"/>
  <c r="I101" i="2" s="1"/>
  <c r="G102" i="2"/>
  <c r="I102" i="2" s="1"/>
  <c r="G103" i="2"/>
  <c r="I103" i="2" s="1"/>
  <c r="G104" i="2"/>
  <c r="I104" i="2" s="1"/>
  <c r="G105" i="2"/>
  <c r="I105" i="2" s="1"/>
  <c r="G106" i="2"/>
  <c r="G107" i="2"/>
  <c r="G108" i="2"/>
  <c r="G109" i="2"/>
  <c r="G110" i="2"/>
  <c r="I110" i="2" s="1"/>
  <c r="G111" i="2"/>
  <c r="I111" i="2" s="1"/>
  <c r="G112" i="2"/>
  <c r="I112" i="2" s="1"/>
  <c r="G113" i="2"/>
  <c r="I113" i="2" s="1"/>
  <c r="G114" i="2"/>
  <c r="G115" i="2"/>
  <c r="G116" i="2"/>
  <c r="G117" i="2"/>
  <c r="I117" i="2" s="1"/>
  <c r="G118" i="2"/>
  <c r="I118" i="2" s="1"/>
  <c r="G119" i="2"/>
  <c r="G120" i="2"/>
  <c r="I120" i="2" s="1"/>
  <c r="G121" i="2"/>
  <c r="I121" i="2" s="1"/>
  <c r="G122" i="2"/>
  <c r="G123" i="2"/>
  <c r="G124" i="2"/>
  <c r="G125" i="2"/>
  <c r="G126" i="2"/>
  <c r="I126" i="2" s="1"/>
  <c r="G127" i="2"/>
  <c r="I127" i="2" s="1"/>
  <c r="G128" i="2"/>
  <c r="I128" i="2" s="1"/>
  <c r="G129" i="2"/>
  <c r="I129" i="2" s="1"/>
  <c r="G130" i="2"/>
  <c r="G131" i="2"/>
  <c r="G132" i="2"/>
  <c r="G133" i="2"/>
  <c r="G134" i="2"/>
  <c r="I134" i="2" s="1"/>
  <c r="G135" i="2"/>
  <c r="I135" i="2" s="1"/>
  <c r="G136" i="2"/>
  <c r="I136" i="2" s="1"/>
  <c r="G137" i="2"/>
  <c r="I137" i="2" s="1"/>
  <c r="G138" i="2"/>
  <c r="G139" i="2"/>
  <c r="G140" i="2"/>
  <c r="G141" i="2"/>
  <c r="I141" i="2" s="1"/>
  <c r="G142" i="2"/>
  <c r="I142" i="2" s="1"/>
  <c r="G143" i="2"/>
  <c r="I143" i="2" s="1"/>
  <c r="G144" i="2"/>
  <c r="I144" i="2" s="1"/>
  <c r="G145" i="2"/>
  <c r="I145" i="2" s="1"/>
  <c r="G146" i="2"/>
  <c r="G147" i="2"/>
  <c r="G148" i="2"/>
  <c r="G149" i="2"/>
  <c r="G150" i="2"/>
  <c r="I150" i="2" s="1"/>
  <c r="G151" i="2"/>
  <c r="I151" i="2" s="1"/>
  <c r="G152" i="2"/>
  <c r="I152" i="2" s="1"/>
  <c r="G153" i="2"/>
  <c r="I153" i="2" s="1"/>
  <c r="G154" i="2"/>
  <c r="G155" i="2"/>
  <c r="G156" i="2"/>
  <c r="G157" i="2"/>
  <c r="I157" i="2" s="1"/>
  <c r="G158" i="2"/>
  <c r="I158" i="2" s="1"/>
  <c r="G159" i="2"/>
  <c r="I159" i="2" s="1"/>
  <c r="G160" i="2"/>
  <c r="I160" i="2" s="1"/>
  <c r="G161" i="2"/>
  <c r="I161" i="2" s="1"/>
  <c r="G162" i="2"/>
  <c r="G163" i="2"/>
  <c r="G164" i="2"/>
  <c r="G165" i="2"/>
  <c r="I165" i="2" s="1"/>
  <c r="G166" i="2"/>
  <c r="I166" i="2" s="1"/>
  <c r="G167" i="2"/>
  <c r="I167" i="2" s="1"/>
  <c r="G168" i="2"/>
  <c r="I168" i="2" s="1"/>
  <c r="G169" i="2"/>
  <c r="I169" i="2" s="1"/>
  <c r="G170" i="2"/>
  <c r="G171" i="2"/>
  <c r="G172" i="2"/>
  <c r="G173" i="2"/>
  <c r="G174" i="2"/>
  <c r="I174" i="2" s="1"/>
  <c r="G175" i="2"/>
  <c r="I175" i="2" s="1"/>
  <c r="G176" i="2"/>
  <c r="I176" i="2" s="1"/>
  <c r="G177" i="2"/>
  <c r="I177" i="2" s="1"/>
  <c r="G178" i="2"/>
  <c r="G179" i="2"/>
  <c r="G180" i="2"/>
  <c r="G181" i="2"/>
  <c r="G182" i="2"/>
  <c r="I182" i="2" s="1"/>
  <c r="G183" i="2"/>
  <c r="I183" i="2" s="1"/>
  <c r="G184" i="2"/>
  <c r="I184" i="2" s="1"/>
  <c r="G185" i="2"/>
  <c r="I185" i="2" s="1"/>
  <c r="G186" i="2"/>
  <c r="G187" i="2"/>
  <c r="G188" i="2"/>
  <c r="G189" i="2"/>
  <c r="G190" i="2"/>
  <c r="I190" i="2" s="1"/>
  <c r="G191" i="2"/>
  <c r="I191" i="2" s="1"/>
  <c r="G192" i="2"/>
  <c r="I192" i="2" s="1"/>
  <c r="G193" i="2"/>
  <c r="I193" i="2" s="1"/>
  <c r="G194" i="2"/>
  <c r="G195" i="2"/>
  <c r="G196" i="2"/>
  <c r="G197" i="2"/>
  <c r="G198" i="2"/>
  <c r="I198" i="2" s="1"/>
  <c r="G199" i="2"/>
  <c r="I199" i="2" s="1"/>
  <c r="G200" i="2"/>
  <c r="I200" i="2" s="1"/>
  <c r="G201" i="2"/>
  <c r="I201" i="2" s="1"/>
  <c r="G202" i="2"/>
  <c r="G203" i="2"/>
  <c r="G204" i="2"/>
  <c r="G205" i="2"/>
  <c r="I205" i="2" s="1"/>
  <c r="G206" i="2"/>
  <c r="I206" i="2" s="1"/>
  <c r="G207" i="2"/>
  <c r="I207" i="2" s="1"/>
  <c r="G208" i="2"/>
  <c r="I208" i="2" s="1"/>
  <c r="G209" i="2"/>
  <c r="I209" i="2" s="1"/>
  <c r="G210" i="2"/>
  <c r="G211" i="2"/>
  <c r="G212" i="2"/>
  <c r="G213" i="2"/>
  <c r="G214" i="2"/>
  <c r="I214" i="2" s="1"/>
  <c r="G215" i="2"/>
  <c r="I215" i="2" s="1"/>
  <c r="G216" i="2"/>
  <c r="I216" i="2" s="1"/>
  <c r="G217" i="2"/>
  <c r="I217" i="2" s="1"/>
  <c r="G218" i="2"/>
  <c r="G219" i="2"/>
  <c r="G220" i="2"/>
  <c r="G221" i="2"/>
  <c r="I221" i="2" s="1"/>
  <c r="G222" i="2"/>
  <c r="I222" i="2" s="1"/>
  <c r="G223" i="2"/>
  <c r="I223" i="2" s="1"/>
  <c r="G224" i="2"/>
  <c r="I224" i="2" s="1"/>
  <c r="G225" i="2"/>
  <c r="I225" i="2" s="1"/>
  <c r="G226" i="2"/>
  <c r="G227" i="2"/>
  <c r="G228" i="2"/>
  <c r="G229" i="2"/>
  <c r="I229" i="2" s="1"/>
  <c r="G230" i="2"/>
  <c r="I230" i="2" s="1"/>
  <c r="G231" i="2"/>
  <c r="I231" i="2" s="1"/>
  <c r="G232" i="2"/>
  <c r="I232" i="2" s="1"/>
  <c r="G233" i="2"/>
  <c r="I233" i="2" s="1"/>
  <c r="G234" i="2"/>
  <c r="G235" i="2"/>
  <c r="G236" i="2"/>
  <c r="G237" i="2"/>
  <c r="G238" i="2"/>
  <c r="I238" i="2" s="1"/>
  <c r="G239" i="2"/>
  <c r="I239" i="2" s="1"/>
  <c r="G240" i="2"/>
  <c r="I240" i="2" s="1"/>
  <c r="G241" i="2"/>
  <c r="I241" i="2" s="1"/>
  <c r="G242" i="2"/>
  <c r="G243" i="2"/>
  <c r="G244" i="2"/>
  <c r="G245" i="2"/>
  <c r="I245" i="2" s="1"/>
  <c r="G246" i="2"/>
  <c r="I246" i="2" s="1"/>
  <c r="G247" i="2"/>
  <c r="I247" i="2" s="1"/>
  <c r="G248" i="2"/>
  <c r="I248" i="2" s="1"/>
  <c r="G249" i="2"/>
  <c r="I249" i="2" s="1"/>
  <c r="G250" i="2"/>
  <c r="G251" i="2"/>
  <c r="G252" i="2"/>
  <c r="G253" i="2"/>
  <c r="G254" i="2"/>
  <c r="I254" i="2" s="1"/>
  <c r="G255" i="2"/>
  <c r="I255" i="2" s="1"/>
  <c r="G256" i="2"/>
  <c r="I256" i="2" s="1"/>
  <c r="G257" i="2"/>
  <c r="I257" i="2" s="1"/>
  <c r="G258" i="2"/>
  <c r="G259" i="2"/>
  <c r="G260" i="2"/>
  <c r="G261" i="2"/>
  <c r="G262" i="2"/>
  <c r="G263" i="2"/>
  <c r="I263" i="2" s="1"/>
  <c r="G264" i="2"/>
  <c r="I264" i="2" s="1"/>
  <c r="G265" i="2"/>
  <c r="I265" i="2" s="1"/>
  <c r="G266" i="2"/>
  <c r="G267" i="2"/>
  <c r="G268" i="2"/>
  <c r="G269" i="2"/>
  <c r="I269" i="2" s="1"/>
  <c r="G270" i="2"/>
  <c r="I270" i="2" s="1"/>
  <c r="G271" i="2"/>
  <c r="I271" i="2" s="1"/>
  <c r="G272" i="2"/>
  <c r="I272" i="2" s="1"/>
  <c r="G273" i="2"/>
  <c r="I273" i="2" s="1"/>
  <c r="G274" i="2"/>
  <c r="G275" i="2"/>
  <c r="G276" i="2"/>
  <c r="G277" i="2"/>
  <c r="G278" i="2"/>
  <c r="I278" i="2" s="1"/>
  <c r="G279" i="2"/>
  <c r="I279" i="2" s="1"/>
  <c r="G280" i="2"/>
  <c r="I280" i="2" s="1"/>
  <c r="G281" i="2"/>
  <c r="I281" i="2" s="1"/>
  <c r="G282" i="2"/>
  <c r="G283" i="2"/>
  <c r="G284" i="2"/>
  <c r="G285" i="2"/>
  <c r="I285" i="2" s="1"/>
  <c r="G286" i="2"/>
  <c r="I286" i="2" s="1"/>
  <c r="G287" i="2"/>
  <c r="I287" i="2" s="1"/>
  <c r="G288" i="2"/>
  <c r="I288" i="2" s="1"/>
  <c r="G289" i="2"/>
  <c r="I289" i="2" s="1"/>
  <c r="G290" i="2"/>
  <c r="G291" i="2"/>
  <c r="G292" i="2"/>
  <c r="G293" i="2"/>
  <c r="I293" i="2" s="1"/>
  <c r="G294" i="2"/>
  <c r="I294" i="2" s="1"/>
  <c r="G295" i="2"/>
  <c r="I295" i="2" s="1"/>
  <c r="G296" i="2"/>
  <c r="I296" i="2" s="1"/>
  <c r="G297" i="2"/>
  <c r="I297" i="2" s="1"/>
  <c r="G298" i="2"/>
  <c r="G299" i="2"/>
  <c r="G300" i="2"/>
  <c r="G301" i="2"/>
  <c r="G302" i="2"/>
  <c r="G303" i="2"/>
  <c r="I303" i="2" s="1"/>
  <c r="G304" i="2"/>
  <c r="I304" i="2" s="1"/>
  <c r="G305" i="2"/>
  <c r="I305" i="2" s="1"/>
  <c r="G306" i="2"/>
  <c r="G307" i="2"/>
  <c r="G308" i="2"/>
  <c r="G309" i="2"/>
  <c r="I309" i="2" s="1"/>
  <c r="G310" i="2"/>
  <c r="I310" i="2" s="1"/>
  <c r="G311" i="2"/>
  <c r="I311" i="2" s="1"/>
  <c r="G312" i="2"/>
  <c r="I312" i="2" s="1"/>
  <c r="G313" i="2"/>
  <c r="I313" i="2" s="1"/>
  <c r="G314" i="2"/>
  <c r="G315" i="2"/>
  <c r="G316" i="2"/>
  <c r="G317" i="2"/>
  <c r="G318" i="2"/>
  <c r="I318" i="2" s="1"/>
  <c r="G319" i="2"/>
  <c r="I319" i="2" s="1"/>
  <c r="G320" i="2"/>
  <c r="I320" i="2" s="1"/>
  <c r="G321" i="2"/>
  <c r="I321" i="2" s="1"/>
  <c r="G322" i="2"/>
  <c r="G323" i="2"/>
  <c r="G324" i="2"/>
  <c r="G325" i="2"/>
  <c r="G326" i="2"/>
  <c r="I326" i="2" s="1"/>
  <c r="G327" i="2"/>
  <c r="I327" i="2" s="1"/>
  <c r="G328" i="2"/>
  <c r="I328" i="2" s="1"/>
  <c r="G329" i="2"/>
  <c r="I329" i="2" s="1"/>
  <c r="G330" i="2"/>
  <c r="G331" i="2"/>
  <c r="G332" i="2"/>
  <c r="G333" i="2"/>
  <c r="I333" i="2" s="1"/>
  <c r="G334" i="2"/>
  <c r="I334" i="2" s="1"/>
  <c r="G335" i="2"/>
  <c r="I335" i="2" s="1"/>
  <c r="G336" i="2"/>
  <c r="I336" i="2" s="1"/>
  <c r="G337" i="2"/>
  <c r="I337" i="2" s="1"/>
  <c r="G338" i="2"/>
  <c r="G339" i="2"/>
  <c r="G340" i="2"/>
  <c r="G341" i="2"/>
  <c r="G342" i="2"/>
  <c r="I342" i="2" s="1"/>
  <c r="G343" i="2"/>
  <c r="I343" i="2" s="1"/>
  <c r="G344" i="2"/>
  <c r="I344" i="2" s="1"/>
  <c r="G345" i="2"/>
  <c r="I345" i="2" s="1"/>
  <c r="G346" i="2"/>
  <c r="G347" i="2"/>
  <c r="G348" i="2"/>
  <c r="G349" i="2"/>
  <c r="I349" i="2" s="1"/>
  <c r="G350" i="2"/>
  <c r="I350" i="2" s="1"/>
  <c r="G351" i="2"/>
  <c r="I351" i="2" s="1"/>
  <c r="G352" i="2"/>
  <c r="I352" i="2" s="1"/>
  <c r="G353" i="2"/>
  <c r="I353" i="2" s="1"/>
  <c r="G354" i="2"/>
  <c r="G355" i="2"/>
  <c r="G356" i="2"/>
  <c r="G357" i="2"/>
  <c r="I357" i="2" s="1"/>
  <c r="G358" i="2"/>
  <c r="I358" i="2" s="1"/>
  <c r="G359" i="2"/>
  <c r="I359" i="2" s="1"/>
  <c r="G360" i="2"/>
  <c r="I360" i="2" s="1"/>
  <c r="G361" i="2"/>
  <c r="I361" i="2" s="1"/>
  <c r="G362" i="2"/>
  <c r="G363" i="2"/>
  <c r="G364" i="2"/>
  <c r="G365" i="2"/>
  <c r="G366" i="2"/>
  <c r="I366" i="2" s="1"/>
  <c r="G367" i="2"/>
  <c r="I367" i="2" s="1"/>
  <c r="G368" i="2"/>
  <c r="I368" i="2" s="1"/>
  <c r="G369" i="2"/>
  <c r="I369" i="2" s="1"/>
  <c r="G370" i="2"/>
  <c r="G371" i="2"/>
  <c r="G372" i="2"/>
  <c r="G373" i="2"/>
  <c r="I373" i="2" s="1"/>
  <c r="G374" i="2"/>
  <c r="I374" i="2" s="1"/>
  <c r="G375" i="2"/>
  <c r="G376" i="2"/>
  <c r="I376" i="2" s="1"/>
  <c r="G377" i="2"/>
  <c r="I377" i="2" s="1"/>
  <c r="G378" i="2"/>
  <c r="G379" i="2"/>
  <c r="G380" i="2"/>
  <c r="G381" i="2"/>
  <c r="G382" i="2"/>
  <c r="I382" i="2" s="1"/>
  <c r="G383" i="2"/>
  <c r="I383" i="2" s="1"/>
  <c r="G384" i="2"/>
  <c r="I384" i="2" s="1"/>
  <c r="G385" i="2"/>
  <c r="I385" i="2" s="1"/>
  <c r="G386" i="2"/>
  <c r="G387" i="2"/>
  <c r="G388" i="2"/>
  <c r="G389" i="2"/>
  <c r="G390" i="2"/>
  <c r="I390" i="2" s="1"/>
  <c r="G391" i="2"/>
  <c r="I391" i="2" s="1"/>
  <c r="G392" i="2"/>
  <c r="I392" i="2" s="1"/>
  <c r="G393" i="2"/>
  <c r="I393" i="2" s="1"/>
  <c r="G394" i="2"/>
  <c r="G395" i="2"/>
  <c r="G396" i="2"/>
  <c r="G397" i="2"/>
  <c r="I397" i="2" s="1"/>
  <c r="G398" i="2"/>
  <c r="I398" i="2" s="1"/>
  <c r="G399" i="2"/>
  <c r="I399" i="2" s="1"/>
  <c r="G400" i="2"/>
  <c r="I400" i="2" s="1"/>
  <c r="G401" i="2"/>
  <c r="G402" i="2"/>
  <c r="G403" i="2"/>
  <c r="G404" i="2"/>
  <c r="G405" i="2"/>
  <c r="G406" i="2"/>
  <c r="I406" i="2" s="1"/>
  <c r="G407" i="2"/>
  <c r="I407" i="2" s="1"/>
  <c r="G408" i="2"/>
  <c r="I408" i="2" s="1"/>
  <c r="G409" i="2"/>
  <c r="I409" i="2" s="1"/>
  <c r="G410" i="2"/>
  <c r="G411" i="2"/>
  <c r="G412" i="2"/>
  <c r="G413" i="2"/>
  <c r="I413" i="2" s="1"/>
  <c r="G414" i="2"/>
  <c r="G415" i="2"/>
  <c r="I415" i="2" s="1"/>
  <c r="G416" i="2"/>
  <c r="I416" i="2" s="1"/>
  <c r="G417" i="2"/>
  <c r="G418" i="2"/>
  <c r="G419" i="2"/>
  <c r="G420" i="2"/>
  <c r="G421" i="2"/>
  <c r="I421" i="2" s="1"/>
  <c r="G422" i="2"/>
  <c r="I422" i="2" s="1"/>
  <c r="G423" i="2"/>
  <c r="I423" i="2" s="1"/>
  <c r="G424" i="2"/>
  <c r="I424" i="2" s="1"/>
  <c r="G425" i="2"/>
  <c r="G426" i="2"/>
  <c r="G427" i="2"/>
  <c r="G428" i="2"/>
  <c r="G2" i="2"/>
  <c r="F3" i="2"/>
  <c r="H3" i="2" s="1"/>
  <c r="F4" i="2"/>
  <c r="H4" i="2" s="1"/>
  <c r="F5" i="2"/>
  <c r="H5" i="2" s="1"/>
  <c r="F6" i="2"/>
  <c r="H6" i="2" s="1"/>
  <c r="J6" i="2" s="1"/>
  <c r="F7" i="2"/>
  <c r="H7" i="2" s="1"/>
  <c r="F8" i="2"/>
  <c r="H8" i="2" s="1"/>
  <c r="F9" i="2"/>
  <c r="H9" i="2" s="1"/>
  <c r="F10" i="2"/>
  <c r="H10" i="2" s="1"/>
  <c r="F11" i="2"/>
  <c r="H11" i="2" s="1"/>
  <c r="F12" i="2"/>
  <c r="H12" i="2" s="1"/>
  <c r="F13" i="2"/>
  <c r="H13" i="2" s="1"/>
  <c r="F14" i="2"/>
  <c r="H14" i="2" s="1"/>
  <c r="F15" i="2"/>
  <c r="H15" i="2" s="1"/>
  <c r="F16" i="2"/>
  <c r="H16" i="2" s="1"/>
  <c r="F17" i="2"/>
  <c r="H17" i="2" s="1"/>
  <c r="F18" i="2"/>
  <c r="H18" i="2" s="1"/>
  <c r="F19" i="2"/>
  <c r="H19" i="2" s="1"/>
  <c r="F20" i="2"/>
  <c r="H20" i="2" s="1"/>
  <c r="F21" i="2"/>
  <c r="H21" i="2" s="1"/>
  <c r="F22" i="2"/>
  <c r="H22" i="2" s="1"/>
  <c r="F23" i="2"/>
  <c r="H23" i="2" s="1"/>
  <c r="F24" i="2"/>
  <c r="H24" i="2" s="1"/>
  <c r="F25" i="2"/>
  <c r="H25" i="2" s="1"/>
  <c r="F26" i="2"/>
  <c r="H26" i="2" s="1"/>
  <c r="F27" i="2"/>
  <c r="H27" i="2" s="1"/>
  <c r="F28" i="2"/>
  <c r="H28" i="2" s="1"/>
  <c r="F29" i="2"/>
  <c r="H29" i="2" s="1"/>
  <c r="F30" i="2"/>
  <c r="H30" i="2" s="1"/>
  <c r="F31" i="2"/>
  <c r="H31" i="2" s="1"/>
  <c r="F32" i="2"/>
  <c r="H32" i="2" s="1"/>
  <c r="F33" i="2"/>
  <c r="H33" i="2" s="1"/>
  <c r="F34" i="2"/>
  <c r="H34" i="2" s="1"/>
  <c r="F35" i="2"/>
  <c r="H35" i="2" s="1"/>
  <c r="F36" i="2"/>
  <c r="H36" i="2" s="1"/>
  <c r="F37" i="2"/>
  <c r="H37" i="2" s="1"/>
  <c r="F38" i="2"/>
  <c r="H38" i="2" s="1"/>
  <c r="F39" i="2"/>
  <c r="H39" i="2" s="1"/>
  <c r="F40" i="2"/>
  <c r="H40" i="2" s="1"/>
  <c r="F41" i="2"/>
  <c r="H41" i="2" s="1"/>
  <c r="F42" i="2"/>
  <c r="H42" i="2" s="1"/>
  <c r="F43" i="2"/>
  <c r="H43" i="2" s="1"/>
  <c r="F44" i="2"/>
  <c r="H44" i="2" s="1"/>
  <c r="F45" i="2"/>
  <c r="H45" i="2" s="1"/>
  <c r="F46" i="2"/>
  <c r="H46" i="2" s="1"/>
  <c r="F47" i="2"/>
  <c r="H47" i="2" s="1"/>
  <c r="F48" i="2"/>
  <c r="H48" i="2" s="1"/>
  <c r="F49" i="2"/>
  <c r="H49" i="2" s="1"/>
  <c r="F50" i="2"/>
  <c r="H50" i="2" s="1"/>
  <c r="F51" i="2"/>
  <c r="H51" i="2" s="1"/>
  <c r="F52" i="2"/>
  <c r="H52" i="2" s="1"/>
  <c r="F53" i="2"/>
  <c r="H53" i="2" s="1"/>
  <c r="F54" i="2"/>
  <c r="H54" i="2" s="1"/>
  <c r="F55" i="2"/>
  <c r="H55" i="2" s="1"/>
  <c r="F56" i="2"/>
  <c r="H56" i="2" s="1"/>
  <c r="F57" i="2"/>
  <c r="H57" i="2" s="1"/>
  <c r="F58" i="2"/>
  <c r="H58" i="2" s="1"/>
  <c r="F59" i="2"/>
  <c r="H59" i="2" s="1"/>
  <c r="F60" i="2"/>
  <c r="H60" i="2" s="1"/>
  <c r="F61" i="2"/>
  <c r="H61" i="2" s="1"/>
  <c r="F62" i="2"/>
  <c r="H62" i="2" s="1"/>
  <c r="F63" i="2"/>
  <c r="H63" i="2" s="1"/>
  <c r="F64" i="2"/>
  <c r="H64" i="2" s="1"/>
  <c r="F65" i="2"/>
  <c r="H65" i="2" s="1"/>
  <c r="F66" i="2"/>
  <c r="H66" i="2" s="1"/>
  <c r="F67" i="2"/>
  <c r="H67" i="2" s="1"/>
  <c r="F68" i="2"/>
  <c r="H68" i="2" s="1"/>
  <c r="F69" i="2"/>
  <c r="H69" i="2" s="1"/>
  <c r="F70" i="2"/>
  <c r="H70" i="2" s="1"/>
  <c r="F71" i="2"/>
  <c r="H71" i="2" s="1"/>
  <c r="F72" i="2"/>
  <c r="H72" i="2" s="1"/>
  <c r="F73" i="2"/>
  <c r="H73" i="2" s="1"/>
  <c r="F74" i="2"/>
  <c r="H74" i="2" s="1"/>
  <c r="F75" i="2"/>
  <c r="H75" i="2" s="1"/>
  <c r="F76" i="2"/>
  <c r="H76" i="2" s="1"/>
  <c r="F77" i="2"/>
  <c r="H77" i="2" s="1"/>
  <c r="F78" i="2"/>
  <c r="H78" i="2" s="1"/>
  <c r="F79" i="2"/>
  <c r="H79" i="2" s="1"/>
  <c r="F80" i="2"/>
  <c r="H80" i="2" s="1"/>
  <c r="F81" i="2"/>
  <c r="H81" i="2" s="1"/>
  <c r="F82" i="2"/>
  <c r="H82" i="2" s="1"/>
  <c r="F83" i="2"/>
  <c r="H83" i="2" s="1"/>
  <c r="F84" i="2"/>
  <c r="H84" i="2" s="1"/>
  <c r="F85" i="2"/>
  <c r="H85" i="2" s="1"/>
  <c r="F86" i="2"/>
  <c r="H86" i="2" s="1"/>
  <c r="F87" i="2"/>
  <c r="H87" i="2" s="1"/>
  <c r="F88" i="2"/>
  <c r="H88" i="2" s="1"/>
  <c r="F89" i="2"/>
  <c r="H89" i="2" s="1"/>
  <c r="F90" i="2"/>
  <c r="H90" i="2" s="1"/>
  <c r="F91" i="2"/>
  <c r="H91" i="2" s="1"/>
  <c r="F92" i="2"/>
  <c r="H92" i="2" s="1"/>
  <c r="F93" i="2"/>
  <c r="H93" i="2" s="1"/>
  <c r="F94" i="2"/>
  <c r="H94" i="2" s="1"/>
  <c r="F95" i="2"/>
  <c r="H95" i="2" s="1"/>
  <c r="F96" i="2"/>
  <c r="H96" i="2" s="1"/>
  <c r="F97" i="2"/>
  <c r="H97" i="2" s="1"/>
  <c r="F98" i="2"/>
  <c r="H98" i="2" s="1"/>
  <c r="F99" i="2"/>
  <c r="H99" i="2" s="1"/>
  <c r="F100" i="2"/>
  <c r="H100" i="2" s="1"/>
  <c r="F101" i="2"/>
  <c r="H101" i="2" s="1"/>
  <c r="F102" i="2"/>
  <c r="H102" i="2" s="1"/>
  <c r="J102" i="2" s="1"/>
  <c r="F103" i="2"/>
  <c r="H103" i="2" s="1"/>
  <c r="F104" i="2"/>
  <c r="H104" i="2" s="1"/>
  <c r="F105" i="2"/>
  <c r="H105" i="2" s="1"/>
  <c r="F106" i="2"/>
  <c r="H106" i="2" s="1"/>
  <c r="F107" i="2"/>
  <c r="H107" i="2" s="1"/>
  <c r="F108" i="2"/>
  <c r="H108" i="2" s="1"/>
  <c r="F109" i="2"/>
  <c r="H109" i="2" s="1"/>
  <c r="F110" i="2"/>
  <c r="H110" i="2" s="1"/>
  <c r="F111" i="2"/>
  <c r="H111" i="2" s="1"/>
  <c r="F112" i="2"/>
  <c r="H112" i="2" s="1"/>
  <c r="F113" i="2"/>
  <c r="H113" i="2" s="1"/>
  <c r="F114" i="2"/>
  <c r="H114" i="2" s="1"/>
  <c r="F115" i="2"/>
  <c r="H115" i="2" s="1"/>
  <c r="F116" i="2"/>
  <c r="H116" i="2" s="1"/>
  <c r="F117" i="2"/>
  <c r="H117" i="2" s="1"/>
  <c r="F118" i="2"/>
  <c r="H118" i="2" s="1"/>
  <c r="F119" i="2"/>
  <c r="H119" i="2" s="1"/>
  <c r="F120" i="2"/>
  <c r="H120" i="2" s="1"/>
  <c r="F121" i="2"/>
  <c r="H121" i="2" s="1"/>
  <c r="F122" i="2"/>
  <c r="H122" i="2" s="1"/>
  <c r="F123" i="2"/>
  <c r="H123" i="2" s="1"/>
  <c r="F124" i="2"/>
  <c r="H124" i="2" s="1"/>
  <c r="F125" i="2"/>
  <c r="H125" i="2" s="1"/>
  <c r="F126" i="2"/>
  <c r="H126" i="2" s="1"/>
  <c r="F127" i="2"/>
  <c r="H127" i="2" s="1"/>
  <c r="F128" i="2"/>
  <c r="H128" i="2" s="1"/>
  <c r="F129" i="2"/>
  <c r="H129" i="2" s="1"/>
  <c r="F130" i="2"/>
  <c r="H130" i="2" s="1"/>
  <c r="F131" i="2"/>
  <c r="H131" i="2" s="1"/>
  <c r="F132" i="2"/>
  <c r="H132" i="2" s="1"/>
  <c r="F133" i="2"/>
  <c r="H133" i="2" s="1"/>
  <c r="F134" i="2"/>
  <c r="H134" i="2" s="1"/>
  <c r="F135" i="2"/>
  <c r="H135" i="2" s="1"/>
  <c r="F136" i="2"/>
  <c r="H136" i="2" s="1"/>
  <c r="F137" i="2"/>
  <c r="H137" i="2" s="1"/>
  <c r="F138" i="2"/>
  <c r="H138" i="2" s="1"/>
  <c r="F139" i="2"/>
  <c r="H139" i="2" s="1"/>
  <c r="F140" i="2"/>
  <c r="H140" i="2" s="1"/>
  <c r="F141" i="2"/>
  <c r="H141" i="2" s="1"/>
  <c r="F142" i="2"/>
  <c r="H142" i="2" s="1"/>
  <c r="F143" i="2"/>
  <c r="H143" i="2" s="1"/>
  <c r="F144" i="2"/>
  <c r="H144" i="2" s="1"/>
  <c r="F145" i="2"/>
  <c r="H145" i="2" s="1"/>
  <c r="F146" i="2"/>
  <c r="H146" i="2" s="1"/>
  <c r="F147" i="2"/>
  <c r="H147" i="2" s="1"/>
  <c r="F148" i="2"/>
  <c r="H148" i="2" s="1"/>
  <c r="F149" i="2"/>
  <c r="H149" i="2" s="1"/>
  <c r="F150" i="2"/>
  <c r="H150" i="2" s="1"/>
  <c r="F151" i="2"/>
  <c r="H151" i="2" s="1"/>
  <c r="F152" i="2"/>
  <c r="H152" i="2" s="1"/>
  <c r="F153" i="2"/>
  <c r="H153" i="2" s="1"/>
  <c r="F154" i="2"/>
  <c r="H154" i="2" s="1"/>
  <c r="F155" i="2"/>
  <c r="H155" i="2" s="1"/>
  <c r="F156" i="2"/>
  <c r="H156" i="2" s="1"/>
  <c r="F157" i="2"/>
  <c r="H157" i="2" s="1"/>
  <c r="F158" i="2"/>
  <c r="H158" i="2" s="1"/>
  <c r="F159" i="2"/>
  <c r="H159" i="2" s="1"/>
  <c r="F160" i="2"/>
  <c r="H160" i="2" s="1"/>
  <c r="F161" i="2"/>
  <c r="H161" i="2" s="1"/>
  <c r="F162" i="2"/>
  <c r="H162" i="2" s="1"/>
  <c r="F163" i="2"/>
  <c r="H163" i="2" s="1"/>
  <c r="F164" i="2"/>
  <c r="H164" i="2" s="1"/>
  <c r="F165" i="2"/>
  <c r="H165" i="2" s="1"/>
  <c r="F166" i="2"/>
  <c r="H166" i="2" s="1"/>
  <c r="J166" i="2" s="1"/>
  <c r="F167" i="2"/>
  <c r="H167" i="2" s="1"/>
  <c r="F168" i="2"/>
  <c r="H168" i="2" s="1"/>
  <c r="F169" i="2"/>
  <c r="H169" i="2" s="1"/>
  <c r="F170" i="2"/>
  <c r="H170" i="2" s="1"/>
  <c r="F171" i="2"/>
  <c r="H171" i="2" s="1"/>
  <c r="F172" i="2"/>
  <c r="H172" i="2" s="1"/>
  <c r="F173" i="2"/>
  <c r="H173" i="2" s="1"/>
  <c r="F174" i="2"/>
  <c r="H174" i="2" s="1"/>
  <c r="F175" i="2"/>
  <c r="H175" i="2" s="1"/>
  <c r="F176" i="2"/>
  <c r="H176" i="2" s="1"/>
  <c r="F177" i="2"/>
  <c r="H177" i="2" s="1"/>
  <c r="F178" i="2"/>
  <c r="H178" i="2" s="1"/>
  <c r="F179" i="2"/>
  <c r="H179" i="2" s="1"/>
  <c r="F180" i="2"/>
  <c r="H180" i="2" s="1"/>
  <c r="F181" i="2"/>
  <c r="H181" i="2" s="1"/>
  <c r="F182" i="2"/>
  <c r="H182" i="2" s="1"/>
  <c r="F183" i="2"/>
  <c r="H183" i="2" s="1"/>
  <c r="F184" i="2"/>
  <c r="H184" i="2" s="1"/>
  <c r="F185" i="2"/>
  <c r="H185" i="2" s="1"/>
  <c r="F186" i="2"/>
  <c r="H186" i="2" s="1"/>
  <c r="F187" i="2"/>
  <c r="H187" i="2" s="1"/>
  <c r="F188" i="2"/>
  <c r="H188" i="2" s="1"/>
  <c r="F189" i="2"/>
  <c r="H189" i="2" s="1"/>
  <c r="F190" i="2"/>
  <c r="H190" i="2" s="1"/>
  <c r="F191" i="2"/>
  <c r="H191" i="2" s="1"/>
  <c r="F192" i="2"/>
  <c r="H192" i="2" s="1"/>
  <c r="F193" i="2"/>
  <c r="H193" i="2" s="1"/>
  <c r="F194" i="2"/>
  <c r="H194" i="2" s="1"/>
  <c r="F195" i="2"/>
  <c r="H195" i="2" s="1"/>
  <c r="F196" i="2"/>
  <c r="H196" i="2" s="1"/>
  <c r="F197" i="2"/>
  <c r="H197" i="2" s="1"/>
  <c r="F198" i="2"/>
  <c r="H198" i="2" s="1"/>
  <c r="F199" i="2"/>
  <c r="H199" i="2" s="1"/>
  <c r="F200" i="2"/>
  <c r="H200" i="2" s="1"/>
  <c r="F201" i="2"/>
  <c r="H201" i="2" s="1"/>
  <c r="F202" i="2"/>
  <c r="H202" i="2" s="1"/>
  <c r="F203" i="2"/>
  <c r="H203" i="2" s="1"/>
  <c r="F204" i="2"/>
  <c r="H204" i="2" s="1"/>
  <c r="F205" i="2"/>
  <c r="H205" i="2" s="1"/>
  <c r="F206" i="2"/>
  <c r="H206" i="2" s="1"/>
  <c r="J206" i="2" s="1"/>
  <c r="F207" i="2"/>
  <c r="H207" i="2" s="1"/>
  <c r="F208" i="2"/>
  <c r="H208" i="2" s="1"/>
  <c r="F209" i="2"/>
  <c r="H209" i="2" s="1"/>
  <c r="F210" i="2"/>
  <c r="H210" i="2" s="1"/>
  <c r="F211" i="2"/>
  <c r="H211" i="2" s="1"/>
  <c r="F212" i="2"/>
  <c r="H212" i="2" s="1"/>
  <c r="F213" i="2"/>
  <c r="H213" i="2" s="1"/>
  <c r="F214" i="2"/>
  <c r="H214" i="2" s="1"/>
  <c r="F215" i="2"/>
  <c r="H215" i="2" s="1"/>
  <c r="F216" i="2"/>
  <c r="H216" i="2" s="1"/>
  <c r="F217" i="2"/>
  <c r="H217" i="2" s="1"/>
  <c r="F218" i="2"/>
  <c r="H218" i="2" s="1"/>
  <c r="F219" i="2"/>
  <c r="H219" i="2" s="1"/>
  <c r="F220" i="2"/>
  <c r="H220" i="2" s="1"/>
  <c r="F221" i="2"/>
  <c r="H221" i="2" s="1"/>
  <c r="F222" i="2"/>
  <c r="H222" i="2" s="1"/>
  <c r="F223" i="2"/>
  <c r="H223" i="2" s="1"/>
  <c r="F224" i="2"/>
  <c r="H224" i="2" s="1"/>
  <c r="F225" i="2"/>
  <c r="H225" i="2" s="1"/>
  <c r="F226" i="2"/>
  <c r="H226" i="2" s="1"/>
  <c r="F227" i="2"/>
  <c r="H227" i="2" s="1"/>
  <c r="F228" i="2"/>
  <c r="H228" i="2" s="1"/>
  <c r="F229" i="2"/>
  <c r="H229" i="2" s="1"/>
  <c r="F230" i="2"/>
  <c r="H230" i="2" s="1"/>
  <c r="J230" i="2" s="1"/>
  <c r="F231" i="2"/>
  <c r="H231" i="2" s="1"/>
  <c r="F232" i="2"/>
  <c r="H232" i="2" s="1"/>
  <c r="F233" i="2"/>
  <c r="H233" i="2" s="1"/>
  <c r="F234" i="2"/>
  <c r="H234" i="2" s="1"/>
  <c r="F235" i="2"/>
  <c r="H235" i="2" s="1"/>
  <c r="F236" i="2"/>
  <c r="H236" i="2" s="1"/>
  <c r="F237" i="2"/>
  <c r="H237" i="2" s="1"/>
  <c r="F238" i="2"/>
  <c r="H238" i="2" s="1"/>
  <c r="F239" i="2"/>
  <c r="H239" i="2" s="1"/>
  <c r="F240" i="2"/>
  <c r="H240" i="2" s="1"/>
  <c r="F241" i="2"/>
  <c r="H241" i="2" s="1"/>
  <c r="F242" i="2"/>
  <c r="H242" i="2" s="1"/>
  <c r="F243" i="2"/>
  <c r="H243" i="2" s="1"/>
  <c r="F244" i="2"/>
  <c r="H244" i="2" s="1"/>
  <c r="F245" i="2"/>
  <c r="H245" i="2" s="1"/>
  <c r="F246" i="2"/>
  <c r="H246" i="2" s="1"/>
  <c r="F247" i="2"/>
  <c r="H247" i="2" s="1"/>
  <c r="F248" i="2"/>
  <c r="H248" i="2" s="1"/>
  <c r="F249" i="2"/>
  <c r="H249" i="2" s="1"/>
  <c r="F250" i="2"/>
  <c r="H250" i="2" s="1"/>
  <c r="F251" i="2"/>
  <c r="H251" i="2" s="1"/>
  <c r="F252" i="2"/>
  <c r="H252" i="2" s="1"/>
  <c r="F253" i="2"/>
  <c r="H253" i="2" s="1"/>
  <c r="F254" i="2"/>
  <c r="H254" i="2" s="1"/>
  <c r="F255" i="2"/>
  <c r="H255" i="2" s="1"/>
  <c r="F256" i="2"/>
  <c r="H256" i="2" s="1"/>
  <c r="F257" i="2"/>
  <c r="H257" i="2" s="1"/>
  <c r="F258" i="2"/>
  <c r="H258" i="2" s="1"/>
  <c r="F259" i="2"/>
  <c r="H259" i="2" s="1"/>
  <c r="F260" i="2"/>
  <c r="H260" i="2" s="1"/>
  <c r="F261" i="2"/>
  <c r="H261" i="2" s="1"/>
  <c r="F262" i="2"/>
  <c r="H262" i="2" s="1"/>
  <c r="F263" i="2"/>
  <c r="H263" i="2" s="1"/>
  <c r="F264" i="2"/>
  <c r="H264" i="2" s="1"/>
  <c r="F265" i="2"/>
  <c r="H265" i="2" s="1"/>
  <c r="F266" i="2"/>
  <c r="H266" i="2" s="1"/>
  <c r="F267" i="2"/>
  <c r="H267" i="2" s="1"/>
  <c r="F268" i="2"/>
  <c r="H268" i="2" s="1"/>
  <c r="F269" i="2"/>
  <c r="H269" i="2" s="1"/>
  <c r="F270" i="2"/>
  <c r="H270" i="2" s="1"/>
  <c r="F271" i="2"/>
  <c r="H271" i="2" s="1"/>
  <c r="F272" i="2"/>
  <c r="H272" i="2" s="1"/>
  <c r="F273" i="2"/>
  <c r="H273" i="2" s="1"/>
  <c r="F274" i="2"/>
  <c r="H274" i="2" s="1"/>
  <c r="F275" i="2"/>
  <c r="H275" i="2" s="1"/>
  <c r="F276" i="2"/>
  <c r="H276" i="2" s="1"/>
  <c r="F277" i="2"/>
  <c r="H277" i="2" s="1"/>
  <c r="F278" i="2"/>
  <c r="H278" i="2" s="1"/>
  <c r="F279" i="2"/>
  <c r="H279" i="2" s="1"/>
  <c r="F280" i="2"/>
  <c r="H280" i="2" s="1"/>
  <c r="F281" i="2"/>
  <c r="H281" i="2" s="1"/>
  <c r="F282" i="2"/>
  <c r="H282" i="2" s="1"/>
  <c r="F283" i="2"/>
  <c r="H283" i="2" s="1"/>
  <c r="F284" i="2"/>
  <c r="H284" i="2" s="1"/>
  <c r="F285" i="2"/>
  <c r="H285" i="2" s="1"/>
  <c r="F286" i="2"/>
  <c r="H286" i="2" s="1"/>
  <c r="F287" i="2"/>
  <c r="H287" i="2" s="1"/>
  <c r="F288" i="2"/>
  <c r="H288" i="2" s="1"/>
  <c r="F289" i="2"/>
  <c r="H289" i="2" s="1"/>
  <c r="F290" i="2"/>
  <c r="H290" i="2" s="1"/>
  <c r="F291" i="2"/>
  <c r="H291" i="2" s="1"/>
  <c r="F292" i="2"/>
  <c r="H292" i="2" s="1"/>
  <c r="F293" i="2"/>
  <c r="H293" i="2" s="1"/>
  <c r="F294" i="2"/>
  <c r="H294" i="2" s="1"/>
  <c r="F295" i="2"/>
  <c r="H295" i="2" s="1"/>
  <c r="F296" i="2"/>
  <c r="H296" i="2" s="1"/>
  <c r="F297" i="2"/>
  <c r="H297" i="2" s="1"/>
  <c r="F298" i="2"/>
  <c r="H298" i="2" s="1"/>
  <c r="F299" i="2"/>
  <c r="H299" i="2" s="1"/>
  <c r="F300" i="2"/>
  <c r="H300" i="2" s="1"/>
  <c r="F301" i="2"/>
  <c r="H301" i="2" s="1"/>
  <c r="F302" i="2"/>
  <c r="H302" i="2" s="1"/>
  <c r="F303" i="2"/>
  <c r="H303" i="2" s="1"/>
  <c r="F304" i="2"/>
  <c r="H304" i="2" s="1"/>
  <c r="F305" i="2"/>
  <c r="H305" i="2" s="1"/>
  <c r="F306" i="2"/>
  <c r="H306" i="2" s="1"/>
  <c r="F307" i="2"/>
  <c r="H307" i="2" s="1"/>
  <c r="F308" i="2"/>
  <c r="H308" i="2" s="1"/>
  <c r="F309" i="2"/>
  <c r="H309" i="2" s="1"/>
  <c r="F310" i="2"/>
  <c r="H310" i="2" s="1"/>
  <c r="F311" i="2"/>
  <c r="H311" i="2" s="1"/>
  <c r="F312" i="2"/>
  <c r="H312" i="2" s="1"/>
  <c r="F313" i="2"/>
  <c r="H313" i="2" s="1"/>
  <c r="F314" i="2"/>
  <c r="H314" i="2" s="1"/>
  <c r="F315" i="2"/>
  <c r="H315" i="2" s="1"/>
  <c r="F316" i="2"/>
  <c r="H316" i="2" s="1"/>
  <c r="F317" i="2"/>
  <c r="H317" i="2" s="1"/>
  <c r="F318" i="2"/>
  <c r="H318" i="2" s="1"/>
  <c r="F319" i="2"/>
  <c r="H319" i="2" s="1"/>
  <c r="F320" i="2"/>
  <c r="H320" i="2" s="1"/>
  <c r="F321" i="2"/>
  <c r="H321" i="2" s="1"/>
  <c r="F322" i="2"/>
  <c r="H322" i="2" s="1"/>
  <c r="F323" i="2"/>
  <c r="H323" i="2" s="1"/>
  <c r="F324" i="2"/>
  <c r="H324" i="2" s="1"/>
  <c r="F325" i="2"/>
  <c r="H325" i="2" s="1"/>
  <c r="F326" i="2"/>
  <c r="H326" i="2" s="1"/>
  <c r="J326" i="2" s="1"/>
  <c r="F327" i="2"/>
  <c r="H327" i="2" s="1"/>
  <c r="F328" i="2"/>
  <c r="H328" i="2" s="1"/>
  <c r="F329" i="2"/>
  <c r="H329" i="2" s="1"/>
  <c r="F330" i="2"/>
  <c r="H330" i="2" s="1"/>
  <c r="F331" i="2"/>
  <c r="H331" i="2" s="1"/>
  <c r="F332" i="2"/>
  <c r="H332" i="2" s="1"/>
  <c r="F333" i="2"/>
  <c r="H333" i="2" s="1"/>
  <c r="F334" i="2"/>
  <c r="H334" i="2" s="1"/>
  <c r="J334" i="2" s="1"/>
  <c r="F335" i="2"/>
  <c r="H335" i="2" s="1"/>
  <c r="F336" i="2"/>
  <c r="H336" i="2" s="1"/>
  <c r="F337" i="2"/>
  <c r="H337" i="2" s="1"/>
  <c r="F338" i="2"/>
  <c r="H338" i="2" s="1"/>
  <c r="F339" i="2"/>
  <c r="H339" i="2" s="1"/>
  <c r="F340" i="2"/>
  <c r="H340" i="2" s="1"/>
  <c r="F341" i="2"/>
  <c r="H341" i="2" s="1"/>
  <c r="F342" i="2"/>
  <c r="H342" i="2" s="1"/>
  <c r="F343" i="2"/>
  <c r="H343" i="2" s="1"/>
  <c r="F344" i="2"/>
  <c r="H344" i="2" s="1"/>
  <c r="F345" i="2"/>
  <c r="H345" i="2" s="1"/>
  <c r="F346" i="2"/>
  <c r="H346" i="2" s="1"/>
  <c r="F347" i="2"/>
  <c r="H347" i="2" s="1"/>
  <c r="F348" i="2"/>
  <c r="H348" i="2" s="1"/>
  <c r="F349" i="2"/>
  <c r="H349" i="2" s="1"/>
  <c r="F350" i="2"/>
  <c r="H350" i="2" s="1"/>
  <c r="F351" i="2"/>
  <c r="H351" i="2" s="1"/>
  <c r="F352" i="2"/>
  <c r="H352" i="2" s="1"/>
  <c r="F353" i="2"/>
  <c r="H353" i="2" s="1"/>
  <c r="F354" i="2"/>
  <c r="H354" i="2" s="1"/>
  <c r="F355" i="2"/>
  <c r="H355" i="2" s="1"/>
  <c r="F356" i="2"/>
  <c r="H356" i="2" s="1"/>
  <c r="F357" i="2"/>
  <c r="H357" i="2" s="1"/>
  <c r="F358" i="2"/>
  <c r="H358" i="2" s="1"/>
  <c r="F359" i="2"/>
  <c r="H359" i="2" s="1"/>
  <c r="F360" i="2"/>
  <c r="H360" i="2" s="1"/>
  <c r="F361" i="2"/>
  <c r="H361" i="2" s="1"/>
  <c r="F362" i="2"/>
  <c r="H362" i="2" s="1"/>
  <c r="F363" i="2"/>
  <c r="H363" i="2" s="1"/>
  <c r="F364" i="2"/>
  <c r="H364" i="2" s="1"/>
  <c r="F365" i="2"/>
  <c r="H365" i="2" s="1"/>
  <c r="F366" i="2"/>
  <c r="H366" i="2" s="1"/>
  <c r="F367" i="2"/>
  <c r="H367" i="2" s="1"/>
  <c r="F368" i="2"/>
  <c r="H368" i="2" s="1"/>
  <c r="F369" i="2"/>
  <c r="H369" i="2" s="1"/>
  <c r="F370" i="2"/>
  <c r="H370" i="2" s="1"/>
  <c r="F371" i="2"/>
  <c r="H371" i="2" s="1"/>
  <c r="F372" i="2"/>
  <c r="H372" i="2" s="1"/>
  <c r="F373" i="2"/>
  <c r="H373" i="2" s="1"/>
  <c r="F374" i="2"/>
  <c r="H374" i="2" s="1"/>
  <c r="F375" i="2"/>
  <c r="H375" i="2" s="1"/>
  <c r="F376" i="2"/>
  <c r="H376" i="2" s="1"/>
  <c r="F377" i="2"/>
  <c r="H377" i="2" s="1"/>
  <c r="F378" i="2"/>
  <c r="H378" i="2" s="1"/>
  <c r="F379" i="2"/>
  <c r="H379" i="2" s="1"/>
  <c r="F380" i="2"/>
  <c r="H380" i="2" s="1"/>
  <c r="F381" i="2"/>
  <c r="H381" i="2" s="1"/>
  <c r="F382" i="2"/>
  <c r="H382" i="2" s="1"/>
  <c r="F383" i="2"/>
  <c r="H383" i="2" s="1"/>
  <c r="F384" i="2"/>
  <c r="H384" i="2" s="1"/>
  <c r="F385" i="2"/>
  <c r="H385" i="2" s="1"/>
  <c r="F386" i="2"/>
  <c r="H386" i="2" s="1"/>
  <c r="F387" i="2"/>
  <c r="H387" i="2" s="1"/>
  <c r="F388" i="2"/>
  <c r="H388" i="2" s="1"/>
  <c r="F389" i="2"/>
  <c r="H389" i="2" s="1"/>
  <c r="F390" i="2"/>
  <c r="H390" i="2" s="1"/>
  <c r="F391" i="2"/>
  <c r="H391" i="2" s="1"/>
  <c r="F392" i="2"/>
  <c r="H392" i="2" s="1"/>
  <c r="F393" i="2"/>
  <c r="H393" i="2" s="1"/>
  <c r="F394" i="2"/>
  <c r="H394" i="2" s="1"/>
  <c r="F395" i="2"/>
  <c r="H395" i="2" s="1"/>
  <c r="F396" i="2"/>
  <c r="H396" i="2" s="1"/>
  <c r="F397" i="2"/>
  <c r="H397" i="2" s="1"/>
  <c r="F398" i="2"/>
  <c r="H398" i="2" s="1"/>
  <c r="F399" i="2"/>
  <c r="H399" i="2" s="1"/>
  <c r="F400" i="2"/>
  <c r="H400" i="2" s="1"/>
  <c r="F401" i="2"/>
  <c r="H401" i="2" s="1"/>
  <c r="F402" i="2"/>
  <c r="H402" i="2" s="1"/>
  <c r="F403" i="2"/>
  <c r="H403" i="2" s="1"/>
  <c r="F404" i="2"/>
  <c r="H404" i="2" s="1"/>
  <c r="F405" i="2"/>
  <c r="H405" i="2" s="1"/>
  <c r="F406" i="2"/>
  <c r="H406" i="2" s="1"/>
  <c r="F407" i="2"/>
  <c r="H407" i="2" s="1"/>
  <c r="F408" i="2"/>
  <c r="H408" i="2" s="1"/>
  <c r="F409" i="2"/>
  <c r="H409" i="2" s="1"/>
  <c r="F410" i="2"/>
  <c r="H410" i="2" s="1"/>
  <c r="F411" i="2"/>
  <c r="H411" i="2" s="1"/>
  <c r="F412" i="2"/>
  <c r="H412" i="2" s="1"/>
  <c r="F413" i="2"/>
  <c r="H413" i="2" s="1"/>
  <c r="F414" i="2"/>
  <c r="H414" i="2" s="1"/>
  <c r="F415" i="2"/>
  <c r="H415" i="2" s="1"/>
  <c r="F416" i="2"/>
  <c r="H416" i="2" s="1"/>
  <c r="F417" i="2"/>
  <c r="H417" i="2" s="1"/>
  <c r="F418" i="2"/>
  <c r="H418" i="2" s="1"/>
  <c r="F419" i="2"/>
  <c r="H419" i="2" s="1"/>
  <c r="F420" i="2"/>
  <c r="H420" i="2" s="1"/>
  <c r="F421" i="2"/>
  <c r="H421" i="2" s="1"/>
  <c r="F422" i="2"/>
  <c r="H422" i="2" s="1"/>
  <c r="F423" i="2"/>
  <c r="H423" i="2" s="1"/>
  <c r="F424" i="2"/>
  <c r="H424" i="2" s="1"/>
  <c r="F425" i="2"/>
  <c r="H425" i="2" s="1"/>
  <c r="F426" i="2"/>
  <c r="H426" i="2" s="1"/>
  <c r="F427" i="2"/>
  <c r="H427" i="2" s="1"/>
  <c r="F428" i="2"/>
  <c r="H428" i="2" s="1"/>
  <c r="F2" i="2"/>
  <c r="H2" i="2" s="1"/>
  <c r="A367" i="2"/>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J270" i="2" l="1"/>
  <c r="I387" i="2"/>
  <c r="J387" i="2" s="1"/>
  <c r="J357" i="2"/>
  <c r="J309" i="2"/>
  <c r="J245" i="2"/>
  <c r="I355" i="2"/>
  <c r="J355" i="2" s="1"/>
  <c r="I347" i="2"/>
  <c r="I317" i="2"/>
  <c r="J317" i="2" s="1"/>
  <c r="I261" i="2"/>
  <c r="I237" i="2"/>
  <c r="I133" i="2"/>
  <c r="I69" i="2"/>
  <c r="J69" i="2" s="1"/>
  <c r="I404" i="2"/>
  <c r="J404" i="2" s="1"/>
  <c r="I372" i="2"/>
  <c r="I348" i="2"/>
  <c r="J348" i="2" s="1"/>
  <c r="I324" i="2"/>
  <c r="J324" i="2" s="1"/>
  <c r="I244" i="2"/>
  <c r="I220" i="2"/>
  <c r="I188" i="2"/>
  <c r="I148" i="2"/>
  <c r="J148" i="2" s="1"/>
  <c r="I116" i="2"/>
  <c r="J116" i="2" s="1"/>
  <c r="I84" i="2"/>
  <c r="I52" i="2"/>
  <c r="J52" i="2" s="1"/>
  <c r="I12" i="2"/>
  <c r="J12" i="2" s="1"/>
  <c r="I379" i="2"/>
  <c r="J379" i="2" s="1"/>
  <c r="I323" i="2"/>
  <c r="I283" i="2"/>
  <c r="J283" i="2" s="1"/>
  <c r="I227" i="2"/>
  <c r="I195" i="2"/>
  <c r="J195" i="2" s="1"/>
  <c r="I123" i="2"/>
  <c r="J123" i="2" s="1"/>
  <c r="I67" i="2"/>
  <c r="J67" i="2" s="1"/>
  <c r="I35" i="2"/>
  <c r="J35" i="2" s="1"/>
  <c r="I19" i="2"/>
  <c r="J19" i="2" s="1"/>
  <c r="I426" i="2"/>
  <c r="J426" i="2" s="1"/>
  <c r="I418" i="2"/>
  <c r="J418" i="2" s="1"/>
  <c r="I410" i="2"/>
  <c r="J410" i="2" s="1"/>
  <c r="I402" i="2"/>
  <c r="J402" i="2" s="1"/>
  <c r="I394" i="2"/>
  <c r="J394" i="2" s="1"/>
  <c r="I386" i="2"/>
  <c r="J386" i="2" s="1"/>
  <c r="I378" i="2"/>
  <c r="J378" i="2" s="1"/>
  <c r="I370" i="2"/>
  <c r="J370" i="2" s="1"/>
  <c r="I362" i="2"/>
  <c r="J362" i="2" s="1"/>
  <c r="I354" i="2"/>
  <c r="J354" i="2" s="1"/>
  <c r="I346" i="2"/>
  <c r="J346" i="2" s="1"/>
  <c r="I338" i="2"/>
  <c r="J338" i="2" s="1"/>
  <c r="I330" i="2"/>
  <c r="J330" i="2" s="1"/>
  <c r="I322" i="2"/>
  <c r="J322" i="2" s="1"/>
  <c r="I314" i="2"/>
  <c r="J314" i="2" s="1"/>
  <c r="I306" i="2"/>
  <c r="J306" i="2" s="1"/>
  <c r="I298" i="2"/>
  <c r="J298" i="2" s="1"/>
  <c r="I290" i="2"/>
  <c r="J290" i="2" s="1"/>
  <c r="I282" i="2"/>
  <c r="J282" i="2" s="1"/>
  <c r="I274" i="2"/>
  <c r="J274" i="2" s="1"/>
  <c r="I266" i="2"/>
  <c r="J266" i="2" s="1"/>
  <c r="I258" i="2"/>
  <c r="J258" i="2" s="1"/>
  <c r="I250" i="2"/>
  <c r="J250" i="2" s="1"/>
  <c r="I242" i="2"/>
  <c r="J242" i="2" s="1"/>
  <c r="I234" i="2"/>
  <c r="J234" i="2" s="1"/>
  <c r="I226" i="2"/>
  <c r="J226" i="2" s="1"/>
  <c r="I218" i="2"/>
  <c r="J218" i="2" s="1"/>
  <c r="I210" i="2"/>
  <c r="J210" i="2" s="1"/>
  <c r="I202" i="2"/>
  <c r="J202" i="2" s="1"/>
  <c r="I194" i="2"/>
  <c r="J194" i="2" s="1"/>
  <c r="I186" i="2"/>
  <c r="J186" i="2" s="1"/>
  <c r="I178" i="2"/>
  <c r="J178" i="2" s="1"/>
  <c r="I170" i="2"/>
  <c r="J170" i="2" s="1"/>
  <c r="I162" i="2"/>
  <c r="J162" i="2" s="1"/>
  <c r="I154" i="2"/>
  <c r="J154" i="2" s="1"/>
  <c r="I146" i="2"/>
  <c r="J146" i="2" s="1"/>
  <c r="I138" i="2"/>
  <c r="J138" i="2" s="1"/>
  <c r="I130" i="2"/>
  <c r="J130" i="2" s="1"/>
  <c r="I122" i="2"/>
  <c r="J122" i="2" s="1"/>
  <c r="I114" i="2"/>
  <c r="J114" i="2" s="1"/>
  <c r="I106" i="2"/>
  <c r="J106" i="2" s="1"/>
  <c r="I98" i="2"/>
  <c r="J98" i="2" s="1"/>
  <c r="I90" i="2"/>
  <c r="J90" i="2" s="1"/>
  <c r="I82" i="2"/>
  <c r="J82" i="2" s="1"/>
  <c r="I74" i="2"/>
  <c r="J74" i="2" s="1"/>
  <c r="I66" i="2"/>
  <c r="J66" i="2" s="1"/>
  <c r="I58" i="2"/>
  <c r="J58" i="2" s="1"/>
  <c r="I50" i="2"/>
  <c r="J50" i="2" s="1"/>
  <c r="I42" i="2"/>
  <c r="J42" i="2" s="1"/>
  <c r="I34" i="2"/>
  <c r="J34" i="2" s="1"/>
  <c r="I26" i="2"/>
  <c r="J26" i="2" s="1"/>
  <c r="I18" i="2"/>
  <c r="J18" i="2" s="1"/>
  <c r="I10" i="2"/>
  <c r="J10" i="2" s="1"/>
  <c r="I340" i="2"/>
  <c r="J340" i="2" s="1"/>
  <c r="I163" i="2"/>
  <c r="J163" i="2" s="1"/>
  <c r="I405" i="2"/>
  <c r="I325" i="2"/>
  <c r="J325" i="2" s="1"/>
  <c r="I253" i="2"/>
  <c r="I197" i="2"/>
  <c r="J197" i="2" s="1"/>
  <c r="I85" i="2"/>
  <c r="J85" i="2" s="1"/>
  <c r="I45" i="2"/>
  <c r="J45" i="2" s="1"/>
  <c r="I388" i="2"/>
  <c r="J388" i="2" s="1"/>
  <c r="I300" i="2"/>
  <c r="J300" i="2" s="1"/>
  <c r="I268" i="2"/>
  <c r="J268" i="2" s="1"/>
  <c r="I212" i="2"/>
  <c r="J212" i="2" s="1"/>
  <c r="I164" i="2"/>
  <c r="J164" i="2" s="1"/>
  <c r="I132" i="2"/>
  <c r="J132" i="2" s="1"/>
  <c r="I108" i="2"/>
  <c r="J108" i="2" s="1"/>
  <c r="I28" i="2"/>
  <c r="J347" i="2"/>
  <c r="I419" i="2"/>
  <c r="J419" i="2" s="1"/>
  <c r="I395" i="2"/>
  <c r="J395" i="2" s="1"/>
  <c r="I315" i="2"/>
  <c r="J315" i="2" s="1"/>
  <c r="I299" i="2"/>
  <c r="J299" i="2" s="1"/>
  <c r="I267" i="2"/>
  <c r="J267" i="2" s="1"/>
  <c r="I251" i="2"/>
  <c r="J251" i="2" s="1"/>
  <c r="I219" i="2"/>
  <c r="J219" i="2" s="1"/>
  <c r="I203" i="2"/>
  <c r="J203" i="2" s="1"/>
  <c r="I179" i="2"/>
  <c r="J179" i="2" s="1"/>
  <c r="I147" i="2"/>
  <c r="J147" i="2" s="1"/>
  <c r="I115" i="2"/>
  <c r="I91" i="2"/>
  <c r="J91" i="2" s="1"/>
  <c r="I43" i="2"/>
  <c r="J43" i="2" s="1"/>
  <c r="I27" i="2"/>
  <c r="J27" i="2" s="1"/>
  <c r="I425" i="2"/>
  <c r="J425" i="2" s="1"/>
  <c r="I417" i="2"/>
  <c r="J417" i="2" s="1"/>
  <c r="J409" i="2"/>
  <c r="I401" i="2"/>
  <c r="J401" i="2" s="1"/>
  <c r="I2" i="2"/>
  <c r="I389" i="2"/>
  <c r="J389" i="2" s="1"/>
  <c r="I213" i="2"/>
  <c r="I173" i="2"/>
  <c r="J173" i="2" s="1"/>
  <c r="I109" i="2"/>
  <c r="J109" i="2" s="1"/>
  <c r="I21" i="2"/>
  <c r="J21" i="2" s="1"/>
  <c r="I428" i="2"/>
  <c r="J428" i="2" s="1"/>
  <c r="I420" i="2"/>
  <c r="J420" i="2" s="1"/>
  <c r="I396" i="2"/>
  <c r="I364" i="2"/>
  <c r="J364" i="2" s="1"/>
  <c r="I332" i="2"/>
  <c r="I292" i="2"/>
  <c r="J292" i="2" s="1"/>
  <c r="I284" i="2"/>
  <c r="J284" i="2" s="1"/>
  <c r="I260" i="2"/>
  <c r="J260" i="2" s="1"/>
  <c r="I236" i="2"/>
  <c r="J236" i="2" s="1"/>
  <c r="I196" i="2"/>
  <c r="J196" i="2" s="1"/>
  <c r="I180" i="2"/>
  <c r="I140" i="2"/>
  <c r="J140" i="2" s="1"/>
  <c r="I100" i="2"/>
  <c r="J100" i="2" s="1"/>
  <c r="I68" i="2"/>
  <c r="J68" i="2" s="1"/>
  <c r="I44" i="2"/>
  <c r="J44" i="2" s="1"/>
  <c r="I20" i="2"/>
  <c r="J20" i="2" s="1"/>
  <c r="I411" i="2"/>
  <c r="J411" i="2" s="1"/>
  <c r="I363" i="2"/>
  <c r="J363" i="2" s="1"/>
  <c r="I339" i="2"/>
  <c r="I307" i="2"/>
  <c r="J307" i="2" s="1"/>
  <c r="I275" i="2"/>
  <c r="J275" i="2" s="1"/>
  <c r="I235" i="2"/>
  <c r="J235" i="2" s="1"/>
  <c r="I211" i="2"/>
  <c r="J211" i="2" s="1"/>
  <c r="I171" i="2"/>
  <c r="J171" i="2" s="1"/>
  <c r="I139" i="2"/>
  <c r="J139" i="2" s="1"/>
  <c r="I99" i="2"/>
  <c r="J99" i="2" s="1"/>
  <c r="I75" i="2"/>
  <c r="I51" i="2"/>
  <c r="I11" i="2"/>
  <c r="J11" i="2" s="1"/>
  <c r="I181" i="2"/>
  <c r="J181" i="2" s="1"/>
  <c r="J413" i="2"/>
  <c r="J397" i="2"/>
  <c r="J333" i="2"/>
  <c r="J29" i="2"/>
  <c r="I412" i="2"/>
  <c r="J412" i="2" s="1"/>
  <c r="I277" i="2"/>
  <c r="I60" i="2"/>
  <c r="J60" i="2" s="1"/>
  <c r="I414" i="2"/>
  <c r="J414" i="2" s="1"/>
  <c r="I381" i="2"/>
  <c r="J381" i="2" s="1"/>
  <c r="I365" i="2"/>
  <c r="J365" i="2" s="1"/>
  <c r="I301" i="2"/>
  <c r="J301" i="2" s="1"/>
  <c r="I149" i="2"/>
  <c r="I125" i="2"/>
  <c r="J125" i="2" s="1"/>
  <c r="I61" i="2"/>
  <c r="I5" i="2"/>
  <c r="J5" i="2" s="1"/>
  <c r="I380" i="2"/>
  <c r="J380" i="2" s="1"/>
  <c r="I356" i="2"/>
  <c r="J356" i="2" s="1"/>
  <c r="I316" i="2"/>
  <c r="J316" i="2" s="1"/>
  <c r="I308" i="2"/>
  <c r="J308" i="2" s="1"/>
  <c r="I252" i="2"/>
  <c r="J252" i="2" s="1"/>
  <c r="I228" i="2"/>
  <c r="J228" i="2" s="1"/>
  <c r="I204" i="2"/>
  <c r="I172" i="2"/>
  <c r="J172" i="2" s="1"/>
  <c r="I156" i="2"/>
  <c r="J156" i="2" s="1"/>
  <c r="I124" i="2"/>
  <c r="J124" i="2" s="1"/>
  <c r="I92" i="2"/>
  <c r="J92" i="2" s="1"/>
  <c r="I76" i="2"/>
  <c r="J76" i="2" s="1"/>
  <c r="I36" i="2"/>
  <c r="J36" i="2" s="1"/>
  <c r="I4" i="2"/>
  <c r="J4" i="2" s="1"/>
  <c r="I189" i="2"/>
  <c r="I427" i="2"/>
  <c r="I403" i="2"/>
  <c r="J403" i="2" s="1"/>
  <c r="I371" i="2"/>
  <c r="J371" i="2" s="1"/>
  <c r="I331" i="2"/>
  <c r="J331" i="2" s="1"/>
  <c r="I291" i="2"/>
  <c r="I259" i="2"/>
  <c r="I243" i="2"/>
  <c r="J243" i="2" s="1"/>
  <c r="I187" i="2"/>
  <c r="J187" i="2" s="1"/>
  <c r="I155" i="2"/>
  <c r="J155" i="2" s="1"/>
  <c r="I131" i="2"/>
  <c r="J131" i="2" s="1"/>
  <c r="I107" i="2"/>
  <c r="J107" i="2" s="1"/>
  <c r="I83" i="2"/>
  <c r="J83" i="2" s="1"/>
  <c r="I59" i="2"/>
  <c r="J59" i="2" s="1"/>
  <c r="I3" i="2"/>
  <c r="J3" i="2" s="1"/>
  <c r="I341" i="2"/>
  <c r="J341" i="2" s="1"/>
  <c r="I276" i="2"/>
  <c r="J276" i="2" s="1"/>
  <c r="J393" i="2"/>
  <c r="J385" i="2"/>
  <c r="J377" i="2"/>
  <c r="J369" i="2"/>
  <c r="J361" i="2"/>
  <c r="J353" i="2"/>
  <c r="J345" i="2"/>
  <c r="J337" i="2"/>
  <c r="J329" i="2"/>
  <c r="J321" i="2"/>
  <c r="J313" i="2"/>
  <c r="J305" i="2"/>
  <c r="J297" i="2"/>
  <c r="J289" i="2"/>
  <c r="J281" i="2"/>
  <c r="J273" i="2"/>
  <c r="J265" i="2"/>
  <c r="J257" i="2"/>
  <c r="J249" i="2"/>
  <c r="J241" i="2"/>
  <c r="J233" i="2"/>
  <c r="J225" i="2"/>
  <c r="J217" i="2"/>
  <c r="J209" i="2"/>
  <c r="J201" i="2"/>
  <c r="J193" i="2"/>
  <c r="J185" i="2"/>
  <c r="J177" i="2"/>
  <c r="J169" i="2"/>
  <c r="J161" i="2"/>
  <c r="J153" i="2"/>
  <c r="J145" i="2"/>
  <c r="J137" i="2"/>
  <c r="J129" i="2"/>
  <c r="J121" i="2"/>
  <c r="J113" i="2"/>
  <c r="J105" i="2"/>
  <c r="J97" i="2"/>
  <c r="J89" i="2"/>
  <c r="J81" i="2"/>
  <c r="J73" i="2"/>
  <c r="I375" i="2"/>
  <c r="J375" i="2" s="1"/>
  <c r="I262" i="2"/>
  <c r="J262" i="2" s="1"/>
  <c r="J424" i="2"/>
  <c r="J416" i="2"/>
  <c r="J408" i="2"/>
  <c r="J400" i="2"/>
  <c r="J392" i="2"/>
  <c r="J384" i="2"/>
  <c r="J360" i="2"/>
  <c r="J328" i="2"/>
  <c r="J320" i="2"/>
  <c r="J312" i="2"/>
  <c r="J304" i="2"/>
  <c r="J296" i="2"/>
  <c r="J280" i="2"/>
  <c r="J264" i="2"/>
  <c r="J256" i="2"/>
  <c r="J248" i="2"/>
  <c r="J232" i="2"/>
  <c r="J208" i="2"/>
  <c r="J192" i="2"/>
  <c r="J184" i="2"/>
  <c r="J168" i="2"/>
  <c r="J160" i="2"/>
  <c r="J144" i="2"/>
  <c r="J120" i="2"/>
  <c r="J104" i="2"/>
  <c r="J96" i="2"/>
  <c r="J80" i="2"/>
  <c r="I302" i="2"/>
  <c r="J302" i="2" s="1"/>
  <c r="I119" i="2"/>
  <c r="J119" i="2" s="1"/>
  <c r="J366" i="2"/>
  <c r="J142" i="2"/>
  <c r="J65" i="2"/>
  <c r="J57" i="2"/>
  <c r="J49" i="2"/>
  <c r="J41" i="2"/>
  <c r="J33" i="2"/>
  <c r="J25" i="2"/>
  <c r="J17" i="2"/>
  <c r="J9" i="2"/>
  <c r="J56" i="2"/>
  <c r="J40" i="2"/>
  <c r="J32" i="2"/>
  <c r="J16" i="2"/>
  <c r="J8" i="2"/>
  <c r="J368" i="2"/>
  <c r="J344" i="2"/>
  <c r="J216" i="2"/>
  <c r="J152" i="2"/>
  <c r="J72" i="2"/>
  <c r="J423" i="2"/>
  <c r="J319" i="2"/>
  <c r="J303" i="2"/>
  <c r="J135" i="2"/>
  <c r="J79" i="2"/>
  <c r="J318" i="2"/>
  <c r="J422" i="2"/>
  <c r="J398" i="2"/>
  <c r="J382" i="2"/>
  <c r="J350" i="2"/>
  <c r="J310" i="2"/>
  <c r="J286" i="2"/>
  <c r="J246" i="2"/>
  <c r="J222" i="2"/>
  <c r="J182" i="2"/>
  <c r="J374" i="2"/>
  <c r="J279" i="2"/>
  <c r="J77" i="2"/>
  <c r="J358" i="2"/>
  <c r="J48" i="2"/>
  <c r="J391" i="2"/>
  <c r="J263" i="2"/>
  <c r="J47" i="2"/>
  <c r="J294" i="2"/>
  <c r="J376" i="2"/>
  <c r="J352" i="2"/>
  <c r="J336" i="2"/>
  <c r="J272" i="2"/>
  <c r="J240" i="2"/>
  <c r="J224" i="2"/>
  <c r="J200" i="2"/>
  <c r="J176" i="2"/>
  <c r="J128" i="2"/>
  <c r="J24" i="2"/>
  <c r="J367" i="2"/>
  <c r="J311" i="2"/>
  <c r="J247" i="2"/>
  <c r="J151" i="2"/>
  <c r="J39" i="2"/>
  <c r="J421" i="2"/>
  <c r="J405" i="2"/>
  <c r="J349" i="2"/>
  <c r="J285" i="2"/>
  <c r="J269" i="2"/>
  <c r="J205" i="2"/>
  <c r="J133" i="2"/>
  <c r="J373" i="2"/>
  <c r="J237" i="2"/>
  <c r="J288" i="2"/>
  <c r="J136" i="2"/>
  <c r="J112" i="2"/>
  <c r="J88" i="2"/>
  <c r="J64" i="2"/>
  <c r="J383" i="2"/>
  <c r="J327" i="2"/>
  <c r="J287" i="2"/>
  <c r="J207" i="2"/>
  <c r="J63" i="2"/>
  <c r="J7" i="2"/>
  <c r="J191" i="2"/>
  <c r="J332" i="2"/>
  <c r="J84" i="2"/>
  <c r="J28" i="2"/>
  <c r="J359" i="2"/>
  <c r="J255" i="2"/>
  <c r="J415" i="2"/>
  <c r="J407" i="2"/>
  <c r="J351" i="2"/>
  <c r="J335" i="2"/>
  <c r="J215" i="2"/>
  <c r="J183" i="2"/>
  <c r="J159" i="2"/>
  <c r="J143" i="2"/>
  <c r="J95" i="2"/>
  <c r="J55" i="2"/>
  <c r="J406" i="2"/>
  <c r="J198" i="2"/>
  <c r="J174" i="2"/>
  <c r="J134" i="2"/>
  <c r="J118" i="2"/>
  <c r="J78" i="2"/>
  <c r="J54" i="2"/>
  <c r="J30" i="2"/>
  <c r="J396" i="2"/>
  <c r="J339" i="2"/>
  <c r="J293" i="2"/>
  <c r="J2" i="2"/>
  <c r="J261" i="2"/>
  <c r="J229" i="2"/>
  <c r="J221" i="2"/>
  <c r="J213" i="2"/>
  <c r="J165" i="2"/>
  <c r="J157" i="2"/>
  <c r="J149" i="2"/>
  <c r="J141" i="2"/>
  <c r="J101" i="2"/>
  <c r="J93" i="2"/>
  <c r="J61" i="2"/>
  <c r="J53" i="2"/>
  <c r="J37" i="2"/>
  <c r="J13" i="2"/>
  <c r="J278" i="2"/>
  <c r="J189" i="2"/>
  <c r="J117" i="2"/>
  <c r="J399" i="2"/>
  <c r="J295" i="2"/>
  <c r="J271" i="2"/>
  <c r="J231" i="2"/>
  <c r="J167" i="2"/>
  <c r="J127" i="2"/>
  <c r="J103" i="2"/>
  <c r="J23" i="2"/>
  <c r="J277" i="2"/>
  <c r="J390" i="2"/>
  <c r="J342" i="2"/>
  <c r="J254" i="2"/>
  <c r="J214" i="2"/>
  <c r="J190" i="2"/>
  <c r="J150" i="2"/>
  <c r="J126" i="2"/>
  <c r="J86" i="2"/>
  <c r="J62" i="2"/>
  <c r="J38" i="2"/>
  <c r="J14" i="2"/>
  <c r="J323" i="2"/>
  <c r="J180" i="2"/>
  <c r="J372" i="2"/>
  <c r="J244" i="2"/>
  <c r="J220" i="2"/>
  <c r="J204" i="2"/>
  <c r="J188" i="2"/>
  <c r="J15" i="2"/>
  <c r="J343" i="2"/>
  <c r="J239" i="2"/>
  <c r="J223" i="2"/>
  <c r="J199" i="2"/>
  <c r="J175" i="2"/>
  <c r="J111" i="2"/>
  <c r="J87" i="2"/>
  <c r="J71" i="2"/>
  <c r="J31" i="2"/>
  <c r="J253" i="2"/>
  <c r="J238" i="2"/>
  <c r="J158" i="2"/>
  <c r="J110" i="2"/>
  <c r="J94" i="2"/>
  <c r="J70" i="2"/>
  <c r="J46" i="2"/>
  <c r="J22" i="2"/>
  <c r="J427" i="2"/>
  <c r="J291" i="2"/>
  <c r="J259" i="2"/>
  <c r="J227" i="2"/>
  <c r="J115" i="2"/>
  <c r="J75" i="2"/>
  <c r="J51" i="2"/>
  <c r="H429" i="2"/>
  <c r="I429" i="2" l="1"/>
  <c r="J429" i="2"/>
</calcChain>
</file>

<file path=xl/sharedStrings.xml><?xml version="1.0" encoding="utf-8"?>
<sst xmlns="http://schemas.openxmlformats.org/spreadsheetml/2006/main" count="1586" uniqueCount="193">
  <si>
    <t>PRODUCT ID</t>
  </si>
  <si>
    <t xml:space="preserve">PRODUCT </t>
  </si>
  <si>
    <t xml:space="preserve">CATEGORY </t>
  </si>
  <si>
    <t>UOM</t>
  </si>
  <si>
    <t>BUYING PRICE</t>
  </si>
  <si>
    <t>SELLING PRICE</t>
  </si>
  <si>
    <t>P1001</t>
  </si>
  <si>
    <t>Dove Soap</t>
  </si>
  <si>
    <t>Personal Care</t>
  </si>
  <si>
    <t>100g bar</t>
  </si>
  <si>
    <t>P1002</t>
  </si>
  <si>
    <t>Colgate Toothpaste</t>
  </si>
  <si>
    <t>150g tube</t>
  </si>
  <si>
    <t>P1003</t>
  </si>
  <si>
    <t>Lifebuoy Handwash</t>
  </si>
  <si>
    <t>200ml bottle</t>
  </si>
  <si>
    <t>P1004</t>
  </si>
  <si>
    <t>Nivea Body Lotion</t>
  </si>
  <si>
    <t>400ml bottle</t>
  </si>
  <si>
    <t>P1005</t>
  </si>
  <si>
    <t>Gillette Shaving Foam</t>
  </si>
  <si>
    <t>200g can</t>
  </si>
  <si>
    <t>P1006</t>
  </si>
  <si>
    <t>Pantene Shampoo</t>
  </si>
  <si>
    <t>340ml bottle</t>
  </si>
  <si>
    <t>P1007</t>
  </si>
  <si>
    <t>Dettol Antiseptic Liquid</t>
  </si>
  <si>
    <t>250ml bottle</t>
  </si>
  <si>
    <t>P1008</t>
  </si>
  <si>
    <t>Himalaya Face Wash</t>
  </si>
  <si>
    <t>150ml tube</t>
  </si>
  <si>
    <t>P1009</t>
  </si>
  <si>
    <t>Vaseline Lip Care</t>
  </si>
  <si>
    <t>10g stick</t>
  </si>
  <si>
    <t>P1010</t>
  </si>
  <si>
    <t>Johnson’s Baby Powder</t>
  </si>
  <si>
    <t>500g bottle</t>
  </si>
  <si>
    <t>P2001</t>
  </si>
  <si>
    <t>Coca-Cola Can</t>
  </si>
  <si>
    <t>Beverages</t>
  </si>
  <si>
    <t>330ml can</t>
  </si>
  <si>
    <t>P2002</t>
  </si>
  <si>
    <t>Pepsi Bottle</t>
  </si>
  <si>
    <t>500ml bottle</t>
  </si>
  <si>
    <t>P2003</t>
  </si>
  <si>
    <t>Red Bull</t>
  </si>
  <si>
    <t>250ml can</t>
  </si>
  <si>
    <t>P2004</t>
  </si>
  <si>
    <t>Tropicana Orange Juice</t>
  </si>
  <si>
    <t>1L tetra pack</t>
  </si>
  <si>
    <t>P2005</t>
  </si>
  <si>
    <t>Minute Maid Pulpy</t>
  </si>
  <si>
    <t>600ml bottle</t>
  </si>
  <si>
    <t>P2006</t>
  </si>
  <si>
    <t>Frooti Mango Drink</t>
  </si>
  <si>
    <t>250ml tetra pack</t>
  </si>
  <si>
    <t>P2007</t>
  </si>
  <si>
    <t>Nestlé Iced Tea</t>
  </si>
  <si>
    <t>300ml bottle</t>
  </si>
  <si>
    <t>P2008</t>
  </si>
  <si>
    <t>Real Mixed Fruit Juice</t>
  </si>
  <si>
    <t>P2009</t>
  </si>
  <si>
    <t>Amul Kool Flavored Milk</t>
  </si>
  <si>
    <t>P2010</t>
  </si>
  <si>
    <t>Paper Boat Aam Panna</t>
  </si>
  <si>
    <t>250ml pouch</t>
  </si>
  <si>
    <t>P3001</t>
  </si>
  <si>
    <t>Maggi Noodles</t>
  </si>
  <si>
    <t>Packaged Foods</t>
  </si>
  <si>
    <t>70g pack</t>
  </si>
  <si>
    <t>P3002</t>
  </si>
  <si>
    <t>Sunfeast Biscuits</t>
  </si>
  <si>
    <t>120g pack</t>
  </si>
  <si>
    <t>P3003</t>
  </si>
  <si>
    <t>Nestlé Cerelac</t>
  </si>
  <si>
    <t>300g box</t>
  </si>
  <si>
    <t>P3004</t>
  </si>
  <si>
    <t>MTR Ready Curry</t>
  </si>
  <si>
    <t>300g pouch</t>
  </si>
  <si>
    <t>P3005</t>
  </si>
  <si>
    <t>Haldiram's Bhujia</t>
  </si>
  <si>
    <t>200g pack</t>
  </si>
  <si>
    <t>P3006</t>
  </si>
  <si>
    <t>Lay's Chips</t>
  </si>
  <si>
    <t>52g pack</t>
  </si>
  <si>
    <t>P3007</t>
  </si>
  <si>
    <t>Kellogg’s Corn Flakes</t>
  </si>
  <si>
    <t>475g box</t>
  </si>
  <si>
    <t>P3008</t>
  </si>
  <si>
    <t>Britannia Cake</t>
  </si>
  <si>
    <t>90g pack</t>
  </si>
  <si>
    <t>P3009</t>
  </si>
  <si>
    <t>Yippee Noodles</t>
  </si>
  <si>
    <t>65g pack</t>
  </si>
  <si>
    <t>P3010</t>
  </si>
  <si>
    <t>Top Ramen</t>
  </si>
  <si>
    <t>P4001</t>
  </si>
  <si>
    <t>Surf Excel Detergent</t>
  </si>
  <si>
    <t>Household Cleaning</t>
  </si>
  <si>
    <t>1kg pack</t>
  </si>
  <si>
    <t>P4002</t>
  </si>
  <si>
    <t>Vim Dishwash Bar</t>
  </si>
  <si>
    <t>300g bar</t>
  </si>
  <si>
    <t>P4003</t>
  </si>
  <si>
    <t>Harpic Toilet Cleaner</t>
  </si>
  <si>
    <t>P4004</t>
  </si>
  <si>
    <t>Lizol Floor Cleaner</t>
  </si>
  <si>
    <t>975ml bottle</t>
  </si>
  <si>
    <t>P4005</t>
  </si>
  <si>
    <t>Domex Disinfectant</t>
  </si>
  <si>
    <t>1L bottle</t>
  </si>
  <si>
    <t>P4006</t>
  </si>
  <si>
    <t>Rin Bar</t>
  </si>
  <si>
    <t>250g bar</t>
  </si>
  <si>
    <t>P4007</t>
  </si>
  <si>
    <t>Scotch-Brite Scrub Pad</t>
  </si>
  <si>
    <t>2-piece pack</t>
  </si>
  <si>
    <t>P4008</t>
  </si>
  <si>
    <t>Pril Dishwash Liquid</t>
  </si>
  <si>
    <t>425ml bottle</t>
  </si>
  <si>
    <t>P4009</t>
  </si>
  <si>
    <t>Exo Dishwash Bar</t>
  </si>
  <si>
    <t>500g bar</t>
  </si>
  <si>
    <t>P4010</t>
  </si>
  <si>
    <t>Odonil Room Freshener</t>
  </si>
  <si>
    <t>75g block</t>
  </si>
  <si>
    <t>P5001</t>
  </si>
  <si>
    <t>Whisper Sanitary Pads</t>
  </si>
  <si>
    <t>Paper &amp; Essentials</t>
  </si>
  <si>
    <t>10-piece pack</t>
  </si>
  <si>
    <t>P5002</t>
  </si>
  <si>
    <t>Sofy Pantyliners</t>
  </si>
  <si>
    <t>20-piece pack</t>
  </si>
  <si>
    <t>P5003</t>
  </si>
  <si>
    <t>Kleenex Tissue Box</t>
  </si>
  <si>
    <t>100 pulls</t>
  </si>
  <si>
    <t>P5004</t>
  </si>
  <si>
    <t>Origami Kitchen Towels</t>
  </si>
  <si>
    <t>2-roll pack</t>
  </si>
  <si>
    <t>P5005</t>
  </si>
  <si>
    <t>Stayfree Ultra</t>
  </si>
  <si>
    <t>7 pads</t>
  </si>
  <si>
    <t>P5006</t>
  </si>
  <si>
    <t>Scott Toilet Paper</t>
  </si>
  <si>
    <t>4-roll pack</t>
  </si>
  <si>
    <t>P5007</t>
  </si>
  <si>
    <t>Bella Napkins</t>
  </si>
  <si>
    <t>10 pads</t>
  </si>
  <si>
    <t>P5008</t>
  </si>
  <si>
    <t>Everteen Wipes</t>
  </si>
  <si>
    <t>15 wipes</t>
  </si>
  <si>
    <t>P5009</t>
  </si>
  <si>
    <t>Premier Facial Tissues</t>
  </si>
  <si>
    <t>200 pulls</t>
  </si>
  <si>
    <t>P5010</t>
  </si>
  <si>
    <t>Wet Wipes - Himalaya</t>
  </si>
  <si>
    <t>20 wipes</t>
  </si>
  <si>
    <t>Sum of Selling Value</t>
  </si>
  <si>
    <t>Sum of Profit</t>
  </si>
  <si>
    <t>Average of Selling Price</t>
  </si>
  <si>
    <t>Sum of QTY</t>
  </si>
  <si>
    <t>DATE</t>
  </si>
  <si>
    <t>QTY</t>
  </si>
  <si>
    <t>SALES TYPE</t>
  </si>
  <si>
    <t>PAYMENT MODE</t>
  </si>
  <si>
    <t>Cost Price</t>
  </si>
  <si>
    <t>Selling Price</t>
  </si>
  <si>
    <t>Cost Value</t>
  </si>
  <si>
    <t>Selling Value</t>
  </si>
  <si>
    <t>Profit</t>
  </si>
  <si>
    <t>Wholesaler</t>
  </si>
  <si>
    <t>Online</t>
  </si>
  <si>
    <t>Cash</t>
  </si>
  <si>
    <t>Top 10 Profitable vs Revenue Products or Product Categories</t>
  </si>
  <si>
    <t>Retail Sales</t>
  </si>
  <si>
    <t>Payment Mode Revenue</t>
  </si>
  <si>
    <t>Sales Type</t>
  </si>
  <si>
    <t>Total</t>
  </si>
  <si>
    <t>Grand Total</t>
  </si>
  <si>
    <t>Row Labels</t>
  </si>
  <si>
    <t>Jan</t>
  </si>
  <si>
    <t>Feb</t>
  </si>
  <si>
    <t>Mar</t>
  </si>
  <si>
    <t>Apr</t>
  </si>
  <si>
    <t>May</t>
  </si>
  <si>
    <t>Jun</t>
  </si>
  <si>
    <t>Jul</t>
  </si>
  <si>
    <t>Aug</t>
  </si>
  <si>
    <t>Sep</t>
  </si>
  <si>
    <t>Oct</t>
  </si>
  <si>
    <t>Nov</t>
  </si>
  <si>
    <t>Dec</t>
  </si>
  <si>
    <t>Sum of PROFIT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</si>
</sst>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 &quot;₹&quot;\ * #,##0_ ;_ &quot;₹&quot;\ * \-#,##0_ ;_ &quot;₹&quot;\ * &quot;-&quot;??_ ;_ @_ "/>
  </numFmts>
  <fonts count="4"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3">
    <border>
      <left/>
      <right/>
      <top/>
      <bottom/>
      <diagonal/>
    </border>
    <border>
      <left/>
      <right/>
      <top style="thin">
        <color theme="4" tint="0.39997558519241921"/>
      </top>
      <bottom/>
      <diagonal/>
    </border>
    <border>
      <left/>
      <right/>
      <top style="double">
        <color theme="4"/>
      </top>
      <bottom/>
      <diagonal/>
    </border>
  </borders>
  <cellStyleXfs count="2">
    <xf numFmtId="0" fontId="0" fillId="0" borderId="0"/>
    <xf numFmtId="44" fontId="2" fillId="0" borderId="0" applyFont="0" applyFill="0" applyBorder="0" applyAlignment="0" applyProtection="0"/>
  </cellStyleXfs>
  <cellXfs count="19">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0" fillId="3" borderId="1" xfId="0" applyFont="1" applyFill="1" applyBorder="1"/>
    <xf numFmtId="164" fontId="0" fillId="3" borderId="1" xfId="1" applyNumberFormat="1" applyFont="1" applyFill="1" applyBorder="1"/>
    <xf numFmtId="0" fontId="0" fillId="0" borderId="1" xfId="0" applyFont="1" applyBorder="1"/>
    <xf numFmtId="15" fontId="0" fillId="3" borderId="1" xfId="0" applyNumberFormat="1" applyFont="1" applyFill="1" applyBorder="1"/>
    <xf numFmtId="15" fontId="0" fillId="0" borderId="1" xfId="0" applyNumberFormat="1" applyFont="1" applyBorder="1"/>
    <xf numFmtId="0" fontId="3" fillId="2" borderId="0" xfId="0" applyFont="1" applyFill="1" applyBorder="1"/>
    <xf numFmtId="164" fontId="3" fillId="2" borderId="0" xfId="1" applyNumberFormat="1" applyFont="1" applyFill="1" applyBorder="1"/>
    <xf numFmtId="15" fontId="1" fillId="0" borderId="2" xfId="0" applyNumberFormat="1" applyFont="1" applyBorder="1"/>
    <xf numFmtId="0" fontId="1" fillId="0" borderId="2" xfId="0" applyFont="1" applyBorder="1"/>
    <xf numFmtId="164" fontId="1" fillId="0" borderId="2" xfId="1" applyNumberFormat="1" applyFont="1" applyBorder="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9" fontId="0" fillId="0" borderId="0" xfId="0" applyNumberFormat="1"/>
  </cellXfs>
  <cellStyles count="2">
    <cellStyle name="Currency" xfId="1" builtinId="4"/>
    <cellStyle name="Normal" xfId="0" builtinId="0"/>
  </cellStyles>
  <dxfs count="8">
    <dxf>
      <font>
        <b val="0"/>
        <i val="0"/>
        <strike val="0"/>
        <condense val="0"/>
        <extend val="0"/>
        <outline val="0"/>
        <shadow val="0"/>
        <u val="none"/>
        <vertAlign val="baseline"/>
        <sz val="11"/>
        <color theme="1"/>
        <name val="Calibri"/>
        <family val="2"/>
        <scheme val="minor"/>
      </font>
      <numFmt numFmtId="164" formatCode="_ &quot;₹&quot;\ * #,##0_ ;_ &quot;₹&quot;\ * \-#,##0_ ;_ &quot;₹&quot;\ * &quot;-&quot;??_ ;_ @_ "/>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_ &quot;₹&quot;\ * #,##0_ ;_ &quot;₹&quot;\ * \-#,##0_ ;_ &quot;₹&quot;\ * &quot;-&quot;??_ ;_ @_ "/>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_ &quot;₹&quot;\ * #,##0_ ;_ &quot;₹&quot;\ * \-#,##0_ ;_ &quot;₹&quot;\ * &quot;-&quot;??_ ;_ @_ "/>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numFmt numFmtId="164" formatCode="_ &quot;₹&quot;\ * #,##0_ ;_ &quot;₹&quot;\ * \-#,##0_ ;_ &quot;₹&quot;\ * &quot;-&quot;??_ ;_ @_ "/>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Final Assignment.xlsx]Sheet1!PivotTable3</c:name>
    <c:fmtId val="0"/>
  </c:pivotSource>
  <c:chart>
    <c:title>
      <c:tx>
        <c:rich>
          <a:bodyPr rot="0" spcFirstLastPara="1" vertOverflow="ellipsis" vert="horz" wrap="square" anchor="ctr" anchorCtr="1"/>
          <a:lstStyle/>
          <a:p>
            <a:pPr>
              <a:defRPr sz="1400" b="0" i="0" u="none" strike="noStrike" kern="1200" spc="0" baseline="0">
                <a:ln>
                  <a:solidFill>
                    <a:schemeClr val="accent1"/>
                  </a:solidFill>
                </a:ln>
                <a:solidFill>
                  <a:schemeClr val="tx1"/>
                </a:solidFill>
                <a:latin typeface="+mn-lt"/>
                <a:ea typeface="+mn-ea"/>
                <a:cs typeface="+mn-cs"/>
              </a:defRPr>
            </a:pPr>
            <a:r>
              <a:rPr lang="en-US"/>
              <a:t>Monthly profit trend</a:t>
            </a:r>
          </a:p>
        </c:rich>
      </c:tx>
      <c:layout>
        <c:manualLayout>
          <c:xMode val="edge"/>
          <c:yMode val="edge"/>
          <c:x val="0.31786789151356082"/>
          <c:y val="6.0100495911195762E-2"/>
        </c:manualLayout>
      </c:layout>
      <c:overlay val="0"/>
      <c:spPr>
        <a:solidFill>
          <a:schemeClr val="accent2"/>
        </a:solidFill>
        <a:ln w="12700" cap="flat" cmpd="sng" algn="ctr">
          <a:solidFill>
            <a:schemeClr val="accent2">
              <a:shade val="15000"/>
            </a:schemeClr>
          </a:solidFill>
          <a:prstDash val="solid"/>
          <a:miter lim="800000"/>
        </a:ln>
        <a:effectLst/>
      </c:spPr>
      <c:txPr>
        <a:bodyPr rot="0" spcFirstLastPara="1" vertOverflow="ellipsis" vert="horz" wrap="square" anchor="ctr" anchorCtr="1"/>
        <a:lstStyle/>
        <a:p>
          <a:pPr>
            <a:defRPr sz="1400" b="0" i="0" u="none" strike="noStrike" kern="1200" spc="0" baseline="0">
              <a:ln>
                <a:solidFill>
                  <a:schemeClr val="accent1"/>
                </a:solidFill>
              </a:ln>
              <a:solidFill>
                <a:schemeClr val="tx1"/>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Sheet1!$J$3</c:f>
              <c:strCache>
                <c:ptCount val="1"/>
                <c:pt idx="0">
                  <c:v>Total</c:v>
                </c:pt>
              </c:strCache>
            </c:strRef>
          </c:tx>
          <c:spPr>
            <a:ln w="28575" cap="rnd">
              <a:solidFill>
                <a:schemeClr val="accent2"/>
              </a:solidFill>
              <a:round/>
            </a:ln>
            <a:effectLst/>
          </c:spPr>
          <c:marker>
            <c:symbol val="none"/>
          </c:marker>
          <c:cat>
            <c:strRef>
              <c:f>Sheet1!$I$4:$I$16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Sheet1!$J$4:$J$16</c:f>
              <c:numCache>
                <c:formatCode>_ "₹"\ * #,##0_ ;_ "₹"\ * \-#,##0_ ;_ "₹"\ * "-"??_ ;_ @_ </c:formatCode>
                <c:ptCount val="12"/>
                <c:pt idx="0">
                  <c:v>44478.109999999993</c:v>
                </c:pt>
                <c:pt idx="1">
                  <c:v>30047.25</c:v>
                </c:pt>
                <c:pt idx="2">
                  <c:v>51387.789999999994</c:v>
                </c:pt>
                <c:pt idx="3">
                  <c:v>36405.159999999996</c:v>
                </c:pt>
                <c:pt idx="4">
                  <c:v>34154.9</c:v>
                </c:pt>
                <c:pt idx="5">
                  <c:v>31580.750000000015</c:v>
                </c:pt>
                <c:pt idx="6">
                  <c:v>33883.200000000004</c:v>
                </c:pt>
                <c:pt idx="7">
                  <c:v>34339.43</c:v>
                </c:pt>
                <c:pt idx="8">
                  <c:v>37946.140000000007</c:v>
                </c:pt>
                <c:pt idx="9">
                  <c:v>33187.4</c:v>
                </c:pt>
                <c:pt idx="10">
                  <c:v>32312.380000000005</c:v>
                </c:pt>
                <c:pt idx="11">
                  <c:v>36097.93</c:v>
                </c:pt>
              </c:numCache>
            </c:numRef>
          </c:val>
          <c:smooth val="0"/>
          <c:extLst>
            <c:ext xmlns:c16="http://schemas.microsoft.com/office/drawing/2014/chart" uri="{C3380CC4-5D6E-409C-BE32-E72D297353CC}">
              <c16:uniqueId val="{00000000-314C-42DE-857F-09248CDDFEA8}"/>
            </c:ext>
          </c:extLst>
        </c:ser>
        <c:dLbls>
          <c:showLegendKey val="0"/>
          <c:showVal val="0"/>
          <c:showCatName val="0"/>
          <c:showSerName val="0"/>
          <c:showPercent val="0"/>
          <c:showBubbleSize val="0"/>
        </c:dLbls>
        <c:smooth val="0"/>
        <c:axId val="361147887"/>
        <c:axId val="361148367"/>
      </c:lineChart>
      <c:catAx>
        <c:axId val="3611478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tx1"/>
                </a:solidFill>
                <a:latin typeface="+mn-lt"/>
                <a:ea typeface="+mn-ea"/>
                <a:cs typeface="+mn-cs"/>
              </a:defRPr>
            </a:pPr>
            <a:endParaRPr lang="en-US"/>
          </a:p>
        </c:txPr>
        <c:crossAx val="361148367"/>
        <c:crosses val="autoZero"/>
        <c:auto val="1"/>
        <c:lblAlgn val="ctr"/>
        <c:lblOffset val="100"/>
        <c:noMultiLvlLbl val="0"/>
      </c:catAx>
      <c:valAx>
        <c:axId val="361148367"/>
        <c:scaling>
          <c:orientation val="minMax"/>
        </c:scaling>
        <c:delete val="0"/>
        <c:axPos val="l"/>
        <c:majorGridlines>
          <c:spPr>
            <a:ln w="9525" cap="flat" cmpd="sng" algn="ctr">
              <a:solidFill>
                <a:schemeClr val="tx1">
                  <a:lumMod val="15000"/>
                  <a:lumOff val="85000"/>
                </a:schemeClr>
              </a:solidFill>
              <a:round/>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tx1"/>
                </a:solidFill>
                <a:latin typeface="+mn-lt"/>
                <a:ea typeface="+mn-ea"/>
                <a:cs typeface="+mn-cs"/>
              </a:defRPr>
            </a:pPr>
            <a:endParaRPr lang="en-US"/>
          </a:p>
        </c:txPr>
        <c:crossAx val="36114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scene3d>
      <a:camera prst="orthographicFront"/>
      <a:lightRig rig="threePt" dir="t"/>
    </a:scene3d>
    <a:sp3d>
      <a:bevelT w="139700" h="139700" prst="divot"/>
      <a:bevelB w="101600" prst="riblet"/>
    </a:sp3d>
  </c:spPr>
  <c:txPr>
    <a:bodyPr/>
    <a:lstStyle/>
    <a:p>
      <a:pPr>
        <a:defRPr>
          <a:ln>
            <a:solidFill>
              <a:schemeClr val="accent1"/>
            </a:solid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Final Assignment.xlsx]Sheet1!PivotTable5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by payment mode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Sheet1!$P$3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664-453D-85E8-6B420752A99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664-453D-85E8-6B420752A99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Sheet1!$O$4:$O$6</c:f>
              <c:strCache>
                <c:ptCount val="2"/>
                <c:pt idx="0">
                  <c:v>Cash</c:v>
                </c:pt>
                <c:pt idx="1">
                  <c:v>Online</c:v>
                </c:pt>
              </c:strCache>
            </c:strRef>
          </c:cat>
          <c:val>
            <c:numRef>
              <c:f>Sheet1!$P$4:$P$6</c:f>
              <c:numCache>
                <c:formatCode>_ "₹"\ * #,##0_ ;_ "₹"\ * \-#,##0_ ;_ "₹"\ * "-"??_ ;_ @_ </c:formatCode>
                <c:ptCount val="2"/>
                <c:pt idx="0">
                  <c:v>252031.47999999992</c:v>
                </c:pt>
                <c:pt idx="1">
                  <c:v>183788.95999999996</c:v>
                </c:pt>
              </c:numCache>
            </c:numRef>
          </c:val>
          <c:extLst>
            <c:ext xmlns:c16="http://schemas.microsoft.com/office/drawing/2014/chart" uri="{C3380CC4-5D6E-409C-BE32-E72D297353CC}">
              <c16:uniqueId val="{00000000-6E75-403D-83DF-42BF337DD8F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Final Assignment.xlsx]Sheet1!PivotTable4</c:name>
    <c:fmtId val="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REVENUE BY SALES CHANNEL</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cene3d>
          <a:camera prst="orthographicFront"/>
          <a:lightRig rig="threePt" dir="t"/>
        </a:scene3d>
        <a:sp3d>
          <a:bevelT w="165100" prst="coolSlant"/>
        </a:sp3d>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957256364863952"/>
          <c:y val="0.27565335570395522"/>
          <c:w val="0.63947637795275591"/>
          <c:h val="0.53774387576552929"/>
        </c:manualLayout>
      </c:layout>
      <c:bar3DChart>
        <c:barDir val="col"/>
        <c:grouping val="standard"/>
        <c:varyColors val="0"/>
        <c:ser>
          <c:idx val="0"/>
          <c:order val="0"/>
          <c:tx>
            <c:strRef>
              <c:f>Sheet1!$M$3</c:f>
              <c:strCache>
                <c:ptCount val="1"/>
                <c:pt idx="0">
                  <c:v>Total</c:v>
                </c:pt>
              </c:strCache>
            </c:strRef>
          </c:tx>
          <c:spPr>
            <a:solidFill>
              <a:schemeClr val="accent1"/>
            </a:solidFill>
            <a:ln>
              <a:noFill/>
            </a:ln>
            <a:effectLst/>
            <a:sp3d/>
          </c:spPr>
          <c:invertIfNegative val="0"/>
          <c:cat>
            <c:strRef>
              <c:f>Sheet1!$L$4:$L$7</c:f>
              <c:strCache>
                <c:ptCount val="3"/>
                <c:pt idx="0">
                  <c:v>Wholesaler</c:v>
                </c:pt>
                <c:pt idx="1">
                  <c:v>Retail Sales</c:v>
                </c:pt>
                <c:pt idx="2">
                  <c:v>Online</c:v>
                </c:pt>
              </c:strCache>
            </c:strRef>
          </c:cat>
          <c:val>
            <c:numRef>
              <c:f>Sheet1!$M$4:$M$7</c:f>
              <c:numCache>
                <c:formatCode>_ "₹"\ * #,##0_ ;_ "₹"\ * \-#,##0_ ;_ "₹"\ * "-"??_ ;_ @_ </c:formatCode>
                <c:ptCount val="3"/>
                <c:pt idx="0">
                  <c:v>186301.58000000002</c:v>
                </c:pt>
                <c:pt idx="1">
                  <c:v>95499.7</c:v>
                </c:pt>
                <c:pt idx="2">
                  <c:v>154019.16</c:v>
                </c:pt>
              </c:numCache>
            </c:numRef>
          </c:val>
          <c:extLst>
            <c:ext xmlns:c16="http://schemas.microsoft.com/office/drawing/2014/chart" uri="{C3380CC4-5D6E-409C-BE32-E72D297353CC}">
              <c16:uniqueId val="{00000000-5FD3-487C-9676-D2DA508095AC}"/>
            </c:ext>
          </c:extLst>
        </c:ser>
        <c:dLbls>
          <c:showLegendKey val="0"/>
          <c:showVal val="0"/>
          <c:showCatName val="0"/>
          <c:showSerName val="0"/>
          <c:showPercent val="0"/>
          <c:showBubbleSize val="0"/>
        </c:dLbls>
        <c:gapWidth val="150"/>
        <c:shape val="box"/>
        <c:axId val="412935231"/>
        <c:axId val="412954431"/>
        <c:axId val="550670591"/>
      </c:bar3DChart>
      <c:catAx>
        <c:axId val="412935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12954431"/>
        <c:crosses val="autoZero"/>
        <c:auto val="1"/>
        <c:lblAlgn val="ctr"/>
        <c:lblOffset val="100"/>
        <c:noMultiLvlLbl val="0"/>
      </c:catAx>
      <c:valAx>
        <c:axId val="412954431"/>
        <c:scaling>
          <c:orientation val="minMax"/>
        </c:scaling>
        <c:delete val="0"/>
        <c:axPos val="l"/>
        <c:majorGridlines>
          <c:spPr>
            <a:ln w="9525" cap="flat" cmpd="sng" algn="ctr">
              <a:solidFill>
                <a:schemeClr val="tx1">
                  <a:lumMod val="15000"/>
                  <a:lumOff val="85000"/>
                </a:schemeClr>
              </a:solidFill>
              <a:round/>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12935231"/>
        <c:crosses val="autoZero"/>
        <c:crossBetween val="between"/>
      </c:valAx>
      <c:serAx>
        <c:axId val="55067059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54431"/>
        <c:crosses val="autoZero"/>
      </c:serAx>
      <c:spPr>
        <a:pattFill prst="pct5">
          <a:fgClr>
            <a:schemeClr val="accent5">
              <a:lumMod val="20000"/>
              <a:lumOff val="80000"/>
            </a:schemeClr>
          </a:fgClr>
          <a:bgClr>
            <a:schemeClr val="bg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alpha val="38000"/>
      </a:schemeClr>
    </a:solidFill>
    <a:ln w="9525" cap="flat" cmpd="sng" algn="ctr">
      <a:solidFill>
        <a:schemeClr val="tx1">
          <a:lumMod val="15000"/>
          <a:lumOff val="85000"/>
        </a:schemeClr>
      </a:solidFill>
      <a:round/>
    </a:ln>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Final Assignment.xlsx]Sheet1!PivotTable10</c:name>
    <c:fmtId val="0"/>
  </c:pivotSource>
  <c:chart>
    <c:title>
      <c:tx>
        <c:rich>
          <a:bodyPr rot="0" spcFirstLastPara="1" vertOverflow="ellipsis" vert="horz" wrap="square" anchor="ctr" anchorCtr="1"/>
          <a:lstStyle/>
          <a:p>
            <a:pPr>
              <a:defRPr sz="1400" b="0" i="0" u="none" strike="noStrike" kern="1200" spc="0" baseline="0">
                <a:ln>
                  <a:solidFill>
                    <a:schemeClr val="accent1"/>
                  </a:solidFill>
                </a:ln>
                <a:solidFill>
                  <a:schemeClr val="tx1"/>
                </a:solidFill>
                <a:latin typeface="+mn-lt"/>
                <a:ea typeface="+mn-ea"/>
                <a:cs typeface="+mn-cs"/>
              </a:defRPr>
            </a:pPr>
            <a:r>
              <a:rPr lang="en-IN">
                <a:ln>
                  <a:solidFill>
                    <a:schemeClr val="accent1"/>
                  </a:solidFill>
                </a:ln>
                <a:solidFill>
                  <a:schemeClr val="tx1"/>
                </a:solidFill>
              </a:rPr>
              <a:t>PROFIT</a:t>
            </a:r>
            <a:r>
              <a:rPr lang="en-IN" baseline="0">
                <a:ln>
                  <a:solidFill>
                    <a:schemeClr val="accent1"/>
                  </a:solidFill>
                </a:ln>
                <a:solidFill>
                  <a:schemeClr val="tx1"/>
                </a:solidFill>
              </a:rPr>
              <a:t> BY PRODUCT </a:t>
            </a:r>
            <a:endParaRPr lang="en-IN">
              <a:ln>
                <a:solidFill>
                  <a:schemeClr val="accent1"/>
                </a:solidFill>
              </a:ln>
              <a:solidFill>
                <a:schemeClr val="tx1"/>
              </a:solidFill>
            </a:endParaRPr>
          </a:p>
        </c:rich>
      </c:tx>
      <c:overlay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0" i="0" u="none" strike="noStrike" kern="1200" spc="0" baseline="0">
              <a:ln>
                <a:solidFill>
                  <a:schemeClr val="accent1"/>
                </a:solidFill>
              </a:ln>
              <a:solidFill>
                <a:schemeClr val="tx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63895614415863"/>
          <c:y val="0.25168533051505604"/>
          <c:w val="0.70941322912937343"/>
          <c:h val="0.51078139288943403"/>
        </c:manualLayout>
      </c:layout>
      <c:barChart>
        <c:barDir val="col"/>
        <c:grouping val="stacked"/>
        <c:varyColors val="0"/>
        <c:ser>
          <c:idx val="0"/>
          <c:order val="0"/>
          <c:tx>
            <c:strRef>
              <c:f>Sheet1!$G$3</c:f>
              <c:strCache>
                <c:ptCount val="1"/>
                <c:pt idx="0">
                  <c:v>Total</c:v>
                </c:pt>
              </c:strCache>
            </c:strRef>
          </c:tx>
          <c:spPr>
            <a:solidFill>
              <a:schemeClr val="accent1"/>
            </a:solidFill>
            <a:ln>
              <a:noFill/>
            </a:ln>
            <a:effectLst/>
          </c:spPr>
          <c:invertIfNegative val="0"/>
          <c:cat>
            <c:strRef>
              <c:f>Sheet1!$F$4:$F$54</c:f>
              <c:strCache>
                <c:ptCount val="50"/>
                <c:pt idx="0">
                  <c:v>P1006</c:v>
                </c:pt>
                <c:pt idx="1">
                  <c:v>P4001</c:v>
                </c:pt>
                <c:pt idx="2">
                  <c:v>P4006</c:v>
                </c:pt>
                <c:pt idx="3">
                  <c:v>P1005</c:v>
                </c:pt>
                <c:pt idx="4">
                  <c:v>P4010</c:v>
                </c:pt>
                <c:pt idx="5">
                  <c:v>P5009</c:v>
                </c:pt>
                <c:pt idx="6">
                  <c:v>P2006</c:v>
                </c:pt>
                <c:pt idx="7">
                  <c:v>P1010</c:v>
                </c:pt>
                <c:pt idx="8">
                  <c:v>P3006</c:v>
                </c:pt>
                <c:pt idx="9">
                  <c:v>P3009</c:v>
                </c:pt>
                <c:pt idx="10">
                  <c:v>P2009</c:v>
                </c:pt>
                <c:pt idx="11">
                  <c:v>P2001</c:v>
                </c:pt>
                <c:pt idx="12">
                  <c:v>P3010</c:v>
                </c:pt>
                <c:pt idx="13">
                  <c:v>P4005</c:v>
                </c:pt>
                <c:pt idx="14">
                  <c:v>P2005</c:v>
                </c:pt>
                <c:pt idx="15">
                  <c:v>P1001</c:v>
                </c:pt>
                <c:pt idx="16">
                  <c:v>P4009</c:v>
                </c:pt>
                <c:pt idx="17">
                  <c:v>P5004</c:v>
                </c:pt>
                <c:pt idx="18">
                  <c:v>P2008</c:v>
                </c:pt>
                <c:pt idx="19">
                  <c:v>P5003</c:v>
                </c:pt>
                <c:pt idx="20">
                  <c:v>P5001</c:v>
                </c:pt>
                <c:pt idx="21">
                  <c:v>P3003</c:v>
                </c:pt>
                <c:pt idx="22">
                  <c:v>P5008</c:v>
                </c:pt>
                <c:pt idx="23">
                  <c:v>P1002</c:v>
                </c:pt>
                <c:pt idx="24">
                  <c:v>P3007</c:v>
                </c:pt>
                <c:pt idx="25">
                  <c:v>P3004</c:v>
                </c:pt>
                <c:pt idx="26">
                  <c:v>P5006</c:v>
                </c:pt>
                <c:pt idx="27">
                  <c:v>P1004</c:v>
                </c:pt>
                <c:pt idx="28">
                  <c:v>P2004</c:v>
                </c:pt>
                <c:pt idx="29">
                  <c:v>P2007</c:v>
                </c:pt>
                <c:pt idx="30">
                  <c:v>P3005</c:v>
                </c:pt>
                <c:pt idx="31">
                  <c:v>P5010</c:v>
                </c:pt>
                <c:pt idx="32">
                  <c:v>P2010</c:v>
                </c:pt>
                <c:pt idx="33">
                  <c:v>P1003</c:v>
                </c:pt>
                <c:pt idx="34">
                  <c:v>P2003</c:v>
                </c:pt>
                <c:pt idx="35">
                  <c:v>P4008</c:v>
                </c:pt>
                <c:pt idx="36">
                  <c:v>P5002</c:v>
                </c:pt>
                <c:pt idx="37">
                  <c:v>P3008</c:v>
                </c:pt>
                <c:pt idx="38">
                  <c:v>P5005</c:v>
                </c:pt>
                <c:pt idx="39">
                  <c:v>P3001</c:v>
                </c:pt>
                <c:pt idx="40">
                  <c:v>P4003</c:v>
                </c:pt>
                <c:pt idx="41">
                  <c:v>P1008</c:v>
                </c:pt>
                <c:pt idx="42">
                  <c:v>P1009</c:v>
                </c:pt>
                <c:pt idx="43">
                  <c:v>P2002</c:v>
                </c:pt>
                <c:pt idx="44">
                  <c:v>P1007</c:v>
                </c:pt>
                <c:pt idx="45">
                  <c:v>P3002</c:v>
                </c:pt>
                <c:pt idx="46">
                  <c:v>P4007</c:v>
                </c:pt>
                <c:pt idx="47">
                  <c:v>P4004</c:v>
                </c:pt>
                <c:pt idx="48">
                  <c:v>P5007</c:v>
                </c:pt>
                <c:pt idx="49">
                  <c:v>P4002</c:v>
                </c:pt>
              </c:strCache>
            </c:strRef>
          </c:cat>
          <c:val>
            <c:numRef>
              <c:f>Sheet1!$G$4:$G$54</c:f>
              <c:numCache>
                <c:formatCode>_ "₹"\ * #,##0_ ;_ "₹"\ * \-#,##0_ ;_ "₹"\ * "-"??_ ;_ @_ </c:formatCode>
                <c:ptCount val="50"/>
                <c:pt idx="0">
                  <c:v>9833.2000000000044</c:v>
                </c:pt>
                <c:pt idx="1">
                  <c:v>7102.72</c:v>
                </c:pt>
                <c:pt idx="2">
                  <c:v>6453.2000000000007</c:v>
                </c:pt>
                <c:pt idx="3">
                  <c:v>5234.880000000001</c:v>
                </c:pt>
                <c:pt idx="4">
                  <c:v>4974.9000000000015</c:v>
                </c:pt>
                <c:pt idx="5">
                  <c:v>4855.2</c:v>
                </c:pt>
                <c:pt idx="6">
                  <c:v>4375.7999999999984</c:v>
                </c:pt>
                <c:pt idx="7">
                  <c:v>4130.3400000000011</c:v>
                </c:pt>
                <c:pt idx="8">
                  <c:v>4013.099999999999</c:v>
                </c:pt>
                <c:pt idx="9">
                  <c:v>3876.5999999999995</c:v>
                </c:pt>
                <c:pt idx="10">
                  <c:v>3515.4000000000005</c:v>
                </c:pt>
                <c:pt idx="11">
                  <c:v>3394.5600000000004</c:v>
                </c:pt>
                <c:pt idx="12">
                  <c:v>3059.0000000000005</c:v>
                </c:pt>
                <c:pt idx="13">
                  <c:v>3025.8000000000006</c:v>
                </c:pt>
                <c:pt idx="14">
                  <c:v>2927.4000000000005</c:v>
                </c:pt>
                <c:pt idx="15">
                  <c:v>2571.5200000000013</c:v>
                </c:pt>
                <c:pt idx="16">
                  <c:v>2401.0000000000009</c:v>
                </c:pt>
                <c:pt idx="17">
                  <c:v>1918.2800000000004</c:v>
                </c:pt>
                <c:pt idx="18">
                  <c:v>1742.3000000000011</c:v>
                </c:pt>
                <c:pt idx="19">
                  <c:v>1545.4600000000003</c:v>
                </c:pt>
                <c:pt idx="20">
                  <c:v>1534.72</c:v>
                </c:pt>
                <c:pt idx="21">
                  <c:v>1498.1399999999994</c:v>
                </c:pt>
                <c:pt idx="22">
                  <c:v>1476.0000000000016</c:v>
                </c:pt>
                <c:pt idx="23">
                  <c:v>1474.1999999999987</c:v>
                </c:pt>
                <c:pt idx="24">
                  <c:v>1436.3999999999994</c:v>
                </c:pt>
                <c:pt idx="25">
                  <c:v>1343.6800000000007</c:v>
                </c:pt>
                <c:pt idx="26">
                  <c:v>1216.7999999999995</c:v>
                </c:pt>
                <c:pt idx="27">
                  <c:v>923.00000000000045</c:v>
                </c:pt>
                <c:pt idx="28">
                  <c:v>891.7999999999995</c:v>
                </c:pt>
                <c:pt idx="29">
                  <c:v>724.1999999999997</c:v>
                </c:pt>
                <c:pt idx="30">
                  <c:v>678.96000000000026</c:v>
                </c:pt>
                <c:pt idx="31">
                  <c:v>507.83999999999992</c:v>
                </c:pt>
                <c:pt idx="32">
                  <c:v>492.2000000000001</c:v>
                </c:pt>
                <c:pt idx="33">
                  <c:v>418.87999999999971</c:v>
                </c:pt>
                <c:pt idx="34">
                  <c:v>405.71999999999969</c:v>
                </c:pt>
                <c:pt idx="35">
                  <c:v>384.3</c:v>
                </c:pt>
                <c:pt idx="36">
                  <c:v>383.39999999999986</c:v>
                </c:pt>
                <c:pt idx="37">
                  <c:v>351.99999999999994</c:v>
                </c:pt>
                <c:pt idx="38">
                  <c:v>270.60000000000002</c:v>
                </c:pt>
                <c:pt idx="39">
                  <c:v>266.24000000000007</c:v>
                </c:pt>
                <c:pt idx="40">
                  <c:v>248.6400000000003</c:v>
                </c:pt>
                <c:pt idx="41">
                  <c:v>233.60000000000022</c:v>
                </c:pt>
                <c:pt idx="42">
                  <c:v>203</c:v>
                </c:pt>
                <c:pt idx="43">
                  <c:v>169.92</c:v>
                </c:pt>
                <c:pt idx="44">
                  <c:v>161.99999999999994</c:v>
                </c:pt>
                <c:pt idx="45">
                  <c:v>125.99999999999994</c:v>
                </c:pt>
                <c:pt idx="46">
                  <c:v>95.039999999999992</c:v>
                </c:pt>
                <c:pt idx="47">
                  <c:v>87.10000000000008</c:v>
                </c:pt>
                <c:pt idx="48">
                  <c:v>52.799999999999962</c:v>
                </c:pt>
                <c:pt idx="49">
                  <c:v>33.599999999999994</c:v>
                </c:pt>
              </c:numCache>
            </c:numRef>
          </c:val>
          <c:extLst>
            <c:ext xmlns:c16="http://schemas.microsoft.com/office/drawing/2014/chart" uri="{C3380CC4-5D6E-409C-BE32-E72D297353CC}">
              <c16:uniqueId val="{00000000-37F8-4B87-8B84-343315FC3981}"/>
            </c:ext>
          </c:extLst>
        </c:ser>
        <c:dLbls>
          <c:showLegendKey val="0"/>
          <c:showVal val="0"/>
          <c:showCatName val="0"/>
          <c:showSerName val="0"/>
          <c:showPercent val="0"/>
          <c:showBubbleSize val="0"/>
        </c:dLbls>
        <c:gapWidth val="150"/>
        <c:overlap val="100"/>
        <c:axId val="629181407"/>
        <c:axId val="629180447"/>
      </c:barChart>
      <c:catAx>
        <c:axId val="629181407"/>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29180447"/>
        <c:crosses val="autoZero"/>
        <c:auto val="1"/>
        <c:lblAlgn val="ctr"/>
        <c:lblOffset val="100"/>
        <c:noMultiLvlLbl val="0"/>
      </c:catAx>
      <c:valAx>
        <c:axId val="629180447"/>
        <c:scaling>
          <c:orientation val="minMax"/>
        </c:scaling>
        <c:delete val="0"/>
        <c:axPos val="l"/>
        <c:majorGridlines>
          <c:spPr>
            <a:ln w="9525" cap="flat" cmpd="sng" algn="ctr">
              <a:solidFill>
                <a:schemeClr val="tx1">
                  <a:lumMod val="15000"/>
                  <a:lumOff val="85000"/>
                </a:schemeClr>
              </a:solidFill>
              <a:round/>
            </a:ln>
            <a:effectLst/>
          </c:spPr>
        </c:majorGridlines>
        <c:numFmt formatCode="_ &quot;₹&quot;\ * #,##0_ ;_ &quot;₹&quot;\ * \-#,##0_ ;_ &quot;₹&quot;\ * &quot;-&quot;??_ ;_ @_ "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2918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path path="rect">
        <a:fillToRect l="100000" t="100000"/>
      </a:path>
      <a:tileRect r="-100000" b="-10000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Final Assignment.xlsx]Sheet1!PivotTable4</c:name>
    <c:fmtId val="4"/>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REVENUE BY SALES CHANNEL</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cene3d>
          <a:camera prst="orthographicFront"/>
          <a:lightRig rig="threePt" dir="t"/>
        </a:scene3d>
        <a:sp3d>
          <a:bevelT w="165100" prst="coolSlant"/>
        </a:sp3d>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957256364863952"/>
          <c:y val="0.27565335570395522"/>
          <c:w val="0.63947637795275591"/>
          <c:h val="0.53774387576552929"/>
        </c:manualLayout>
      </c:layout>
      <c:bar3DChart>
        <c:barDir val="col"/>
        <c:grouping val="standard"/>
        <c:varyColors val="0"/>
        <c:ser>
          <c:idx val="0"/>
          <c:order val="0"/>
          <c:tx>
            <c:strRef>
              <c:f>Sheet1!$M$3</c:f>
              <c:strCache>
                <c:ptCount val="1"/>
                <c:pt idx="0">
                  <c:v>Total</c:v>
                </c:pt>
              </c:strCache>
            </c:strRef>
          </c:tx>
          <c:spPr>
            <a:solidFill>
              <a:schemeClr val="accent1"/>
            </a:solidFill>
            <a:ln>
              <a:noFill/>
            </a:ln>
            <a:effectLst/>
            <a:sp3d/>
          </c:spPr>
          <c:invertIfNegative val="0"/>
          <c:cat>
            <c:strRef>
              <c:f>Sheet1!$L$4:$L$7</c:f>
              <c:strCache>
                <c:ptCount val="3"/>
                <c:pt idx="0">
                  <c:v>Wholesaler</c:v>
                </c:pt>
                <c:pt idx="1">
                  <c:v>Retail Sales</c:v>
                </c:pt>
                <c:pt idx="2">
                  <c:v>Online</c:v>
                </c:pt>
              </c:strCache>
            </c:strRef>
          </c:cat>
          <c:val>
            <c:numRef>
              <c:f>Sheet1!$M$4:$M$7</c:f>
              <c:numCache>
                <c:formatCode>_ "₹"\ * #,##0_ ;_ "₹"\ * \-#,##0_ ;_ "₹"\ * "-"??_ ;_ @_ </c:formatCode>
                <c:ptCount val="3"/>
                <c:pt idx="0">
                  <c:v>186301.58000000002</c:v>
                </c:pt>
                <c:pt idx="1">
                  <c:v>95499.7</c:v>
                </c:pt>
                <c:pt idx="2">
                  <c:v>154019.16</c:v>
                </c:pt>
              </c:numCache>
            </c:numRef>
          </c:val>
          <c:extLst>
            <c:ext xmlns:c16="http://schemas.microsoft.com/office/drawing/2014/chart" uri="{C3380CC4-5D6E-409C-BE32-E72D297353CC}">
              <c16:uniqueId val="{00000000-E1AC-4605-AF32-032AD4CE46DE}"/>
            </c:ext>
          </c:extLst>
        </c:ser>
        <c:dLbls>
          <c:showLegendKey val="0"/>
          <c:showVal val="0"/>
          <c:showCatName val="0"/>
          <c:showSerName val="0"/>
          <c:showPercent val="0"/>
          <c:showBubbleSize val="0"/>
        </c:dLbls>
        <c:gapWidth val="150"/>
        <c:shape val="box"/>
        <c:axId val="412935231"/>
        <c:axId val="412954431"/>
        <c:axId val="550670591"/>
      </c:bar3DChart>
      <c:catAx>
        <c:axId val="412935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12954431"/>
        <c:crosses val="autoZero"/>
        <c:auto val="1"/>
        <c:lblAlgn val="ctr"/>
        <c:lblOffset val="100"/>
        <c:noMultiLvlLbl val="0"/>
      </c:catAx>
      <c:valAx>
        <c:axId val="412954431"/>
        <c:scaling>
          <c:orientation val="minMax"/>
        </c:scaling>
        <c:delete val="0"/>
        <c:axPos val="l"/>
        <c:majorGridlines>
          <c:spPr>
            <a:ln w="9525" cap="flat" cmpd="sng" algn="ctr">
              <a:solidFill>
                <a:schemeClr val="tx1">
                  <a:lumMod val="15000"/>
                  <a:lumOff val="85000"/>
                </a:schemeClr>
              </a:solidFill>
              <a:round/>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12935231"/>
        <c:crosses val="autoZero"/>
        <c:crossBetween val="between"/>
      </c:valAx>
      <c:serAx>
        <c:axId val="55067059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54431"/>
        <c:crosses val="autoZero"/>
      </c:serAx>
      <c:spPr>
        <a:pattFill prst="pct5">
          <a:fgClr>
            <a:schemeClr val="accent5">
              <a:lumMod val="20000"/>
              <a:lumOff val="80000"/>
            </a:schemeClr>
          </a:fgClr>
          <a:bgClr>
            <a:schemeClr val="bg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alpha val="38000"/>
      </a:schemeClr>
    </a:solidFill>
    <a:ln w="9525" cap="flat" cmpd="sng" algn="ctr">
      <a:solidFill>
        <a:schemeClr val="tx1">
          <a:lumMod val="15000"/>
          <a:lumOff val="85000"/>
        </a:schemeClr>
      </a:solidFill>
      <a:round/>
    </a:ln>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Final Assignment.xlsx]Sheet1!PivotTable3</c:name>
    <c:fmtId val="11"/>
  </c:pivotSource>
  <c:chart>
    <c:title>
      <c:tx>
        <c:rich>
          <a:bodyPr rot="0" spcFirstLastPara="1" vertOverflow="ellipsis" vert="horz" wrap="square" anchor="ctr" anchorCtr="1"/>
          <a:lstStyle/>
          <a:p>
            <a:pPr>
              <a:defRPr sz="1400" b="0" i="0" u="none" strike="noStrike" kern="1200" spc="0" baseline="0">
                <a:ln>
                  <a:solidFill>
                    <a:schemeClr val="accent1"/>
                  </a:solidFill>
                </a:ln>
                <a:solidFill>
                  <a:schemeClr val="tx1"/>
                </a:solidFill>
                <a:latin typeface="+mn-lt"/>
                <a:ea typeface="+mn-ea"/>
                <a:cs typeface="+mn-cs"/>
              </a:defRPr>
            </a:pPr>
            <a:r>
              <a:rPr lang="en-US"/>
              <a:t>Monthly profit trend</a:t>
            </a:r>
          </a:p>
        </c:rich>
      </c:tx>
      <c:layout>
        <c:manualLayout>
          <c:xMode val="edge"/>
          <c:yMode val="edge"/>
          <c:x val="0.31786789151356082"/>
          <c:y val="6.0100495911195762E-2"/>
        </c:manualLayout>
      </c:layout>
      <c:overlay val="0"/>
      <c:spPr>
        <a:solidFill>
          <a:schemeClr val="accent2"/>
        </a:solidFill>
        <a:ln w="12700" cap="flat" cmpd="sng" algn="ctr">
          <a:solidFill>
            <a:schemeClr val="accent2">
              <a:shade val="15000"/>
            </a:schemeClr>
          </a:solidFill>
          <a:prstDash val="solid"/>
          <a:miter lim="800000"/>
        </a:ln>
        <a:effectLst/>
      </c:spPr>
      <c:txPr>
        <a:bodyPr rot="0" spcFirstLastPara="1" vertOverflow="ellipsis" vert="horz" wrap="square" anchor="ctr" anchorCtr="1"/>
        <a:lstStyle/>
        <a:p>
          <a:pPr>
            <a:defRPr sz="1400" b="0" i="0" u="none" strike="noStrike" kern="1200" spc="0" baseline="0">
              <a:ln>
                <a:solidFill>
                  <a:schemeClr val="accent1"/>
                </a:solidFill>
              </a:ln>
              <a:solidFill>
                <a:schemeClr val="tx1"/>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Sheet1!$J$3</c:f>
              <c:strCache>
                <c:ptCount val="1"/>
                <c:pt idx="0">
                  <c:v>Total</c:v>
                </c:pt>
              </c:strCache>
            </c:strRef>
          </c:tx>
          <c:spPr>
            <a:ln w="28575" cap="rnd">
              <a:solidFill>
                <a:schemeClr val="accent2"/>
              </a:solidFill>
              <a:round/>
            </a:ln>
            <a:effectLst/>
          </c:spPr>
          <c:marker>
            <c:symbol val="none"/>
          </c:marker>
          <c:cat>
            <c:strRef>
              <c:f>Sheet1!$I$4:$I$16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Sheet1!$J$4:$J$16</c:f>
              <c:numCache>
                <c:formatCode>_ "₹"\ * #,##0_ ;_ "₹"\ * \-#,##0_ ;_ "₹"\ * "-"??_ ;_ @_ </c:formatCode>
                <c:ptCount val="12"/>
                <c:pt idx="0">
                  <c:v>44478.109999999993</c:v>
                </c:pt>
                <c:pt idx="1">
                  <c:v>30047.25</c:v>
                </c:pt>
                <c:pt idx="2">
                  <c:v>51387.789999999994</c:v>
                </c:pt>
                <c:pt idx="3">
                  <c:v>36405.159999999996</c:v>
                </c:pt>
                <c:pt idx="4">
                  <c:v>34154.9</c:v>
                </c:pt>
                <c:pt idx="5">
                  <c:v>31580.750000000015</c:v>
                </c:pt>
                <c:pt idx="6">
                  <c:v>33883.200000000004</c:v>
                </c:pt>
                <c:pt idx="7">
                  <c:v>34339.43</c:v>
                </c:pt>
                <c:pt idx="8">
                  <c:v>37946.140000000007</c:v>
                </c:pt>
                <c:pt idx="9">
                  <c:v>33187.4</c:v>
                </c:pt>
                <c:pt idx="10">
                  <c:v>32312.380000000005</c:v>
                </c:pt>
                <c:pt idx="11">
                  <c:v>36097.93</c:v>
                </c:pt>
              </c:numCache>
            </c:numRef>
          </c:val>
          <c:smooth val="0"/>
          <c:extLst>
            <c:ext xmlns:c16="http://schemas.microsoft.com/office/drawing/2014/chart" uri="{C3380CC4-5D6E-409C-BE32-E72D297353CC}">
              <c16:uniqueId val="{00000000-C4DA-49AE-8DFE-D931E68AC2AB}"/>
            </c:ext>
          </c:extLst>
        </c:ser>
        <c:dLbls>
          <c:showLegendKey val="0"/>
          <c:showVal val="0"/>
          <c:showCatName val="0"/>
          <c:showSerName val="0"/>
          <c:showPercent val="0"/>
          <c:showBubbleSize val="0"/>
        </c:dLbls>
        <c:smooth val="0"/>
        <c:axId val="361147887"/>
        <c:axId val="361148367"/>
      </c:lineChart>
      <c:catAx>
        <c:axId val="3611478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tx1"/>
                </a:solidFill>
                <a:latin typeface="+mn-lt"/>
                <a:ea typeface="+mn-ea"/>
                <a:cs typeface="+mn-cs"/>
              </a:defRPr>
            </a:pPr>
            <a:endParaRPr lang="en-US"/>
          </a:p>
        </c:txPr>
        <c:crossAx val="361148367"/>
        <c:crosses val="autoZero"/>
        <c:auto val="1"/>
        <c:lblAlgn val="ctr"/>
        <c:lblOffset val="100"/>
        <c:noMultiLvlLbl val="0"/>
      </c:catAx>
      <c:valAx>
        <c:axId val="361148367"/>
        <c:scaling>
          <c:orientation val="minMax"/>
        </c:scaling>
        <c:delete val="0"/>
        <c:axPos val="l"/>
        <c:majorGridlines>
          <c:spPr>
            <a:ln w="9525" cap="flat" cmpd="sng" algn="ctr">
              <a:solidFill>
                <a:schemeClr val="tx1">
                  <a:lumMod val="15000"/>
                  <a:lumOff val="85000"/>
                </a:schemeClr>
              </a:solidFill>
              <a:round/>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tx1"/>
                </a:solidFill>
                <a:latin typeface="+mn-lt"/>
                <a:ea typeface="+mn-ea"/>
                <a:cs typeface="+mn-cs"/>
              </a:defRPr>
            </a:pPr>
            <a:endParaRPr lang="en-US"/>
          </a:p>
        </c:txPr>
        <c:crossAx val="36114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scene3d>
      <a:camera prst="orthographicFront"/>
      <a:lightRig rig="threePt" dir="t"/>
    </a:scene3d>
    <a:sp3d>
      <a:bevelT w="139700" h="139700" prst="divot"/>
      <a:bevelB w="101600" prst="riblet"/>
    </a:sp3d>
  </c:spPr>
  <c:txPr>
    <a:bodyPr/>
    <a:lstStyle/>
    <a:p>
      <a:pPr>
        <a:defRPr>
          <a:ln>
            <a:solidFill>
              <a:schemeClr val="accent1"/>
            </a:solid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Final Assignment.xlsx]Sheet1!PivotTable5</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by payment mode</a:t>
            </a:r>
          </a:p>
        </c:rich>
      </c:tx>
      <c:layout>
        <c:manualLayout>
          <c:xMode val="edge"/>
          <c:yMode val="edge"/>
          <c:x val="0.25186515748031496"/>
          <c:y val="8.30310537025568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8874661663385828"/>
          <c:y val="0.38375785189772627"/>
          <c:w val="0.40278020423228345"/>
          <c:h val="0.5792793948509245"/>
        </c:manualLayout>
      </c:layout>
      <c:doughnutChart>
        <c:varyColors val="1"/>
        <c:ser>
          <c:idx val="0"/>
          <c:order val="0"/>
          <c:tx>
            <c:strRef>
              <c:f>Sheet1!$P$3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E82-4726-B3CB-F0CC488D44D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E82-4726-B3CB-F0CC488D44D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Sheet1!$O$4:$O$6</c:f>
              <c:strCache>
                <c:ptCount val="2"/>
                <c:pt idx="0">
                  <c:v>Cash</c:v>
                </c:pt>
                <c:pt idx="1">
                  <c:v>Online</c:v>
                </c:pt>
              </c:strCache>
            </c:strRef>
          </c:cat>
          <c:val>
            <c:numRef>
              <c:f>Sheet1!$P$4:$P$6</c:f>
              <c:numCache>
                <c:formatCode>_ "₹"\ * #,##0_ ;_ "₹"\ * \-#,##0_ ;_ "₹"\ * "-"??_ ;_ @_ </c:formatCode>
                <c:ptCount val="2"/>
                <c:pt idx="0">
                  <c:v>252031.47999999992</c:v>
                </c:pt>
                <c:pt idx="1">
                  <c:v>183788.95999999996</c:v>
                </c:pt>
              </c:numCache>
            </c:numRef>
          </c:val>
          <c:extLst>
            <c:ext xmlns:c16="http://schemas.microsoft.com/office/drawing/2014/chart" uri="{C3380CC4-5D6E-409C-BE32-E72D297353CC}">
              <c16:uniqueId val="{00000004-3E82-4726-B3CB-F0CC488D44D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Final Assignment.xlsx]Sheet1!PivotTable10</c:name>
    <c:fmtId val="3"/>
  </c:pivotSource>
  <c:chart>
    <c:title>
      <c:tx>
        <c:rich>
          <a:bodyPr rot="0" spcFirstLastPara="1" vertOverflow="ellipsis" vert="horz" wrap="square" anchor="ctr" anchorCtr="1"/>
          <a:lstStyle/>
          <a:p>
            <a:pPr>
              <a:defRPr sz="1400" b="0" i="0" u="none" strike="noStrike" kern="1200" spc="0" baseline="0">
                <a:ln>
                  <a:solidFill>
                    <a:schemeClr val="accent1"/>
                  </a:solidFill>
                </a:ln>
                <a:solidFill>
                  <a:schemeClr val="tx1"/>
                </a:solidFill>
                <a:latin typeface="+mn-lt"/>
                <a:ea typeface="+mn-ea"/>
                <a:cs typeface="+mn-cs"/>
              </a:defRPr>
            </a:pPr>
            <a:r>
              <a:rPr lang="en-IN">
                <a:ln>
                  <a:solidFill>
                    <a:schemeClr val="accent1"/>
                  </a:solidFill>
                </a:ln>
                <a:solidFill>
                  <a:schemeClr val="tx1"/>
                </a:solidFill>
              </a:rPr>
              <a:t>PROFIT</a:t>
            </a:r>
            <a:r>
              <a:rPr lang="en-IN" baseline="0">
                <a:ln>
                  <a:solidFill>
                    <a:schemeClr val="accent1"/>
                  </a:solidFill>
                </a:ln>
                <a:solidFill>
                  <a:schemeClr val="tx1"/>
                </a:solidFill>
              </a:rPr>
              <a:t> BY PRODUCT </a:t>
            </a:r>
            <a:endParaRPr lang="en-IN">
              <a:ln>
                <a:solidFill>
                  <a:schemeClr val="accent1"/>
                </a:solidFill>
              </a:ln>
              <a:solidFill>
                <a:schemeClr val="tx1"/>
              </a:solidFill>
            </a:endParaRPr>
          </a:p>
        </c:rich>
      </c:tx>
      <c:overlay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0" i="0" u="none" strike="noStrike" kern="1200" spc="0" baseline="0">
              <a:ln>
                <a:solidFill>
                  <a:schemeClr val="accent1"/>
                </a:solidFill>
              </a:ln>
              <a:solidFill>
                <a:schemeClr val="tx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Sheet1!$G$3</c:f>
              <c:strCache>
                <c:ptCount val="1"/>
                <c:pt idx="0">
                  <c:v>Total</c:v>
                </c:pt>
              </c:strCache>
            </c:strRef>
          </c:tx>
          <c:spPr>
            <a:solidFill>
              <a:schemeClr val="accent1"/>
            </a:solidFill>
            <a:ln>
              <a:noFill/>
            </a:ln>
            <a:effectLst/>
          </c:spPr>
          <c:invertIfNegative val="0"/>
          <c:cat>
            <c:strRef>
              <c:f>Sheet1!$F$4:$F$54</c:f>
              <c:strCache>
                <c:ptCount val="50"/>
                <c:pt idx="0">
                  <c:v>P1006</c:v>
                </c:pt>
                <c:pt idx="1">
                  <c:v>P4001</c:v>
                </c:pt>
                <c:pt idx="2">
                  <c:v>P4006</c:v>
                </c:pt>
                <c:pt idx="3">
                  <c:v>P1005</c:v>
                </c:pt>
                <c:pt idx="4">
                  <c:v>P4010</c:v>
                </c:pt>
                <c:pt idx="5">
                  <c:v>P5009</c:v>
                </c:pt>
                <c:pt idx="6">
                  <c:v>P2006</c:v>
                </c:pt>
                <c:pt idx="7">
                  <c:v>P1010</c:v>
                </c:pt>
                <c:pt idx="8">
                  <c:v>P3006</c:v>
                </c:pt>
                <c:pt idx="9">
                  <c:v>P3009</c:v>
                </c:pt>
                <c:pt idx="10">
                  <c:v>P2009</c:v>
                </c:pt>
                <c:pt idx="11">
                  <c:v>P2001</c:v>
                </c:pt>
                <c:pt idx="12">
                  <c:v>P3010</c:v>
                </c:pt>
                <c:pt idx="13">
                  <c:v>P4005</c:v>
                </c:pt>
                <c:pt idx="14">
                  <c:v>P2005</c:v>
                </c:pt>
                <c:pt idx="15">
                  <c:v>P1001</c:v>
                </c:pt>
                <c:pt idx="16">
                  <c:v>P4009</c:v>
                </c:pt>
                <c:pt idx="17">
                  <c:v>P5004</c:v>
                </c:pt>
                <c:pt idx="18">
                  <c:v>P2008</c:v>
                </c:pt>
                <c:pt idx="19">
                  <c:v>P5003</c:v>
                </c:pt>
                <c:pt idx="20">
                  <c:v>P5001</c:v>
                </c:pt>
                <c:pt idx="21">
                  <c:v>P3003</c:v>
                </c:pt>
                <c:pt idx="22">
                  <c:v>P5008</c:v>
                </c:pt>
                <c:pt idx="23">
                  <c:v>P1002</c:v>
                </c:pt>
                <c:pt idx="24">
                  <c:v>P3007</c:v>
                </c:pt>
                <c:pt idx="25">
                  <c:v>P3004</c:v>
                </c:pt>
                <c:pt idx="26">
                  <c:v>P5006</c:v>
                </c:pt>
                <c:pt idx="27">
                  <c:v>P1004</c:v>
                </c:pt>
                <c:pt idx="28">
                  <c:v>P2004</c:v>
                </c:pt>
                <c:pt idx="29">
                  <c:v>P2007</c:v>
                </c:pt>
                <c:pt idx="30">
                  <c:v>P3005</c:v>
                </c:pt>
                <c:pt idx="31">
                  <c:v>P5010</c:v>
                </c:pt>
                <c:pt idx="32">
                  <c:v>P2010</c:v>
                </c:pt>
                <c:pt idx="33">
                  <c:v>P1003</c:v>
                </c:pt>
                <c:pt idx="34">
                  <c:v>P2003</c:v>
                </c:pt>
                <c:pt idx="35">
                  <c:v>P4008</c:v>
                </c:pt>
                <c:pt idx="36">
                  <c:v>P5002</c:v>
                </c:pt>
                <c:pt idx="37">
                  <c:v>P3008</c:v>
                </c:pt>
                <c:pt idx="38">
                  <c:v>P5005</c:v>
                </c:pt>
                <c:pt idx="39">
                  <c:v>P3001</c:v>
                </c:pt>
                <c:pt idx="40">
                  <c:v>P4003</c:v>
                </c:pt>
                <c:pt idx="41">
                  <c:v>P1008</c:v>
                </c:pt>
                <c:pt idx="42">
                  <c:v>P1009</c:v>
                </c:pt>
                <c:pt idx="43">
                  <c:v>P2002</c:v>
                </c:pt>
                <c:pt idx="44">
                  <c:v>P1007</c:v>
                </c:pt>
                <c:pt idx="45">
                  <c:v>P3002</c:v>
                </c:pt>
                <c:pt idx="46">
                  <c:v>P4007</c:v>
                </c:pt>
                <c:pt idx="47">
                  <c:v>P4004</c:v>
                </c:pt>
                <c:pt idx="48">
                  <c:v>P5007</c:v>
                </c:pt>
                <c:pt idx="49">
                  <c:v>P4002</c:v>
                </c:pt>
              </c:strCache>
            </c:strRef>
          </c:cat>
          <c:val>
            <c:numRef>
              <c:f>Sheet1!$G$4:$G$54</c:f>
              <c:numCache>
                <c:formatCode>_ "₹"\ * #,##0_ ;_ "₹"\ * \-#,##0_ ;_ "₹"\ * "-"??_ ;_ @_ </c:formatCode>
                <c:ptCount val="50"/>
                <c:pt idx="0">
                  <c:v>9833.2000000000044</c:v>
                </c:pt>
                <c:pt idx="1">
                  <c:v>7102.72</c:v>
                </c:pt>
                <c:pt idx="2">
                  <c:v>6453.2000000000007</c:v>
                </c:pt>
                <c:pt idx="3">
                  <c:v>5234.880000000001</c:v>
                </c:pt>
                <c:pt idx="4">
                  <c:v>4974.9000000000015</c:v>
                </c:pt>
                <c:pt idx="5">
                  <c:v>4855.2</c:v>
                </c:pt>
                <c:pt idx="6">
                  <c:v>4375.7999999999984</c:v>
                </c:pt>
                <c:pt idx="7">
                  <c:v>4130.3400000000011</c:v>
                </c:pt>
                <c:pt idx="8">
                  <c:v>4013.099999999999</c:v>
                </c:pt>
                <c:pt idx="9">
                  <c:v>3876.5999999999995</c:v>
                </c:pt>
                <c:pt idx="10">
                  <c:v>3515.4000000000005</c:v>
                </c:pt>
                <c:pt idx="11">
                  <c:v>3394.5600000000004</c:v>
                </c:pt>
                <c:pt idx="12">
                  <c:v>3059.0000000000005</c:v>
                </c:pt>
                <c:pt idx="13">
                  <c:v>3025.8000000000006</c:v>
                </c:pt>
                <c:pt idx="14">
                  <c:v>2927.4000000000005</c:v>
                </c:pt>
                <c:pt idx="15">
                  <c:v>2571.5200000000013</c:v>
                </c:pt>
                <c:pt idx="16">
                  <c:v>2401.0000000000009</c:v>
                </c:pt>
                <c:pt idx="17">
                  <c:v>1918.2800000000004</c:v>
                </c:pt>
                <c:pt idx="18">
                  <c:v>1742.3000000000011</c:v>
                </c:pt>
                <c:pt idx="19">
                  <c:v>1545.4600000000003</c:v>
                </c:pt>
                <c:pt idx="20">
                  <c:v>1534.72</c:v>
                </c:pt>
                <c:pt idx="21">
                  <c:v>1498.1399999999994</c:v>
                </c:pt>
                <c:pt idx="22">
                  <c:v>1476.0000000000016</c:v>
                </c:pt>
                <c:pt idx="23">
                  <c:v>1474.1999999999987</c:v>
                </c:pt>
                <c:pt idx="24">
                  <c:v>1436.3999999999994</c:v>
                </c:pt>
                <c:pt idx="25">
                  <c:v>1343.6800000000007</c:v>
                </c:pt>
                <c:pt idx="26">
                  <c:v>1216.7999999999995</c:v>
                </c:pt>
                <c:pt idx="27">
                  <c:v>923.00000000000045</c:v>
                </c:pt>
                <c:pt idx="28">
                  <c:v>891.7999999999995</c:v>
                </c:pt>
                <c:pt idx="29">
                  <c:v>724.1999999999997</c:v>
                </c:pt>
                <c:pt idx="30">
                  <c:v>678.96000000000026</c:v>
                </c:pt>
                <c:pt idx="31">
                  <c:v>507.83999999999992</c:v>
                </c:pt>
                <c:pt idx="32">
                  <c:v>492.2000000000001</c:v>
                </c:pt>
                <c:pt idx="33">
                  <c:v>418.87999999999971</c:v>
                </c:pt>
                <c:pt idx="34">
                  <c:v>405.71999999999969</c:v>
                </c:pt>
                <c:pt idx="35">
                  <c:v>384.3</c:v>
                </c:pt>
                <c:pt idx="36">
                  <c:v>383.39999999999986</c:v>
                </c:pt>
                <c:pt idx="37">
                  <c:v>351.99999999999994</c:v>
                </c:pt>
                <c:pt idx="38">
                  <c:v>270.60000000000002</c:v>
                </c:pt>
                <c:pt idx="39">
                  <c:v>266.24000000000007</c:v>
                </c:pt>
                <c:pt idx="40">
                  <c:v>248.6400000000003</c:v>
                </c:pt>
                <c:pt idx="41">
                  <c:v>233.60000000000022</c:v>
                </c:pt>
                <c:pt idx="42">
                  <c:v>203</c:v>
                </c:pt>
                <c:pt idx="43">
                  <c:v>169.92</c:v>
                </c:pt>
                <c:pt idx="44">
                  <c:v>161.99999999999994</c:v>
                </c:pt>
                <c:pt idx="45">
                  <c:v>125.99999999999994</c:v>
                </c:pt>
                <c:pt idx="46">
                  <c:v>95.039999999999992</c:v>
                </c:pt>
                <c:pt idx="47">
                  <c:v>87.10000000000008</c:v>
                </c:pt>
                <c:pt idx="48">
                  <c:v>52.799999999999962</c:v>
                </c:pt>
                <c:pt idx="49">
                  <c:v>33.599999999999994</c:v>
                </c:pt>
              </c:numCache>
            </c:numRef>
          </c:val>
          <c:extLst>
            <c:ext xmlns:c16="http://schemas.microsoft.com/office/drawing/2014/chart" uri="{C3380CC4-5D6E-409C-BE32-E72D297353CC}">
              <c16:uniqueId val="{00000000-9727-4E77-8CE1-5DE640752C0D}"/>
            </c:ext>
          </c:extLst>
        </c:ser>
        <c:dLbls>
          <c:showLegendKey val="0"/>
          <c:showVal val="0"/>
          <c:showCatName val="0"/>
          <c:showSerName val="0"/>
          <c:showPercent val="0"/>
          <c:showBubbleSize val="0"/>
        </c:dLbls>
        <c:gapWidth val="150"/>
        <c:overlap val="100"/>
        <c:axId val="629181407"/>
        <c:axId val="629180447"/>
      </c:barChart>
      <c:catAx>
        <c:axId val="629181407"/>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29180447"/>
        <c:crosses val="autoZero"/>
        <c:auto val="1"/>
        <c:lblAlgn val="ctr"/>
        <c:lblOffset val="100"/>
        <c:noMultiLvlLbl val="0"/>
      </c:catAx>
      <c:valAx>
        <c:axId val="629180447"/>
        <c:scaling>
          <c:orientation val="minMax"/>
        </c:scaling>
        <c:delete val="0"/>
        <c:axPos val="l"/>
        <c:majorGridlines>
          <c:spPr>
            <a:ln w="9525" cap="flat" cmpd="sng" algn="ctr">
              <a:solidFill>
                <a:schemeClr val="tx1">
                  <a:lumMod val="15000"/>
                  <a:lumOff val="85000"/>
                </a:schemeClr>
              </a:solidFill>
              <a:round/>
            </a:ln>
            <a:effectLst/>
          </c:spPr>
        </c:majorGridlines>
        <c:numFmt formatCode="_ &quot;₹&quot;\ * #,##0_ ;_ &quot;₹&quot;\ * \-#,##0_ ;_ &quot;₹&quot;\ * &quot;-&quot;??_ ;_ @_ "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2918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path path="rect">
        <a:fillToRect l="100000" t="100000"/>
      </a:path>
      <a:tileRect r="-100000" b="-10000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704646</xdr:colOff>
      <xdr:row>18</xdr:row>
      <xdr:rowOff>81936</xdr:rowOff>
    </xdr:from>
    <xdr:to>
      <xdr:col>12</xdr:col>
      <xdr:colOff>491613</xdr:colOff>
      <xdr:row>34</xdr:row>
      <xdr:rowOff>88762</xdr:rowOff>
    </xdr:to>
    <xdr:graphicFrame macro="">
      <xdr:nvGraphicFramePr>
        <xdr:cNvPr id="2" name="Chart 1">
          <a:extLst>
            <a:ext uri="{FF2B5EF4-FFF2-40B4-BE49-F238E27FC236}">
              <a16:creationId xmlns:a16="http://schemas.microsoft.com/office/drawing/2014/main" id="{E5DEE82A-2AB4-6133-938C-50A56DA9BA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172062</xdr:colOff>
      <xdr:row>1</xdr:row>
      <xdr:rowOff>55442</xdr:rowOff>
    </xdr:from>
    <xdr:to>
      <xdr:col>21</xdr:col>
      <xdr:colOff>68279</xdr:colOff>
      <xdr:row>12</xdr:row>
      <xdr:rowOff>116076</xdr:rowOff>
    </xdr:to>
    <xdr:graphicFrame macro="">
      <xdr:nvGraphicFramePr>
        <xdr:cNvPr id="4" name="Chart 3">
          <a:extLst>
            <a:ext uri="{FF2B5EF4-FFF2-40B4-BE49-F238E27FC236}">
              <a16:creationId xmlns:a16="http://schemas.microsoft.com/office/drawing/2014/main" id="{D481ADA2-E4BE-FE2B-42A8-D0A0CD36D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960694</xdr:colOff>
      <xdr:row>13</xdr:row>
      <xdr:rowOff>61452</xdr:rowOff>
    </xdr:from>
    <xdr:to>
      <xdr:col>18</xdr:col>
      <xdr:colOff>6828</xdr:colOff>
      <xdr:row>28</xdr:row>
      <xdr:rowOff>6828</xdr:rowOff>
    </xdr:to>
    <xdr:graphicFrame macro="">
      <xdr:nvGraphicFramePr>
        <xdr:cNvPr id="5" name="Chart 4">
          <a:extLst>
            <a:ext uri="{FF2B5EF4-FFF2-40B4-BE49-F238E27FC236}">
              <a16:creationId xmlns:a16="http://schemas.microsoft.com/office/drawing/2014/main" id="{2DCF93B0-A36C-E2A6-2614-1590A49BC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59402</xdr:colOff>
      <xdr:row>35</xdr:row>
      <xdr:rowOff>27313</xdr:rowOff>
    </xdr:from>
    <xdr:to>
      <xdr:col>12</xdr:col>
      <xdr:colOff>908118</xdr:colOff>
      <xdr:row>50</xdr:row>
      <xdr:rowOff>177527</xdr:rowOff>
    </xdr:to>
    <xdr:graphicFrame macro="">
      <xdr:nvGraphicFramePr>
        <xdr:cNvPr id="6" name="Chart 5">
          <a:extLst>
            <a:ext uri="{FF2B5EF4-FFF2-40B4-BE49-F238E27FC236}">
              <a16:creationId xmlns:a16="http://schemas.microsoft.com/office/drawing/2014/main" id="{4FF2F7A4-110D-F7BF-3FE4-13DC169977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20483</xdr:colOff>
      <xdr:row>5</xdr:row>
      <xdr:rowOff>157045</xdr:rowOff>
    </xdr:from>
    <xdr:to>
      <xdr:col>1</xdr:col>
      <xdr:colOff>184354</xdr:colOff>
      <xdr:row>9</xdr:row>
      <xdr:rowOff>75107</xdr:rowOff>
    </xdr:to>
    <xdr:sp macro="" textlink="$A$3">
      <xdr:nvSpPr>
        <xdr:cNvPr id="9" name="Rectangle: Rounded Corners 8">
          <a:extLst>
            <a:ext uri="{FF2B5EF4-FFF2-40B4-BE49-F238E27FC236}">
              <a16:creationId xmlns:a16="http://schemas.microsoft.com/office/drawing/2014/main" id="{EED75414-16DB-E1BE-6109-FB04A27749A1}"/>
            </a:ext>
          </a:extLst>
        </xdr:cNvPr>
        <xdr:cNvSpPr/>
      </xdr:nvSpPr>
      <xdr:spPr>
        <a:xfrm>
          <a:off x="20483" y="1078819"/>
          <a:ext cx="1065161" cy="655482"/>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fld id="{EFF1F002-A79C-47C0-972C-ED059D653EB1}" type="TxLink">
            <a:rPr lang="en-US" sz="1100" b="0" i="0" u="none" strike="noStrike" kern="1200">
              <a:solidFill>
                <a:srgbClr val="000000"/>
              </a:solidFill>
              <a:latin typeface="Calibri"/>
              <a:ea typeface="Calibri"/>
              <a:cs typeface="Calibri"/>
            </a:rPr>
            <a:pPr algn="l"/>
            <a:t>Sum of Selling Value</a:t>
          </a:fld>
          <a:endParaRPr lang="en-IN" sz="1100" kern="1200"/>
        </a:p>
      </xdr:txBody>
    </xdr:sp>
    <xdr:clientData/>
  </xdr:twoCellAnchor>
  <xdr:twoCellAnchor editAs="oneCell">
    <xdr:from>
      <xdr:col>0</xdr:col>
      <xdr:colOff>0</xdr:colOff>
      <xdr:row>10</xdr:row>
      <xdr:rowOff>114300</xdr:rowOff>
    </xdr:from>
    <xdr:to>
      <xdr:col>1</xdr:col>
      <xdr:colOff>545144</xdr:colOff>
      <xdr:row>24</xdr:row>
      <xdr:rowOff>57457</xdr:rowOff>
    </xdr:to>
    <mc:AlternateContent xmlns:mc="http://schemas.openxmlformats.org/markup-compatibility/2006" xmlns:a14="http://schemas.microsoft.com/office/drawing/2010/main">
      <mc:Choice Requires="a14">
        <xdr:graphicFrame macro="">
          <xdr:nvGraphicFramePr>
            <xdr:cNvPr id="10" name="PRODUCT ID">
              <a:extLst>
                <a:ext uri="{FF2B5EF4-FFF2-40B4-BE49-F238E27FC236}">
                  <a16:creationId xmlns:a16="http://schemas.microsoft.com/office/drawing/2014/main" id="{8657B699-F0FC-FB5C-7145-F4F708137191}"/>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0" y="1957848"/>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619637</xdr:colOff>
      <xdr:row>10</xdr:row>
      <xdr:rowOff>109384</xdr:rowOff>
    </xdr:from>
    <xdr:to>
      <xdr:col>3</xdr:col>
      <xdr:colOff>133760</xdr:colOff>
      <xdr:row>24</xdr:row>
      <xdr:rowOff>52541</xdr:rowOff>
    </xdr:to>
    <mc:AlternateContent xmlns:mc="http://schemas.openxmlformats.org/markup-compatibility/2006" xmlns:a14="http://schemas.microsoft.com/office/drawing/2010/main">
      <mc:Choice Requires="a14">
        <xdr:graphicFrame macro="">
          <xdr:nvGraphicFramePr>
            <xdr:cNvPr id="13" name="SALES TYPE">
              <a:extLst>
                <a:ext uri="{FF2B5EF4-FFF2-40B4-BE49-F238E27FC236}">
                  <a16:creationId xmlns:a16="http://schemas.microsoft.com/office/drawing/2014/main" id="{03117852-B7EF-92DA-D2DD-D2EFF50D9510}"/>
                </a:ext>
              </a:extLst>
            </xdr:cNvPr>
            <xdr:cNvGraphicFramePr/>
          </xdr:nvGraphicFramePr>
          <xdr:xfrm>
            <a:off x="0" y="0"/>
            <a:ext cx="0" cy="0"/>
          </xdr:xfrm>
          <a:graphic>
            <a:graphicData uri="http://schemas.microsoft.com/office/drawing/2010/slicer">
              <sle:slicer xmlns:sle="http://schemas.microsoft.com/office/drawing/2010/slicer" name="SALES TYPE"/>
            </a:graphicData>
          </a:graphic>
        </xdr:graphicFrame>
      </mc:Choice>
      <mc:Fallback xmlns="">
        <xdr:sp macro="" textlink="">
          <xdr:nvSpPr>
            <xdr:cNvPr id="0" name=""/>
            <xdr:cNvSpPr>
              <a:spLocks noTextEdit="1"/>
            </xdr:cNvSpPr>
          </xdr:nvSpPr>
          <xdr:spPr>
            <a:xfrm>
              <a:off x="1903293" y="1952932"/>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191661</xdr:colOff>
      <xdr:row>11</xdr:row>
      <xdr:rowOff>102419</xdr:rowOff>
    </xdr:from>
    <xdr:to>
      <xdr:col>4</xdr:col>
      <xdr:colOff>703279</xdr:colOff>
      <xdr:row>20</xdr:row>
      <xdr:rowOff>81936</xdr:rowOff>
    </xdr:to>
    <mc:AlternateContent xmlns:mc="http://schemas.openxmlformats.org/markup-compatibility/2006" xmlns:a14="http://schemas.microsoft.com/office/drawing/2010/main">
      <mc:Choice Requires="a14">
        <xdr:graphicFrame macro="">
          <xdr:nvGraphicFramePr>
            <xdr:cNvPr id="14" name="PAYMENT MODE">
              <a:extLst>
                <a:ext uri="{FF2B5EF4-FFF2-40B4-BE49-F238E27FC236}">
                  <a16:creationId xmlns:a16="http://schemas.microsoft.com/office/drawing/2014/main" id="{1394EB4B-D4AC-C60F-3226-E0E90EE72EDF}"/>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3789994" y="2130322"/>
              <a:ext cx="1262694" cy="16387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541389</xdr:colOff>
      <xdr:row>4</xdr:row>
      <xdr:rowOff>123041</xdr:rowOff>
    </xdr:from>
    <xdr:to>
      <xdr:col>4</xdr:col>
      <xdr:colOff>484785</xdr:colOff>
      <xdr:row>9</xdr:row>
      <xdr:rowOff>61452</xdr:rowOff>
    </xdr:to>
    <mc:AlternateContent xmlns:mc="http://schemas.openxmlformats.org/markup-compatibility/2006" xmlns:tsle="http://schemas.microsoft.com/office/drawing/2012/timeslicer">
      <mc:Choice Requires="tsle">
        <xdr:graphicFrame macro="">
          <xdr:nvGraphicFramePr>
            <xdr:cNvPr id="15" name="DATE">
              <a:extLst>
                <a:ext uri="{FF2B5EF4-FFF2-40B4-BE49-F238E27FC236}">
                  <a16:creationId xmlns:a16="http://schemas.microsoft.com/office/drawing/2014/main" id="{D3B23B41-11FF-C439-7436-D5DC9314154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825045" y="860460"/>
              <a:ext cx="3009149" cy="86018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50801</xdr:colOff>
      <xdr:row>9</xdr:row>
      <xdr:rowOff>38100</xdr:rowOff>
    </xdr:from>
    <xdr:to>
      <xdr:col>5</xdr:col>
      <xdr:colOff>539750</xdr:colOff>
      <xdr:row>21</xdr:row>
      <xdr:rowOff>95250</xdr:rowOff>
    </xdr:to>
    <xdr:graphicFrame macro="">
      <xdr:nvGraphicFramePr>
        <xdr:cNvPr id="2" name="Chart 1">
          <a:extLst>
            <a:ext uri="{FF2B5EF4-FFF2-40B4-BE49-F238E27FC236}">
              <a16:creationId xmlns:a16="http://schemas.microsoft.com/office/drawing/2014/main" id="{81426FB4-BAE7-44F3-A3DF-D1B678738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9</xdr:row>
      <xdr:rowOff>76200</xdr:rowOff>
    </xdr:from>
    <xdr:to>
      <xdr:col>11</xdr:col>
      <xdr:colOff>101600</xdr:colOff>
      <xdr:row>21</xdr:row>
      <xdr:rowOff>69850</xdr:rowOff>
    </xdr:to>
    <xdr:graphicFrame macro="">
      <xdr:nvGraphicFramePr>
        <xdr:cNvPr id="3" name="Chart 2">
          <a:extLst>
            <a:ext uri="{FF2B5EF4-FFF2-40B4-BE49-F238E27FC236}">
              <a16:creationId xmlns:a16="http://schemas.microsoft.com/office/drawing/2014/main" id="{4C629DC3-AD72-4CD0-A93D-ACC405B1B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69850</xdr:colOff>
      <xdr:row>22</xdr:row>
      <xdr:rowOff>31750</xdr:rowOff>
    </xdr:from>
    <xdr:to>
      <xdr:col>5</xdr:col>
      <xdr:colOff>273050</xdr:colOff>
      <xdr:row>34</xdr:row>
      <xdr:rowOff>82550</xdr:rowOff>
    </xdr:to>
    <xdr:graphicFrame macro="">
      <xdr:nvGraphicFramePr>
        <xdr:cNvPr id="4" name="Chart 3">
          <a:extLst>
            <a:ext uri="{FF2B5EF4-FFF2-40B4-BE49-F238E27FC236}">
              <a16:creationId xmlns:a16="http://schemas.microsoft.com/office/drawing/2014/main" id="{17C6A4C1-A3EC-42A1-9A1A-0E79A18F5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558800</xdr:colOff>
      <xdr:row>22</xdr:row>
      <xdr:rowOff>44451</xdr:rowOff>
    </xdr:from>
    <xdr:to>
      <xdr:col>10</xdr:col>
      <xdr:colOff>444500</xdr:colOff>
      <xdr:row>33</xdr:row>
      <xdr:rowOff>82551</xdr:rowOff>
    </xdr:to>
    <xdr:graphicFrame macro="">
      <xdr:nvGraphicFramePr>
        <xdr:cNvPr id="5" name="Chart 4">
          <a:extLst>
            <a:ext uri="{FF2B5EF4-FFF2-40B4-BE49-F238E27FC236}">
              <a16:creationId xmlns:a16="http://schemas.microsoft.com/office/drawing/2014/main" id="{78FD7119-2213-4EBC-80D1-5BE7C46A9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139700</xdr:rowOff>
    </xdr:from>
    <xdr:to>
      <xdr:col>18</xdr:col>
      <xdr:colOff>101600</xdr:colOff>
      <xdr:row>2</xdr:row>
      <xdr:rowOff>152400</xdr:rowOff>
    </xdr:to>
    <xdr:sp macro="" textlink="">
      <xdr:nvSpPr>
        <xdr:cNvPr id="6" name="Rectangle: Rounded Corners 5">
          <a:extLst>
            <a:ext uri="{FF2B5EF4-FFF2-40B4-BE49-F238E27FC236}">
              <a16:creationId xmlns:a16="http://schemas.microsoft.com/office/drawing/2014/main" id="{1CFFD620-3ABA-4F63-2424-79F12B68E884}"/>
            </a:ext>
          </a:extLst>
        </xdr:cNvPr>
        <xdr:cNvSpPr/>
      </xdr:nvSpPr>
      <xdr:spPr>
        <a:xfrm>
          <a:off x="0" y="139700"/>
          <a:ext cx="11074400" cy="381000"/>
        </a:xfrm>
        <a:prstGeom prst="roundRect">
          <a:avLst>
            <a:gd name="adj" fmla="val 50000"/>
          </a:avLst>
        </a:prstGeom>
        <a:solidFill>
          <a:schemeClr val="accent4">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IN" sz="1400" b="1" kern="1200"/>
            <a:t>INTERACTIVE SALES PERFORMANCE DASHBOARD</a:t>
          </a:r>
        </a:p>
      </xdr:txBody>
    </xdr:sp>
    <xdr:clientData/>
  </xdr:twoCellAnchor>
  <xdr:twoCellAnchor>
    <xdr:from>
      <xdr:col>0</xdr:col>
      <xdr:colOff>38100</xdr:colOff>
      <xdr:row>3</xdr:row>
      <xdr:rowOff>114300</xdr:rowOff>
    </xdr:from>
    <xdr:to>
      <xdr:col>2</xdr:col>
      <xdr:colOff>107950</xdr:colOff>
      <xdr:row>7</xdr:row>
      <xdr:rowOff>127000</xdr:rowOff>
    </xdr:to>
    <xdr:sp macro="" textlink="">
      <xdr:nvSpPr>
        <xdr:cNvPr id="7" name="Rectangle: Rounded Corners 6">
          <a:extLst>
            <a:ext uri="{FF2B5EF4-FFF2-40B4-BE49-F238E27FC236}">
              <a16:creationId xmlns:a16="http://schemas.microsoft.com/office/drawing/2014/main" id="{793AA6C4-0FBF-C9AA-C285-9151BFDEDE4A}"/>
            </a:ext>
          </a:extLst>
        </xdr:cNvPr>
        <xdr:cNvSpPr/>
      </xdr:nvSpPr>
      <xdr:spPr>
        <a:xfrm>
          <a:off x="38100" y="666750"/>
          <a:ext cx="1289050" cy="749300"/>
        </a:xfrm>
        <a:prstGeom prst="roundRect">
          <a:avLst/>
        </a:prstGeom>
        <a:solidFill>
          <a:schemeClr val="accent4">
            <a:lumMod val="20000"/>
            <a:lumOff val="80000"/>
          </a:schemeClr>
        </a:solidFill>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IN" sz="1200" b="1" kern="1200">
              <a:solidFill>
                <a:schemeClr val="tx1"/>
              </a:solidFill>
              <a:latin typeface="+mn-lt"/>
              <a:ea typeface="+mn-ea"/>
              <a:cs typeface="+mn-cs"/>
            </a:rPr>
            <a:t>TOTAL</a:t>
          </a:r>
          <a:r>
            <a:rPr lang="en-IN" sz="1200" b="1" kern="1200" baseline="0">
              <a:solidFill>
                <a:schemeClr val="tx1"/>
              </a:solidFill>
              <a:latin typeface="+mn-lt"/>
              <a:ea typeface="+mn-ea"/>
              <a:cs typeface="+mn-cs"/>
            </a:rPr>
            <a:t> REVENUE</a:t>
          </a:r>
          <a:r>
            <a:rPr lang="en-IN" sz="1200" b="1" i="0" u="none" strike="noStrike">
              <a:solidFill>
                <a:schemeClr val="tx1"/>
              </a:solidFill>
              <a:effectLst/>
              <a:latin typeface="+mn-lt"/>
              <a:ea typeface="+mn-ea"/>
              <a:cs typeface="+mn-cs"/>
            </a:rPr>
            <a:t>  </a:t>
          </a:r>
          <a:endParaRPr lang="en-IN" sz="1200" b="1" kern="1200" baseline="0">
            <a:solidFill>
              <a:schemeClr val="tx1"/>
            </a:solidFill>
            <a:latin typeface="+mn-lt"/>
            <a:ea typeface="+mn-ea"/>
            <a:cs typeface="+mn-cs"/>
          </a:endParaRPr>
        </a:p>
        <a:p>
          <a:pPr marL="0" indent="0" algn="ctr"/>
          <a:r>
            <a:rPr lang="en-IN" sz="1200" b="0" i="0" u="none" strike="noStrike">
              <a:solidFill>
                <a:schemeClr val="dk1"/>
              </a:solidFill>
              <a:effectLst/>
              <a:latin typeface="+mn-lt"/>
              <a:ea typeface="+mn-ea"/>
              <a:cs typeface="+mn-cs"/>
            </a:rPr>
            <a:t> </a:t>
          </a:r>
          <a:r>
            <a:rPr lang="en-IN" sz="1200" b="0" i="0" u="none" strike="noStrike">
              <a:solidFill>
                <a:schemeClr val="accent1">
                  <a:lumMod val="50000"/>
                </a:schemeClr>
              </a:solidFill>
              <a:effectLst/>
              <a:latin typeface="+mn-lt"/>
              <a:ea typeface="+mn-ea"/>
              <a:cs typeface="+mn-cs"/>
            </a:rPr>
            <a:t>₹       8,71,641 </a:t>
          </a:r>
          <a:endParaRPr lang="en-IN" sz="1200" kern="1200">
            <a:solidFill>
              <a:schemeClr val="accent1">
                <a:lumMod val="50000"/>
              </a:schemeClr>
            </a:solidFill>
            <a:latin typeface="+mn-lt"/>
            <a:ea typeface="+mn-ea"/>
            <a:cs typeface="+mn-cs"/>
          </a:endParaRPr>
        </a:p>
        <a:p>
          <a:pPr marL="0" indent="0" algn="ctr"/>
          <a:r>
            <a:rPr lang="en-IN" sz="1200" b="0" i="0" u="none" strike="noStrike">
              <a:solidFill>
                <a:schemeClr val="dk1"/>
              </a:solidFill>
              <a:effectLst/>
              <a:latin typeface="+mn-lt"/>
              <a:ea typeface="+mn-ea"/>
              <a:cs typeface="+mn-cs"/>
            </a:rPr>
            <a:t> </a:t>
          </a:r>
          <a:endParaRPr lang="en-IN" sz="1200" kern="1200">
            <a:solidFill>
              <a:schemeClr val="dk1"/>
            </a:solidFill>
            <a:latin typeface="+mn-lt"/>
            <a:ea typeface="+mn-ea"/>
            <a:cs typeface="+mn-cs"/>
          </a:endParaRPr>
        </a:p>
      </xdr:txBody>
    </xdr:sp>
    <xdr:clientData/>
  </xdr:twoCellAnchor>
  <xdr:twoCellAnchor editAs="oneCell">
    <xdr:from>
      <xdr:col>16</xdr:col>
      <xdr:colOff>88900</xdr:colOff>
      <xdr:row>3</xdr:row>
      <xdr:rowOff>146051</xdr:rowOff>
    </xdr:from>
    <xdr:to>
      <xdr:col>18</xdr:col>
      <xdr:colOff>82550</xdr:colOff>
      <xdr:row>11</xdr:row>
      <xdr:rowOff>114300</xdr:rowOff>
    </xdr:to>
    <mc:AlternateContent xmlns:mc="http://schemas.openxmlformats.org/markup-compatibility/2006" xmlns:a14="http://schemas.microsoft.com/office/drawing/2010/main">
      <mc:Choice Requires="a14">
        <xdr:graphicFrame macro="">
          <xdr:nvGraphicFramePr>
            <xdr:cNvPr id="8" name="PRODUCT ID 1">
              <a:extLst>
                <a:ext uri="{FF2B5EF4-FFF2-40B4-BE49-F238E27FC236}">
                  <a16:creationId xmlns:a16="http://schemas.microsoft.com/office/drawing/2014/main" id="{C4DEDFFB-A7C8-4ABD-B59D-5A08C029AFCB}"/>
                </a:ext>
              </a:extLst>
            </xdr:cNvPr>
            <xdr:cNvGraphicFramePr/>
          </xdr:nvGraphicFramePr>
          <xdr:xfrm>
            <a:off x="0" y="0"/>
            <a:ext cx="0" cy="0"/>
          </xdr:xfrm>
          <a:graphic>
            <a:graphicData uri="http://schemas.microsoft.com/office/drawing/2010/slicer">
              <sle:slicer xmlns:sle="http://schemas.microsoft.com/office/drawing/2010/slicer" name="PRODUCT ID 1"/>
            </a:graphicData>
          </a:graphic>
        </xdr:graphicFrame>
      </mc:Choice>
      <mc:Fallback xmlns="">
        <xdr:sp macro="" textlink="">
          <xdr:nvSpPr>
            <xdr:cNvPr id="0" name=""/>
            <xdr:cNvSpPr>
              <a:spLocks noTextEdit="1"/>
            </xdr:cNvSpPr>
          </xdr:nvSpPr>
          <xdr:spPr>
            <a:xfrm>
              <a:off x="9842500" y="698501"/>
              <a:ext cx="1212850" cy="1441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222250</xdr:colOff>
      <xdr:row>3</xdr:row>
      <xdr:rowOff>120651</xdr:rowOff>
    </xdr:from>
    <xdr:to>
      <xdr:col>14</xdr:col>
      <xdr:colOff>19050</xdr:colOff>
      <xdr:row>11</xdr:row>
      <xdr:rowOff>107951</xdr:rowOff>
    </xdr:to>
    <mc:AlternateContent xmlns:mc="http://schemas.openxmlformats.org/markup-compatibility/2006" xmlns:a14="http://schemas.microsoft.com/office/drawing/2010/main">
      <mc:Choice Requires="a14">
        <xdr:graphicFrame macro="">
          <xdr:nvGraphicFramePr>
            <xdr:cNvPr id="9" name="SALES TYPE 1">
              <a:extLst>
                <a:ext uri="{FF2B5EF4-FFF2-40B4-BE49-F238E27FC236}">
                  <a16:creationId xmlns:a16="http://schemas.microsoft.com/office/drawing/2014/main" id="{510F3CB1-B2C2-4687-BA75-7F20F388BA29}"/>
                </a:ext>
              </a:extLst>
            </xdr:cNvPr>
            <xdr:cNvGraphicFramePr/>
          </xdr:nvGraphicFramePr>
          <xdr:xfrm>
            <a:off x="0" y="0"/>
            <a:ext cx="0" cy="0"/>
          </xdr:xfrm>
          <a:graphic>
            <a:graphicData uri="http://schemas.microsoft.com/office/drawing/2010/slicer">
              <sle:slicer xmlns:sle="http://schemas.microsoft.com/office/drawing/2010/slicer" name="SALES TYPE 1"/>
            </a:graphicData>
          </a:graphic>
        </xdr:graphicFrame>
      </mc:Choice>
      <mc:Fallback xmlns="">
        <xdr:sp macro="" textlink="">
          <xdr:nvSpPr>
            <xdr:cNvPr id="0" name=""/>
            <xdr:cNvSpPr>
              <a:spLocks noTextEdit="1"/>
            </xdr:cNvSpPr>
          </xdr:nvSpPr>
          <xdr:spPr>
            <a:xfrm>
              <a:off x="7537450" y="673101"/>
              <a:ext cx="1016000" cy="1460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127000</xdr:colOff>
      <xdr:row>3</xdr:row>
      <xdr:rowOff>152401</xdr:rowOff>
    </xdr:from>
    <xdr:to>
      <xdr:col>16</xdr:col>
      <xdr:colOff>12700</xdr:colOff>
      <xdr:row>11</xdr:row>
      <xdr:rowOff>107951</xdr:rowOff>
    </xdr:to>
    <mc:AlternateContent xmlns:mc="http://schemas.openxmlformats.org/markup-compatibility/2006" xmlns:a14="http://schemas.microsoft.com/office/drawing/2010/main">
      <mc:Choice Requires="a14">
        <xdr:graphicFrame macro="">
          <xdr:nvGraphicFramePr>
            <xdr:cNvPr id="10" name="PAYMENT MODE 1">
              <a:extLst>
                <a:ext uri="{FF2B5EF4-FFF2-40B4-BE49-F238E27FC236}">
                  <a16:creationId xmlns:a16="http://schemas.microsoft.com/office/drawing/2014/main" id="{4EB73B8E-F935-440A-B25B-AFEAB872898B}"/>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8661400" y="704851"/>
              <a:ext cx="1104900" cy="1428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241300</xdr:colOff>
      <xdr:row>3</xdr:row>
      <xdr:rowOff>127000</xdr:rowOff>
    </xdr:from>
    <xdr:to>
      <xdr:col>4</xdr:col>
      <xdr:colOff>311150</xdr:colOff>
      <xdr:row>7</xdr:row>
      <xdr:rowOff>146050</xdr:rowOff>
    </xdr:to>
    <xdr:sp macro="" textlink="">
      <xdr:nvSpPr>
        <xdr:cNvPr id="11" name="Rectangle: Rounded Corners 10">
          <a:extLst>
            <a:ext uri="{FF2B5EF4-FFF2-40B4-BE49-F238E27FC236}">
              <a16:creationId xmlns:a16="http://schemas.microsoft.com/office/drawing/2014/main" id="{27A971F1-8330-4CA4-9367-EBA4D5BBE591}"/>
            </a:ext>
          </a:extLst>
        </xdr:cNvPr>
        <xdr:cNvSpPr/>
      </xdr:nvSpPr>
      <xdr:spPr>
        <a:xfrm>
          <a:off x="1460500" y="679450"/>
          <a:ext cx="1289050" cy="755650"/>
        </a:xfrm>
        <a:prstGeom prst="roundRect">
          <a:avLst/>
        </a:prstGeom>
        <a:solidFill>
          <a:schemeClr val="accent4">
            <a:lumMod val="20000"/>
            <a:lumOff val="80000"/>
          </a:schemeClr>
        </a:solidFill>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IN" sz="1200" b="1" kern="1200">
              <a:solidFill>
                <a:schemeClr val="tx1"/>
              </a:solidFill>
              <a:latin typeface="+mn-lt"/>
              <a:ea typeface="+mn-ea"/>
              <a:cs typeface="+mn-cs"/>
            </a:rPr>
            <a:t>TOTAL  PROFIT </a:t>
          </a:r>
        </a:p>
        <a:p>
          <a:pPr marL="0" indent="0" algn="ctr"/>
          <a:r>
            <a:rPr lang="en-IN" sz="1100" b="0" i="0" u="none" strike="noStrike">
              <a:solidFill>
                <a:schemeClr val="dk1"/>
              </a:solidFill>
              <a:effectLst/>
              <a:latin typeface="+mn-lt"/>
              <a:ea typeface="+mn-ea"/>
              <a:cs typeface="+mn-cs"/>
            </a:rPr>
            <a:t> </a:t>
          </a:r>
          <a:r>
            <a:rPr lang="en-IN" sz="1200" b="0" i="0" u="none" strike="noStrike">
              <a:solidFill>
                <a:schemeClr val="accent1">
                  <a:lumMod val="75000"/>
                </a:schemeClr>
              </a:solidFill>
              <a:effectLst/>
              <a:latin typeface="+mn-lt"/>
              <a:ea typeface="+mn-ea"/>
              <a:cs typeface="+mn-cs"/>
            </a:rPr>
            <a:t>₹     1,98,083 </a:t>
          </a:r>
          <a:r>
            <a:rPr lang="en-IN" sz="1200" kern="1200">
              <a:solidFill>
                <a:schemeClr val="accent1">
                  <a:lumMod val="75000"/>
                </a:schemeClr>
              </a:solidFill>
              <a:latin typeface="+mn-lt"/>
              <a:ea typeface="+mn-ea"/>
              <a:cs typeface="+mn-cs"/>
            </a:rPr>
            <a:t>      </a:t>
          </a:r>
        </a:p>
        <a:p>
          <a:pPr marL="0" indent="0" algn="ctr"/>
          <a:r>
            <a:rPr lang="en-IN" sz="1200" kern="1200">
              <a:solidFill>
                <a:schemeClr val="tx1"/>
              </a:solidFill>
              <a:latin typeface="+mn-lt"/>
              <a:ea typeface="+mn-ea"/>
              <a:cs typeface="+mn-cs"/>
            </a:rPr>
            <a:t> </a:t>
          </a:r>
        </a:p>
      </xdr:txBody>
    </xdr:sp>
    <xdr:clientData/>
  </xdr:twoCellAnchor>
  <xdr:twoCellAnchor>
    <xdr:from>
      <xdr:col>4</xdr:col>
      <xdr:colOff>527050</xdr:colOff>
      <xdr:row>3</xdr:row>
      <xdr:rowOff>152400</xdr:rowOff>
    </xdr:from>
    <xdr:to>
      <xdr:col>6</xdr:col>
      <xdr:colOff>596900</xdr:colOff>
      <xdr:row>7</xdr:row>
      <xdr:rowOff>139700</xdr:rowOff>
    </xdr:to>
    <xdr:sp macro="" textlink="">
      <xdr:nvSpPr>
        <xdr:cNvPr id="13" name="Rectangle: Rounded Corners 12">
          <a:extLst>
            <a:ext uri="{FF2B5EF4-FFF2-40B4-BE49-F238E27FC236}">
              <a16:creationId xmlns:a16="http://schemas.microsoft.com/office/drawing/2014/main" id="{FA55C56A-2EA8-4BCA-81F6-4A314621F453}"/>
            </a:ext>
          </a:extLst>
        </xdr:cNvPr>
        <xdr:cNvSpPr/>
      </xdr:nvSpPr>
      <xdr:spPr>
        <a:xfrm>
          <a:off x="2965450" y="704850"/>
          <a:ext cx="1289050" cy="723900"/>
        </a:xfrm>
        <a:prstGeom prst="roundRect">
          <a:avLst/>
        </a:prstGeom>
        <a:solidFill>
          <a:schemeClr val="accent4">
            <a:lumMod val="20000"/>
            <a:lumOff val="80000"/>
          </a:schemeClr>
        </a:solidFill>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IN" sz="1200" b="1" kern="1200">
              <a:solidFill>
                <a:schemeClr val="tx1"/>
              </a:solidFill>
              <a:latin typeface="+mn-lt"/>
              <a:ea typeface="+mn-ea"/>
              <a:cs typeface="+mn-cs"/>
            </a:rPr>
            <a:t>TOTAL QTY  SOLD</a:t>
          </a:r>
        </a:p>
        <a:p>
          <a:pPr marL="0" indent="0" algn="ctr"/>
          <a:r>
            <a:rPr lang="en-IN" sz="1200" b="0" i="0" u="none" strike="noStrike">
              <a:solidFill>
                <a:schemeClr val="accent1">
                  <a:lumMod val="75000"/>
                </a:schemeClr>
              </a:solidFill>
              <a:effectLst/>
              <a:latin typeface="+mn-lt"/>
              <a:ea typeface="+mn-ea"/>
              <a:cs typeface="+mn-cs"/>
            </a:rPr>
            <a:t>4570</a:t>
          </a:r>
          <a:r>
            <a:rPr lang="en-IN" sz="1200"/>
            <a:t> </a:t>
          </a:r>
          <a:r>
            <a:rPr lang="en-IN" sz="1200" kern="1200">
              <a:solidFill>
                <a:schemeClr val="tx1"/>
              </a:solidFill>
              <a:latin typeface="+mn-lt"/>
              <a:ea typeface="+mn-ea"/>
              <a:cs typeface="+mn-cs"/>
            </a:rPr>
            <a:t> </a:t>
          </a:r>
          <a:r>
            <a:rPr lang="en-IN" sz="1200" kern="1200">
              <a:solidFill>
                <a:schemeClr val="accent1">
                  <a:lumMod val="75000"/>
                </a:schemeClr>
              </a:solidFill>
              <a:latin typeface="+mn-lt"/>
              <a:ea typeface="+mn-ea"/>
              <a:cs typeface="+mn-cs"/>
            </a:rPr>
            <a:t> </a:t>
          </a:r>
        </a:p>
        <a:p>
          <a:pPr marL="0" indent="0" algn="ctr"/>
          <a:r>
            <a:rPr lang="en-IN" sz="1200" kern="1200">
              <a:solidFill>
                <a:schemeClr val="tx1"/>
              </a:solidFill>
              <a:latin typeface="+mn-lt"/>
              <a:ea typeface="+mn-ea"/>
              <a:cs typeface="+mn-cs"/>
            </a:rPr>
            <a:t> </a:t>
          </a:r>
        </a:p>
      </xdr:txBody>
    </xdr:sp>
    <xdr:clientData/>
  </xdr:twoCellAnchor>
  <xdr:twoCellAnchor>
    <xdr:from>
      <xdr:col>7</xdr:col>
      <xdr:colOff>234950</xdr:colOff>
      <xdr:row>3</xdr:row>
      <xdr:rowOff>165100</xdr:rowOff>
    </xdr:from>
    <xdr:to>
      <xdr:col>9</xdr:col>
      <xdr:colOff>304800</xdr:colOff>
      <xdr:row>7</xdr:row>
      <xdr:rowOff>158750</xdr:rowOff>
    </xdr:to>
    <xdr:sp macro="" textlink="">
      <xdr:nvSpPr>
        <xdr:cNvPr id="14" name="Rectangle: Rounded Corners 13">
          <a:extLst>
            <a:ext uri="{FF2B5EF4-FFF2-40B4-BE49-F238E27FC236}">
              <a16:creationId xmlns:a16="http://schemas.microsoft.com/office/drawing/2014/main" id="{7E0045D9-11EA-404A-88FB-00651378BD63}"/>
            </a:ext>
          </a:extLst>
        </xdr:cNvPr>
        <xdr:cNvSpPr/>
      </xdr:nvSpPr>
      <xdr:spPr>
        <a:xfrm>
          <a:off x="4502150" y="717550"/>
          <a:ext cx="1289050" cy="730250"/>
        </a:xfrm>
        <a:prstGeom prst="roundRect">
          <a:avLst/>
        </a:prstGeom>
        <a:solidFill>
          <a:schemeClr val="accent4">
            <a:lumMod val="20000"/>
            <a:lumOff val="80000"/>
          </a:schemeClr>
        </a:solidFill>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IN" sz="1200" b="1" kern="1200">
              <a:solidFill>
                <a:schemeClr val="tx1"/>
              </a:solidFill>
              <a:latin typeface="+mn-lt"/>
              <a:ea typeface="+mn-ea"/>
              <a:cs typeface="+mn-cs"/>
            </a:rPr>
            <a:t>AVERAGE</a:t>
          </a:r>
          <a:r>
            <a:rPr lang="en-IN" sz="1200" b="1" kern="1200" baseline="0">
              <a:solidFill>
                <a:schemeClr val="tx1"/>
              </a:solidFill>
              <a:latin typeface="+mn-lt"/>
              <a:ea typeface="+mn-ea"/>
              <a:cs typeface="+mn-cs"/>
            </a:rPr>
            <a:t> SELLING PRICE</a:t>
          </a:r>
          <a:r>
            <a:rPr lang="en-IN" sz="1200" b="1" kern="1200">
              <a:solidFill>
                <a:schemeClr val="tx1"/>
              </a:solidFill>
              <a:latin typeface="+mn-lt"/>
              <a:ea typeface="+mn-ea"/>
              <a:cs typeface="+mn-cs"/>
            </a:rPr>
            <a:t> </a:t>
          </a:r>
        </a:p>
        <a:p>
          <a:pPr marL="0" indent="0" algn="ctr"/>
          <a:r>
            <a:rPr lang="en-IN" sz="1200" b="0" i="0" u="none" strike="noStrike">
              <a:solidFill>
                <a:schemeClr val="accent1">
                  <a:lumMod val="75000"/>
                </a:schemeClr>
              </a:solidFill>
              <a:effectLst/>
              <a:latin typeface="+mn-lt"/>
              <a:ea typeface="+mn-ea"/>
              <a:cs typeface="+mn-cs"/>
            </a:rPr>
            <a:t>95.18051522</a:t>
          </a:r>
          <a:r>
            <a:rPr lang="en-IN" sz="1200">
              <a:solidFill>
                <a:schemeClr val="accent1">
                  <a:lumMod val="75000"/>
                </a:schemeClr>
              </a:solidFill>
            </a:rPr>
            <a:t> </a:t>
          </a:r>
          <a:r>
            <a:rPr lang="en-IN" sz="1200" kern="1200">
              <a:solidFill>
                <a:schemeClr val="accent1">
                  <a:lumMod val="75000"/>
                </a:schemeClr>
              </a:solidFill>
              <a:latin typeface="+mn-lt"/>
              <a:ea typeface="+mn-ea"/>
              <a:cs typeface="+mn-cs"/>
            </a:rPr>
            <a:t> </a:t>
          </a:r>
        </a:p>
        <a:p>
          <a:pPr marL="0" indent="0" algn="ctr"/>
          <a:r>
            <a:rPr lang="en-IN" sz="1200" kern="1200">
              <a:solidFill>
                <a:schemeClr val="tx1"/>
              </a:solidFill>
              <a:latin typeface="+mn-lt"/>
              <a:ea typeface="+mn-ea"/>
              <a:cs typeface="+mn-cs"/>
            </a:rPr>
            <a:t> </a:t>
          </a:r>
        </a:p>
      </xdr:txBody>
    </xdr:sp>
    <xdr:clientData/>
  </xdr:twoCellAnchor>
  <xdr:twoCellAnchor editAs="oneCell">
    <xdr:from>
      <xdr:col>11</xdr:col>
      <xdr:colOff>412750</xdr:colOff>
      <xdr:row>12</xdr:row>
      <xdr:rowOff>139700</xdr:rowOff>
    </xdr:from>
    <xdr:to>
      <xdr:col>16</xdr:col>
      <xdr:colOff>425450</xdr:colOff>
      <xdr:row>18</xdr:row>
      <xdr:rowOff>177800</xdr:rowOff>
    </xdr:to>
    <mc:AlternateContent xmlns:mc="http://schemas.openxmlformats.org/markup-compatibility/2006" xmlns:tsle="http://schemas.microsoft.com/office/drawing/2012/timeslicer">
      <mc:Choice Requires="tsle">
        <xdr:graphicFrame macro="">
          <xdr:nvGraphicFramePr>
            <xdr:cNvPr id="15" name="DATE 1">
              <a:extLst>
                <a:ext uri="{FF2B5EF4-FFF2-40B4-BE49-F238E27FC236}">
                  <a16:creationId xmlns:a16="http://schemas.microsoft.com/office/drawing/2014/main" id="{19E4EE25-4144-41E9-AC14-70FB7B2D3AB1}"/>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7118350" y="2349500"/>
              <a:ext cx="3060700" cy="1143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9</xdr:col>
      <xdr:colOff>488950</xdr:colOff>
      <xdr:row>3</xdr:row>
      <xdr:rowOff>165100</xdr:rowOff>
    </xdr:from>
    <xdr:to>
      <xdr:col>11</xdr:col>
      <xdr:colOff>558800</xdr:colOff>
      <xdr:row>7</xdr:row>
      <xdr:rowOff>158750</xdr:rowOff>
    </xdr:to>
    <xdr:sp macro="" textlink="">
      <xdr:nvSpPr>
        <xdr:cNvPr id="16" name="Rectangle: Rounded Corners 15">
          <a:extLst>
            <a:ext uri="{FF2B5EF4-FFF2-40B4-BE49-F238E27FC236}">
              <a16:creationId xmlns:a16="http://schemas.microsoft.com/office/drawing/2014/main" id="{35B23128-3434-4B30-A314-3DEF6402FB94}"/>
            </a:ext>
          </a:extLst>
        </xdr:cNvPr>
        <xdr:cNvSpPr/>
      </xdr:nvSpPr>
      <xdr:spPr>
        <a:xfrm>
          <a:off x="5975350" y="717550"/>
          <a:ext cx="1289050" cy="730250"/>
        </a:xfrm>
        <a:prstGeom prst="roundRect">
          <a:avLst/>
        </a:prstGeom>
        <a:solidFill>
          <a:schemeClr val="accent4">
            <a:lumMod val="20000"/>
            <a:lumOff val="80000"/>
          </a:schemeClr>
        </a:solidFill>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IN" sz="1200" b="1" kern="1200">
              <a:solidFill>
                <a:schemeClr val="tx1"/>
              </a:solidFill>
              <a:latin typeface="+mn-lt"/>
              <a:ea typeface="+mn-ea"/>
              <a:cs typeface="+mn-cs"/>
            </a:rPr>
            <a:t>PROFIT</a:t>
          </a:r>
          <a:r>
            <a:rPr lang="en-IN" sz="1200" b="1" kern="1200" baseline="0">
              <a:solidFill>
                <a:schemeClr val="tx1"/>
              </a:solidFill>
              <a:latin typeface="+mn-lt"/>
              <a:ea typeface="+mn-ea"/>
              <a:cs typeface="+mn-cs"/>
            </a:rPr>
            <a:t> MARGIN</a:t>
          </a:r>
          <a:endParaRPr lang="en-IN" sz="1200" b="1" kern="1200">
            <a:solidFill>
              <a:schemeClr val="tx1"/>
            </a:solidFill>
            <a:latin typeface="+mn-lt"/>
            <a:ea typeface="+mn-ea"/>
            <a:cs typeface="+mn-cs"/>
          </a:endParaRPr>
        </a:p>
        <a:p>
          <a:pPr marL="0" indent="0" algn="ctr"/>
          <a:r>
            <a:rPr lang="en-IN" sz="1200" b="0" i="0" u="none" strike="noStrike">
              <a:solidFill>
                <a:schemeClr val="accent1">
                  <a:lumMod val="75000"/>
                </a:schemeClr>
              </a:solidFill>
              <a:effectLst/>
              <a:latin typeface="+mn-lt"/>
              <a:ea typeface="+mn-ea"/>
              <a:cs typeface="+mn-cs"/>
            </a:rPr>
            <a:t>23%</a:t>
          </a:r>
          <a:r>
            <a:rPr lang="en-IN" sz="1200">
              <a:solidFill>
                <a:schemeClr val="accent1">
                  <a:lumMod val="75000"/>
                </a:schemeClr>
              </a:solidFill>
            </a:rPr>
            <a:t>  </a:t>
          </a:r>
          <a:r>
            <a:rPr lang="en-IN" sz="1200" kern="1200">
              <a:solidFill>
                <a:schemeClr val="accent1">
                  <a:lumMod val="75000"/>
                </a:schemeClr>
              </a:solidFill>
              <a:latin typeface="+mn-lt"/>
              <a:ea typeface="+mn-ea"/>
              <a:cs typeface="+mn-cs"/>
            </a:rPr>
            <a:t> </a:t>
          </a:r>
        </a:p>
        <a:p>
          <a:pPr marL="0" indent="0" algn="ctr"/>
          <a:r>
            <a:rPr lang="en-IN" sz="1200" kern="1200">
              <a:solidFill>
                <a:schemeClr val="tx1"/>
              </a:solidFill>
              <a:latin typeface="+mn-lt"/>
              <a:ea typeface="+mn-ea"/>
              <a:cs typeface="+mn-cs"/>
            </a:rPr>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05.489084606481" createdVersion="8" refreshedVersion="8" minRefreshableVersion="3" recordCount="428" xr:uid="{8AF3C4C7-876F-44EB-A57E-D481645946E0}">
  <cacheSource type="worksheet">
    <worksheetSource name="Table1"/>
  </cacheSource>
  <cacheFields count="10">
    <cacheField name="DATE" numFmtId="15">
      <sharedItems containsDate="1" containsMixedTypes="1" minDate="2023-01-01T00:00:00" maxDate="2024-05-04T00:00:00"/>
    </cacheField>
    <cacheField name="PRODUCT ID" numFmtId="0">
      <sharedItems containsBlank="1" count="51">
        <s v="P3004"/>
        <s v="P5001"/>
        <s v="P3003"/>
        <s v="P5010"/>
        <s v="P1007"/>
        <s v="P5006"/>
        <s v="P3008"/>
        <s v="P4001"/>
        <s v="P4004"/>
        <s v="P2002"/>
        <s v="P5009"/>
        <s v="P5007"/>
        <s v="P1008"/>
        <s v="P4010"/>
        <s v="P1005"/>
        <s v="P3001"/>
        <s v="P2004"/>
        <s v="P1003"/>
        <s v="P2008"/>
        <s v="P4005"/>
        <s v="P2006"/>
        <s v="P1002"/>
        <s v="P3007"/>
        <s v="P3009"/>
        <s v="P1006"/>
        <s v="P4003"/>
        <s v="P2010"/>
        <s v="P3010"/>
        <s v="P5004"/>
        <s v="P1010"/>
        <s v="P3002"/>
        <s v="P3005"/>
        <s v="P5008"/>
        <s v="P5005"/>
        <s v="P4009"/>
        <s v="P2001"/>
        <s v="P4008"/>
        <s v="P1009"/>
        <s v="P1001"/>
        <s v="P2007"/>
        <s v="P3006"/>
        <s v="P1004"/>
        <s v="P2009"/>
        <s v="P4007"/>
        <s v="P2005"/>
        <s v="P5002"/>
        <s v="P5003"/>
        <s v="P4006"/>
        <s v="P2003"/>
        <s v="P4002"/>
        <m/>
      </sharedItems>
    </cacheField>
    <cacheField name="QTY" numFmtId="0">
      <sharedItems containsString="0" containsBlank="1" containsNumber="1" containsInteger="1" minValue="1" maxValue="20"/>
    </cacheField>
    <cacheField name="SALES TYPE" numFmtId="0">
      <sharedItems containsBlank="1" count="4">
        <s v="Wholesaler"/>
        <s v="Online"/>
        <s v="Retail Sales"/>
        <m/>
      </sharedItems>
    </cacheField>
    <cacheField name="PAYMENT MODE" numFmtId="0">
      <sharedItems containsBlank="1" count="3">
        <s v="Online"/>
        <s v="Cash"/>
        <m/>
      </sharedItems>
    </cacheField>
    <cacheField name="Cost Price" numFmtId="0">
      <sharedItems containsString="0" containsBlank="1" containsNumber="1" containsInteger="1" minValue="10" maxValue="136"/>
    </cacheField>
    <cacheField name="Selling Price" numFmtId="0">
      <sharedItems containsString="0" containsBlank="1" containsNumber="1" minValue="11.2" maxValue="224.4"/>
    </cacheField>
    <cacheField name="Cost Value" numFmtId="164">
      <sharedItems containsSemiMixedTypes="0" containsString="0" containsNumber="1" containsInteger="1" minValue="10" maxValue="336779"/>
    </cacheField>
    <cacheField name="Selling Value" numFmtId="164">
      <sharedItems containsSemiMixedTypes="0" containsString="0" containsNumber="1" minValue="11.2" maxValue="435820.44000000035"/>
    </cacheField>
    <cacheField name="Profit" numFmtId="164">
      <sharedItems containsSemiMixedTypes="0" containsString="0" containsNumber="1" minValue="1.1999999999999993" maxValue="99041.439999999988"/>
    </cacheField>
  </cacheFields>
  <extLst>
    <ext xmlns:x14="http://schemas.microsoft.com/office/spreadsheetml/2009/9/main" uri="{725AE2AE-9491-48be-B2B4-4EB974FC3084}">
      <x14:pivotCacheDefinition pivotCacheId="14610299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NURAM, VENKIDASAMY" refreshedDate="45905.613680324073" createdVersion="8" refreshedVersion="8" minRefreshableVersion="3" recordCount="427" xr:uid="{D3D99C56-0C0A-4C59-B34A-AE621CBCC287}">
  <cacheSource type="worksheet">
    <worksheetSource ref="A1:J428" sheet="Sales Report"/>
  </cacheSource>
  <cacheFields count="12">
    <cacheField name="DATE" numFmtId="15">
      <sharedItems containsSemiMixedTypes="0" containsNonDate="0" containsDate="1" containsString="0" minDate="2023-01-01T00:00:00" maxDate="2024-05-04T00:00:00" count="427">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2T00:00:00"/>
        <d v="2024-01-04T00:00:00"/>
        <d v="2024-01-06T00:00:00"/>
        <d v="2024-01-08T00:00:00"/>
        <d v="2024-01-10T00:00:00"/>
        <d v="2024-01-12T00:00:00"/>
        <d v="2024-01-14T00:00:00"/>
        <d v="2024-01-16T00:00:00"/>
        <d v="2024-01-18T00:00:00"/>
        <d v="2024-01-20T00:00:00"/>
        <d v="2024-01-22T00:00:00"/>
        <d v="2024-01-24T00:00:00"/>
        <d v="2024-01-26T00:00:00"/>
        <d v="2024-01-28T00:00:00"/>
        <d v="2024-01-30T00:00:00"/>
        <d v="2024-02-01T00:00:00"/>
        <d v="2024-02-03T00:00:00"/>
        <d v="2024-02-05T00:00:00"/>
        <d v="2024-02-07T00:00:00"/>
        <d v="2024-02-09T00:00:00"/>
        <d v="2024-02-11T00:00:00"/>
        <d v="2024-02-13T00:00:00"/>
        <d v="2024-02-15T00:00:00"/>
        <d v="2024-02-17T00:00:00"/>
        <d v="2024-02-19T00:00:00"/>
        <d v="2024-02-21T00:00:00"/>
        <d v="2024-02-23T00:00:00"/>
        <d v="2024-02-25T00:00:00"/>
        <d v="2024-02-27T00:00:00"/>
        <d v="2024-02-29T00:00:00"/>
        <d v="2024-03-02T00:00:00"/>
        <d v="2024-03-04T00:00:00"/>
        <d v="2024-03-06T00:00:00"/>
        <d v="2024-03-08T00:00:00"/>
        <d v="2024-03-10T00:00:00"/>
        <d v="2024-03-12T00:00:00"/>
        <d v="2024-03-14T00:00:00"/>
        <d v="2024-03-16T00:00:00"/>
        <d v="2024-03-18T00:00:00"/>
        <d v="2024-03-20T00:00:00"/>
        <d v="2024-03-22T00:00:00"/>
        <d v="2024-03-24T00:00:00"/>
        <d v="2024-03-26T00:00:00"/>
        <d v="2024-03-28T00:00:00"/>
        <d v="2024-03-30T00:00:00"/>
        <d v="2024-04-01T00:00:00"/>
        <d v="2024-04-03T00:00:00"/>
        <d v="2024-04-05T00:00:00"/>
        <d v="2024-04-07T00:00:00"/>
        <d v="2024-04-09T00:00:00"/>
        <d v="2024-04-11T00:00:00"/>
        <d v="2024-04-13T00:00:00"/>
        <d v="2024-04-15T00:00:00"/>
        <d v="2024-04-17T00:00:00"/>
        <d v="2024-04-19T00:00:00"/>
        <d v="2024-04-21T00:00:00"/>
        <d v="2024-04-23T00:00:00"/>
        <d v="2024-04-25T00:00:00"/>
        <d v="2024-04-27T00:00:00"/>
        <d v="2024-04-29T00:00:00"/>
        <d v="2024-05-01T00:00:00"/>
        <d v="2024-05-03T00:00:00"/>
      </sharedItems>
      <fieldGroup par="10"/>
    </cacheField>
    <cacheField name="PRODUCT ID" numFmtId="0">
      <sharedItems count="50">
        <s v="P3004"/>
        <s v="P5001"/>
        <s v="P3003"/>
        <s v="P5010"/>
        <s v="P1007"/>
        <s v="P5006"/>
        <s v="P3008"/>
        <s v="P4001"/>
        <s v="P4004"/>
        <s v="P2002"/>
        <s v="P5009"/>
        <s v="P5007"/>
        <s v="P1008"/>
        <s v="P4010"/>
        <s v="P1005"/>
        <s v="P3001"/>
        <s v="P2004"/>
        <s v="P1003"/>
        <s v="P2008"/>
        <s v="P4005"/>
        <s v="P2006"/>
        <s v="P1002"/>
        <s v="P3007"/>
        <s v="P3009"/>
        <s v="P1006"/>
        <s v="P4003"/>
        <s v="P2010"/>
        <s v="P3010"/>
        <s v="P5004"/>
        <s v="P1010"/>
        <s v="P3002"/>
        <s v="P3005"/>
        <s v="P5008"/>
        <s v="P5005"/>
        <s v="P4009"/>
        <s v="P2001"/>
        <s v="P4008"/>
        <s v="P1009"/>
        <s v="P1001"/>
        <s v="P2007"/>
        <s v="P3006"/>
        <s v="P1004"/>
        <s v="P2009"/>
        <s v="P4007"/>
        <s v="P2005"/>
        <s v="P5002"/>
        <s v="P5003"/>
        <s v="P4006"/>
        <s v="P2003"/>
        <s v="P4002"/>
      </sharedItems>
    </cacheField>
    <cacheField name="QTY" numFmtId="0">
      <sharedItems containsSemiMixedTypes="0" containsString="0" containsNumber="1" containsInteger="1" minValue="1" maxValue="20"/>
    </cacheField>
    <cacheField name="SALES TYPE" numFmtId="0">
      <sharedItems count="3">
        <s v="Wholesaler"/>
        <s v="Online"/>
        <s v="Retail Sales"/>
      </sharedItems>
    </cacheField>
    <cacheField name="PAYMENT MODE" numFmtId="0">
      <sharedItems count="2">
        <s v="Online"/>
        <s v="Cash"/>
      </sharedItems>
    </cacheField>
    <cacheField name="Cost Price" numFmtId="0">
      <sharedItems containsSemiMixedTypes="0" containsString="0" containsNumber="1" containsInteger="1" minValue="10" maxValue="136"/>
    </cacheField>
    <cacheField name="Selling Price" numFmtId="0">
      <sharedItems containsSemiMixedTypes="0" containsString="0" containsNumber="1" minValue="11.2" maxValue="224.4"/>
    </cacheField>
    <cacheField name="Cost Value" numFmtId="164">
      <sharedItems containsSemiMixedTypes="0" containsString="0" containsNumber="1" containsInteger="1" minValue="10" maxValue="2720" count="165">
        <n v="1360"/>
        <n v="88"/>
        <n v="246"/>
        <n v="132"/>
        <n v="792"/>
        <n v="100"/>
        <n v="224"/>
        <n v="440"/>
        <n v="1984"/>
        <n v="140"/>
        <n v="2091"/>
        <n v="120"/>
        <n v="1088"/>
        <n v="144"/>
        <n v="40"/>
        <n v="128"/>
        <n v="420"/>
        <n v="2527"/>
        <n v="48"/>
        <n v="1736"/>
        <n v="196"/>
        <n v="112"/>
        <n v="176"/>
        <n v="2660"/>
        <n v="1845"/>
        <n v="1116"/>
        <n v="630"/>
        <n v="528"/>
        <n v="1365"/>
        <n v="994"/>
        <n v="248"/>
        <n v="304"/>
        <n v="190"/>
        <n v="868"/>
        <n v="308"/>
        <n v="1330"/>
        <n v="180"/>
        <n v="1729"/>
        <n v="1488"/>
        <n v="615"/>
        <n v="30"/>
        <n v="84"/>
        <n v="80"/>
        <n v="320"/>
        <n v="192"/>
        <n v="60"/>
        <n v="952"/>
        <n v="96"/>
        <n v="123"/>
        <n v="1420"/>
        <n v="980"/>
        <n v="2720"/>
        <n v="2448"/>
        <n v="189"/>
        <n v="170"/>
        <n v="1274"/>
        <n v="426"/>
        <n v="923"/>
        <n v="392"/>
        <n v="2337"/>
        <n v="992"/>
        <n v="639"/>
        <n v="228"/>
        <n v="1278"/>
        <n v="168"/>
        <n v="1785"/>
        <n v="130"/>
        <n v="1078"/>
        <n v="1065"/>
        <n v="1364"/>
        <n v="738"/>
        <n v="1224"/>
        <n v="24"/>
        <n v="616"/>
        <n v="408"/>
        <n v="266"/>
        <n v="1230"/>
        <n v="1612"/>
        <n v="852"/>
        <n v="108"/>
        <n v="105"/>
        <n v="399"/>
        <n v="2356"/>
        <n v="816"/>
        <n v="272"/>
        <n v="819"/>
        <n v="880"/>
        <n v="216"/>
        <n v="568"/>
        <n v="156"/>
        <n v="1666"/>
        <n v="798"/>
        <n v="142"/>
        <n v="1107"/>
        <n v="1353"/>
        <n v="200"/>
        <n v="10"/>
        <n v="660"/>
        <n v="1197"/>
        <n v="284"/>
        <n v="497"/>
        <n v="1496"/>
        <n v="882"/>
        <n v="50"/>
        <n v="124"/>
        <n v="90"/>
        <n v="2460"/>
        <n v="70"/>
        <n v="588"/>
        <n v="98"/>
        <n v="2108"/>
        <n v="1372"/>
        <n v="133"/>
        <n v="1680"/>
        <n v="620"/>
        <n v="1862"/>
        <n v="1995"/>
        <n v="1207"/>
        <n v="208"/>
        <n v="2232"/>
        <n v="1240"/>
        <n v="204"/>
        <n v="220"/>
        <n v="160"/>
        <n v="532"/>
        <n v="572"/>
        <n v="1470"/>
        <n v="264"/>
        <n v="32"/>
        <n v="1960"/>
        <n v="1722"/>
        <n v="544"/>
        <n v="2128"/>
        <n v="1890"/>
        <n v="1064"/>
        <n v="256"/>
        <n v="20"/>
        <n v="665"/>
        <n v="748"/>
        <n v="492"/>
        <n v="2261"/>
        <n v="2100"/>
        <n v="1568"/>
        <n v="1575"/>
        <n v="110"/>
        <n v="372"/>
        <n v="1155"/>
        <n v="1968"/>
        <n v="240"/>
        <n v="1632"/>
        <n v="2176"/>
        <n v="63"/>
        <n v="1260"/>
        <n v="64"/>
        <n v="1050"/>
        <n v="352"/>
        <n v="315"/>
        <n v="496"/>
        <n v="2214"/>
        <n v="686"/>
        <n v="945"/>
        <n v="710"/>
        <n v="735"/>
        <n v="355"/>
        <n v="1349"/>
      </sharedItems>
    </cacheField>
    <cacheField name="Selling Value" numFmtId="164">
      <sharedItems containsSemiMixedTypes="0" containsString="0" containsNumber="1" minValue="11.2" maxValue="4039.2000000000003"/>
    </cacheField>
    <cacheField name="Profit" numFmtId="164">
      <sharedItems containsSemiMixedTypes="0" containsString="0" containsNumber="1" minValue="1.1999999999999993" maxValue="1591.2000000000003"/>
    </cacheField>
    <cacheField name="Months (DATE)" numFmtId="0" databaseField="0">
      <fieldGroup base="0">
        <rangePr groupBy="months" startDate="2023-01-01T00:00:00" endDate="2024-05-04T00:00:00"/>
        <groupItems count="14">
          <s v="&lt;01-01-2023"/>
          <s v="Jan"/>
          <s v="Feb"/>
          <s v="Mar"/>
          <s v="Apr"/>
          <s v="May"/>
          <s v="Jun"/>
          <s v="Jul"/>
          <s v="Aug"/>
          <s v="Sep"/>
          <s v="Oct"/>
          <s v="Nov"/>
          <s v="Dec"/>
          <s v="&gt;04-05-2024"/>
        </groupItems>
      </fieldGroup>
    </cacheField>
    <cacheField name="PROFIT MARGIN%" numFmtId="0" formula="Profit/'Selling Value'" databaseField="0"/>
  </cacheFields>
  <extLst>
    <ext xmlns:x14="http://schemas.microsoft.com/office/spreadsheetml/2009/9/main" uri="{725AE2AE-9491-48be-B2B4-4EB974FC3084}">
      <x14:pivotCacheDefinition pivotCacheId="19764672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8">
  <r>
    <d v="2023-01-01T00:00:00"/>
    <x v="0"/>
    <n v="10"/>
    <x v="0"/>
    <x v="0"/>
    <n v="136"/>
    <n v="153.68"/>
    <n v="1360"/>
    <n v="1536.8000000000002"/>
    <n v="176.80000000000018"/>
  </r>
  <r>
    <d v="2023-01-02T00:00:00"/>
    <x v="1"/>
    <n v="2"/>
    <x v="1"/>
    <x v="1"/>
    <n v="44"/>
    <n v="58.08"/>
    <n v="88"/>
    <n v="116.16"/>
    <n v="28.159999999999997"/>
  </r>
  <r>
    <d v="2023-01-03T00:00:00"/>
    <x v="2"/>
    <n v="2"/>
    <x v="2"/>
    <x v="1"/>
    <n v="123"/>
    <n v="140.22"/>
    <n v="246"/>
    <n v="280.44"/>
    <n v="34.44"/>
  </r>
  <r>
    <d v="2023-01-04T00:00:00"/>
    <x v="3"/>
    <n v="11"/>
    <x v="2"/>
    <x v="0"/>
    <n v="12"/>
    <n v="17.52"/>
    <n v="132"/>
    <n v="192.72"/>
    <n v="60.72"/>
  </r>
  <r>
    <d v="2023-01-05T00:00:00"/>
    <x v="1"/>
    <n v="18"/>
    <x v="1"/>
    <x v="1"/>
    <n v="44"/>
    <n v="58.08"/>
    <n v="792"/>
    <n v="1045.44"/>
    <n v="253.44000000000005"/>
  </r>
  <r>
    <d v="2023-01-06T00:00:00"/>
    <x v="4"/>
    <n v="10"/>
    <x v="0"/>
    <x v="0"/>
    <n v="10"/>
    <n v="11.2"/>
    <n v="100"/>
    <n v="112"/>
    <n v="12"/>
  </r>
  <r>
    <d v="2023-01-07T00:00:00"/>
    <x v="5"/>
    <n v="14"/>
    <x v="0"/>
    <x v="1"/>
    <n v="16"/>
    <n v="26.4"/>
    <n v="224"/>
    <n v="369.59999999999997"/>
    <n v="145.59999999999997"/>
  </r>
  <r>
    <d v="2023-01-08T00:00:00"/>
    <x v="6"/>
    <n v="10"/>
    <x v="1"/>
    <x v="0"/>
    <n v="44"/>
    <n v="48.4"/>
    <n v="440"/>
    <n v="484"/>
    <n v="44"/>
  </r>
  <r>
    <d v="2023-01-09T00:00:00"/>
    <x v="7"/>
    <n v="16"/>
    <x v="0"/>
    <x v="1"/>
    <n v="124"/>
    <n v="163.68"/>
    <n v="1984"/>
    <n v="2618.88"/>
    <n v="634.88000000000011"/>
  </r>
  <r>
    <d v="2023-01-10T00:00:00"/>
    <x v="8"/>
    <n v="14"/>
    <x v="0"/>
    <x v="1"/>
    <n v="10"/>
    <n v="11.3"/>
    <n v="140"/>
    <n v="158.20000000000002"/>
    <n v="18.200000000000017"/>
  </r>
  <r>
    <d v="2023-01-11T00:00:00"/>
    <x v="2"/>
    <n v="17"/>
    <x v="1"/>
    <x v="0"/>
    <n v="123"/>
    <n v="140.22"/>
    <n v="2091"/>
    <n v="2383.7399999999998"/>
    <n v="292.73999999999978"/>
  </r>
  <r>
    <d v="2023-01-12T00:00:00"/>
    <x v="9"/>
    <n v="10"/>
    <x v="2"/>
    <x v="1"/>
    <n v="12"/>
    <n v="13.44"/>
    <n v="120"/>
    <n v="134.4"/>
    <n v="14.400000000000006"/>
  </r>
  <r>
    <d v="2023-01-13T00:00:00"/>
    <x v="10"/>
    <n v="8"/>
    <x v="2"/>
    <x v="1"/>
    <n v="136"/>
    <n v="183.6"/>
    <n v="1088"/>
    <n v="1468.8"/>
    <n v="380.79999999999995"/>
  </r>
  <r>
    <d v="2023-01-14T00:00:00"/>
    <x v="9"/>
    <n v="12"/>
    <x v="1"/>
    <x v="0"/>
    <n v="12"/>
    <n v="13.44"/>
    <n v="144"/>
    <n v="161.28"/>
    <n v="17.28"/>
  </r>
  <r>
    <d v="2023-01-15T00:00:00"/>
    <x v="11"/>
    <n v="4"/>
    <x v="0"/>
    <x v="1"/>
    <n v="10"/>
    <n v="11.2"/>
    <n v="40"/>
    <n v="44.8"/>
    <n v="4.7999999999999972"/>
  </r>
  <r>
    <d v="2023-01-16T00:00:00"/>
    <x v="12"/>
    <n v="8"/>
    <x v="0"/>
    <x v="0"/>
    <n v="16"/>
    <n v="17.600000000000001"/>
    <n v="128"/>
    <n v="140.80000000000001"/>
    <n v="12.800000000000011"/>
  </r>
  <r>
    <d v="2023-01-17T00:00:00"/>
    <x v="13"/>
    <n v="4"/>
    <x v="1"/>
    <x v="1"/>
    <n v="105"/>
    <n v="153.30000000000001"/>
    <n v="420"/>
    <n v="613.20000000000005"/>
    <n v="193.20000000000005"/>
  </r>
  <r>
    <d v="2023-01-18T00:00:00"/>
    <x v="14"/>
    <n v="19"/>
    <x v="0"/>
    <x v="0"/>
    <n v="133"/>
    <n v="187.53"/>
    <n v="2527"/>
    <n v="3563.07"/>
    <n v="1036.0700000000002"/>
  </r>
  <r>
    <d v="2023-01-19T00:00:00"/>
    <x v="15"/>
    <n v="3"/>
    <x v="0"/>
    <x v="1"/>
    <n v="16"/>
    <n v="21.12"/>
    <n v="48"/>
    <n v="63.36"/>
    <n v="15.36"/>
  </r>
  <r>
    <d v="2023-01-20T00:00:00"/>
    <x v="7"/>
    <n v="14"/>
    <x v="1"/>
    <x v="1"/>
    <n v="124"/>
    <n v="163.68"/>
    <n v="1736"/>
    <n v="2291.52"/>
    <n v="555.52"/>
  </r>
  <r>
    <d v="2023-01-21T00:00:00"/>
    <x v="16"/>
    <n v="2"/>
    <x v="2"/>
    <x v="0"/>
    <n v="98"/>
    <n v="110.74"/>
    <n v="196"/>
    <n v="221.48"/>
    <n v="25.47999999999999"/>
  </r>
  <r>
    <d v="2023-01-22T00:00:00"/>
    <x v="12"/>
    <n v="7"/>
    <x v="2"/>
    <x v="1"/>
    <n v="16"/>
    <n v="17.600000000000001"/>
    <n v="112"/>
    <n v="123.20000000000002"/>
    <n v="11.200000000000017"/>
  </r>
  <r>
    <d v="2023-01-23T00:00:00"/>
    <x v="17"/>
    <n v="4"/>
    <x v="1"/>
    <x v="1"/>
    <n v="44"/>
    <n v="50.16"/>
    <n v="176"/>
    <n v="200.64"/>
    <n v="24.639999999999986"/>
  </r>
  <r>
    <d v="2023-01-24T00:00:00"/>
    <x v="18"/>
    <n v="20"/>
    <x v="0"/>
    <x v="0"/>
    <n v="133"/>
    <n v="146.30000000000001"/>
    <n v="2660"/>
    <n v="2926"/>
    <n v="266"/>
  </r>
  <r>
    <d v="2023-01-25T00:00:00"/>
    <x v="19"/>
    <n v="15"/>
    <x v="0"/>
    <x v="1"/>
    <n v="123"/>
    <n v="173.43"/>
    <n v="1845"/>
    <n v="2601.4500000000003"/>
    <n v="756.45000000000027"/>
  </r>
  <r>
    <d v="2023-01-26T00:00:00"/>
    <x v="20"/>
    <n v="2"/>
    <x v="1"/>
    <x v="0"/>
    <n v="44"/>
    <n v="72.599999999999994"/>
    <n v="88"/>
    <n v="145.19999999999999"/>
    <n v="57.199999999999989"/>
  </r>
  <r>
    <d v="2023-01-27T00:00:00"/>
    <x v="7"/>
    <n v="9"/>
    <x v="0"/>
    <x v="1"/>
    <n v="124"/>
    <n v="163.68"/>
    <n v="1116"/>
    <n v="1473.1200000000001"/>
    <n v="357.12000000000012"/>
  </r>
  <r>
    <d v="2023-01-28T00:00:00"/>
    <x v="21"/>
    <n v="6"/>
    <x v="0"/>
    <x v="0"/>
    <n v="105"/>
    <n v="117.6"/>
    <n v="630"/>
    <n v="705.59999999999991"/>
    <n v="75.599999999999909"/>
  </r>
  <r>
    <d v="2023-01-29T00:00:00"/>
    <x v="10"/>
    <n v="8"/>
    <x v="1"/>
    <x v="1"/>
    <n v="136"/>
    <n v="183.6"/>
    <n v="1088"/>
    <n v="1468.8"/>
    <n v="380.79999999999995"/>
  </r>
  <r>
    <d v="2023-01-30T00:00:00"/>
    <x v="1"/>
    <n v="12"/>
    <x v="2"/>
    <x v="1"/>
    <n v="44"/>
    <n v="58.08"/>
    <n v="528"/>
    <n v="696.96"/>
    <n v="168.96000000000004"/>
  </r>
  <r>
    <d v="2023-01-31T00:00:00"/>
    <x v="22"/>
    <n v="13"/>
    <x v="2"/>
    <x v="0"/>
    <n v="105"/>
    <n v="117.6"/>
    <n v="1365"/>
    <n v="1528.8"/>
    <n v="163.79999999999995"/>
  </r>
  <r>
    <d v="2023-02-01T00:00:00"/>
    <x v="23"/>
    <n v="14"/>
    <x v="1"/>
    <x v="1"/>
    <n v="71"/>
    <n v="95.85"/>
    <n v="994"/>
    <n v="1341.8999999999999"/>
    <n v="347.89999999999986"/>
  </r>
  <r>
    <d v="2023-02-02T00:00:00"/>
    <x v="24"/>
    <n v="2"/>
    <x v="0"/>
    <x v="1"/>
    <n v="124"/>
    <n v="204.60000000000002"/>
    <n v="248"/>
    <n v="409.20000000000005"/>
    <n v="161.20000000000005"/>
  </r>
  <r>
    <d v="2023-02-03T00:00:00"/>
    <x v="25"/>
    <n v="19"/>
    <x v="0"/>
    <x v="0"/>
    <n v="16"/>
    <n v="18.240000000000002"/>
    <n v="304"/>
    <n v="346.56000000000006"/>
    <n v="42.560000000000059"/>
  </r>
  <r>
    <d v="2023-02-04T00:00:00"/>
    <x v="26"/>
    <n v="19"/>
    <x v="1"/>
    <x v="1"/>
    <n v="10"/>
    <n v="14.600000000000001"/>
    <n v="190"/>
    <n v="277.40000000000003"/>
    <n v="87.400000000000034"/>
  </r>
  <r>
    <d v="2023-02-05T00:00:00"/>
    <x v="24"/>
    <n v="7"/>
    <x v="0"/>
    <x v="0"/>
    <n v="124"/>
    <n v="204.60000000000002"/>
    <n v="868"/>
    <n v="1432.2000000000003"/>
    <n v="564.20000000000027"/>
  </r>
  <r>
    <d v="2023-02-06T00:00:00"/>
    <x v="5"/>
    <n v="14"/>
    <x v="0"/>
    <x v="1"/>
    <n v="16"/>
    <n v="26.4"/>
    <n v="224"/>
    <n v="369.59999999999997"/>
    <n v="145.59999999999997"/>
  </r>
  <r>
    <d v="2023-02-07T00:00:00"/>
    <x v="20"/>
    <n v="7"/>
    <x v="1"/>
    <x v="0"/>
    <n v="44"/>
    <n v="72.599999999999994"/>
    <n v="308"/>
    <n v="508.19999999999993"/>
    <n v="200.19999999999993"/>
  </r>
  <r>
    <d v="2023-02-08T00:00:00"/>
    <x v="27"/>
    <n v="10"/>
    <x v="2"/>
    <x v="1"/>
    <n v="133"/>
    <n v="194.18"/>
    <n v="1330"/>
    <n v="1941.8000000000002"/>
    <n v="611.80000000000018"/>
  </r>
  <r>
    <d v="2023-02-09T00:00:00"/>
    <x v="26"/>
    <n v="18"/>
    <x v="2"/>
    <x v="1"/>
    <n v="10"/>
    <n v="14.600000000000001"/>
    <n v="180"/>
    <n v="262.8"/>
    <n v="82.800000000000011"/>
  </r>
  <r>
    <d v="2023-02-10T00:00:00"/>
    <x v="18"/>
    <n v="13"/>
    <x v="1"/>
    <x v="0"/>
    <n v="133"/>
    <n v="146.30000000000001"/>
    <n v="1729"/>
    <n v="1901.9"/>
    <n v="172.90000000000009"/>
  </r>
  <r>
    <d v="2023-02-11T00:00:00"/>
    <x v="28"/>
    <n v="12"/>
    <x v="0"/>
    <x v="1"/>
    <n v="124"/>
    <n v="140.12"/>
    <n v="1488"/>
    <n v="1681.44"/>
    <n v="193.44000000000005"/>
  </r>
  <r>
    <d v="2023-02-12T00:00:00"/>
    <x v="29"/>
    <n v="5"/>
    <x v="0"/>
    <x v="1"/>
    <n v="123"/>
    <n v="179.58"/>
    <n v="615"/>
    <n v="897.90000000000009"/>
    <n v="282.90000000000009"/>
  </r>
  <r>
    <d v="2023-02-13T00:00:00"/>
    <x v="28"/>
    <n v="9"/>
    <x v="1"/>
    <x v="0"/>
    <n v="124"/>
    <n v="140.12"/>
    <n v="1116"/>
    <n v="1261.08"/>
    <n v="145.07999999999993"/>
  </r>
  <r>
    <d v="2023-02-14T00:00:00"/>
    <x v="22"/>
    <n v="13"/>
    <x v="0"/>
    <x v="1"/>
    <n v="105"/>
    <n v="117.6"/>
    <n v="1365"/>
    <n v="1528.8"/>
    <n v="163.79999999999995"/>
  </r>
  <r>
    <d v="2023-02-15T00:00:00"/>
    <x v="30"/>
    <n v="3"/>
    <x v="0"/>
    <x v="0"/>
    <n v="10"/>
    <n v="11.2"/>
    <n v="30"/>
    <n v="33.599999999999994"/>
    <n v="3.5999999999999943"/>
  </r>
  <r>
    <d v="2023-02-16T00:00:00"/>
    <x v="8"/>
    <n v="12"/>
    <x v="1"/>
    <x v="1"/>
    <n v="10"/>
    <n v="11.3"/>
    <n v="120"/>
    <n v="135.60000000000002"/>
    <n v="15.600000000000023"/>
  </r>
  <r>
    <d v="2023-02-17T00:00:00"/>
    <x v="31"/>
    <n v="7"/>
    <x v="2"/>
    <x v="0"/>
    <n v="12"/>
    <n v="16.920000000000002"/>
    <n v="84"/>
    <n v="118.44000000000001"/>
    <n v="34.440000000000012"/>
  </r>
  <r>
    <d v="2023-02-18T00:00:00"/>
    <x v="32"/>
    <n v="15"/>
    <x v="2"/>
    <x v="1"/>
    <n v="123"/>
    <n v="135.30000000000001"/>
    <n v="1845"/>
    <n v="2029.5000000000002"/>
    <n v="184.50000000000023"/>
  </r>
  <r>
    <d v="2023-02-19T00:00:00"/>
    <x v="30"/>
    <n v="8"/>
    <x v="1"/>
    <x v="1"/>
    <n v="10"/>
    <n v="11.2"/>
    <n v="80"/>
    <n v="89.6"/>
    <n v="9.5999999999999943"/>
  </r>
  <r>
    <d v="2023-02-20T00:00:00"/>
    <x v="19"/>
    <n v="5"/>
    <x v="0"/>
    <x v="0"/>
    <n v="123"/>
    <n v="173.43"/>
    <n v="615"/>
    <n v="867.15000000000009"/>
    <n v="252.15000000000009"/>
  </r>
  <r>
    <d v="2023-02-21T00:00:00"/>
    <x v="12"/>
    <n v="20"/>
    <x v="0"/>
    <x v="1"/>
    <n v="16"/>
    <n v="17.600000000000001"/>
    <n v="320"/>
    <n v="352"/>
    <n v="32"/>
  </r>
  <r>
    <d v="2023-02-22T00:00:00"/>
    <x v="6"/>
    <n v="10"/>
    <x v="1"/>
    <x v="1"/>
    <n v="44"/>
    <n v="48.4"/>
    <n v="440"/>
    <n v="484"/>
    <n v="44"/>
  </r>
  <r>
    <d v="2023-02-23T00:00:00"/>
    <x v="5"/>
    <n v="12"/>
    <x v="0"/>
    <x v="0"/>
    <n v="16"/>
    <n v="26.4"/>
    <n v="192"/>
    <n v="316.79999999999995"/>
    <n v="124.79999999999995"/>
  </r>
  <r>
    <d v="2023-02-24T00:00:00"/>
    <x v="3"/>
    <n v="5"/>
    <x v="0"/>
    <x v="1"/>
    <n v="12"/>
    <n v="17.52"/>
    <n v="60"/>
    <n v="87.6"/>
    <n v="27.599999999999994"/>
  </r>
  <r>
    <d v="2023-02-25T00:00:00"/>
    <x v="5"/>
    <n v="3"/>
    <x v="1"/>
    <x v="0"/>
    <n v="16"/>
    <n v="26.4"/>
    <n v="48"/>
    <n v="79.199999999999989"/>
    <n v="31.199999999999989"/>
  </r>
  <r>
    <d v="2023-02-26T00:00:00"/>
    <x v="33"/>
    <n v="8"/>
    <x v="2"/>
    <x v="1"/>
    <n v="10"/>
    <n v="14.100000000000001"/>
    <n v="80"/>
    <n v="112.80000000000001"/>
    <n v="32.800000000000011"/>
  </r>
  <r>
    <d v="2023-02-27T00:00:00"/>
    <x v="0"/>
    <n v="7"/>
    <x v="2"/>
    <x v="0"/>
    <n v="136"/>
    <n v="153.68"/>
    <n v="952"/>
    <n v="1075.76"/>
    <n v="123.75999999999999"/>
  </r>
  <r>
    <d v="2023-02-28T00:00:00"/>
    <x v="15"/>
    <n v="6"/>
    <x v="1"/>
    <x v="1"/>
    <n v="16"/>
    <n v="21.12"/>
    <n v="96"/>
    <n v="126.72"/>
    <n v="30.72"/>
  </r>
  <r>
    <d v="2023-03-01T00:00:00"/>
    <x v="32"/>
    <n v="1"/>
    <x v="0"/>
    <x v="1"/>
    <n v="123"/>
    <n v="135.30000000000001"/>
    <n v="123"/>
    <n v="135.30000000000001"/>
    <n v="12.300000000000011"/>
  </r>
  <r>
    <d v="2023-03-02T00:00:00"/>
    <x v="23"/>
    <n v="14"/>
    <x v="0"/>
    <x v="0"/>
    <n v="71"/>
    <n v="95.85"/>
    <n v="994"/>
    <n v="1341.8999999999999"/>
    <n v="347.89999999999986"/>
  </r>
  <r>
    <d v="2023-03-03T00:00:00"/>
    <x v="23"/>
    <n v="20"/>
    <x v="1"/>
    <x v="1"/>
    <n v="71"/>
    <n v="95.85"/>
    <n v="1420"/>
    <n v="1917"/>
    <n v="497"/>
  </r>
  <r>
    <d v="2023-03-04T00:00:00"/>
    <x v="22"/>
    <n v="13"/>
    <x v="0"/>
    <x v="1"/>
    <n v="105"/>
    <n v="117.6"/>
    <n v="1365"/>
    <n v="1528.8"/>
    <n v="163.79999999999995"/>
  </r>
  <r>
    <d v="2023-03-05T00:00:00"/>
    <x v="34"/>
    <n v="10"/>
    <x v="0"/>
    <x v="0"/>
    <n v="98"/>
    <n v="132.30000000000001"/>
    <n v="980"/>
    <n v="1323"/>
    <n v="343"/>
  </r>
  <r>
    <d v="2023-03-06T00:00:00"/>
    <x v="35"/>
    <n v="20"/>
    <x v="1"/>
    <x v="1"/>
    <n v="136"/>
    <n v="179.52"/>
    <n v="2720"/>
    <n v="3590.4"/>
    <n v="870.40000000000009"/>
  </r>
  <r>
    <d v="2023-03-07T00:00:00"/>
    <x v="10"/>
    <n v="18"/>
    <x v="2"/>
    <x v="0"/>
    <n v="136"/>
    <n v="183.6"/>
    <n v="2448"/>
    <n v="3304.7999999999997"/>
    <n v="856.79999999999973"/>
  </r>
  <r>
    <d v="2023-03-08T00:00:00"/>
    <x v="25"/>
    <n v="20"/>
    <x v="2"/>
    <x v="1"/>
    <n v="16"/>
    <n v="18.240000000000002"/>
    <n v="320"/>
    <n v="364.80000000000007"/>
    <n v="44.800000000000068"/>
  </r>
  <r>
    <d v="2023-03-09T00:00:00"/>
    <x v="36"/>
    <n v="3"/>
    <x v="1"/>
    <x v="0"/>
    <n v="63"/>
    <n v="69.3"/>
    <n v="189"/>
    <n v="207.89999999999998"/>
    <n v="18.899999999999977"/>
  </r>
  <r>
    <d v="2023-03-10T00:00:00"/>
    <x v="37"/>
    <n v="17"/>
    <x v="0"/>
    <x v="1"/>
    <n v="10"/>
    <n v="13.5"/>
    <n v="170"/>
    <n v="229.5"/>
    <n v="59.5"/>
  </r>
  <r>
    <d v="2023-03-11T00:00:00"/>
    <x v="38"/>
    <n v="13"/>
    <x v="0"/>
    <x v="1"/>
    <n v="98"/>
    <n v="129.36000000000001"/>
    <n v="1274"/>
    <n v="1681.6800000000003"/>
    <n v="407.68000000000029"/>
  </r>
  <r>
    <d v="2023-03-12T00:00:00"/>
    <x v="25"/>
    <n v="8"/>
    <x v="1"/>
    <x v="0"/>
    <n v="16"/>
    <n v="18.240000000000002"/>
    <n v="128"/>
    <n v="145.92000000000002"/>
    <n v="17.920000000000016"/>
  </r>
  <r>
    <d v="2023-03-13T00:00:00"/>
    <x v="39"/>
    <n v="6"/>
    <x v="0"/>
    <x v="1"/>
    <n v="71"/>
    <n v="79.52"/>
    <n v="426"/>
    <n v="477.12"/>
    <n v="51.120000000000005"/>
  </r>
  <r>
    <d v="2023-03-14T00:00:00"/>
    <x v="19"/>
    <n v="1"/>
    <x v="0"/>
    <x v="1"/>
    <n v="123"/>
    <n v="173.43"/>
    <n v="123"/>
    <n v="173.43"/>
    <n v="50.430000000000007"/>
  </r>
  <r>
    <d v="2023-03-15T00:00:00"/>
    <x v="23"/>
    <n v="13"/>
    <x v="1"/>
    <x v="0"/>
    <n v="71"/>
    <n v="95.85"/>
    <n v="923"/>
    <n v="1246.05"/>
    <n v="323.04999999999995"/>
  </r>
  <r>
    <d v="2023-03-16T00:00:00"/>
    <x v="31"/>
    <n v="16"/>
    <x v="2"/>
    <x v="1"/>
    <n v="12"/>
    <n v="16.920000000000002"/>
    <n v="192"/>
    <n v="270.72000000000003"/>
    <n v="78.720000000000027"/>
  </r>
  <r>
    <d v="2023-03-17T00:00:00"/>
    <x v="40"/>
    <n v="4"/>
    <x v="2"/>
    <x v="0"/>
    <n v="98"/>
    <n v="161.69999999999999"/>
    <n v="392"/>
    <n v="646.79999999999995"/>
    <n v="254.79999999999995"/>
  </r>
  <r>
    <d v="2023-03-18T00:00:00"/>
    <x v="19"/>
    <n v="19"/>
    <x v="1"/>
    <x v="1"/>
    <n v="123"/>
    <n v="173.43"/>
    <n v="2337"/>
    <n v="3295.17"/>
    <n v="958.17000000000007"/>
  </r>
  <r>
    <d v="2023-03-19T00:00:00"/>
    <x v="21"/>
    <n v="4"/>
    <x v="0"/>
    <x v="0"/>
    <n v="105"/>
    <n v="117.6"/>
    <n v="420"/>
    <n v="470.4"/>
    <n v="50.399999999999977"/>
  </r>
  <r>
    <d v="2023-03-20T00:00:00"/>
    <x v="24"/>
    <n v="8"/>
    <x v="0"/>
    <x v="1"/>
    <n v="124"/>
    <n v="204.60000000000002"/>
    <n v="992"/>
    <n v="1636.8000000000002"/>
    <n v="644.80000000000018"/>
  </r>
  <r>
    <d v="2023-03-21T00:00:00"/>
    <x v="41"/>
    <n v="9"/>
    <x v="1"/>
    <x v="1"/>
    <n v="71"/>
    <n v="80.23"/>
    <n v="639"/>
    <n v="722.07"/>
    <n v="83.07000000000005"/>
  </r>
  <r>
    <d v="2023-03-22T00:00:00"/>
    <x v="42"/>
    <n v="14"/>
    <x v="0"/>
    <x v="0"/>
    <n v="124"/>
    <n v="167.4"/>
    <n v="1736"/>
    <n v="2343.6"/>
    <n v="607.59999999999991"/>
  </r>
  <r>
    <d v="2023-03-23T00:00:00"/>
    <x v="31"/>
    <n v="19"/>
    <x v="0"/>
    <x v="1"/>
    <n v="12"/>
    <n v="16.920000000000002"/>
    <n v="228"/>
    <n v="321.48"/>
    <n v="93.480000000000018"/>
  </r>
  <r>
    <d v="2023-03-24T00:00:00"/>
    <x v="20"/>
    <n v="18"/>
    <x v="1"/>
    <x v="1"/>
    <n v="44"/>
    <n v="72.599999999999994"/>
    <n v="792"/>
    <n v="1306.8"/>
    <n v="514.79999999999995"/>
  </r>
  <r>
    <d v="2023-03-25T00:00:00"/>
    <x v="34"/>
    <n v="4"/>
    <x v="2"/>
    <x v="0"/>
    <n v="98"/>
    <n v="132.30000000000001"/>
    <n v="392"/>
    <n v="529.20000000000005"/>
    <n v="137.20000000000005"/>
  </r>
  <r>
    <d v="2023-03-26T00:00:00"/>
    <x v="26"/>
    <n v="12"/>
    <x v="2"/>
    <x v="1"/>
    <n v="10"/>
    <n v="14.600000000000001"/>
    <n v="120"/>
    <n v="175.20000000000002"/>
    <n v="55.200000000000017"/>
  </r>
  <r>
    <d v="2023-03-27T00:00:00"/>
    <x v="23"/>
    <n v="18"/>
    <x v="1"/>
    <x v="0"/>
    <n v="71"/>
    <n v="95.85"/>
    <n v="1278"/>
    <n v="1725.3"/>
    <n v="447.29999999999995"/>
  </r>
  <r>
    <d v="2023-03-28T00:00:00"/>
    <x v="15"/>
    <n v="6"/>
    <x v="0"/>
    <x v="1"/>
    <n v="16"/>
    <n v="21.12"/>
    <n v="96"/>
    <n v="126.72"/>
    <n v="30.72"/>
  </r>
  <r>
    <d v="2023-03-29T00:00:00"/>
    <x v="43"/>
    <n v="14"/>
    <x v="0"/>
    <x v="0"/>
    <n v="12"/>
    <n v="13.44"/>
    <n v="168"/>
    <n v="188.16"/>
    <n v="20.159999999999997"/>
  </r>
  <r>
    <d v="2023-03-30T00:00:00"/>
    <x v="44"/>
    <n v="13"/>
    <x v="1"/>
    <x v="1"/>
    <n v="105"/>
    <n v="148.05000000000001"/>
    <n v="1365"/>
    <n v="1924.65"/>
    <n v="559.65000000000009"/>
  </r>
  <r>
    <d v="2023-03-31T00:00:00"/>
    <x v="22"/>
    <n v="17"/>
    <x v="0"/>
    <x v="1"/>
    <n v="105"/>
    <n v="117.6"/>
    <n v="1785"/>
    <n v="1999.1999999999998"/>
    <n v="214.19999999999982"/>
  </r>
  <r>
    <d v="2023-04-01T00:00:00"/>
    <x v="30"/>
    <n v="13"/>
    <x v="0"/>
    <x v="0"/>
    <n v="10"/>
    <n v="11.2"/>
    <n v="130"/>
    <n v="145.6"/>
    <n v="15.599999999999994"/>
  </r>
  <r>
    <d v="2023-04-02T00:00:00"/>
    <x v="43"/>
    <n v="19"/>
    <x v="1"/>
    <x v="1"/>
    <n v="12"/>
    <n v="13.44"/>
    <n v="228"/>
    <n v="255.35999999999999"/>
    <n v="27.359999999999985"/>
  </r>
  <r>
    <d v="2023-04-03T00:00:00"/>
    <x v="16"/>
    <n v="11"/>
    <x v="2"/>
    <x v="1"/>
    <n v="98"/>
    <n v="110.74"/>
    <n v="1078"/>
    <n v="1218.1399999999999"/>
    <n v="140.13999999999987"/>
  </r>
  <r>
    <d v="2023-04-04T00:00:00"/>
    <x v="23"/>
    <n v="15"/>
    <x v="2"/>
    <x v="0"/>
    <n v="71"/>
    <n v="95.85"/>
    <n v="1065"/>
    <n v="1437.75"/>
    <n v="372.75"/>
  </r>
  <r>
    <d v="2023-04-05T00:00:00"/>
    <x v="42"/>
    <n v="11"/>
    <x v="1"/>
    <x v="1"/>
    <n v="124"/>
    <n v="167.4"/>
    <n v="1364"/>
    <n v="1841.4"/>
    <n v="477.40000000000009"/>
  </r>
  <r>
    <d v="2023-04-06T00:00:00"/>
    <x v="12"/>
    <n v="7"/>
    <x v="0"/>
    <x v="0"/>
    <n v="16"/>
    <n v="17.600000000000001"/>
    <n v="112"/>
    <n v="123.20000000000002"/>
    <n v="11.200000000000017"/>
  </r>
  <r>
    <d v="2023-04-07T00:00:00"/>
    <x v="34"/>
    <n v="10"/>
    <x v="0"/>
    <x v="1"/>
    <n v="98"/>
    <n v="132.30000000000001"/>
    <n v="980"/>
    <n v="1323"/>
    <n v="343"/>
  </r>
  <r>
    <d v="2023-04-08T00:00:00"/>
    <x v="25"/>
    <n v="7"/>
    <x v="1"/>
    <x v="0"/>
    <n v="16"/>
    <n v="18.240000000000002"/>
    <n v="112"/>
    <n v="127.68"/>
    <n v="15.680000000000007"/>
  </r>
  <r>
    <d v="2023-04-09T00:00:00"/>
    <x v="8"/>
    <n v="4"/>
    <x v="0"/>
    <x v="1"/>
    <n v="10"/>
    <n v="11.3"/>
    <n v="40"/>
    <n v="45.2"/>
    <n v="5.2000000000000028"/>
  </r>
  <r>
    <d v="2023-04-10T00:00:00"/>
    <x v="29"/>
    <n v="6"/>
    <x v="0"/>
    <x v="1"/>
    <n v="123"/>
    <n v="179.58"/>
    <n v="738"/>
    <n v="1077.48"/>
    <n v="339.48"/>
  </r>
  <r>
    <d v="2023-04-11T00:00:00"/>
    <x v="38"/>
    <n v="4"/>
    <x v="1"/>
    <x v="0"/>
    <n v="98"/>
    <n v="129.36000000000001"/>
    <n v="392"/>
    <n v="517.44000000000005"/>
    <n v="125.44000000000005"/>
  </r>
  <r>
    <d v="2023-04-12T00:00:00"/>
    <x v="10"/>
    <n v="9"/>
    <x v="2"/>
    <x v="1"/>
    <n v="136"/>
    <n v="183.6"/>
    <n v="1224"/>
    <n v="1652.3999999999999"/>
    <n v="428.39999999999986"/>
  </r>
  <r>
    <d v="2023-04-13T00:00:00"/>
    <x v="12"/>
    <n v="9"/>
    <x v="2"/>
    <x v="1"/>
    <n v="16"/>
    <n v="17.600000000000001"/>
    <n v="144"/>
    <n v="158.4"/>
    <n v="14.400000000000006"/>
  </r>
  <r>
    <d v="2023-04-14T00:00:00"/>
    <x v="31"/>
    <n v="2"/>
    <x v="1"/>
    <x v="0"/>
    <n v="12"/>
    <n v="16.920000000000002"/>
    <n v="24"/>
    <n v="33.840000000000003"/>
    <n v="9.8400000000000034"/>
  </r>
  <r>
    <d v="2023-04-15T00:00:00"/>
    <x v="31"/>
    <n v="15"/>
    <x v="0"/>
    <x v="1"/>
    <n v="12"/>
    <n v="16.920000000000002"/>
    <n v="180"/>
    <n v="253.8"/>
    <n v="73.800000000000011"/>
  </r>
  <r>
    <d v="2023-04-16T00:00:00"/>
    <x v="20"/>
    <n v="3"/>
    <x v="0"/>
    <x v="0"/>
    <n v="44"/>
    <n v="72.599999999999994"/>
    <n v="132"/>
    <n v="217.79999999999998"/>
    <n v="85.799999999999983"/>
  </r>
  <r>
    <d v="2023-04-17T00:00:00"/>
    <x v="20"/>
    <n v="14"/>
    <x v="1"/>
    <x v="1"/>
    <n v="44"/>
    <n v="72.599999999999994"/>
    <n v="616"/>
    <n v="1016.3999999999999"/>
    <n v="400.39999999999986"/>
  </r>
  <r>
    <d v="2023-04-18T00:00:00"/>
    <x v="10"/>
    <n v="3"/>
    <x v="0"/>
    <x v="0"/>
    <n v="136"/>
    <n v="183.6"/>
    <n v="408"/>
    <n v="550.79999999999995"/>
    <n v="142.79999999999995"/>
  </r>
  <r>
    <d v="2023-04-19T00:00:00"/>
    <x v="3"/>
    <n v="19"/>
    <x v="0"/>
    <x v="1"/>
    <n v="12"/>
    <n v="17.52"/>
    <n v="228"/>
    <n v="332.88"/>
    <n v="104.88"/>
  </r>
  <r>
    <d v="2023-04-20T00:00:00"/>
    <x v="14"/>
    <n v="2"/>
    <x v="1"/>
    <x v="1"/>
    <n v="133"/>
    <n v="187.53"/>
    <n v="266"/>
    <n v="375.06"/>
    <n v="109.06"/>
  </r>
  <r>
    <d v="2023-04-21T00:00:00"/>
    <x v="35"/>
    <n v="8"/>
    <x v="2"/>
    <x v="0"/>
    <n v="136"/>
    <n v="179.52"/>
    <n v="1088"/>
    <n v="1436.16"/>
    <n v="348.16000000000008"/>
  </r>
  <r>
    <d v="2023-04-22T00:00:00"/>
    <x v="32"/>
    <n v="10"/>
    <x v="2"/>
    <x v="1"/>
    <n v="123"/>
    <n v="135.30000000000001"/>
    <n v="1230"/>
    <n v="1353"/>
    <n v="123"/>
  </r>
  <r>
    <d v="2023-04-23T00:00:00"/>
    <x v="6"/>
    <n v="12"/>
    <x v="1"/>
    <x v="1"/>
    <n v="44"/>
    <n v="48.4"/>
    <n v="528"/>
    <n v="580.79999999999995"/>
    <n v="52.799999999999955"/>
  </r>
  <r>
    <d v="2023-04-24T00:00:00"/>
    <x v="7"/>
    <n v="13"/>
    <x v="0"/>
    <x v="0"/>
    <n v="124"/>
    <n v="163.68"/>
    <n v="1612"/>
    <n v="2127.84"/>
    <n v="515.84000000000015"/>
  </r>
  <r>
    <d v="2023-04-25T00:00:00"/>
    <x v="45"/>
    <n v="12"/>
    <x v="0"/>
    <x v="1"/>
    <n v="71"/>
    <n v="79.52"/>
    <n v="852"/>
    <n v="954.24"/>
    <n v="102.24000000000001"/>
  </r>
  <r>
    <d v="2023-04-26T00:00:00"/>
    <x v="26"/>
    <n v="18"/>
    <x v="1"/>
    <x v="0"/>
    <n v="10"/>
    <n v="14.600000000000001"/>
    <n v="180"/>
    <n v="262.8"/>
    <n v="82.800000000000011"/>
  </r>
  <r>
    <d v="2023-04-27T00:00:00"/>
    <x v="23"/>
    <n v="13"/>
    <x v="0"/>
    <x v="1"/>
    <n v="71"/>
    <n v="95.85"/>
    <n v="923"/>
    <n v="1246.05"/>
    <n v="323.04999999999995"/>
  </r>
  <r>
    <d v="2023-04-28T00:00:00"/>
    <x v="44"/>
    <n v="4"/>
    <x v="0"/>
    <x v="0"/>
    <n v="105"/>
    <n v="148.05000000000001"/>
    <n v="420"/>
    <n v="592.20000000000005"/>
    <n v="172.20000000000005"/>
  </r>
  <r>
    <d v="2023-04-29T00:00:00"/>
    <x v="3"/>
    <n v="9"/>
    <x v="1"/>
    <x v="1"/>
    <n v="12"/>
    <n v="17.52"/>
    <n v="108"/>
    <n v="157.68"/>
    <n v="49.680000000000007"/>
  </r>
  <r>
    <d v="2023-04-30T00:00:00"/>
    <x v="21"/>
    <n v="1"/>
    <x v="2"/>
    <x v="1"/>
    <n v="105"/>
    <n v="117.6"/>
    <n v="105"/>
    <n v="117.6"/>
    <n v="12.599999999999994"/>
  </r>
  <r>
    <d v="2023-05-01T00:00:00"/>
    <x v="27"/>
    <n v="3"/>
    <x v="2"/>
    <x v="0"/>
    <n v="133"/>
    <n v="194.18"/>
    <n v="399"/>
    <n v="582.54"/>
    <n v="183.53999999999996"/>
  </r>
  <r>
    <d v="2023-05-02T00:00:00"/>
    <x v="28"/>
    <n v="19"/>
    <x v="1"/>
    <x v="1"/>
    <n v="124"/>
    <n v="140.12"/>
    <n v="2356"/>
    <n v="2662.28"/>
    <n v="306.2800000000002"/>
  </r>
  <r>
    <d v="2023-05-03T00:00:00"/>
    <x v="0"/>
    <n v="6"/>
    <x v="0"/>
    <x v="1"/>
    <n v="136"/>
    <n v="153.68"/>
    <n v="816"/>
    <n v="922.08"/>
    <n v="106.08000000000004"/>
  </r>
  <r>
    <d v="2023-05-04T00:00:00"/>
    <x v="35"/>
    <n v="2"/>
    <x v="0"/>
    <x v="0"/>
    <n v="136"/>
    <n v="179.52"/>
    <n v="272"/>
    <n v="359.04"/>
    <n v="87.04000000000002"/>
  </r>
  <r>
    <d v="2023-05-05T00:00:00"/>
    <x v="20"/>
    <n v="14"/>
    <x v="1"/>
    <x v="1"/>
    <n v="44"/>
    <n v="72.599999999999994"/>
    <n v="616"/>
    <n v="1016.3999999999999"/>
    <n v="400.39999999999986"/>
  </r>
  <r>
    <d v="2023-05-06T00:00:00"/>
    <x v="36"/>
    <n v="13"/>
    <x v="0"/>
    <x v="0"/>
    <n v="63"/>
    <n v="69.3"/>
    <n v="819"/>
    <n v="900.9"/>
    <n v="81.899999999999977"/>
  </r>
  <r>
    <d v="2023-05-07T00:00:00"/>
    <x v="37"/>
    <n v="8"/>
    <x v="0"/>
    <x v="1"/>
    <n v="10"/>
    <n v="13.5"/>
    <n v="80"/>
    <n v="108"/>
    <n v="28"/>
  </r>
  <r>
    <d v="2023-05-08T00:00:00"/>
    <x v="6"/>
    <n v="20"/>
    <x v="1"/>
    <x v="0"/>
    <n v="44"/>
    <n v="48.4"/>
    <n v="880"/>
    <n v="968"/>
    <n v="88"/>
  </r>
  <r>
    <d v="2023-05-09T00:00:00"/>
    <x v="31"/>
    <n v="18"/>
    <x v="2"/>
    <x v="1"/>
    <n v="12"/>
    <n v="16.920000000000002"/>
    <n v="216"/>
    <n v="304.56000000000006"/>
    <n v="88.560000000000059"/>
  </r>
  <r>
    <d v="2023-05-10T00:00:00"/>
    <x v="38"/>
    <n v="13"/>
    <x v="2"/>
    <x v="1"/>
    <n v="98"/>
    <n v="129.36000000000001"/>
    <n v="1274"/>
    <n v="1681.6800000000003"/>
    <n v="407.68000000000029"/>
  </r>
  <r>
    <d v="2023-05-11T00:00:00"/>
    <x v="46"/>
    <n v="20"/>
    <x v="1"/>
    <x v="0"/>
    <n v="133"/>
    <n v="151.62"/>
    <n v="2660"/>
    <n v="3032.4"/>
    <n v="372.40000000000009"/>
  </r>
  <r>
    <d v="2023-05-12T00:00:00"/>
    <x v="45"/>
    <n v="8"/>
    <x v="0"/>
    <x v="1"/>
    <n v="71"/>
    <n v="79.52"/>
    <n v="568"/>
    <n v="636.16"/>
    <n v="68.159999999999968"/>
  </r>
  <r>
    <d v="2023-05-13T00:00:00"/>
    <x v="32"/>
    <n v="1"/>
    <x v="0"/>
    <x v="1"/>
    <n v="123"/>
    <n v="135.30000000000001"/>
    <n v="123"/>
    <n v="135.30000000000001"/>
    <n v="12.300000000000011"/>
  </r>
  <r>
    <d v="2023-05-14T00:00:00"/>
    <x v="31"/>
    <n v="13"/>
    <x v="1"/>
    <x v="0"/>
    <n v="12"/>
    <n v="16.920000000000002"/>
    <n v="156"/>
    <n v="219.96000000000004"/>
    <n v="63.960000000000036"/>
  </r>
  <r>
    <d v="2023-05-15T00:00:00"/>
    <x v="34"/>
    <n v="17"/>
    <x v="0"/>
    <x v="1"/>
    <n v="98"/>
    <n v="132.30000000000001"/>
    <n v="1666"/>
    <n v="2249.1000000000004"/>
    <n v="583.10000000000036"/>
  </r>
  <r>
    <d v="2023-05-16T00:00:00"/>
    <x v="18"/>
    <n v="6"/>
    <x v="0"/>
    <x v="0"/>
    <n v="133"/>
    <n v="146.30000000000001"/>
    <n v="798"/>
    <n v="877.80000000000007"/>
    <n v="79.800000000000068"/>
  </r>
  <r>
    <d v="2023-05-17T00:00:00"/>
    <x v="41"/>
    <n v="2"/>
    <x v="1"/>
    <x v="1"/>
    <n v="71"/>
    <n v="80.23"/>
    <n v="142"/>
    <n v="160.46"/>
    <n v="18.460000000000008"/>
  </r>
  <r>
    <d v="2023-05-18T00:00:00"/>
    <x v="32"/>
    <n v="9"/>
    <x v="2"/>
    <x v="0"/>
    <n v="123"/>
    <n v="135.30000000000001"/>
    <n v="1107"/>
    <n v="1217.7"/>
    <n v="110.70000000000005"/>
  </r>
  <r>
    <d v="2023-05-19T00:00:00"/>
    <x v="32"/>
    <n v="11"/>
    <x v="2"/>
    <x v="1"/>
    <n v="123"/>
    <n v="135.30000000000001"/>
    <n v="1353"/>
    <n v="1488.3000000000002"/>
    <n v="135.30000000000018"/>
  </r>
  <r>
    <d v="2023-05-20T00:00:00"/>
    <x v="9"/>
    <n v="7"/>
    <x v="1"/>
    <x v="1"/>
    <n v="12"/>
    <n v="13.44"/>
    <n v="84"/>
    <n v="94.08"/>
    <n v="10.079999999999998"/>
  </r>
  <r>
    <d v="2023-05-21T00:00:00"/>
    <x v="22"/>
    <n v="6"/>
    <x v="0"/>
    <x v="0"/>
    <n v="105"/>
    <n v="117.6"/>
    <n v="630"/>
    <n v="705.59999999999991"/>
    <n v="75.599999999999909"/>
  </r>
  <r>
    <d v="2023-05-22T00:00:00"/>
    <x v="30"/>
    <n v="20"/>
    <x v="0"/>
    <x v="1"/>
    <n v="10"/>
    <n v="11.2"/>
    <n v="200"/>
    <n v="224"/>
    <n v="24"/>
  </r>
  <r>
    <d v="2023-05-23T00:00:00"/>
    <x v="28"/>
    <n v="13"/>
    <x v="1"/>
    <x v="1"/>
    <n v="124"/>
    <n v="140.12"/>
    <n v="1612"/>
    <n v="1821.56"/>
    <n v="209.55999999999995"/>
  </r>
  <r>
    <d v="2023-05-24T00:00:00"/>
    <x v="11"/>
    <n v="1"/>
    <x v="0"/>
    <x v="0"/>
    <n v="10"/>
    <n v="11.2"/>
    <n v="10"/>
    <n v="11.2"/>
    <n v="1.1999999999999993"/>
  </r>
  <r>
    <d v="2023-05-25T00:00:00"/>
    <x v="41"/>
    <n v="8"/>
    <x v="0"/>
    <x v="1"/>
    <n v="71"/>
    <n v="80.23"/>
    <n v="568"/>
    <n v="641.84"/>
    <n v="73.840000000000032"/>
  </r>
  <r>
    <d v="2023-05-26T00:00:00"/>
    <x v="47"/>
    <n v="7"/>
    <x v="1"/>
    <x v="0"/>
    <n v="136"/>
    <n v="224.4"/>
    <n v="952"/>
    <n v="1570.8"/>
    <n v="618.79999999999995"/>
  </r>
  <r>
    <d v="2023-05-27T00:00:00"/>
    <x v="1"/>
    <n v="15"/>
    <x v="2"/>
    <x v="1"/>
    <n v="44"/>
    <n v="58.08"/>
    <n v="660"/>
    <n v="871.19999999999993"/>
    <n v="211.19999999999993"/>
  </r>
  <r>
    <d v="2023-05-28T00:00:00"/>
    <x v="18"/>
    <n v="20"/>
    <x v="2"/>
    <x v="0"/>
    <n v="133"/>
    <n v="146.30000000000001"/>
    <n v="2660"/>
    <n v="2926"/>
    <n v="266"/>
  </r>
  <r>
    <d v="2023-05-29T00:00:00"/>
    <x v="22"/>
    <n v="6"/>
    <x v="1"/>
    <x v="1"/>
    <n v="105"/>
    <n v="117.6"/>
    <n v="630"/>
    <n v="705.59999999999991"/>
    <n v="75.599999999999909"/>
  </r>
  <r>
    <d v="2023-05-30T00:00:00"/>
    <x v="0"/>
    <n v="10"/>
    <x v="0"/>
    <x v="1"/>
    <n v="136"/>
    <n v="153.68"/>
    <n v="1360"/>
    <n v="1536.8000000000002"/>
    <n v="176.80000000000018"/>
  </r>
  <r>
    <d v="2023-05-31T00:00:00"/>
    <x v="48"/>
    <n v="19"/>
    <x v="0"/>
    <x v="0"/>
    <n v="63"/>
    <n v="71.819999999999993"/>
    <n v="1197"/>
    <n v="1364.58"/>
    <n v="167.57999999999993"/>
  </r>
  <r>
    <d v="2023-06-01T00:00:00"/>
    <x v="11"/>
    <n v="1"/>
    <x v="1"/>
    <x v="1"/>
    <n v="10"/>
    <n v="11.2"/>
    <n v="10"/>
    <n v="11.2"/>
    <n v="1.1999999999999993"/>
  </r>
  <r>
    <d v="2023-06-02T00:00:00"/>
    <x v="41"/>
    <n v="4"/>
    <x v="0"/>
    <x v="1"/>
    <n v="71"/>
    <n v="80.23"/>
    <n v="284"/>
    <n v="320.92"/>
    <n v="36.920000000000016"/>
  </r>
  <r>
    <d v="2023-06-03T00:00:00"/>
    <x v="32"/>
    <n v="17"/>
    <x v="0"/>
    <x v="0"/>
    <n v="123"/>
    <n v="135.30000000000001"/>
    <n v="2091"/>
    <n v="2300.1000000000004"/>
    <n v="209.10000000000036"/>
  </r>
  <r>
    <d v="2023-06-04T00:00:00"/>
    <x v="39"/>
    <n v="7"/>
    <x v="1"/>
    <x v="1"/>
    <n v="71"/>
    <n v="79.52"/>
    <n v="497"/>
    <n v="556.64"/>
    <n v="59.639999999999986"/>
  </r>
  <r>
    <d v="2023-06-05T00:00:00"/>
    <x v="1"/>
    <n v="18"/>
    <x v="2"/>
    <x v="0"/>
    <n v="44"/>
    <n v="58.08"/>
    <n v="792"/>
    <n v="1045.44"/>
    <n v="253.44000000000005"/>
  </r>
  <r>
    <d v="2023-06-06T00:00:00"/>
    <x v="29"/>
    <n v="6"/>
    <x v="2"/>
    <x v="1"/>
    <n v="123"/>
    <n v="179.58"/>
    <n v="738"/>
    <n v="1077.48"/>
    <n v="339.48"/>
  </r>
  <r>
    <d v="2023-06-07T00:00:00"/>
    <x v="35"/>
    <n v="11"/>
    <x v="1"/>
    <x v="0"/>
    <n v="136"/>
    <n v="179.52"/>
    <n v="1496"/>
    <n v="1974.72"/>
    <n v="478.72"/>
  </r>
  <r>
    <d v="2023-06-08T00:00:00"/>
    <x v="25"/>
    <n v="9"/>
    <x v="0"/>
    <x v="1"/>
    <n v="16"/>
    <n v="18.240000000000002"/>
    <n v="144"/>
    <n v="164.16000000000003"/>
    <n v="20.160000000000025"/>
  </r>
  <r>
    <d v="2023-06-09T00:00:00"/>
    <x v="38"/>
    <n v="9"/>
    <x v="0"/>
    <x v="1"/>
    <n v="98"/>
    <n v="129.36000000000001"/>
    <n v="882"/>
    <n v="1164.2400000000002"/>
    <n v="282.24000000000024"/>
  </r>
  <r>
    <d v="2023-06-10T00:00:00"/>
    <x v="40"/>
    <n v="11"/>
    <x v="1"/>
    <x v="0"/>
    <n v="98"/>
    <n v="161.69999999999999"/>
    <n v="1078"/>
    <n v="1778.6999999999998"/>
    <n v="700.69999999999982"/>
  </r>
  <r>
    <d v="2023-06-11T00:00:00"/>
    <x v="41"/>
    <n v="15"/>
    <x v="0"/>
    <x v="1"/>
    <n v="71"/>
    <n v="80.23"/>
    <n v="1065"/>
    <n v="1203.45"/>
    <n v="138.45000000000005"/>
  </r>
  <r>
    <d v="2023-06-12T00:00:00"/>
    <x v="49"/>
    <n v="5"/>
    <x v="0"/>
    <x v="1"/>
    <n v="10"/>
    <n v="11.2"/>
    <n v="50"/>
    <n v="56"/>
    <n v="6"/>
  </r>
  <r>
    <d v="2023-06-13T00:00:00"/>
    <x v="24"/>
    <n v="14"/>
    <x v="1"/>
    <x v="0"/>
    <n v="124"/>
    <n v="204.60000000000002"/>
    <n v="1736"/>
    <n v="2864.4000000000005"/>
    <n v="1128.4000000000005"/>
  </r>
  <r>
    <d v="2023-06-14T00:00:00"/>
    <x v="42"/>
    <n v="1"/>
    <x v="2"/>
    <x v="1"/>
    <n v="124"/>
    <n v="167.4"/>
    <n v="124"/>
    <n v="167.4"/>
    <n v="43.400000000000006"/>
  </r>
  <r>
    <d v="2023-06-15T00:00:00"/>
    <x v="41"/>
    <n v="6"/>
    <x v="2"/>
    <x v="0"/>
    <n v="71"/>
    <n v="80.23"/>
    <n v="426"/>
    <n v="481.38"/>
    <n v="55.379999999999995"/>
  </r>
  <r>
    <d v="2023-06-16T00:00:00"/>
    <x v="49"/>
    <n v="9"/>
    <x v="1"/>
    <x v="1"/>
    <n v="10"/>
    <n v="11.2"/>
    <n v="90"/>
    <n v="100.8"/>
    <n v="10.799999999999997"/>
  </r>
  <r>
    <d v="2023-06-17T00:00:00"/>
    <x v="29"/>
    <n v="20"/>
    <x v="0"/>
    <x v="0"/>
    <n v="123"/>
    <n v="179.58"/>
    <n v="2460"/>
    <n v="3591.6000000000004"/>
    <n v="1131.6000000000004"/>
  </r>
  <r>
    <d v="2023-06-18T00:00:00"/>
    <x v="13"/>
    <n v="13"/>
    <x v="0"/>
    <x v="1"/>
    <n v="105"/>
    <n v="153.30000000000001"/>
    <n v="1365"/>
    <n v="1992.9"/>
    <n v="627.90000000000009"/>
  </r>
  <r>
    <d v="2023-06-19T00:00:00"/>
    <x v="30"/>
    <n v="7"/>
    <x v="1"/>
    <x v="1"/>
    <n v="10"/>
    <n v="11.2"/>
    <n v="70"/>
    <n v="78.399999999999991"/>
    <n v="8.3999999999999915"/>
  </r>
  <r>
    <d v="2023-06-20T00:00:00"/>
    <x v="20"/>
    <n v="14"/>
    <x v="0"/>
    <x v="0"/>
    <n v="44"/>
    <n v="72.599999999999994"/>
    <n v="616"/>
    <n v="1016.3999999999999"/>
    <n v="400.39999999999986"/>
  </r>
  <r>
    <d v="2023-06-21T00:00:00"/>
    <x v="40"/>
    <n v="6"/>
    <x v="0"/>
    <x v="1"/>
    <n v="98"/>
    <n v="161.69999999999999"/>
    <n v="588"/>
    <n v="970.19999999999993"/>
    <n v="382.19999999999993"/>
  </r>
  <r>
    <d v="2023-06-22T00:00:00"/>
    <x v="0"/>
    <n v="6"/>
    <x v="1"/>
    <x v="1"/>
    <n v="136"/>
    <n v="153.68"/>
    <n v="816"/>
    <n v="922.08"/>
    <n v="106.08000000000004"/>
  </r>
  <r>
    <d v="2023-06-23T00:00:00"/>
    <x v="4"/>
    <n v="5"/>
    <x v="2"/>
    <x v="0"/>
    <n v="10"/>
    <n v="11.2"/>
    <n v="50"/>
    <n v="56"/>
    <n v="6"/>
  </r>
  <r>
    <d v="2023-06-24T00:00:00"/>
    <x v="30"/>
    <n v="18"/>
    <x v="2"/>
    <x v="1"/>
    <n v="10"/>
    <n v="11.2"/>
    <n v="180"/>
    <n v="201.6"/>
    <n v="21.599999999999994"/>
  </r>
  <r>
    <d v="2023-06-25T00:00:00"/>
    <x v="11"/>
    <n v="13"/>
    <x v="1"/>
    <x v="0"/>
    <n v="10"/>
    <n v="11.2"/>
    <n v="130"/>
    <n v="145.6"/>
    <n v="15.599999999999994"/>
  </r>
  <r>
    <d v="2023-06-26T00:00:00"/>
    <x v="16"/>
    <n v="1"/>
    <x v="0"/>
    <x v="1"/>
    <n v="98"/>
    <n v="110.74"/>
    <n v="98"/>
    <n v="110.74"/>
    <n v="12.739999999999995"/>
  </r>
  <r>
    <d v="2023-06-27T00:00:00"/>
    <x v="4"/>
    <n v="6"/>
    <x v="0"/>
    <x v="0"/>
    <n v="10"/>
    <n v="11.2"/>
    <n v="60"/>
    <n v="67.199999999999989"/>
    <n v="7.1999999999999886"/>
  </r>
  <r>
    <d v="2023-06-28T00:00:00"/>
    <x v="24"/>
    <n v="9"/>
    <x v="1"/>
    <x v="1"/>
    <n v="124"/>
    <n v="204.60000000000002"/>
    <n v="1116"/>
    <n v="1841.4"/>
    <n v="725.40000000000009"/>
  </r>
  <r>
    <d v="2023-06-29T00:00:00"/>
    <x v="24"/>
    <n v="17"/>
    <x v="0"/>
    <x v="1"/>
    <n v="124"/>
    <n v="204.60000000000002"/>
    <n v="2108"/>
    <n v="3478.2000000000003"/>
    <n v="1370.2000000000003"/>
  </r>
  <r>
    <d v="2023-06-30T00:00:00"/>
    <x v="42"/>
    <n v="11"/>
    <x v="0"/>
    <x v="0"/>
    <n v="124"/>
    <n v="167.4"/>
    <n v="1364"/>
    <n v="1841.4"/>
    <n v="477.40000000000009"/>
  </r>
  <r>
    <d v="2023-07-01T00:00:00"/>
    <x v="7"/>
    <n v="11"/>
    <x v="1"/>
    <x v="1"/>
    <n v="124"/>
    <n v="163.68"/>
    <n v="1364"/>
    <n v="1800.48"/>
    <n v="436.48"/>
  </r>
  <r>
    <d v="2023-07-02T00:00:00"/>
    <x v="38"/>
    <n v="14"/>
    <x v="2"/>
    <x v="1"/>
    <n v="98"/>
    <n v="129.36000000000001"/>
    <n v="1372"/>
    <n v="1811.0400000000002"/>
    <n v="439.04000000000019"/>
  </r>
  <r>
    <d v="2023-07-03T00:00:00"/>
    <x v="46"/>
    <n v="1"/>
    <x v="2"/>
    <x v="0"/>
    <n v="133"/>
    <n v="151.62"/>
    <n v="133"/>
    <n v="151.62"/>
    <n v="18.620000000000005"/>
  </r>
  <r>
    <d v="2023-07-04T00:00:00"/>
    <x v="28"/>
    <n v="17"/>
    <x v="1"/>
    <x v="1"/>
    <n v="124"/>
    <n v="140.12"/>
    <n v="2108"/>
    <n v="2382.04"/>
    <n v="274.03999999999996"/>
  </r>
  <r>
    <d v="2023-07-05T00:00:00"/>
    <x v="33"/>
    <n v="20"/>
    <x v="0"/>
    <x v="0"/>
    <n v="10"/>
    <n v="14.100000000000001"/>
    <n v="200"/>
    <n v="282"/>
    <n v="82"/>
  </r>
  <r>
    <d v="2023-07-06T00:00:00"/>
    <x v="9"/>
    <n v="18"/>
    <x v="0"/>
    <x v="1"/>
    <n v="12"/>
    <n v="13.44"/>
    <n v="216"/>
    <n v="241.92"/>
    <n v="25.919999999999987"/>
  </r>
  <r>
    <d v="2023-07-07T00:00:00"/>
    <x v="21"/>
    <n v="16"/>
    <x v="1"/>
    <x v="0"/>
    <n v="105"/>
    <n v="117.6"/>
    <n v="1680"/>
    <n v="1881.6"/>
    <n v="201.59999999999991"/>
  </r>
  <r>
    <d v="2023-07-08T00:00:00"/>
    <x v="24"/>
    <n v="5"/>
    <x v="0"/>
    <x v="1"/>
    <n v="124"/>
    <n v="204.60000000000002"/>
    <n v="620"/>
    <n v="1023.0000000000001"/>
    <n v="403.00000000000011"/>
  </r>
  <r>
    <d v="2023-07-09T00:00:00"/>
    <x v="16"/>
    <n v="19"/>
    <x v="0"/>
    <x v="1"/>
    <n v="98"/>
    <n v="110.74"/>
    <n v="1862"/>
    <n v="2104.06"/>
    <n v="242.05999999999995"/>
  </r>
  <r>
    <d v="2023-07-10T00:00:00"/>
    <x v="27"/>
    <n v="15"/>
    <x v="1"/>
    <x v="0"/>
    <n v="133"/>
    <n v="194.18"/>
    <n v="1995"/>
    <n v="2912.7000000000003"/>
    <n v="917.70000000000027"/>
  </r>
  <r>
    <d v="2023-07-11T00:00:00"/>
    <x v="23"/>
    <n v="12"/>
    <x v="2"/>
    <x v="1"/>
    <n v="71"/>
    <n v="95.85"/>
    <n v="852"/>
    <n v="1150.1999999999998"/>
    <n v="298.19999999999982"/>
  </r>
  <r>
    <d v="2023-07-12T00:00:00"/>
    <x v="39"/>
    <n v="17"/>
    <x v="2"/>
    <x v="1"/>
    <n v="71"/>
    <n v="79.52"/>
    <n v="1207"/>
    <n v="1351.84"/>
    <n v="144.83999999999992"/>
  </r>
  <r>
    <d v="2023-07-13T00:00:00"/>
    <x v="48"/>
    <n v="13"/>
    <x v="1"/>
    <x v="0"/>
    <n v="63"/>
    <n v="71.819999999999993"/>
    <n v="819"/>
    <n v="933.65999999999985"/>
    <n v="114.65999999999985"/>
  </r>
  <r>
    <d v="2023-07-14T00:00:00"/>
    <x v="25"/>
    <n v="13"/>
    <x v="0"/>
    <x v="1"/>
    <n v="16"/>
    <n v="18.240000000000002"/>
    <n v="208"/>
    <n v="237.12000000000003"/>
    <n v="29.120000000000033"/>
  </r>
  <r>
    <d v="2023-07-15T00:00:00"/>
    <x v="7"/>
    <n v="18"/>
    <x v="0"/>
    <x v="0"/>
    <n v="124"/>
    <n v="163.68"/>
    <n v="2232"/>
    <n v="2946.2400000000002"/>
    <n v="714.24000000000024"/>
  </r>
  <r>
    <d v="2023-07-16T00:00:00"/>
    <x v="4"/>
    <n v="5"/>
    <x v="1"/>
    <x v="1"/>
    <n v="10"/>
    <n v="11.2"/>
    <n v="50"/>
    <n v="56"/>
    <n v="6"/>
  </r>
  <r>
    <d v="2023-07-17T00:00:00"/>
    <x v="42"/>
    <n v="10"/>
    <x v="0"/>
    <x v="0"/>
    <n v="124"/>
    <n v="167.4"/>
    <n v="1240"/>
    <n v="1674"/>
    <n v="434"/>
  </r>
  <r>
    <d v="2023-07-18T00:00:00"/>
    <x v="31"/>
    <n v="17"/>
    <x v="0"/>
    <x v="1"/>
    <n v="12"/>
    <n v="16.920000000000002"/>
    <n v="204"/>
    <n v="287.64000000000004"/>
    <n v="83.640000000000043"/>
  </r>
  <r>
    <d v="2023-07-19T00:00:00"/>
    <x v="20"/>
    <n v="5"/>
    <x v="1"/>
    <x v="1"/>
    <n v="44"/>
    <n v="72.599999999999994"/>
    <n v="220"/>
    <n v="363"/>
    <n v="143"/>
  </r>
  <r>
    <d v="2023-07-20T00:00:00"/>
    <x v="3"/>
    <n v="13"/>
    <x v="2"/>
    <x v="0"/>
    <n v="12"/>
    <n v="17.52"/>
    <n v="156"/>
    <n v="227.76"/>
    <n v="71.759999999999991"/>
  </r>
  <r>
    <d v="2023-07-21T00:00:00"/>
    <x v="21"/>
    <n v="17"/>
    <x v="2"/>
    <x v="1"/>
    <n v="105"/>
    <n v="117.6"/>
    <n v="1785"/>
    <n v="1999.1999999999998"/>
    <n v="214.19999999999982"/>
  </r>
  <r>
    <d v="2023-07-22T00:00:00"/>
    <x v="20"/>
    <n v="20"/>
    <x v="1"/>
    <x v="1"/>
    <n v="44"/>
    <n v="72.599999999999994"/>
    <n v="880"/>
    <n v="1452"/>
    <n v="572"/>
  </r>
  <r>
    <d v="2023-07-23T00:00:00"/>
    <x v="30"/>
    <n v="12"/>
    <x v="0"/>
    <x v="0"/>
    <n v="10"/>
    <n v="11.2"/>
    <n v="120"/>
    <n v="134.39999999999998"/>
    <n v="14.399999999999977"/>
  </r>
  <r>
    <d v="2023-07-24T00:00:00"/>
    <x v="42"/>
    <n v="12"/>
    <x v="0"/>
    <x v="1"/>
    <n v="124"/>
    <n v="167.4"/>
    <n v="1488"/>
    <n v="2008.8000000000002"/>
    <n v="520.80000000000018"/>
  </r>
  <r>
    <d v="2023-07-25T00:00:00"/>
    <x v="20"/>
    <n v="12"/>
    <x v="1"/>
    <x v="0"/>
    <n v="44"/>
    <n v="72.599999999999994"/>
    <n v="528"/>
    <n v="871.19999999999993"/>
    <n v="343.19999999999993"/>
  </r>
  <r>
    <d v="2023-07-26T00:00:00"/>
    <x v="40"/>
    <n v="14"/>
    <x v="0"/>
    <x v="1"/>
    <n v="98"/>
    <n v="161.69999999999999"/>
    <n v="1372"/>
    <n v="2263.7999999999997"/>
    <n v="891.79999999999973"/>
  </r>
  <r>
    <d v="2023-07-27T00:00:00"/>
    <x v="12"/>
    <n v="10"/>
    <x v="0"/>
    <x v="0"/>
    <n v="16"/>
    <n v="17.600000000000001"/>
    <n v="160"/>
    <n v="176"/>
    <n v="16"/>
  </r>
  <r>
    <d v="2023-07-28T00:00:00"/>
    <x v="33"/>
    <n v="9"/>
    <x v="1"/>
    <x v="1"/>
    <n v="10"/>
    <n v="14.100000000000001"/>
    <n v="90"/>
    <n v="126.9"/>
    <n v="36.900000000000006"/>
  </r>
  <r>
    <d v="2023-07-29T00:00:00"/>
    <x v="9"/>
    <n v="9"/>
    <x v="2"/>
    <x v="1"/>
    <n v="12"/>
    <n v="13.44"/>
    <n v="108"/>
    <n v="120.96"/>
    <n v="12.959999999999994"/>
  </r>
  <r>
    <d v="2023-07-30T00:00:00"/>
    <x v="32"/>
    <n v="1"/>
    <x v="2"/>
    <x v="0"/>
    <n v="123"/>
    <n v="135.30000000000001"/>
    <n v="123"/>
    <n v="135.30000000000001"/>
    <n v="12.300000000000011"/>
  </r>
  <r>
    <d v="2023-07-31T00:00:00"/>
    <x v="27"/>
    <n v="4"/>
    <x v="1"/>
    <x v="1"/>
    <n v="133"/>
    <n v="194.18"/>
    <n v="532"/>
    <n v="776.72"/>
    <n v="244.72000000000003"/>
  </r>
  <r>
    <d v="2023-08-01T00:00:00"/>
    <x v="17"/>
    <n v="13"/>
    <x v="0"/>
    <x v="1"/>
    <n v="44"/>
    <n v="50.16"/>
    <n v="572"/>
    <n v="652.07999999999993"/>
    <n v="80.079999999999927"/>
  </r>
  <r>
    <d v="2023-08-02T00:00:00"/>
    <x v="45"/>
    <n v="7"/>
    <x v="0"/>
    <x v="0"/>
    <n v="71"/>
    <n v="79.52"/>
    <n v="497"/>
    <n v="556.64"/>
    <n v="59.639999999999986"/>
  </r>
  <r>
    <d v="2023-08-03T00:00:00"/>
    <x v="0"/>
    <n v="6"/>
    <x v="1"/>
    <x v="1"/>
    <n v="136"/>
    <n v="153.68"/>
    <n v="816"/>
    <n v="922.08"/>
    <n v="106.08000000000004"/>
  </r>
  <r>
    <d v="2023-08-04T00:00:00"/>
    <x v="13"/>
    <n v="14"/>
    <x v="0"/>
    <x v="0"/>
    <n v="105"/>
    <n v="153.30000000000001"/>
    <n v="1470"/>
    <n v="2146.2000000000003"/>
    <n v="676.20000000000027"/>
  </r>
  <r>
    <d v="2023-08-05T00:00:00"/>
    <x v="9"/>
    <n v="9"/>
    <x v="0"/>
    <x v="1"/>
    <n v="12"/>
    <n v="13.44"/>
    <n v="108"/>
    <n v="120.96"/>
    <n v="12.959999999999994"/>
  </r>
  <r>
    <d v="2023-08-06T00:00:00"/>
    <x v="4"/>
    <n v="10"/>
    <x v="1"/>
    <x v="0"/>
    <n v="10"/>
    <n v="11.2"/>
    <n v="100"/>
    <n v="112"/>
    <n v="12"/>
  </r>
  <r>
    <d v="2023-08-07T00:00:00"/>
    <x v="35"/>
    <n v="8"/>
    <x v="2"/>
    <x v="1"/>
    <n v="136"/>
    <n v="179.52"/>
    <n v="1088"/>
    <n v="1436.16"/>
    <n v="348.16000000000008"/>
  </r>
  <r>
    <d v="2023-08-08T00:00:00"/>
    <x v="30"/>
    <n v="20"/>
    <x v="2"/>
    <x v="1"/>
    <n v="10"/>
    <n v="11.2"/>
    <n v="200"/>
    <n v="224"/>
    <n v="24"/>
  </r>
  <r>
    <d v="2023-08-09T00:00:00"/>
    <x v="20"/>
    <n v="6"/>
    <x v="1"/>
    <x v="0"/>
    <n v="44"/>
    <n v="72.599999999999994"/>
    <n v="264"/>
    <n v="435.59999999999997"/>
    <n v="171.59999999999997"/>
  </r>
  <r>
    <d v="2023-08-10T00:00:00"/>
    <x v="4"/>
    <n v="16"/>
    <x v="0"/>
    <x v="1"/>
    <n v="10"/>
    <n v="11.2"/>
    <n v="160"/>
    <n v="179.2"/>
    <n v="19.199999999999989"/>
  </r>
  <r>
    <d v="2023-08-11T00:00:00"/>
    <x v="12"/>
    <n v="2"/>
    <x v="0"/>
    <x v="1"/>
    <n v="16"/>
    <n v="17.600000000000001"/>
    <n v="32"/>
    <n v="35.200000000000003"/>
    <n v="3.2000000000000028"/>
  </r>
  <r>
    <d v="2023-08-12T00:00:00"/>
    <x v="16"/>
    <n v="20"/>
    <x v="1"/>
    <x v="0"/>
    <n v="98"/>
    <n v="110.74"/>
    <n v="1960"/>
    <n v="2214.7999999999997"/>
    <n v="254.79999999999973"/>
  </r>
  <r>
    <d v="2023-08-13T00:00:00"/>
    <x v="2"/>
    <n v="14"/>
    <x v="0"/>
    <x v="1"/>
    <n v="123"/>
    <n v="140.22"/>
    <n v="1722"/>
    <n v="1963.08"/>
    <n v="241.07999999999993"/>
  </r>
  <r>
    <d v="2023-08-14T00:00:00"/>
    <x v="3"/>
    <n v="4"/>
    <x v="0"/>
    <x v="0"/>
    <n v="12"/>
    <n v="17.52"/>
    <n v="48"/>
    <n v="70.08"/>
    <n v="22.08"/>
  </r>
  <r>
    <d v="2023-08-15T00:00:00"/>
    <x v="35"/>
    <n v="4"/>
    <x v="1"/>
    <x v="1"/>
    <n v="136"/>
    <n v="179.52"/>
    <n v="544"/>
    <n v="718.08"/>
    <n v="174.08000000000004"/>
  </r>
  <r>
    <d v="2023-08-16T00:00:00"/>
    <x v="11"/>
    <n v="17"/>
    <x v="2"/>
    <x v="0"/>
    <n v="10"/>
    <n v="11.2"/>
    <n v="170"/>
    <n v="190.39999999999998"/>
    <n v="20.399999999999977"/>
  </r>
  <r>
    <d v="2023-08-17T00:00:00"/>
    <x v="35"/>
    <n v="18"/>
    <x v="2"/>
    <x v="1"/>
    <n v="136"/>
    <n v="179.52"/>
    <n v="2448"/>
    <n v="3231.36"/>
    <n v="783.36000000000013"/>
  </r>
  <r>
    <d v="2023-08-18T00:00:00"/>
    <x v="47"/>
    <n v="11"/>
    <x v="1"/>
    <x v="1"/>
    <n v="136"/>
    <n v="224.4"/>
    <n v="1496"/>
    <n v="2468.4"/>
    <n v="972.40000000000009"/>
  </r>
  <r>
    <d v="2023-08-19T00:00:00"/>
    <x v="39"/>
    <n v="6"/>
    <x v="0"/>
    <x v="0"/>
    <n v="71"/>
    <n v="79.52"/>
    <n v="426"/>
    <n v="477.12"/>
    <n v="51.120000000000005"/>
  </r>
  <r>
    <d v="2023-08-20T00:00:00"/>
    <x v="22"/>
    <n v="19"/>
    <x v="0"/>
    <x v="1"/>
    <n v="105"/>
    <n v="117.6"/>
    <n v="1995"/>
    <n v="2234.4"/>
    <n v="239.40000000000009"/>
  </r>
  <r>
    <d v="2023-08-21T00:00:00"/>
    <x v="46"/>
    <n v="16"/>
    <x v="1"/>
    <x v="1"/>
    <n v="133"/>
    <n v="151.62"/>
    <n v="2128"/>
    <n v="2425.92"/>
    <n v="297.92000000000007"/>
  </r>
  <r>
    <d v="2023-08-22T00:00:00"/>
    <x v="27"/>
    <n v="2"/>
    <x v="0"/>
    <x v="0"/>
    <n v="133"/>
    <n v="194.18"/>
    <n v="266"/>
    <n v="388.36"/>
    <n v="122.36000000000001"/>
  </r>
  <r>
    <d v="2023-08-23T00:00:00"/>
    <x v="21"/>
    <n v="18"/>
    <x v="0"/>
    <x v="1"/>
    <n v="105"/>
    <n v="117.6"/>
    <n v="1890"/>
    <n v="2116.7999999999997"/>
    <n v="226.79999999999973"/>
  </r>
  <r>
    <d v="2023-08-24T00:00:00"/>
    <x v="5"/>
    <n v="10"/>
    <x v="1"/>
    <x v="0"/>
    <n v="16"/>
    <n v="26.4"/>
    <n v="160"/>
    <n v="264"/>
    <n v="104"/>
  </r>
  <r>
    <d v="2023-08-25T00:00:00"/>
    <x v="3"/>
    <n v="16"/>
    <x v="2"/>
    <x v="1"/>
    <n v="12"/>
    <n v="17.52"/>
    <n v="192"/>
    <n v="280.32"/>
    <n v="88.32"/>
  </r>
  <r>
    <d v="2023-08-26T00:00:00"/>
    <x v="41"/>
    <n v="17"/>
    <x v="2"/>
    <x v="0"/>
    <n v="71"/>
    <n v="80.23"/>
    <n v="1207"/>
    <n v="1363.91"/>
    <n v="156.91000000000008"/>
  </r>
  <r>
    <d v="2023-08-27T00:00:00"/>
    <x v="46"/>
    <n v="8"/>
    <x v="1"/>
    <x v="1"/>
    <n v="133"/>
    <n v="151.62"/>
    <n v="1064"/>
    <n v="1212.96"/>
    <n v="148.96000000000004"/>
  </r>
  <r>
    <d v="2023-08-28T00:00:00"/>
    <x v="28"/>
    <n v="11"/>
    <x v="0"/>
    <x v="1"/>
    <n v="124"/>
    <n v="140.12"/>
    <n v="1364"/>
    <n v="1541.3200000000002"/>
    <n v="177.32000000000016"/>
  </r>
  <r>
    <d v="2023-08-29T00:00:00"/>
    <x v="37"/>
    <n v="14"/>
    <x v="0"/>
    <x v="0"/>
    <n v="10"/>
    <n v="13.5"/>
    <n v="140"/>
    <n v="189"/>
    <n v="49"/>
  </r>
  <r>
    <d v="2023-08-30T00:00:00"/>
    <x v="12"/>
    <n v="16"/>
    <x v="1"/>
    <x v="1"/>
    <n v="16"/>
    <n v="17.600000000000001"/>
    <n v="256"/>
    <n v="281.60000000000002"/>
    <n v="25.600000000000023"/>
  </r>
  <r>
    <d v="2023-08-31T00:00:00"/>
    <x v="24"/>
    <n v="19"/>
    <x v="0"/>
    <x v="1"/>
    <n v="124"/>
    <n v="204.60000000000002"/>
    <n v="2356"/>
    <n v="3887.4000000000005"/>
    <n v="1531.4000000000005"/>
  </r>
  <r>
    <d v="2023-09-01T00:00:00"/>
    <x v="8"/>
    <n v="2"/>
    <x v="0"/>
    <x v="0"/>
    <n v="10"/>
    <n v="11.3"/>
    <n v="20"/>
    <n v="22.6"/>
    <n v="2.6000000000000014"/>
  </r>
  <r>
    <d v="2023-09-02T00:00:00"/>
    <x v="25"/>
    <n v="3"/>
    <x v="1"/>
    <x v="1"/>
    <n v="16"/>
    <n v="18.240000000000002"/>
    <n v="48"/>
    <n v="54.720000000000006"/>
    <n v="6.720000000000006"/>
  </r>
  <r>
    <d v="2023-09-03T00:00:00"/>
    <x v="13"/>
    <n v="13"/>
    <x v="2"/>
    <x v="0"/>
    <n v="105"/>
    <n v="153.30000000000001"/>
    <n v="1365"/>
    <n v="1992.9"/>
    <n v="627.90000000000009"/>
  </r>
  <r>
    <d v="2023-09-04T00:00:00"/>
    <x v="31"/>
    <n v="9"/>
    <x v="2"/>
    <x v="1"/>
    <n v="12"/>
    <n v="16.920000000000002"/>
    <n v="108"/>
    <n v="152.28000000000003"/>
    <n v="44.28000000000003"/>
  </r>
  <r>
    <d v="2023-09-05T00:00:00"/>
    <x v="47"/>
    <n v="18"/>
    <x v="1"/>
    <x v="0"/>
    <n v="136"/>
    <n v="224.4"/>
    <n v="2448"/>
    <n v="4039.2000000000003"/>
    <n v="1591.2000000000003"/>
  </r>
  <r>
    <d v="2023-09-06T00:00:00"/>
    <x v="46"/>
    <n v="5"/>
    <x v="0"/>
    <x v="1"/>
    <n v="133"/>
    <n v="151.62"/>
    <n v="665"/>
    <n v="758.1"/>
    <n v="93.100000000000023"/>
  </r>
  <r>
    <d v="2023-09-07T00:00:00"/>
    <x v="20"/>
    <n v="17"/>
    <x v="0"/>
    <x v="1"/>
    <n v="44"/>
    <n v="72.599999999999994"/>
    <n v="748"/>
    <n v="1234.1999999999998"/>
    <n v="486.19999999999982"/>
  </r>
  <r>
    <d v="2023-09-08T00:00:00"/>
    <x v="32"/>
    <n v="15"/>
    <x v="1"/>
    <x v="0"/>
    <n v="123"/>
    <n v="135.30000000000001"/>
    <n v="1845"/>
    <n v="2029.5000000000002"/>
    <n v="184.50000000000023"/>
  </r>
  <r>
    <d v="2023-09-09T00:00:00"/>
    <x v="25"/>
    <n v="13"/>
    <x v="0"/>
    <x v="1"/>
    <n v="16"/>
    <n v="18.240000000000002"/>
    <n v="208"/>
    <n v="237.12000000000003"/>
    <n v="29.120000000000033"/>
  </r>
  <r>
    <d v="2023-09-10T00:00:00"/>
    <x v="29"/>
    <n v="4"/>
    <x v="0"/>
    <x v="1"/>
    <n v="123"/>
    <n v="179.58"/>
    <n v="492"/>
    <n v="718.32"/>
    <n v="226.32000000000005"/>
  </r>
  <r>
    <d v="2023-09-11T00:00:00"/>
    <x v="14"/>
    <n v="17"/>
    <x v="1"/>
    <x v="0"/>
    <n v="133"/>
    <n v="187.53"/>
    <n v="2261"/>
    <n v="3188.01"/>
    <n v="927.01000000000022"/>
  </r>
  <r>
    <d v="2023-09-12T00:00:00"/>
    <x v="8"/>
    <n v="7"/>
    <x v="2"/>
    <x v="1"/>
    <n v="10"/>
    <n v="11.3"/>
    <n v="70"/>
    <n v="79.100000000000009"/>
    <n v="9.1000000000000085"/>
  </r>
  <r>
    <d v="2023-09-13T00:00:00"/>
    <x v="49"/>
    <n v="1"/>
    <x v="2"/>
    <x v="0"/>
    <n v="10"/>
    <n v="11.2"/>
    <n v="10"/>
    <n v="11.2"/>
    <n v="1.1999999999999993"/>
  </r>
  <r>
    <d v="2023-09-14T00:00:00"/>
    <x v="41"/>
    <n v="7"/>
    <x v="1"/>
    <x v="1"/>
    <n v="71"/>
    <n v="80.23"/>
    <n v="497"/>
    <n v="561.61"/>
    <n v="64.610000000000014"/>
  </r>
  <r>
    <d v="2023-09-15T00:00:00"/>
    <x v="48"/>
    <n v="14"/>
    <x v="0"/>
    <x v="0"/>
    <n v="63"/>
    <n v="71.819999999999993"/>
    <n v="882"/>
    <n v="1005.4799999999999"/>
    <n v="123.4799999999999"/>
  </r>
  <r>
    <d v="2023-09-16T00:00:00"/>
    <x v="21"/>
    <n v="18"/>
    <x v="0"/>
    <x v="1"/>
    <n v="105"/>
    <n v="117.6"/>
    <n v="1890"/>
    <n v="2116.7999999999997"/>
    <n v="226.79999999999973"/>
  </r>
  <r>
    <d v="2023-09-17T00:00:00"/>
    <x v="44"/>
    <n v="20"/>
    <x v="1"/>
    <x v="1"/>
    <n v="105"/>
    <n v="148.05000000000001"/>
    <n v="2100"/>
    <n v="2961"/>
    <n v="861"/>
  </r>
  <r>
    <d v="2023-09-18T00:00:00"/>
    <x v="34"/>
    <n v="16"/>
    <x v="0"/>
    <x v="0"/>
    <n v="98"/>
    <n v="132.30000000000001"/>
    <n v="1568"/>
    <n v="2116.8000000000002"/>
    <n v="548.80000000000018"/>
  </r>
  <r>
    <d v="2023-09-19T00:00:00"/>
    <x v="43"/>
    <n v="2"/>
    <x v="0"/>
    <x v="1"/>
    <n v="12"/>
    <n v="13.44"/>
    <n v="24"/>
    <n v="26.88"/>
    <n v="2.879999999999999"/>
  </r>
  <r>
    <d v="2023-09-20T00:00:00"/>
    <x v="13"/>
    <n v="15"/>
    <x v="1"/>
    <x v="1"/>
    <n v="105"/>
    <n v="153.30000000000001"/>
    <n v="1575"/>
    <n v="2299.5"/>
    <n v="724.5"/>
  </r>
  <r>
    <d v="2023-09-21T00:00:00"/>
    <x v="4"/>
    <n v="11"/>
    <x v="2"/>
    <x v="0"/>
    <n v="10"/>
    <n v="11.2"/>
    <n v="110"/>
    <n v="123.19999999999999"/>
    <n v="13.199999999999989"/>
  </r>
  <r>
    <d v="2023-09-22T00:00:00"/>
    <x v="10"/>
    <n v="20"/>
    <x v="2"/>
    <x v="1"/>
    <n v="136"/>
    <n v="183.6"/>
    <n v="2720"/>
    <n v="3672"/>
    <n v="952"/>
  </r>
  <r>
    <d v="2023-09-23T00:00:00"/>
    <x v="12"/>
    <n v="8"/>
    <x v="1"/>
    <x v="0"/>
    <n v="16"/>
    <n v="17.600000000000001"/>
    <n v="128"/>
    <n v="140.80000000000001"/>
    <n v="12.800000000000011"/>
  </r>
  <r>
    <d v="2023-09-24T00:00:00"/>
    <x v="47"/>
    <n v="10"/>
    <x v="0"/>
    <x v="1"/>
    <n v="136"/>
    <n v="224.4"/>
    <n v="1360"/>
    <n v="2244"/>
    <n v="884"/>
  </r>
  <r>
    <d v="2023-09-25T00:00:00"/>
    <x v="29"/>
    <n v="11"/>
    <x v="0"/>
    <x v="0"/>
    <n v="123"/>
    <n v="179.58"/>
    <n v="1353"/>
    <n v="1975.38"/>
    <n v="622.38000000000011"/>
  </r>
  <r>
    <d v="2023-09-26T00:00:00"/>
    <x v="28"/>
    <n v="3"/>
    <x v="1"/>
    <x v="1"/>
    <n v="124"/>
    <n v="140.12"/>
    <n v="372"/>
    <n v="420.36"/>
    <n v="48.360000000000014"/>
  </r>
  <r>
    <d v="2023-09-27T00:00:00"/>
    <x v="31"/>
    <n v="12"/>
    <x v="0"/>
    <x v="1"/>
    <n v="12"/>
    <n v="16.920000000000002"/>
    <n v="144"/>
    <n v="203.04000000000002"/>
    <n v="59.04000000000002"/>
  </r>
  <r>
    <d v="2023-09-28T00:00:00"/>
    <x v="39"/>
    <n v="7"/>
    <x v="0"/>
    <x v="0"/>
    <n v="71"/>
    <n v="79.52"/>
    <n v="497"/>
    <n v="556.64"/>
    <n v="59.639999999999986"/>
  </r>
  <r>
    <d v="2023-09-29T00:00:00"/>
    <x v="37"/>
    <n v="19"/>
    <x v="1"/>
    <x v="1"/>
    <n v="10"/>
    <n v="13.5"/>
    <n v="190"/>
    <n v="256.5"/>
    <n v="66.5"/>
  </r>
  <r>
    <d v="2023-09-30T00:00:00"/>
    <x v="40"/>
    <n v="17"/>
    <x v="2"/>
    <x v="1"/>
    <n v="98"/>
    <n v="161.69999999999999"/>
    <n v="1666"/>
    <n v="2748.8999999999996"/>
    <n v="1082.8999999999996"/>
  </r>
  <r>
    <d v="2023-10-01T00:00:00"/>
    <x v="17"/>
    <n v="20"/>
    <x v="2"/>
    <x v="0"/>
    <n v="44"/>
    <n v="50.16"/>
    <n v="880"/>
    <n v="1003.1999999999999"/>
    <n v="123.19999999999993"/>
  </r>
  <r>
    <d v="2023-10-02T00:00:00"/>
    <x v="46"/>
    <n v="16"/>
    <x v="1"/>
    <x v="1"/>
    <n v="133"/>
    <n v="151.62"/>
    <n v="2128"/>
    <n v="2425.92"/>
    <n v="297.92000000000007"/>
  </r>
  <r>
    <d v="2023-10-03T00:00:00"/>
    <x v="21"/>
    <n v="11"/>
    <x v="0"/>
    <x v="0"/>
    <n v="105"/>
    <n v="117.6"/>
    <n v="1155"/>
    <n v="1293.5999999999999"/>
    <n v="138.59999999999991"/>
  </r>
  <r>
    <d v="2023-10-04T00:00:00"/>
    <x v="3"/>
    <n v="4"/>
    <x v="0"/>
    <x v="1"/>
    <n v="12"/>
    <n v="17.52"/>
    <n v="48"/>
    <n v="70.08"/>
    <n v="22.08"/>
  </r>
  <r>
    <d v="2023-10-05T00:00:00"/>
    <x v="39"/>
    <n v="6"/>
    <x v="1"/>
    <x v="0"/>
    <n v="71"/>
    <n v="79.52"/>
    <n v="426"/>
    <n v="477.12"/>
    <n v="51.120000000000005"/>
  </r>
  <r>
    <d v="2023-10-06T00:00:00"/>
    <x v="29"/>
    <n v="16"/>
    <x v="0"/>
    <x v="1"/>
    <n v="123"/>
    <n v="179.58"/>
    <n v="1968"/>
    <n v="2873.28"/>
    <n v="905.2800000000002"/>
  </r>
  <r>
    <d v="2023-10-07T00:00:00"/>
    <x v="4"/>
    <n v="2"/>
    <x v="0"/>
    <x v="1"/>
    <n v="10"/>
    <n v="11.2"/>
    <n v="20"/>
    <n v="22.4"/>
    <n v="2.3999999999999986"/>
  </r>
  <r>
    <d v="2023-10-08T00:00:00"/>
    <x v="38"/>
    <n v="13"/>
    <x v="1"/>
    <x v="0"/>
    <n v="98"/>
    <n v="129.36000000000001"/>
    <n v="1274"/>
    <n v="1681.6800000000003"/>
    <n v="407.68000000000029"/>
  </r>
  <r>
    <d v="2023-10-09T00:00:00"/>
    <x v="39"/>
    <n v="14"/>
    <x v="2"/>
    <x v="1"/>
    <n v="71"/>
    <n v="79.52"/>
    <n v="994"/>
    <n v="1113.28"/>
    <n v="119.27999999999997"/>
  </r>
  <r>
    <d v="2023-10-10T00:00:00"/>
    <x v="35"/>
    <n v="7"/>
    <x v="2"/>
    <x v="1"/>
    <n v="136"/>
    <n v="179.52"/>
    <n v="952"/>
    <n v="1256.6400000000001"/>
    <n v="304.6400000000001"/>
  </r>
  <r>
    <d v="2023-10-11T00:00:00"/>
    <x v="31"/>
    <n v="10"/>
    <x v="1"/>
    <x v="0"/>
    <n v="12"/>
    <n v="16.920000000000002"/>
    <n v="120"/>
    <n v="169.20000000000002"/>
    <n v="49.200000000000017"/>
  </r>
  <r>
    <d v="2023-10-12T00:00:00"/>
    <x v="41"/>
    <n v="17"/>
    <x v="0"/>
    <x v="1"/>
    <n v="71"/>
    <n v="80.23"/>
    <n v="1207"/>
    <n v="1363.91"/>
    <n v="156.91000000000008"/>
  </r>
  <r>
    <d v="2023-10-13T00:00:00"/>
    <x v="7"/>
    <n v="17"/>
    <x v="0"/>
    <x v="0"/>
    <n v="124"/>
    <n v="163.68"/>
    <n v="2108"/>
    <n v="2782.56"/>
    <n v="674.56"/>
  </r>
  <r>
    <d v="2023-10-14T00:00:00"/>
    <x v="43"/>
    <n v="20"/>
    <x v="1"/>
    <x v="1"/>
    <n v="12"/>
    <n v="13.44"/>
    <n v="240"/>
    <n v="268.8"/>
    <n v="28.800000000000011"/>
  </r>
  <r>
    <d v="2023-10-15T00:00:00"/>
    <x v="16"/>
    <n v="13"/>
    <x v="0"/>
    <x v="0"/>
    <n v="98"/>
    <n v="110.74"/>
    <n v="1274"/>
    <n v="1439.62"/>
    <n v="165.61999999999989"/>
  </r>
  <r>
    <d v="2023-10-16T00:00:00"/>
    <x v="30"/>
    <n v="4"/>
    <x v="0"/>
    <x v="1"/>
    <n v="10"/>
    <n v="11.2"/>
    <n v="40"/>
    <n v="44.8"/>
    <n v="4.7999999999999972"/>
  </r>
  <r>
    <d v="2023-10-17T00:00:00"/>
    <x v="15"/>
    <n v="3"/>
    <x v="1"/>
    <x v="1"/>
    <n v="16"/>
    <n v="21.12"/>
    <n v="48"/>
    <n v="63.36"/>
    <n v="15.36"/>
  </r>
  <r>
    <d v="2023-10-18T00:00:00"/>
    <x v="10"/>
    <n v="12"/>
    <x v="2"/>
    <x v="0"/>
    <n v="136"/>
    <n v="183.6"/>
    <n v="1632"/>
    <n v="2203.1999999999998"/>
    <n v="571.19999999999982"/>
  </r>
  <r>
    <d v="2023-10-19T00:00:00"/>
    <x v="39"/>
    <n v="2"/>
    <x v="2"/>
    <x v="1"/>
    <n v="71"/>
    <n v="79.52"/>
    <n v="142"/>
    <n v="159.04"/>
    <n v="17.039999999999992"/>
  </r>
  <r>
    <d v="2023-10-20T00:00:00"/>
    <x v="6"/>
    <n v="5"/>
    <x v="1"/>
    <x v="1"/>
    <n v="44"/>
    <n v="48.4"/>
    <n v="220"/>
    <n v="242"/>
    <n v="22"/>
  </r>
  <r>
    <d v="2023-10-21T00:00:00"/>
    <x v="49"/>
    <n v="13"/>
    <x v="0"/>
    <x v="0"/>
    <n v="10"/>
    <n v="11.2"/>
    <n v="130"/>
    <n v="145.6"/>
    <n v="15.599999999999994"/>
  </r>
  <r>
    <d v="2023-10-22T00:00:00"/>
    <x v="45"/>
    <n v="18"/>
    <x v="0"/>
    <x v="1"/>
    <n v="71"/>
    <n v="79.52"/>
    <n v="1278"/>
    <n v="1431.36"/>
    <n v="153.3599999999999"/>
  </r>
  <r>
    <d v="2023-10-23T00:00:00"/>
    <x v="1"/>
    <n v="7"/>
    <x v="1"/>
    <x v="0"/>
    <n v="44"/>
    <n v="58.08"/>
    <n v="308"/>
    <n v="406.56"/>
    <n v="98.56"/>
  </r>
  <r>
    <d v="2023-10-24T00:00:00"/>
    <x v="20"/>
    <n v="4"/>
    <x v="0"/>
    <x v="1"/>
    <n v="44"/>
    <n v="72.599999999999994"/>
    <n v="176"/>
    <n v="290.39999999999998"/>
    <n v="114.39999999999998"/>
  </r>
  <r>
    <d v="2023-10-25T00:00:00"/>
    <x v="14"/>
    <n v="1"/>
    <x v="0"/>
    <x v="0"/>
    <n v="133"/>
    <n v="187.53"/>
    <n v="133"/>
    <n v="187.53"/>
    <n v="54.53"/>
  </r>
  <r>
    <d v="2023-10-26T00:00:00"/>
    <x v="32"/>
    <n v="6"/>
    <x v="1"/>
    <x v="1"/>
    <n v="123"/>
    <n v="135.30000000000001"/>
    <n v="738"/>
    <n v="811.80000000000007"/>
    <n v="73.800000000000068"/>
  </r>
  <r>
    <d v="2023-10-27T00:00:00"/>
    <x v="47"/>
    <n v="16"/>
    <x v="2"/>
    <x v="1"/>
    <n v="136"/>
    <n v="224.4"/>
    <n v="2176"/>
    <n v="3590.4"/>
    <n v="1414.4"/>
  </r>
  <r>
    <d v="2023-10-28T00:00:00"/>
    <x v="12"/>
    <n v="3"/>
    <x v="2"/>
    <x v="0"/>
    <n v="16"/>
    <n v="17.600000000000001"/>
    <n v="48"/>
    <n v="52.800000000000004"/>
    <n v="4.8000000000000043"/>
  </r>
  <r>
    <d v="2023-10-29T00:00:00"/>
    <x v="38"/>
    <n v="16"/>
    <x v="1"/>
    <x v="1"/>
    <n v="98"/>
    <n v="129.36000000000001"/>
    <n v="1568"/>
    <n v="2069.7600000000002"/>
    <n v="501.76000000000022"/>
  </r>
  <r>
    <d v="2023-10-30T00:00:00"/>
    <x v="42"/>
    <n v="2"/>
    <x v="0"/>
    <x v="1"/>
    <n v="124"/>
    <n v="167.4"/>
    <n v="248"/>
    <n v="334.8"/>
    <n v="86.800000000000011"/>
  </r>
  <r>
    <d v="2023-10-31T00:00:00"/>
    <x v="13"/>
    <n v="19"/>
    <x v="0"/>
    <x v="0"/>
    <n v="105"/>
    <n v="153.30000000000001"/>
    <n v="1995"/>
    <n v="2912.7000000000003"/>
    <n v="917.70000000000027"/>
  </r>
  <r>
    <d v="2023-11-01T00:00:00"/>
    <x v="32"/>
    <n v="19"/>
    <x v="1"/>
    <x v="1"/>
    <n v="123"/>
    <n v="135.30000000000001"/>
    <n v="2337"/>
    <n v="2570.7000000000003"/>
    <n v="233.70000000000027"/>
  </r>
  <r>
    <d v="2023-11-02T00:00:00"/>
    <x v="0"/>
    <n v="11"/>
    <x v="0"/>
    <x v="0"/>
    <n v="136"/>
    <n v="153.68"/>
    <n v="1496"/>
    <n v="1690.48"/>
    <n v="194.48000000000002"/>
  </r>
  <r>
    <d v="2023-11-03T00:00:00"/>
    <x v="26"/>
    <n v="3"/>
    <x v="0"/>
    <x v="1"/>
    <n v="10"/>
    <n v="14.600000000000001"/>
    <n v="30"/>
    <n v="43.800000000000004"/>
    <n v="13.800000000000004"/>
  </r>
  <r>
    <d v="2023-11-04T00:00:00"/>
    <x v="28"/>
    <n v="10"/>
    <x v="1"/>
    <x v="0"/>
    <n v="124"/>
    <n v="140.12"/>
    <n v="1240"/>
    <n v="1401.2"/>
    <n v="161.20000000000005"/>
  </r>
  <r>
    <d v="2023-11-05T00:00:00"/>
    <x v="36"/>
    <n v="19"/>
    <x v="2"/>
    <x v="1"/>
    <n v="63"/>
    <n v="69.3"/>
    <n v="1197"/>
    <n v="1316.7"/>
    <n v="119.70000000000005"/>
  </r>
  <r>
    <d v="2023-11-06T00:00:00"/>
    <x v="18"/>
    <n v="14"/>
    <x v="2"/>
    <x v="1"/>
    <n v="133"/>
    <n v="146.30000000000001"/>
    <n v="1862"/>
    <n v="2048.2000000000003"/>
    <n v="186.20000000000027"/>
  </r>
  <r>
    <d v="2023-11-07T00:00:00"/>
    <x v="21"/>
    <n v="17"/>
    <x v="1"/>
    <x v="0"/>
    <n v="105"/>
    <n v="117.6"/>
    <n v="1785"/>
    <n v="1999.1999999999998"/>
    <n v="214.19999999999982"/>
  </r>
  <r>
    <d v="2023-11-08T00:00:00"/>
    <x v="36"/>
    <n v="1"/>
    <x v="0"/>
    <x v="1"/>
    <n v="63"/>
    <n v="69.3"/>
    <n v="63"/>
    <n v="69.3"/>
    <n v="6.2999999999999972"/>
  </r>
  <r>
    <d v="2023-11-09T00:00:00"/>
    <x v="44"/>
    <n v="12"/>
    <x v="0"/>
    <x v="1"/>
    <n v="105"/>
    <n v="148.05000000000001"/>
    <n v="1260"/>
    <n v="1776.6000000000001"/>
    <n v="516.60000000000014"/>
  </r>
  <r>
    <d v="2023-11-10T00:00:00"/>
    <x v="12"/>
    <n v="4"/>
    <x v="1"/>
    <x v="0"/>
    <n v="16"/>
    <n v="17.600000000000001"/>
    <n v="64"/>
    <n v="70.400000000000006"/>
    <n v="6.4000000000000057"/>
  </r>
  <r>
    <d v="2023-11-11T00:00:00"/>
    <x v="12"/>
    <n v="14"/>
    <x v="0"/>
    <x v="1"/>
    <n v="16"/>
    <n v="17.600000000000001"/>
    <n v="224"/>
    <n v="246.40000000000003"/>
    <n v="22.400000000000034"/>
  </r>
  <r>
    <d v="2023-11-12T00:00:00"/>
    <x v="13"/>
    <n v="10"/>
    <x v="0"/>
    <x v="0"/>
    <n v="105"/>
    <n v="153.30000000000001"/>
    <n v="1050"/>
    <n v="1533"/>
    <n v="483"/>
  </r>
  <r>
    <d v="2023-11-13T00:00:00"/>
    <x v="7"/>
    <n v="12"/>
    <x v="1"/>
    <x v="1"/>
    <n v="124"/>
    <n v="163.68"/>
    <n v="1488"/>
    <n v="1964.16"/>
    <n v="476.16000000000008"/>
  </r>
  <r>
    <d v="2023-11-14T00:00:00"/>
    <x v="42"/>
    <n v="12"/>
    <x v="2"/>
    <x v="0"/>
    <n v="124"/>
    <n v="167.4"/>
    <n v="1488"/>
    <n v="2008.8000000000002"/>
    <n v="520.80000000000018"/>
  </r>
  <r>
    <d v="2023-11-15T00:00:00"/>
    <x v="20"/>
    <n v="8"/>
    <x v="2"/>
    <x v="1"/>
    <n v="44"/>
    <n v="72.599999999999994"/>
    <n v="352"/>
    <n v="580.79999999999995"/>
    <n v="228.79999999999995"/>
  </r>
  <r>
    <d v="2023-11-16T00:00:00"/>
    <x v="44"/>
    <n v="19"/>
    <x v="1"/>
    <x v="1"/>
    <n v="105"/>
    <n v="148.05000000000001"/>
    <n v="1995"/>
    <n v="2812.9500000000003"/>
    <n v="817.95000000000027"/>
  </r>
  <r>
    <d v="2023-11-17T00:00:00"/>
    <x v="21"/>
    <n v="3"/>
    <x v="0"/>
    <x v="0"/>
    <n v="105"/>
    <n v="117.6"/>
    <n v="315"/>
    <n v="352.79999999999995"/>
    <n v="37.799999999999955"/>
  </r>
  <r>
    <d v="2023-11-18T00:00:00"/>
    <x v="24"/>
    <n v="4"/>
    <x v="0"/>
    <x v="1"/>
    <n v="124"/>
    <n v="204.60000000000002"/>
    <n v="496"/>
    <n v="818.40000000000009"/>
    <n v="322.40000000000009"/>
  </r>
  <r>
    <d v="2023-11-19T00:00:00"/>
    <x v="17"/>
    <n v="13"/>
    <x v="1"/>
    <x v="1"/>
    <n v="44"/>
    <n v="50.16"/>
    <n v="572"/>
    <n v="652.07999999999993"/>
    <n v="80.079999999999927"/>
  </r>
  <r>
    <d v="2023-11-20T00:00:00"/>
    <x v="2"/>
    <n v="18"/>
    <x v="0"/>
    <x v="0"/>
    <n v="123"/>
    <n v="140.22"/>
    <n v="2214"/>
    <n v="2523.96"/>
    <n v="309.96000000000004"/>
  </r>
  <r>
    <d v="2023-11-21T00:00:00"/>
    <x v="4"/>
    <n v="20"/>
    <x v="0"/>
    <x v="1"/>
    <n v="10"/>
    <n v="11.2"/>
    <n v="200"/>
    <n v="224"/>
    <n v="24"/>
  </r>
  <r>
    <d v="2023-11-22T00:00:00"/>
    <x v="33"/>
    <n v="17"/>
    <x v="1"/>
    <x v="0"/>
    <n v="10"/>
    <n v="14.100000000000001"/>
    <n v="170"/>
    <n v="239.70000000000002"/>
    <n v="69.700000000000017"/>
  </r>
  <r>
    <d v="2023-11-23T00:00:00"/>
    <x v="19"/>
    <n v="5"/>
    <x v="2"/>
    <x v="1"/>
    <n v="123"/>
    <n v="173.43"/>
    <n v="615"/>
    <n v="867.15000000000009"/>
    <n v="252.15000000000009"/>
  </r>
  <r>
    <d v="2023-11-24T00:00:00"/>
    <x v="23"/>
    <n v="4"/>
    <x v="2"/>
    <x v="0"/>
    <n v="71"/>
    <n v="95.85"/>
    <n v="284"/>
    <n v="383.4"/>
    <n v="99.399999999999977"/>
  </r>
  <r>
    <d v="2023-11-25T00:00:00"/>
    <x v="4"/>
    <n v="16"/>
    <x v="1"/>
    <x v="1"/>
    <n v="10"/>
    <n v="11.2"/>
    <n v="160"/>
    <n v="179.2"/>
    <n v="19.199999999999989"/>
  </r>
  <r>
    <d v="2023-11-26T00:00:00"/>
    <x v="33"/>
    <n v="12"/>
    <x v="0"/>
    <x v="1"/>
    <n v="10"/>
    <n v="14.100000000000001"/>
    <n v="120"/>
    <n v="169.20000000000002"/>
    <n v="49.200000000000017"/>
  </r>
  <r>
    <d v="2023-11-27T00:00:00"/>
    <x v="34"/>
    <n v="7"/>
    <x v="0"/>
    <x v="0"/>
    <n v="98"/>
    <n v="132.30000000000001"/>
    <n v="686"/>
    <n v="926.10000000000014"/>
    <n v="240.10000000000014"/>
  </r>
  <r>
    <d v="2023-11-28T00:00:00"/>
    <x v="9"/>
    <n v="9"/>
    <x v="1"/>
    <x v="1"/>
    <n v="12"/>
    <n v="13.44"/>
    <n v="108"/>
    <n v="120.96"/>
    <n v="12.959999999999994"/>
  </r>
  <r>
    <d v="2023-11-29T00:00:00"/>
    <x v="46"/>
    <n v="17"/>
    <x v="0"/>
    <x v="1"/>
    <n v="133"/>
    <n v="151.62"/>
    <n v="2261"/>
    <n v="2577.54"/>
    <n v="316.53999999999996"/>
  </r>
  <r>
    <d v="2023-11-30T00:00:00"/>
    <x v="6"/>
    <n v="3"/>
    <x v="0"/>
    <x v="0"/>
    <n v="44"/>
    <n v="48.4"/>
    <n v="132"/>
    <n v="145.19999999999999"/>
    <n v="13.199999999999989"/>
  </r>
  <r>
    <d v="2023-12-01T00:00:00"/>
    <x v="18"/>
    <n v="14"/>
    <x v="1"/>
    <x v="1"/>
    <n v="133"/>
    <n v="146.30000000000001"/>
    <n v="1862"/>
    <n v="2048.2000000000003"/>
    <n v="186.20000000000027"/>
  </r>
  <r>
    <d v="2023-12-02T00:00:00"/>
    <x v="18"/>
    <n v="6"/>
    <x v="2"/>
    <x v="0"/>
    <n v="133"/>
    <n v="146.30000000000001"/>
    <n v="798"/>
    <n v="877.80000000000007"/>
    <n v="79.800000000000068"/>
  </r>
  <r>
    <d v="2023-12-03T00:00:00"/>
    <x v="36"/>
    <n v="10"/>
    <x v="2"/>
    <x v="1"/>
    <n v="63"/>
    <n v="69.3"/>
    <n v="630"/>
    <n v="693"/>
    <n v="63"/>
  </r>
  <r>
    <d v="2023-12-04T00:00:00"/>
    <x v="36"/>
    <n v="15"/>
    <x v="1"/>
    <x v="0"/>
    <n v="63"/>
    <n v="69.3"/>
    <n v="945"/>
    <n v="1039.5"/>
    <n v="94.5"/>
  </r>
  <r>
    <d v="2023-12-05T00:00:00"/>
    <x v="22"/>
    <n v="14"/>
    <x v="0"/>
    <x v="1"/>
    <n v="105"/>
    <n v="117.6"/>
    <n v="1470"/>
    <n v="1646.3999999999999"/>
    <n v="176.39999999999986"/>
  </r>
  <r>
    <d v="2023-12-06T00:00:00"/>
    <x v="28"/>
    <n v="4"/>
    <x v="0"/>
    <x v="1"/>
    <n v="124"/>
    <n v="140.12"/>
    <n v="496"/>
    <n v="560.48"/>
    <n v="64.480000000000018"/>
  </r>
  <r>
    <d v="2023-12-07T00:00:00"/>
    <x v="12"/>
    <n v="8"/>
    <x v="1"/>
    <x v="0"/>
    <n v="16"/>
    <n v="17.600000000000001"/>
    <n v="128"/>
    <n v="140.80000000000001"/>
    <n v="12.800000000000011"/>
  </r>
  <r>
    <d v="2023-12-08T00:00:00"/>
    <x v="5"/>
    <n v="20"/>
    <x v="0"/>
    <x v="1"/>
    <n v="16"/>
    <n v="26.4"/>
    <n v="320"/>
    <n v="528"/>
    <n v="208"/>
  </r>
  <r>
    <d v="2023-12-09T00:00:00"/>
    <x v="18"/>
    <n v="5"/>
    <x v="0"/>
    <x v="1"/>
    <n v="133"/>
    <n v="146.30000000000001"/>
    <n v="665"/>
    <n v="731.5"/>
    <n v="66.5"/>
  </r>
  <r>
    <d v="2023-12-10T00:00:00"/>
    <x v="32"/>
    <n v="15"/>
    <x v="1"/>
    <x v="0"/>
    <n v="123"/>
    <n v="135.30000000000001"/>
    <n v="1845"/>
    <n v="2029.5000000000002"/>
    <n v="184.50000000000023"/>
  </r>
  <r>
    <d v="2023-12-11T00:00:00"/>
    <x v="0"/>
    <n v="10"/>
    <x v="2"/>
    <x v="1"/>
    <n v="136"/>
    <n v="153.68"/>
    <n v="1360"/>
    <n v="1536.8000000000002"/>
    <n v="176.80000000000018"/>
  </r>
  <r>
    <d v="2023-12-12T00:00:00"/>
    <x v="43"/>
    <n v="11"/>
    <x v="2"/>
    <x v="0"/>
    <n v="12"/>
    <n v="13.44"/>
    <n v="132"/>
    <n v="147.84"/>
    <n v="15.840000000000003"/>
  </r>
  <r>
    <d v="2023-12-13T00:00:00"/>
    <x v="34"/>
    <n v="6"/>
    <x v="1"/>
    <x v="1"/>
    <n v="98"/>
    <n v="132.30000000000001"/>
    <n v="588"/>
    <n v="793.80000000000007"/>
    <n v="205.80000000000007"/>
  </r>
  <r>
    <d v="2023-12-14T00:00:00"/>
    <x v="1"/>
    <n v="5"/>
    <x v="0"/>
    <x v="0"/>
    <n v="44"/>
    <n v="58.08"/>
    <n v="220"/>
    <n v="290.39999999999998"/>
    <n v="70.399999999999977"/>
  </r>
  <r>
    <d v="2023-12-15T00:00:00"/>
    <x v="27"/>
    <n v="6"/>
    <x v="0"/>
    <x v="1"/>
    <n v="133"/>
    <n v="194.18"/>
    <n v="798"/>
    <n v="1165.08"/>
    <n v="367.07999999999993"/>
  </r>
  <r>
    <d v="2023-12-16T00:00:00"/>
    <x v="41"/>
    <n v="10"/>
    <x v="1"/>
    <x v="1"/>
    <n v="71"/>
    <n v="80.23"/>
    <n v="710"/>
    <n v="802.30000000000007"/>
    <n v="92.300000000000068"/>
  </r>
  <r>
    <d v="2023-12-17T00:00:00"/>
    <x v="39"/>
    <n v="20"/>
    <x v="0"/>
    <x v="0"/>
    <n v="71"/>
    <n v="79.52"/>
    <n v="1420"/>
    <n v="1590.3999999999999"/>
    <n v="170.39999999999986"/>
  </r>
  <r>
    <d v="2023-12-18T00:00:00"/>
    <x v="17"/>
    <n v="10"/>
    <x v="0"/>
    <x v="1"/>
    <n v="44"/>
    <n v="50.16"/>
    <n v="440"/>
    <n v="501.59999999999997"/>
    <n v="61.599999999999966"/>
  </r>
  <r>
    <d v="2023-12-19T00:00:00"/>
    <x v="24"/>
    <n v="11"/>
    <x v="1"/>
    <x v="1"/>
    <n v="124"/>
    <n v="204.60000000000002"/>
    <n v="1364"/>
    <n v="2250.6000000000004"/>
    <n v="886.60000000000036"/>
  </r>
  <r>
    <d v="2023-12-20T00:00:00"/>
    <x v="14"/>
    <n v="19"/>
    <x v="2"/>
    <x v="0"/>
    <n v="133"/>
    <n v="187.53"/>
    <n v="2527"/>
    <n v="3563.07"/>
    <n v="1036.0700000000002"/>
  </r>
  <r>
    <d v="2023-12-21T00:00:00"/>
    <x v="13"/>
    <n v="7"/>
    <x v="2"/>
    <x v="1"/>
    <n v="105"/>
    <n v="153.30000000000001"/>
    <n v="735"/>
    <n v="1073.1000000000001"/>
    <n v="338.10000000000014"/>
  </r>
  <r>
    <d v="2023-12-22T00:00:00"/>
    <x v="47"/>
    <n v="11"/>
    <x v="1"/>
    <x v="0"/>
    <n v="136"/>
    <n v="224.4"/>
    <n v="1496"/>
    <n v="2468.4"/>
    <n v="972.40000000000009"/>
  </r>
  <r>
    <d v="2023-12-23T00:00:00"/>
    <x v="41"/>
    <n v="5"/>
    <x v="0"/>
    <x v="1"/>
    <n v="71"/>
    <n v="80.23"/>
    <n v="355"/>
    <n v="401.15000000000003"/>
    <n v="46.150000000000034"/>
  </r>
  <r>
    <d v="2023-12-24T00:00:00"/>
    <x v="15"/>
    <n v="11"/>
    <x v="0"/>
    <x v="0"/>
    <n v="16"/>
    <n v="21.12"/>
    <n v="176"/>
    <n v="232.32000000000002"/>
    <n v="56.320000000000022"/>
  </r>
  <r>
    <d v="2023-12-25T00:00:00"/>
    <x v="4"/>
    <n v="14"/>
    <x v="1"/>
    <x v="1"/>
    <n v="10"/>
    <n v="11.2"/>
    <n v="140"/>
    <n v="156.79999999999998"/>
    <n v="16.799999999999983"/>
  </r>
  <r>
    <d v="2023-12-26T00:00:00"/>
    <x v="40"/>
    <n v="11"/>
    <x v="0"/>
    <x v="1"/>
    <n v="98"/>
    <n v="161.69999999999999"/>
    <n v="1078"/>
    <n v="1778.6999999999998"/>
    <n v="700.69999999999982"/>
  </r>
  <r>
    <d v="2023-12-27T00:00:00"/>
    <x v="15"/>
    <n v="17"/>
    <x v="0"/>
    <x v="0"/>
    <n v="16"/>
    <n v="21.12"/>
    <n v="272"/>
    <n v="359.04"/>
    <n v="87.04000000000002"/>
  </r>
  <r>
    <d v="2023-12-28T00:00:00"/>
    <x v="5"/>
    <n v="2"/>
    <x v="1"/>
    <x v="1"/>
    <n v="16"/>
    <n v="26.4"/>
    <n v="32"/>
    <n v="52.8"/>
    <n v="20.799999999999997"/>
  </r>
  <r>
    <d v="2023-12-29T00:00:00"/>
    <x v="42"/>
    <n v="8"/>
    <x v="2"/>
    <x v="1"/>
    <n v="124"/>
    <n v="167.4"/>
    <n v="992"/>
    <n v="1339.2"/>
    <n v="347.20000000000005"/>
  </r>
  <r>
    <d v="2023-12-30T00:00:00"/>
    <x v="24"/>
    <n v="17"/>
    <x v="2"/>
    <x v="0"/>
    <n v="124"/>
    <n v="204.60000000000002"/>
    <n v="2108"/>
    <n v="3478.2000000000003"/>
    <n v="1370.2000000000003"/>
  </r>
  <r>
    <d v="2023-12-31T00:00:00"/>
    <x v="23"/>
    <n v="19"/>
    <x v="1"/>
    <x v="1"/>
    <n v="71"/>
    <n v="95.85"/>
    <n v="1349"/>
    <n v="1821.1499999999999"/>
    <n v="472.14999999999986"/>
  </r>
  <r>
    <d v="2024-01-02T00:00:00"/>
    <x v="4"/>
    <n v="10"/>
    <x v="0"/>
    <x v="0"/>
    <n v="10"/>
    <n v="11.2"/>
    <n v="100"/>
    <n v="112"/>
    <n v="12"/>
  </r>
  <r>
    <d v="2024-01-04T00:00:00"/>
    <x v="5"/>
    <n v="14"/>
    <x v="0"/>
    <x v="1"/>
    <n v="16"/>
    <n v="26.4"/>
    <n v="224"/>
    <n v="369.59999999999997"/>
    <n v="145.59999999999997"/>
  </r>
  <r>
    <d v="2024-01-06T00:00:00"/>
    <x v="6"/>
    <n v="10"/>
    <x v="1"/>
    <x v="0"/>
    <n v="44"/>
    <n v="48.4"/>
    <n v="440"/>
    <n v="484"/>
    <n v="44"/>
  </r>
  <r>
    <d v="2024-01-08T00:00:00"/>
    <x v="7"/>
    <n v="16"/>
    <x v="0"/>
    <x v="1"/>
    <n v="124"/>
    <n v="163.68"/>
    <n v="1984"/>
    <n v="2618.88"/>
    <n v="634.88000000000011"/>
  </r>
  <r>
    <d v="2024-01-10T00:00:00"/>
    <x v="8"/>
    <n v="14"/>
    <x v="0"/>
    <x v="1"/>
    <n v="10"/>
    <n v="11.3"/>
    <n v="140"/>
    <n v="158.20000000000002"/>
    <n v="18.200000000000017"/>
  </r>
  <r>
    <d v="2024-01-12T00:00:00"/>
    <x v="2"/>
    <n v="17"/>
    <x v="1"/>
    <x v="0"/>
    <n v="123"/>
    <n v="140.22"/>
    <n v="2091"/>
    <n v="2383.7399999999998"/>
    <n v="292.73999999999978"/>
  </r>
  <r>
    <d v="2024-01-14T00:00:00"/>
    <x v="9"/>
    <n v="10"/>
    <x v="2"/>
    <x v="1"/>
    <n v="12"/>
    <n v="13.44"/>
    <n v="120"/>
    <n v="134.4"/>
    <n v="14.400000000000006"/>
  </r>
  <r>
    <d v="2024-01-16T00:00:00"/>
    <x v="10"/>
    <n v="8"/>
    <x v="2"/>
    <x v="1"/>
    <n v="136"/>
    <n v="183.6"/>
    <n v="1088"/>
    <n v="1468.8"/>
    <n v="380.79999999999995"/>
  </r>
  <r>
    <d v="2024-01-18T00:00:00"/>
    <x v="9"/>
    <n v="12"/>
    <x v="1"/>
    <x v="0"/>
    <n v="12"/>
    <n v="13.44"/>
    <n v="144"/>
    <n v="161.28"/>
    <n v="17.28"/>
  </r>
  <r>
    <d v="2024-01-20T00:00:00"/>
    <x v="11"/>
    <n v="4"/>
    <x v="0"/>
    <x v="1"/>
    <n v="10"/>
    <n v="11.2"/>
    <n v="40"/>
    <n v="44.8"/>
    <n v="4.7999999999999972"/>
  </r>
  <r>
    <d v="2024-01-22T00:00:00"/>
    <x v="12"/>
    <n v="8"/>
    <x v="0"/>
    <x v="0"/>
    <n v="16"/>
    <n v="17.600000000000001"/>
    <n v="128"/>
    <n v="140.80000000000001"/>
    <n v="12.800000000000011"/>
  </r>
  <r>
    <d v="2024-01-24T00:00:00"/>
    <x v="13"/>
    <n v="4"/>
    <x v="1"/>
    <x v="1"/>
    <n v="105"/>
    <n v="153.30000000000001"/>
    <n v="420"/>
    <n v="613.20000000000005"/>
    <n v="193.20000000000005"/>
  </r>
  <r>
    <d v="2024-01-26T00:00:00"/>
    <x v="14"/>
    <n v="19"/>
    <x v="0"/>
    <x v="0"/>
    <n v="133"/>
    <n v="187.53"/>
    <n v="2527"/>
    <n v="3563.07"/>
    <n v="1036.0700000000002"/>
  </r>
  <r>
    <d v="2024-01-28T00:00:00"/>
    <x v="15"/>
    <n v="3"/>
    <x v="0"/>
    <x v="1"/>
    <n v="16"/>
    <n v="21.12"/>
    <n v="48"/>
    <n v="63.36"/>
    <n v="15.36"/>
  </r>
  <r>
    <d v="2024-01-30T00:00:00"/>
    <x v="7"/>
    <n v="14"/>
    <x v="1"/>
    <x v="1"/>
    <n v="124"/>
    <n v="163.68"/>
    <n v="1736"/>
    <n v="2291.52"/>
    <n v="555.52"/>
  </r>
  <r>
    <d v="2024-02-01T00:00:00"/>
    <x v="16"/>
    <n v="2"/>
    <x v="2"/>
    <x v="0"/>
    <n v="98"/>
    <n v="110.74"/>
    <n v="196"/>
    <n v="221.48"/>
    <n v="25.47999999999999"/>
  </r>
  <r>
    <d v="2024-02-03T00:00:00"/>
    <x v="12"/>
    <n v="7"/>
    <x v="2"/>
    <x v="1"/>
    <n v="16"/>
    <n v="17.600000000000001"/>
    <n v="112"/>
    <n v="123.20000000000002"/>
    <n v="11.200000000000017"/>
  </r>
  <r>
    <d v="2024-02-05T00:00:00"/>
    <x v="17"/>
    <n v="4"/>
    <x v="1"/>
    <x v="1"/>
    <n v="44"/>
    <n v="50.16"/>
    <n v="176"/>
    <n v="200.64"/>
    <n v="24.639999999999986"/>
  </r>
  <r>
    <d v="2024-02-07T00:00:00"/>
    <x v="0"/>
    <n v="10"/>
    <x v="0"/>
    <x v="0"/>
    <n v="136"/>
    <n v="153.68"/>
    <n v="1360"/>
    <n v="1536.8000000000002"/>
    <n v="176.80000000000018"/>
  </r>
  <r>
    <d v="2024-02-09T00:00:00"/>
    <x v="1"/>
    <n v="2"/>
    <x v="1"/>
    <x v="1"/>
    <n v="44"/>
    <n v="58.08"/>
    <n v="88"/>
    <n v="116.16"/>
    <n v="28.159999999999997"/>
  </r>
  <r>
    <d v="2024-02-11T00:00:00"/>
    <x v="2"/>
    <n v="2"/>
    <x v="2"/>
    <x v="1"/>
    <n v="123"/>
    <n v="140.22"/>
    <n v="246"/>
    <n v="280.44"/>
    <n v="34.44"/>
  </r>
  <r>
    <d v="2024-02-13T00:00:00"/>
    <x v="3"/>
    <n v="11"/>
    <x v="2"/>
    <x v="0"/>
    <n v="12"/>
    <n v="17.52"/>
    <n v="132"/>
    <n v="192.72"/>
    <n v="60.72"/>
  </r>
  <r>
    <d v="2024-02-15T00:00:00"/>
    <x v="1"/>
    <n v="18"/>
    <x v="1"/>
    <x v="1"/>
    <n v="44"/>
    <n v="58.08"/>
    <n v="792"/>
    <n v="1045.44"/>
    <n v="253.44000000000005"/>
  </r>
  <r>
    <d v="2024-02-17T00:00:00"/>
    <x v="4"/>
    <n v="10"/>
    <x v="0"/>
    <x v="0"/>
    <n v="10"/>
    <n v="11.2"/>
    <n v="100"/>
    <n v="112"/>
    <n v="12"/>
  </r>
  <r>
    <d v="2024-02-19T00:00:00"/>
    <x v="5"/>
    <n v="14"/>
    <x v="0"/>
    <x v="1"/>
    <n v="16"/>
    <n v="26.4"/>
    <n v="224"/>
    <n v="369.59999999999997"/>
    <n v="145.59999999999997"/>
  </r>
  <r>
    <d v="2024-02-21T00:00:00"/>
    <x v="6"/>
    <n v="10"/>
    <x v="1"/>
    <x v="0"/>
    <n v="44"/>
    <n v="48.4"/>
    <n v="440"/>
    <n v="484"/>
    <n v="44"/>
  </r>
  <r>
    <d v="2024-02-23T00:00:00"/>
    <x v="7"/>
    <n v="16"/>
    <x v="0"/>
    <x v="1"/>
    <n v="124"/>
    <n v="163.68"/>
    <n v="1984"/>
    <n v="2618.88"/>
    <n v="634.88000000000011"/>
  </r>
  <r>
    <d v="2024-02-25T00:00:00"/>
    <x v="8"/>
    <n v="14"/>
    <x v="0"/>
    <x v="1"/>
    <n v="10"/>
    <n v="11.3"/>
    <n v="140"/>
    <n v="158.20000000000002"/>
    <n v="18.200000000000017"/>
  </r>
  <r>
    <d v="2024-02-27T00:00:00"/>
    <x v="2"/>
    <n v="17"/>
    <x v="1"/>
    <x v="0"/>
    <n v="123"/>
    <n v="140.22"/>
    <n v="2091"/>
    <n v="2383.7399999999998"/>
    <n v="292.73999999999978"/>
  </r>
  <r>
    <d v="2024-02-29T00:00:00"/>
    <x v="9"/>
    <n v="10"/>
    <x v="2"/>
    <x v="1"/>
    <n v="12"/>
    <n v="13.44"/>
    <n v="120"/>
    <n v="134.4"/>
    <n v="14.400000000000006"/>
  </r>
  <r>
    <d v="2024-03-02T00:00:00"/>
    <x v="10"/>
    <n v="8"/>
    <x v="2"/>
    <x v="1"/>
    <n v="136"/>
    <n v="183.6"/>
    <n v="1088"/>
    <n v="1468.8"/>
    <n v="380.79999999999995"/>
  </r>
  <r>
    <d v="2024-03-04T00:00:00"/>
    <x v="9"/>
    <n v="12"/>
    <x v="1"/>
    <x v="0"/>
    <n v="12"/>
    <n v="13.44"/>
    <n v="144"/>
    <n v="161.28"/>
    <n v="17.28"/>
  </r>
  <r>
    <d v="2024-03-06T00:00:00"/>
    <x v="11"/>
    <n v="4"/>
    <x v="0"/>
    <x v="1"/>
    <n v="10"/>
    <n v="11.2"/>
    <n v="40"/>
    <n v="44.8"/>
    <n v="4.7999999999999972"/>
  </r>
  <r>
    <d v="2024-03-08T00:00:00"/>
    <x v="12"/>
    <n v="8"/>
    <x v="0"/>
    <x v="0"/>
    <n v="16"/>
    <n v="17.600000000000001"/>
    <n v="128"/>
    <n v="140.80000000000001"/>
    <n v="12.800000000000011"/>
  </r>
  <r>
    <d v="2024-03-10T00:00:00"/>
    <x v="13"/>
    <n v="4"/>
    <x v="1"/>
    <x v="1"/>
    <n v="105"/>
    <n v="153.30000000000001"/>
    <n v="420"/>
    <n v="613.20000000000005"/>
    <n v="193.20000000000005"/>
  </r>
  <r>
    <d v="2024-03-12T00:00:00"/>
    <x v="14"/>
    <n v="19"/>
    <x v="0"/>
    <x v="0"/>
    <n v="133"/>
    <n v="187.53"/>
    <n v="2527"/>
    <n v="3563.07"/>
    <n v="1036.0700000000002"/>
  </r>
  <r>
    <d v="2024-03-14T00:00:00"/>
    <x v="15"/>
    <n v="3"/>
    <x v="0"/>
    <x v="1"/>
    <n v="16"/>
    <n v="21.12"/>
    <n v="48"/>
    <n v="63.36"/>
    <n v="15.36"/>
  </r>
  <r>
    <d v="2024-03-16T00:00:00"/>
    <x v="7"/>
    <n v="14"/>
    <x v="1"/>
    <x v="1"/>
    <n v="124"/>
    <n v="163.68"/>
    <n v="1736"/>
    <n v="2291.52"/>
    <n v="555.52"/>
  </r>
  <r>
    <d v="2024-03-18T00:00:00"/>
    <x v="16"/>
    <n v="2"/>
    <x v="2"/>
    <x v="0"/>
    <n v="98"/>
    <n v="110.74"/>
    <n v="196"/>
    <n v="221.48"/>
    <n v="25.47999999999999"/>
  </r>
  <r>
    <d v="2024-03-20T00:00:00"/>
    <x v="12"/>
    <n v="7"/>
    <x v="2"/>
    <x v="1"/>
    <n v="16"/>
    <n v="17.600000000000001"/>
    <n v="112"/>
    <n v="123.20000000000002"/>
    <n v="11.200000000000017"/>
  </r>
  <r>
    <d v="2024-03-22T00:00:00"/>
    <x v="17"/>
    <n v="4"/>
    <x v="1"/>
    <x v="1"/>
    <n v="44"/>
    <n v="50.16"/>
    <n v="176"/>
    <n v="200.64"/>
    <n v="24.639999999999986"/>
  </r>
  <r>
    <d v="2024-03-24T00:00:00"/>
    <x v="18"/>
    <n v="20"/>
    <x v="0"/>
    <x v="0"/>
    <n v="133"/>
    <n v="146.30000000000001"/>
    <n v="2660"/>
    <n v="2926"/>
    <n v="266"/>
  </r>
  <r>
    <d v="2024-03-26T00:00:00"/>
    <x v="19"/>
    <n v="15"/>
    <x v="0"/>
    <x v="1"/>
    <n v="123"/>
    <n v="173.43"/>
    <n v="1845"/>
    <n v="2601.4500000000003"/>
    <n v="756.45000000000027"/>
  </r>
  <r>
    <d v="2024-03-28T00:00:00"/>
    <x v="20"/>
    <n v="2"/>
    <x v="1"/>
    <x v="0"/>
    <n v="44"/>
    <n v="72.599999999999994"/>
    <n v="88"/>
    <n v="145.19999999999999"/>
    <n v="57.199999999999989"/>
  </r>
  <r>
    <d v="2024-03-30T00:00:00"/>
    <x v="7"/>
    <n v="9"/>
    <x v="0"/>
    <x v="1"/>
    <n v="124"/>
    <n v="163.68"/>
    <n v="1116"/>
    <n v="1473.1200000000001"/>
    <n v="357.12000000000012"/>
  </r>
  <r>
    <d v="2024-04-01T00:00:00"/>
    <x v="21"/>
    <n v="6"/>
    <x v="0"/>
    <x v="0"/>
    <n v="105"/>
    <n v="117.6"/>
    <n v="630"/>
    <n v="705.59999999999991"/>
    <n v="75.599999999999909"/>
  </r>
  <r>
    <d v="2024-04-03T00:00:00"/>
    <x v="10"/>
    <n v="8"/>
    <x v="1"/>
    <x v="1"/>
    <n v="136"/>
    <n v="183.6"/>
    <n v="1088"/>
    <n v="1468.8"/>
    <n v="380.79999999999995"/>
  </r>
  <r>
    <d v="2024-04-05T00:00:00"/>
    <x v="1"/>
    <n v="12"/>
    <x v="2"/>
    <x v="1"/>
    <n v="44"/>
    <n v="58.08"/>
    <n v="528"/>
    <n v="696.96"/>
    <n v="168.96000000000004"/>
  </r>
  <r>
    <d v="2024-04-07T00:00:00"/>
    <x v="22"/>
    <n v="13"/>
    <x v="2"/>
    <x v="0"/>
    <n v="105"/>
    <n v="117.6"/>
    <n v="1365"/>
    <n v="1528.8"/>
    <n v="163.79999999999995"/>
  </r>
  <r>
    <d v="2024-04-09T00:00:00"/>
    <x v="23"/>
    <n v="14"/>
    <x v="1"/>
    <x v="1"/>
    <n v="71"/>
    <n v="95.85"/>
    <n v="994"/>
    <n v="1341.8999999999999"/>
    <n v="347.89999999999986"/>
  </r>
  <r>
    <d v="2024-04-11T00:00:00"/>
    <x v="24"/>
    <n v="2"/>
    <x v="0"/>
    <x v="1"/>
    <n v="124"/>
    <n v="204.60000000000002"/>
    <n v="248"/>
    <n v="409.20000000000005"/>
    <n v="161.20000000000005"/>
  </r>
  <r>
    <d v="2024-04-13T00:00:00"/>
    <x v="25"/>
    <n v="19"/>
    <x v="0"/>
    <x v="0"/>
    <n v="16"/>
    <n v="18.240000000000002"/>
    <n v="304"/>
    <n v="346.56000000000006"/>
    <n v="42.560000000000059"/>
  </r>
  <r>
    <d v="2024-04-15T00:00:00"/>
    <x v="26"/>
    <n v="19"/>
    <x v="1"/>
    <x v="1"/>
    <n v="10"/>
    <n v="14.600000000000001"/>
    <n v="190"/>
    <n v="277.40000000000003"/>
    <n v="87.400000000000034"/>
  </r>
  <r>
    <d v="2024-04-17T00:00:00"/>
    <x v="24"/>
    <n v="7"/>
    <x v="0"/>
    <x v="0"/>
    <n v="124"/>
    <n v="204.60000000000002"/>
    <n v="868"/>
    <n v="1432.2000000000003"/>
    <n v="564.20000000000027"/>
  </r>
  <r>
    <d v="2024-04-19T00:00:00"/>
    <x v="5"/>
    <n v="14"/>
    <x v="0"/>
    <x v="1"/>
    <n v="16"/>
    <n v="26.4"/>
    <n v="224"/>
    <n v="369.59999999999997"/>
    <n v="145.59999999999997"/>
  </r>
  <r>
    <d v="2024-04-21T00:00:00"/>
    <x v="20"/>
    <n v="7"/>
    <x v="1"/>
    <x v="0"/>
    <n v="44"/>
    <n v="72.599999999999994"/>
    <n v="308"/>
    <n v="508.19999999999993"/>
    <n v="200.19999999999993"/>
  </r>
  <r>
    <d v="2024-04-23T00:00:00"/>
    <x v="27"/>
    <n v="10"/>
    <x v="2"/>
    <x v="1"/>
    <n v="133"/>
    <n v="194.18"/>
    <n v="1330"/>
    <n v="1941.8000000000002"/>
    <n v="611.80000000000018"/>
  </r>
  <r>
    <d v="2024-04-25T00:00:00"/>
    <x v="26"/>
    <n v="18"/>
    <x v="2"/>
    <x v="1"/>
    <n v="10"/>
    <n v="14.600000000000001"/>
    <n v="180"/>
    <n v="262.8"/>
    <n v="82.800000000000011"/>
  </r>
  <r>
    <d v="2024-04-27T00:00:00"/>
    <x v="18"/>
    <n v="13"/>
    <x v="1"/>
    <x v="0"/>
    <n v="133"/>
    <n v="146.30000000000001"/>
    <n v="1729"/>
    <n v="1901.9"/>
    <n v="172.90000000000009"/>
  </r>
  <r>
    <d v="2024-04-29T00:00:00"/>
    <x v="28"/>
    <n v="12"/>
    <x v="0"/>
    <x v="1"/>
    <n v="124"/>
    <n v="140.12"/>
    <n v="1488"/>
    <n v="1681.44"/>
    <n v="193.44000000000005"/>
  </r>
  <r>
    <d v="2024-05-01T00:00:00"/>
    <x v="29"/>
    <n v="5"/>
    <x v="0"/>
    <x v="1"/>
    <n v="123"/>
    <n v="179.58"/>
    <n v="615"/>
    <n v="897.90000000000009"/>
    <n v="282.90000000000009"/>
  </r>
  <r>
    <d v="2024-05-03T00:00:00"/>
    <x v="28"/>
    <n v="9"/>
    <x v="1"/>
    <x v="0"/>
    <n v="124"/>
    <n v="140.12"/>
    <n v="1116"/>
    <n v="1261.08"/>
    <n v="145.07999999999993"/>
  </r>
  <r>
    <s v="Total"/>
    <x v="50"/>
    <m/>
    <x v="3"/>
    <x v="2"/>
    <m/>
    <m/>
    <n v="336779"/>
    <n v="435820.44000000035"/>
    <n v="99041.43999999998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7">
  <r>
    <x v="0"/>
    <x v="0"/>
    <n v="10"/>
    <x v="0"/>
    <x v="0"/>
    <n v="136"/>
    <n v="153.68"/>
    <x v="0"/>
    <n v="1536.8000000000002"/>
    <n v="176.80000000000018"/>
  </r>
  <r>
    <x v="1"/>
    <x v="1"/>
    <n v="2"/>
    <x v="1"/>
    <x v="1"/>
    <n v="44"/>
    <n v="58.08"/>
    <x v="1"/>
    <n v="116.16"/>
    <n v="28.159999999999997"/>
  </r>
  <r>
    <x v="2"/>
    <x v="2"/>
    <n v="2"/>
    <x v="2"/>
    <x v="1"/>
    <n v="123"/>
    <n v="140.22"/>
    <x v="2"/>
    <n v="280.44"/>
    <n v="34.44"/>
  </r>
  <r>
    <x v="3"/>
    <x v="3"/>
    <n v="11"/>
    <x v="2"/>
    <x v="0"/>
    <n v="12"/>
    <n v="17.52"/>
    <x v="3"/>
    <n v="192.72"/>
    <n v="60.72"/>
  </r>
  <r>
    <x v="4"/>
    <x v="1"/>
    <n v="18"/>
    <x v="1"/>
    <x v="1"/>
    <n v="44"/>
    <n v="58.08"/>
    <x v="4"/>
    <n v="1045.44"/>
    <n v="253.44000000000005"/>
  </r>
  <r>
    <x v="5"/>
    <x v="4"/>
    <n v="10"/>
    <x v="0"/>
    <x v="0"/>
    <n v="10"/>
    <n v="11.2"/>
    <x v="5"/>
    <n v="112"/>
    <n v="12"/>
  </r>
  <r>
    <x v="6"/>
    <x v="5"/>
    <n v="14"/>
    <x v="0"/>
    <x v="1"/>
    <n v="16"/>
    <n v="26.4"/>
    <x v="6"/>
    <n v="369.59999999999997"/>
    <n v="145.59999999999997"/>
  </r>
  <r>
    <x v="7"/>
    <x v="6"/>
    <n v="10"/>
    <x v="1"/>
    <x v="0"/>
    <n v="44"/>
    <n v="48.4"/>
    <x v="7"/>
    <n v="484"/>
    <n v="44"/>
  </r>
  <r>
    <x v="8"/>
    <x v="7"/>
    <n v="16"/>
    <x v="0"/>
    <x v="1"/>
    <n v="124"/>
    <n v="163.68"/>
    <x v="8"/>
    <n v="2618.88"/>
    <n v="634.88000000000011"/>
  </r>
  <r>
    <x v="9"/>
    <x v="8"/>
    <n v="14"/>
    <x v="0"/>
    <x v="1"/>
    <n v="10"/>
    <n v="11.3"/>
    <x v="9"/>
    <n v="158.20000000000002"/>
    <n v="18.200000000000017"/>
  </r>
  <r>
    <x v="10"/>
    <x v="2"/>
    <n v="17"/>
    <x v="1"/>
    <x v="0"/>
    <n v="123"/>
    <n v="140.22"/>
    <x v="10"/>
    <n v="2383.7399999999998"/>
    <n v="292.73999999999978"/>
  </r>
  <r>
    <x v="11"/>
    <x v="9"/>
    <n v="10"/>
    <x v="2"/>
    <x v="1"/>
    <n v="12"/>
    <n v="13.44"/>
    <x v="11"/>
    <n v="134.4"/>
    <n v="14.400000000000006"/>
  </r>
  <r>
    <x v="12"/>
    <x v="10"/>
    <n v="8"/>
    <x v="2"/>
    <x v="1"/>
    <n v="136"/>
    <n v="183.6"/>
    <x v="12"/>
    <n v="1468.8"/>
    <n v="380.79999999999995"/>
  </r>
  <r>
    <x v="13"/>
    <x v="9"/>
    <n v="12"/>
    <x v="1"/>
    <x v="0"/>
    <n v="12"/>
    <n v="13.44"/>
    <x v="13"/>
    <n v="161.28"/>
    <n v="17.28"/>
  </r>
  <r>
    <x v="14"/>
    <x v="11"/>
    <n v="4"/>
    <x v="0"/>
    <x v="1"/>
    <n v="10"/>
    <n v="11.2"/>
    <x v="14"/>
    <n v="44.8"/>
    <n v="4.7999999999999972"/>
  </r>
  <r>
    <x v="15"/>
    <x v="12"/>
    <n v="8"/>
    <x v="0"/>
    <x v="0"/>
    <n v="16"/>
    <n v="17.600000000000001"/>
    <x v="15"/>
    <n v="140.80000000000001"/>
    <n v="12.800000000000011"/>
  </r>
  <r>
    <x v="16"/>
    <x v="13"/>
    <n v="4"/>
    <x v="1"/>
    <x v="1"/>
    <n v="105"/>
    <n v="153.30000000000001"/>
    <x v="16"/>
    <n v="613.20000000000005"/>
    <n v="193.20000000000005"/>
  </r>
  <r>
    <x v="17"/>
    <x v="14"/>
    <n v="19"/>
    <x v="0"/>
    <x v="0"/>
    <n v="133"/>
    <n v="187.53"/>
    <x v="17"/>
    <n v="3563.07"/>
    <n v="1036.0700000000002"/>
  </r>
  <r>
    <x v="18"/>
    <x v="15"/>
    <n v="3"/>
    <x v="0"/>
    <x v="1"/>
    <n v="16"/>
    <n v="21.12"/>
    <x v="18"/>
    <n v="63.36"/>
    <n v="15.36"/>
  </r>
  <r>
    <x v="19"/>
    <x v="7"/>
    <n v="14"/>
    <x v="1"/>
    <x v="1"/>
    <n v="124"/>
    <n v="163.68"/>
    <x v="19"/>
    <n v="2291.52"/>
    <n v="555.52"/>
  </r>
  <r>
    <x v="20"/>
    <x v="16"/>
    <n v="2"/>
    <x v="2"/>
    <x v="0"/>
    <n v="98"/>
    <n v="110.74"/>
    <x v="20"/>
    <n v="221.48"/>
    <n v="25.47999999999999"/>
  </r>
  <r>
    <x v="21"/>
    <x v="12"/>
    <n v="7"/>
    <x v="2"/>
    <x v="1"/>
    <n v="16"/>
    <n v="17.600000000000001"/>
    <x v="21"/>
    <n v="123.20000000000002"/>
    <n v="11.200000000000017"/>
  </r>
  <r>
    <x v="22"/>
    <x v="17"/>
    <n v="4"/>
    <x v="1"/>
    <x v="1"/>
    <n v="44"/>
    <n v="50.16"/>
    <x v="22"/>
    <n v="200.64"/>
    <n v="24.639999999999986"/>
  </r>
  <r>
    <x v="23"/>
    <x v="18"/>
    <n v="20"/>
    <x v="0"/>
    <x v="0"/>
    <n v="133"/>
    <n v="146.30000000000001"/>
    <x v="23"/>
    <n v="2926"/>
    <n v="266"/>
  </r>
  <r>
    <x v="24"/>
    <x v="19"/>
    <n v="15"/>
    <x v="0"/>
    <x v="1"/>
    <n v="123"/>
    <n v="173.43"/>
    <x v="24"/>
    <n v="2601.4500000000003"/>
    <n v="756.45000000000027"/>
  </r>
  <r>
    <x v="25"/>
    <x v="20"/>
    <n v="2"/>
    <x v="1"/>
    <x v="0"/>
    <n v="44"/>
    <n v="72.599999999999994"/>
    <x v="1"/>
    <n v="145.19999999999999"/>
    <n v="57.199999999999989"/>
  </r>
  <r>
    <x v="26"/>
    <x v="7"/>
    <n v="9"/>
    <x v="0"/>
    <x v="1"/>
    <n v="124"/>
    <n v="163.68"/>
    <x v="25"/>
    <n v="1473.1200000000001"/>
    <n v="357.12000000000012"/>
  </r>
  <r>
    <x v="27"/>
    <x v="21"/>
    <n v="6"/>
    <x v="0"/>
    <x v="0"/>
    <n v="105"/>
    <n v="117.6"/>
    <x v="26"/>
    <n v="705.59999999999991"/>
    <n v="75.599999999999909"/>
  </r>
  <r>
    <x v="28"/>
    <x v="10"/>
    <n v="8"/>
    <x v="1"/>
    <x v="1"/>
    <n v="136"/>
    <n v="183.6"/>
    <x v="12"/>
    <n v="1468.8"/>
    <n v="380.79999999999995"/>
  </r>
  <r>
    <x v="29"/>
    <x v="1"/>
    <n v="12"/>
    <x v="2"/>
    <x v="1"/>
    <n v="44"/>
    <n v="58.08"/>
    <x v="27"/>
    <n v="696.96"/>
    <n v="168.96000000000004"/>
  </r>
  <r>
    <x v="30"/>
    <x v="22"/>
    <n v="13"/>
    <x v="2"/>
    <x v="0"/>
    <n v="105"/>
    <n v="117.6"/>
    <x v="28"/>
    <n v="1528.8"/>
    <n v="163.79999999999995"/>
  </r>
  <r>
    <x v="31"/>
    <x v="23"/>
    <n v="14"/>
    <x v="1"/>
    <x v="1"/>
    <n v="71"/>
    <n v="95.85"/>
    <x v="29"/>
    <n v="1341.8999999999999"/>
    <n v="347.89999999999986"/>
  </r>
  <r>
    <x v="32"/>
    <x v="24"/>
    <n v="2"/>
    <x v="0"/>
    <x v="1"/>
    <n v="124"/>
    <n v="204.60000000000002"/>
    <x v="30"/>
    <n v="409.20000000000005"/>
    <n v="161.20000000000005"/>
  </r>
  <r>
    <x v="33"/>
    <x v="25"/>
    <n v="19"/>
    <x v="0"/>
    <x v="0"/>
    <n v="16"/>
    <n v="18.240000000000002"/>
    <x v="31"/>
    <n v="346.56000000000006"/>
    <n v="42.560000000000059"/>
  </r>
  <r>
    <x v="34"/>
    <x v="26"/>
    <n v="19"/>
    <x v="1"/>
    <x v="1"/>
    <n v="10"/>
    <n v="14.600000000000001"/>
    <x v="32"/>
    <n v="277.40000000000003"/>
    <n v="87.400000000000034"/>
  </r>
  <r>
    <x v="35"/>
    <x v="24"/>
    <n v="7"/>
    <x v="0"/>
    <x v="0"/>
    <n v="124"/>
    <n v="204.60000000000002"/>
    <x v="33"/>
    <n v="1432.2000000000003"/>
    <n v="564.20000000000027"/>
  </r>
  <r>
    <x v="36"/>
    <x v="5"/>
    <n v="14"/>
    <x v="0"/>
    <x v="1"/>
    <n v="16"/>
    <n v="26.4"/>
    <x v="6"/>
    <n v="369.59999999999997"/>
    <n v="145.59999999999997"/>
  </r>
  <r>
    <x v="37"/>
    <x v="20"/>
    <n v="7"/>
    <x v="1"/>
    <x v="0"/>
    <n v="44"/>
    <n v="72.599999999999994"/>
    <x v="34"/>
    <n v="508.19999999999993"/>
    <n v="200.19999999999993"/>
  </r>
  <r>
    <x v="38"/>
    <x v="27"/>
    <n v="10"/>
    <x v="2"/>
    <x v="1"/>
    <n v="133"/>
    <n v="194.18"/>
    <x v="35"/>
    <n v="1941.8000000000002"/>
    <n v="611.80000000000018"/>
  </r>
  <r>
    <x v="39"/>
    <x v="26"/>
    <n v="18"/>
    <x v="2"/>
    <x v="1"/>
    <n v="10"/>
    <n v="14.600000000000001"/>
    <x v="36"/>
    <n v="262.8"/>
    <n v="82.800000000000011"/>
  </r>
  <r>
    <x v="40"/>
    <x v="18"/>
    <n v="13"/>
    <x v="1"/>
    <x v="0"/>
    <n v="133"/>
    <n v="146.30000000000001"/>
    <x v="37"/>
    <n v="1901.9"/>
    <n v="172.90000000000009"/>
  </r>
  <r>
    <x v="41"/>
    <x v="28"/>
    <n v="12"/>
    <x v="0"/>
    <x v="1"/>
    <n v="124"/>
    <n v="140.12"/>
    <x v="38"/>
    <n v="1681.44"/>
    <n v="193.44000000000005"/>
  </r>
  <r>
    <x v="42"/>
    <x v="29"/>
    <n v="5"/>
    <x v="0"/>
    <x v="1"/>
    <n v="123"/>
    <n v="179.58"/>
    <x v="39"/>
    <n v="897.90000000000009"/>
    <n v="282.90000000000009"/>
  </r>
  <r>
    <x v="43"/>
    <x v="28"/>
    <n v="9"/>
    <x v="1"/>
    <x v="0"/>
    <n v="124"/>
    <n v="140.12"/>
    <x v="25"/>
    <n v="1261.08"/>
    <n v="145.07999999999993"/>
  </r>
  <r>
    <x v="44"/>
    <x v="22"/>
    <n v="13"/>
    <x v="0"/>
    <x v="1"/>
    <n v="105"/>
    <n v="117.6"/>
    <x v="28"/>
    <n v="1528.8"/>
    <n v="163.79999999999995"/>
  </r>
  <r>
    <x v="45"/>
    <x v="30"/>
    <n v="3"/>
    <x v="0"/>
    <x v="0"/>
    <n v="10"/>
    <n v="11.2"/>
    <x v="40"/>
    <n v="33.599999999999994"/>
    <n v="3.5999999999999943"/>
  </r>
  <r>
    <x v="46"/>
    <x v="8"/>
    <n v="12"/>
    <x v="1"/>
    <x v="1"/>
    <n v="10"/>
    <n v="11.3"/>
    <x v="11"/>
    <n v="135.60000000000002"/>
    <n v="15.600000000000023"/>
  </r>
  <r>
    <x v="47"/>
    <x v="31"/>
    <n v="7"/>
    <x v="2"/>
    <x v="0"/>
    <n v="12"/>
    <n v="16.920000000000002"/>
    <x v="41"/>
    <n v="118.44000000000001"/>
    <n v="34.440000000000012"/>
  </r>
  <r>
    <x v="48"/>
    <x v="32"/>
    <n v="15"/>
    <x v="2"/>
    <x v="1"/>
    <n v="123"/>
    <n v="135.30000000000001"/>
    <x v="24"/>
    <n v="2029.5000000000002"/>
    <n v="184.50000000000023"/>
  </r>
  <r>
    <x v="49"/>
    <x v="30"/>
    <n v="8"/>
    <x v="1"/>
    <x v="1"/>
    <n v="10"/>
    <n v="11.2"/>
    <x v="42"/>
    <n v="89.6"/>
    <n v="9.5999999999999943"/>
  </r>
  <r>
    <x v="50"/>
    <x v="19"/>
    <n v="5"/>
    <x v="0"/>
    <x v="0"/>
    <n v="123"/>
    <n v="173.43"/>
    <x v="39"/>
    <n v="867.15000000000009"/>
    <n v="252.15000000000009"/>
  </r>
  <r>
    <x v="51"/>
    <x v="12"/>
    <n v="20"/>
    <x v="0"/>
    <x v="1"/>
    <n v="16"/>
    <n v="17.600000000000001"/>
    <x v="43"/>
    <n v="352"/>
    <n v="32"/>
  </r>
  <r>
    <x v="52"/>
    <x v="6"/>
    <n v="10"/>
    <x v="1"/>
    <x v="1"/>
    <n v="44"/>
    <n v="48.4"/>
    <x v="7"/>
    <n v="484"/>
    <n v="44"/>
  </r>
  <r>
    <x v="53"/>
    <x v="5"/>
    <n v="12"/>
    <x v="0"/>
    <x v="0"/>
    <n v="16"/>
    <n v="26.4"/>
    <x v="44"/>
    <n v="316.79999999999995"/>
    <n v="124.79999999999995"/>
  </r>
  <r>
    <x v="54"/>
    <x v="3"/>
    <n v="5"/>
    <x v="0"/>
    <x v="1"/>
    <n v="12"/>
    <n v="17.52"/>
    <x v="45"/>
    <n v="87.6"/>
    <n v="27.599999999999994"/>
  </r>
  <r>
    <x v="55"/>
    <x v="5"/>
    <n v="3"/>
    <x v="1"/>
    <x v="0"/>
    <n v="16"/>
    <n v="26.4"/>
    <x v="18"/>
    <n v="79.199999999999989"/>
    <n v="31.199999999999989"/>
  </r>
  <r>
    <x v="56"/>
    <x v="33"/>
    <n v="8"/>
    <x v="2"/>
    <x v="1"/>
    <n v="10"/>
    <n v="14.100000000000001"/>
    <x v="42"/>
    <n v="112.80000000000001"/>
    <n v="32.800000000000011"/>
  </r>
  <r>
    <x v="57"/>
    <x v="0"/>
    <n v="7"/>
    <x v="2"/>
    <x v="0"/>
    <n v="136"/>
    <n v="153.68"/>
    <x v="46"/>
    <n v="1075.76"/>
    <n v="123.75999999999999"/>
  </r>
  <r>
    <x v="58"/>
    <x v="15"/>
    <n v="6"/>
    <x v="1"/>
    <x v="1"/>
    <n v="16"/>
    <n v="21.12"/>
    <x v="47"/>
    <n v="126.72"/>
    <n v="30.72"/>
  </r>
  <r>
    <x v="59"/>
    <x v="32"/>
    <n v="1"/>
    <x v="0"/>
    <x v="1"/>
    <n v="123"/>
    <n v="135.30000000000001"/>
    <x v="48"/>
    <n v="135.30000000000001"/>
    <n v="12.300000000000011"/>
  </r>
  <r>
    <x v="60"/>
    <x v="23"/>
    <n v="14"/>
    <x v="0"/>
    <x v="0"/>
    <n v="71"/>
    <n v="95.85"/>
    <x v="29"/>
    <n v="1341.8999999999999"/>
    <n v="347.89999999999986"/>
  </r>
  <r>
    <x v="61"/>
    <x v="23"/>
    <n v="20"/>
    <x v="1"/>
    <x v="1"/>
    <n v="71"/>
    <n v="95.85"/>
    <x v="49"/>
    <n v="1917"/>
    <n v="497"/>
  </r>
  <r>
    <x v="62"/>
    <x v="22"/>
    <n v="13"/>
    <x v="0"/>
    <x v="1"/>
    <n v="105"/>
    <n v="117.6"/>
    <x v="28"/>
    <n v="1528.8"/>
    <n v="163.79999999999995"/>
  </r>
  <r>
    <x v="63"/>
    <x v="34"/>
    <n v="10"/>
    <x v="0"/>
    <x v="0"/>
    <n v="98"/>
    <n v="132.30000000000001"/>
    <x v="50"/>
    <n v="1323"/>
    <n v="343"/>
  </r>
  <r>
    <x v="64"/>
    <x v="35"/>
    <n v="20"/>
    <x v="1"/>
    <x v="1"/>
    <n v="136"/>
    <n v="179.52"/>
    <x v="51"/>
    <n v="3590.4"/>
    <n v="870.40000000000009"/>
  </r>
  <r>
    <x v="65"/>
    <x v="10"/>
    <n v="18"/>
    <x v="2"/>
    <x v="0"/>
    <n v="136"/>
    <n v="183.6"/>
    <x v="52"/>
    <n v="3304.7999999999997"/>
    <n v="856.79999999999973"/>
  </r>
  <r>
    <x v="66"/>
    <x v="25"/>
    <n v="20"/>
    <x v="2"/>
    <x v="1"/>
    <n v="16"/>
    <n v="18.240000000000002"/>
    <x v="43"/>
    <n v="364.80000000000007"/>
    <n v="44.800000000000068"/>
  </r>
  <r>
    <x v="67"/>
    <x v="36"/>
    <n v="3"/>
    <x v="1"/>
    <x v="0"/>
    <n v="63"/>
    <n v="69.3"/>
    <x v="53"/>
    <n v="207.89999999999998"/>
    <n v="18.899999999999977"/>
  </r>
  <r>
    <x v="68"/>
    <x v="37"/>
    <n v="17"/>
    <x v="0"/>
    <x v="1"/>
    <n v="10"/>
    <n v="13.5"/>
    <x v="54"/>
    <n v="229.5"/>
    <n v="59.5"/>
  </r>
  <r>
    <x v="69"/>
    <x v="38"/>
    <n v="13"/>
    <x v="0"/>
    <x v="1"/>
    <n v="98"/>
    <n v="129.36000000000001"/>
    <x v="55"/>
    <n v="1681.6800000000003"/>
    <n v="407.68000000000029"/>
  </r>
  <r>
    <x v="70"/>
    <x v="25"/>
    <n v="8"/>
    <x v="1"/>
    <x v="0"/>
    <n v="16"/>
    <n v="18.240000000000002"/>
    <x v="15"/>
    <n v="145.92000000000002"/>
    <n v="17.920000000000016"/>
  </r>
  <r>
    <x v="71"/>
    <x v="39"/>
    <n v="6"/>
    <x v="0"/>
    <x v="1"/>
    <n v="71"/>
    <n v="79.52"/>
    <x v="56"/>
    <n v="477.12"/>
    <n v="51.120000000000005"/>
  </r>
  <r>
    <x v="72"/>
    <x v="19"/>
    <n v="1"/>
    <x v="0"/>
    <x v="1"/>
    <n v="123"/>
    <n v="173.43"/>
    <x v="48"/>
    <n v="173.43"/>
    <n v="50.430000000000007"/>
  </r>
  <r>
    <x v="73"/>
    <x v="23"/>
    <n v="13"/>
    <x v="1"/>
    <x v="0"/>
    <n v="71"/>
    <n v="95.85"/>
    <x v="57"/>
    <n v="1246.05"/>
    <n v="323.04999999999995"/>
  </r>
  <r>
    <x v="74"/>
    <x v="31"/>
    <n v="16"/>
    <x v="2"/>
    <x v="1"/>
    <n v="12"/>
    <n v="16.920000000000002"/>
    <x v="44"/>
    <n v="270.72000000000003"/>
    <n v="78.720000000000027"/>
  </r>
  <r>
    <x v="75"/>
    <x v="40"/>
    <n v="4"/>
    <x v="2"/>
    <x v="0"/>
    <n v="98"/>
    <n v="161.69999999999999"/>
    <x v="58"/>
    <n v="646.79999999999995"/>
    <n v="254.79999999999995"/>
  </r>
  <r>
    <x v="76"/>
    <x v="19"/>
    <n v="19"/>
    <x v="1"/>
    <x v="1"/>
    <n v="123"/>
    <n v="173.43"/>
    <x v="59"/>
    <n v="3295.17"/>
    <n v="958.17000000000007"/>
  </r>
  <r>
    <x v="77"/>
    <x v="21"/>
    <n v="4"/>
    <x v="0"/>
    <x v="0"/>
    <n v="105"/>
    <n v="117.6"/>
    <x v="16"/>
    <n v="470.4"/>
    <n v="50.399999999999977"/>
  </r>
  <r>
    <x v="78"/>
    <x v="24"/>
    <n v="8"/>
    <x v="0"/>
    <x v="1"/>
    <n v="124"/>
    <n v="204.60000000000002"/>
    <x v="60"/>
    <n v="1636.8000000000002"/>
    <n v="644.80000000000018"/>
  </r>
  <r>
    <x v="79"/>
    <x v="41"/>
    <n v="9"/>
    <x v="1"/>
    <x v="1"/>
    <n v="71"/>
    <n v="80.23"/>
    <x v="61"/>
    <n v="722.07"/>
    <n v="83.07000000000005"/>
  </r>
  <r>
    <x v="80"/>
    <x v="42"/>
    <n v="14"/>
    <x v="0"/>
    <x v="0"/>
    <n v="124"/>
    <n v="167.4"/>
    <x v="19"/>
    <n v="2343.6"/>
    <n v="607.59999999999991"/>
  </r>
  <r>
    <x v="81"/>
    <x v="31"/>
    <n v="19"/>
    <x v="0"/>
    <x v="1"/>
    <n v="12"/>
    <n v="16.920000000000002"/>
    <x v="62"/>
    <n v="321.48"/>
    <n v="93.480000000000018"/>
  </r>
  <r>
    <x v="82"/>
    <x v="20"/>
    <n v="18"/>
    <x v="1"/>
    <x v="1"/>
    <n v="44"/>
    <n v="72.599999999999994"/>
    <x v="4"/>
    <n v="1306.8"/>
    <n v="514.79999999999995"/>
  </r>
  <r>
    <x v="83"/>
    <x v="34"/>
    <n v="4"/>
    <x v="2"/>
    <x v="0"/>
    <n v="98"/>
    <n v="132.30000000000001"/>
    <x v="58"/>
    <n v="529.20000000000005"/>
    <n v="137.20000000000005"/>
  </r>
  <r>
    <x v="84"/>
    <x v="26"/>
    <n v="12"/>
    <x v="2"/>
    <x v="1"/>
    <n v="10"/>
    <n v="14.600000000000001"/>
    <x v="11"/>
    <n v="175.20000000000002"/>
    <n v="55.200000000000017"/>
  </r>
  <r>
    <x v="85"/>
    <x v="23"/>
    <n v="18"/>
    <x v="1"/>
    <x v="0"/>
    <n v="71"/>
    <n v="95.85"/>
    <x v="63"/>
    <n v="1725.3"/>
    <n v="447.29999999999995"/>
  </r>
  <r>
    <x v="86"/>
    <x v="15"/>
    <n v="6"/>
    <x v="0"/>
    <x v="1"/>
    <n v="16"/>
    <n v="21.12"/>
    <x v="47"/>
    <n v="126.72"/>
    <n v="30.72"/>
  </r>
  <r>
    <x v="87"/>
    <x v="43"/>
    <n v="14"/>
    <x v="0"/>
    <x v="0"/>
    <n v="12"/>
    <n v="13.44"/>
    <x v="64"/>
    <n v="188.16"/>
    <n v="20.159999999999997"/>
  </r>
  <r>
    <x v="88"/>
    <x v="44"/>
    <n v="13"/>
    <x v="1"/>
    <x v="1"/>
    <n v="105"/>
    <n v="148.05000000000001"/>
    <x v="28"/>
    <n v="1924.65"/>
    <n v="559.65000000000009"/>
  </r>
  <r>
    <x v="89"/>
    <x v="22"/>
    <n v="17"/>
    <x v="0"/>
    <x v="1"/>
    <n v="105"/>
    <n v="117.6"/>
    <x v="65"/>
    <n v="1999.1999999999998"/>
    <n v="214.19999999999982"/>
  </r>
  <r>
    <x v="90"/>
    <x v="30"/>
    <n v="13"/>
    <x v="0"/>
    <x v="0"/>
    <n v="10"/>
    <n v="11.2"/>
    <x v="66"/>
    <n v="145.6"/>
    <n v="15.599999999999994"/>
  </r>
  <r>
    <x v="91"/>
    <x v="43"/>
    <n v="19"/>
    <x v="1"/>
    <x v="1"/>
    <n v="12"/>
    <n v="13.44"/>
    <x v="62"/>
    <n v="255.35999999999999"/>
    <n v="27.359999999999985"/>
  </r>
  <r>
    <x v="92"/>
    <x v="16"/>
    <n v="11"/>
    <x v="2"/>
    <x v="1"/>
    <n v="98"/>
    <n v="110.74"/>
    <x v="67"/>
    <n v="1218.1399999999999"/>
    <n v="140.13999999999987"/>
  </r>
  <r>
    <x v="93"/>
    <x v="23"/>
    <n v="15"/>
    <x v="2"/>
    <x v="0"/>
    <n v="71"/>
    <n v="95.85"/>
    <x v="68"/>
    <n v="1437.75"/>
    <n v="372.75"/>
  </r>
  <r>
    <x v="94"/>
    <x v="42"/>
    <n v="11"/>
    <x v="1"/>
    <x v="1"/>
    <n v="124"/>
    <n v="167.4"/>
    <x v="69"/>
    <n v="1841.4"/>
    <n v="477.40000000000009"/>
  </r>
  <r>
    <x v="95"/>
    <x v="12"/>
    <n v="7"/>
    <x v="0"/>
    <x v="0"/>
    <n v="16"/>
    <n v="17.600000000000001"/>
    <x v="21"/>
    <n v="123.20000000000002"/>
    <n v="11.200000000000017"/>
  </r>
  <r>
    <x v="96"/>
    <x v="34"/>
    <n v="10"/>
    <x v="0"/>
    <x v="1"/>
    <n v="98"/>
    <n v="132.30000000000001"/>
    <x v="50"/>
    <n v="1323"/>
    <n v="343"/>
  </r>
  <r>
    <x v="97"/>
    <x v="25"/>
    <n v="7"/>
    <x v="1"/>
    <x v="0"/>
    <n v="16"/>
    <n v="18.240000000000002"/>
    <x v="21"/>
    <n v="127.68"/>
    <n v="15.680000000000007"/>
  </r>
  <r>
    <x v="98"/>
    <x v="8"/>
    <n v="4"/>
    <x v="0"/>
    <x v="1"/>
    <n v="10"/>
    <n v="11.3"/>
    <x v="14"/>
    <n v="45.2"/>
    <n v="5.2000000000000028"/>
  </r>
  <r>
    <x v="99"/>
    <x v="29"/>
    <n v="6"/>
    <x v="0"/>
    <x v="1"/>
    <n v="123"/>
    <n v="179.58"/>
    <x v="70"/>
    <n v="1077.48"/>
    <n v="339.48"/>
  </r>
  <r>
    <x v="100"/>
    <x v="38"/>
    <n v="4"/>
    <x v="1"/>
    <x v="0"/>
    <n v="98"/>
    <n v="129.36000000000001"/>
    <x v="58"/>
    <n v="517.44000000000005"/>
    <n v="125.44000000000005"/>
  </r>
  <r>
    <x v="101"/>
    <x v="10"/>
    <n v="9"/>
    <x v="2"/>
    <x v="1"/>
    <n v="136"/>
    <n v="183.6"/>
    <x v="71"/>
    <n v="1652.3999999999999"/>
    <n v="428.39999999999986"/>
  </r>
  <r>
    <x v="102"/>
    <x v="12"/>
    <n v="9"/>
    <x v="2"/>
    <x v="1"/>
    <n v="16"/>
    <n v="17.600000000000001"/>
    <x v="13"/>
    <n v="158.4"/>
    <n v="14.400000000000006"/>
  </r>
  <r>
    <x v="103"/>
    <x v="31"/>
    <n v="2"/>
    <x v="1"/>
    <x v="0"/>
    <n v="12"/>
    <n v="16.920000000000002"/>
    <x v="72"/>
    <n v="33.840000000000003"/>
    <n v="9.8400000000000034"/>
  </r>
  <r>
    <x v="104"/>
    <x v="31"/>
    <n v="15"/>
    <x v="0"/>
    <x v="1"/>
    <n v="12"/>
    <n v="16.920000000000002"/>
    <x v="36"/>
    <n v="253.8"/>
    <n v="73.800000000000011"/>
  </r>
  <r>
    <x v="105"/>
    <x v="20"/>
    <n v="3"/>
    <x v="0"/>
    <x v="0"/>
    <n v="44"/>
    <n v="72.599999999999994"/>
    <x v="3"/>
    <n v="217.79999999999998"/>
    <n v="85.799999999999983"/>
  </r>
  <r>
    <x v="106"/>
    <x v="20"/>
    <n v="14"/>
    <x v="1"/>
    <x v="1"/>
    <n v="44"/>
    <n v="72.599999999999994"/>
    <x v="73"/>
    <n v="1016.3999999999999"/>
    <n v="400.39999999999986"/>
  </r>
  <r>
    <x v="107"/>
    <x v="10"/>
    <n v="3"/>
    <x v="0"/>
    <x v="0"/>
    <n v="136"/>
    <n v="183.6"/>
    <x v="74"/>
    <n v="550.79999999999995"/>
    <n v="142.79999999999995"/>
  </r>
  <r>
    <x v="108"/>
    <x v="3"/>
    <n v="19"/>
    <x v="0"/>
    <x v="1"/>
    <n v="12"/>
    <n v="17.52"/>
    <x v="62"/>
    <n v="332.88"/>
    <n v="104.88"/>
  </r>
  <r>
    <x v="109"/>
    <x v="14"/>
    <n v="2"/>
    <x v="1"/>
    <x v="1"/>
    <n v="133"/>
    <n v="187.53"/>
    <x v="75"/>
    <n v="375.06"/>
    <n v="109.06"/>
  </r>
  <r>
    <x v="110"/>
    <x v="35"/>
    <n v="8"/>
    <x v="2"/>
    <x v="0"/>
    <n v="136"/>
    <n v="179.52"/>
    <x v="12"/>
    <n v="1436.16"/>
    <n v="348.16000000000008"/>
  </r>
  <r>
    <x v="111"/>
    <x v="32"/>
    <n v="10"/>
    <x v="2"/>
    <x v="1"/>
    <n v="123"/>
    <n v="135.30000000000001"/>
    <x v="76"/>
    <n v="1353"/>
    <n v="123"/>
  </r>
  <r>
    <x v="112"/>
    <x v="6"/>
    <n v="12"/>
    <x v="1"/>
    <x v="1"/>
    <n v="44"/>
    <n v="48.4"/>
    <x v="27"/>
    <n v="580.79999999999995"/>
    <n v="52.799999999999955"/>
  </r>
  <r>
    <x v="113"/>
    <x v="7"/>
    <n v="13"/>
    <x v="0"/>
    <x v="0"/>
    <n v="124"/>
    <n v="163.68"/>
    <x v="77"/>
    <n v="2127.84"/>
    <n v="515.84000000000015"/>
  </r>
  <r>
    <x v="114"/>
    <x v="45"/>
    <n v="12"/>
    <x v="0"/>
    <x v="1"/>
    <n v="71"/>
    <n v="79.52"/>
    <x v="78"/>
    <n v="954.24"/>
    <n v="102.24000000000001"/>
  </r>
  <r>
    <x v="115"/>
    <x v="26"/>
    <n v="18"/>
    <x v="1"/>
    <x v="0"/>
    <n v="10"/>
    <n v="14.600000000000001"/>
    <x v="36"/>
    <n v="262.8"/>
    <n v="82.800000000000011"/>
  </r>
  <r>
    <x v="116"/>
    <x v="23"/>
    <n v="13"/>
    <x v="0"/>
    <x v="1"/>
    <n v="71"/>
    <n v="95.85"/>
    <x v="57"/>
    <n v="1246.05"/>
    <n v="323.04999999999995"/>
  </r>
  <r>
    <x v="117"/>
    <x v="44"/>
    <n v="4"/>
    <x v="0"/>
    <x v="0"/>
    <n v="105"/>
    <n v="148.05000000000001"/>
    <x v="16"/>
    <n v="592.20000000000005"/>
    <n v="172.20000000000005"/>
  </r>
  <r>
    <x v="118"/>
    <x v="3"/>
    <n v="9"/>
    <x v="1"/>
    <x v="1"/>
    <n v="12"/>
    <n v="17.52"/>
    <x v="79"/>
    <n v="157.68"/>
    <n v="49.680000000000007"/>
  </r>
  <r>
    <x v="119"/>
    <x v="21"/>
    <n v="1"/>
    <x v="2"/>
    <x v="1"/>
    <n v="105"/>
    <n v="117.6"/>
    <x v="80"/>
    <n v="117.6"/>
    <n v="12.599999999999994"/>
  </r>
  <r>
    <x v="120"/>
    <x v="27"/>
    <n v="3"/>
    <x v="2"/>
    <x v="0"/>
    <n v="133"/>
    <n v="194.18"/>
    <x v="81"/>
    <n v="582.54"/>
    <n v="183.53999999999996"/>
  </r>
  <r>
    <x v="121"/>
    <x v="28"/>
    <n v="19"/>
    <x v="1"/>
    <x v="1"/>
    <n v="124"/>
    <n v="140.12"/>
    <x v="82"/>
    <n v="2662.28"/>
    <n v="306.2800000000002"/>
  </r>
  <r>
    <x v="122"/>
    <x v="0"/>
    <n v="6"/>
    <x v="0"/>
    <x v="1"/>
    <n v="136"/>
    <n v="153.68"/>
    <x v="83"/>
    <n v="922.08"/>
    <n v="106.08000000000004"/>
  </r>
  <r>
    <x v="123"/>
    <x v="35"/>
    <n v="2"/>
    <x v="0"/>
    <x v="0"/>
    <n v="136"/>
    <n v="179.52"/>
    <x v="84"/>
    <n v="359.04"/>
    <n v="87.04000000000002"/>
  </r>
  <r>
    <x v="124"/>
    <x v="20"/>
    <n v="14"/>
    <x v="1"/>
    <x v="1"/>
    <n v="44"/>
    <n v="72.599999999999994"/>
    <x v="73"/>
    <n v="1016.3999999999999"/>
    <n v="400.39999999999986"/>
  </r>
  <r>
    <x v="125"/>
    <x v="36"/>
    <n v="13"/>
    <x v="0"/>
    <x v="0"/>
    <n v="63"/>
    <n v="69.3"/>
    <x v="85"/>
    <n v="900.9"/>
    <n v="81.899999999999977"/>
  </r>
  <r>
    <x v="126"/>
    <x v="37"/>
    <n v="8"/>
    <x v="0"/>
    <x v="1"/>
    <n v="10"/>
    <n v="13.5"/>
    <x v="42"/>
    <n v="108"/>
    <n v="28"/>
  </r>
  <r>
    <x v="127"/>
    <x v="6"/>
    <n v="20"/>
    <x v="1"/>
    <x v="0"/>
    <n v="44"/>
    <n v="48.4"/>
    <x v="86"/>
    <n v="968"/>
    <n v="88"/>
  </r>
  <r>
    <x v="128"/>
    <x v="31"/>
    <n v="18"/>
    <x v="2"/>
    <x v="1"/>
    <n v="12"/>
    <n v="16.920000000000002"/>
    <x v="87"/>
    <n v="304.56000000000006"/>
    <n v="88.560000000000059"/>
  </r>
  <r>
    <x v="129"/>
    <x v="38"/>
    <n v="13"/>
    <x v="2"/>
    <x v="1"/>
    <n v="98"/>
    <n v="129.36000000000001"/>
    <x v="55"/>
    <n v="1681.6800000000003"/>
    <n v="407.68000000000029"/>
  </r>
  <r>
    <x v="130"/>
    <x v="46"/>
    <n v="20"/>
    <x v="1"/>
    <x v="0"/>
    <n v="133"/>
    <n v="151.62"/>
    <x v="23"/>
    <n v="3032.4"/>
    <n v="372.40000000000009"/>
  </r>
  <r>
    <x v="131"/>
    <x v="45"/>
    <n v="8"/>
    <x v="0"/>
    <x v="1"/>
    <n v="71"/>
    <n v="79.52"/>
    <x v="88"/>
    <n v="636.16"/>
    <n v="68.159999999999968"/>
  </r>
  <r>
    <x v="132"/>
    <x v="32"/>
    <n v="1"/>
    <x v="0"/>
    <x v="1"/>
    <n v="123"/>
    <n v="135.30000000000001"/>
    <x v="48"/>
    <n v="135.30000000000001"/>
    <n v="12.300000000000011"/>
  </r>
  <r>
    <x v="133"/>
    <x v="31"/>
    <n v="13"/>
    <x v="1"/>
    <x v="0"/>
    <n v="12"/>
    <n v="16.920000000000002"/>
    <x v="89"/>
    <n v="219.96000000000004"/>
    <n v="63.960000000000036"/>
  </r>
  <r>
    <x v="134"/>
    <x v="34"/>
    <n v="17"/>
    <x v="0"/>
    <x v="1"/>
    <n v="98"/>
    <n v="132.30000000000001"/>
    <x v="90"/>
    <n v="2249.1000000000004"/>
    <n v="583.10000000000036"/>
  </r>
  <r>
    <x v="135"/>
    <x v="18"/>
    <n v="6"/>
    <x v="0"/>
    <x v="0"/>
    <n v="133"/>
    <n v="146.30000000000001"/>
    <x v="91"/>
    <n v="877.80000000000007"/>
    <n v="79.800000000000068"/>
  </r>
  <r>
    <x v="136"/>
    <x v="41"/>
    <n v="2"/>
    <x v="1"/>
    <x v="1"/>
    <n v="71"/>
    <n v="80.23"/>
    <x v="92"/>
    <n v="160.46"/>
    <n v="18.460000000000008"/>
  </r>
  <r>
    <x v="137"/>
    <x v="32"/>
    <n v="9"/>
    <x v="2"/>
    <x v="0"/>
    <n v="123"/>
    <n v="135.30000000000001"/>
    <x v="93"/>
    <n v="1217.7"/>
    <n v="110.70000000000005"/>
  </r>
  <r>
    <x v="138"/>
    <x v="32"/>
    <n v="11"/>
    <x v="2"/>
    <x v="1"/>
    <n v="123"/>
    <n v="135.30000000000001"/>
    <x v="94"/>
    <n v="1488.3000000000002"/>
    <n v="135.30000000000018"/>
  </r>
  <r>
    <x v="139"/>
    <x v="9"/>
    <n v="7"/>
    <x v="1"/>
    <x v="1"/>
    <n v="12"/>
    <n v="13.44"/>
    <x v="41"/>
    <n v="94.08"/>
    <n v="10.079999999999998"/>
  </r>
  <r>
    <x v="140"/>
    <x v="22"/>
    <n v="6"/>
    <x v="0"/>
    <x v="0"/>
    <n v="105"/>
    <n v="117.6"/>
    <x v="26"/>
    <n v="705.59999999999991"/>
    <n v="75.599999999999909"/>
  </r>
  <r>
    <x v="141"/>
    <x v="30"/>
    <n v="20"/>
    <x v="0"/>
    <x v="1"/>
    <n v="10"/>
    <n v="11.2"/>
    <x v="95"/>
    <n v="224"/>
    <n v="24"/>
  </r>
  <r>
    <x v="142"/>
    <x v="28"/>
    <n v="13"/>
    <x v="1"/>
    <x v="1"/>
    <n v="124"/>
    <n v="140.12"/>
    <x v="77"/>
    <n v="1821.56"/>
    <n v="209.55999999999995"/>
  </r>
  <r>
    <x v="143"/>
    <x v="11"/>
    <n v="1"/>
    <x v="0"/>
    <x v="0"/>
    <n v="10"/>
    <n v="11.2"/>
    <x v="96"/>
    <n v="11.2"/>
    <n v="1.1999999999999993"/>
  </r>
  <r>
    <x v="144"/>
    <x v="41"/>
    <n v="8"/>
    <x v="0"/>
    <x v="1"/>
    <n v="71"/>
    <n v="80.23"/>
    <x v="88"/>
    <n v="641.84"/>
    <n v="73.840000000000032"/>
  </r>
  <r>
    <x v="145"/>
    <x v="47"/>
    <n v="7"/>
    <x v="1"/>
    <x v="0"/>
    <n v="136"/>
    <n v="224.4"/>
    <x v="46"/>
    <n v="1570.8"/>
    <n v="618.79999999999995"/>
  </r>
  <r>
    <x v="146"/>
    <x v="1"/>
    <n v="15"/>
    <x v="2"/>
    <x v="1"/>
    <n v="44"/>
    <n v="58.08"/>
    <x v="97"/>
    <n v="871.19999999999993"/>
    <n v="211.19999999999993"/>
  </r>
  <r>
    <x v="147"/>
    <x v="18"/>
    <n v="20"/>
    <x v="2"/>
    <x v="0"/>
    <n v="133"/>
    <n v="146.30000000000001"/>
    <x v="23"/>
    <n v="2926"/>
    <n v="266"/>
  </r>
  <r>
    <x v="148"/>
    <x v="22"/>
    <n v="6"/>
    <x v="1"/>
    <x v="1"/>
    <n v="105"/>
    <n v="117.6"/>
    <x v="26"/>
    <n v="705.59999999999991"/>
    <n v="75.599999999999909"/>
  </r>
  <r>
    <x v="149"/>
    <x v="0"/>
    <n v="10"/>
    <x v="0"/>
    <x v="1"/>
    <n v="136"/>
    <n v="153.68"/>
    <x v="0"/>
    <n v="1536.8000000000002"/>
    <n v="176.80000000000018"/>
  </r>
  <r>
    <x v="150"/>
    <x v="48"/>
    <n v="19"/>
    <x v="0"/>
    <x v="0"/>
    <n v="63"/>
    <n v="71.819999999999993"/>
    <x v="98"/>
    <n v="1364.58"/>
    <n v="167.57999999999993"/>
  </r>
  <r>
    <x v="151"/>
    <x v="11"/>
    <n v="1"/>
    <x v="1"/>
    <x v="1"/>
    <n v="10"/>
    <n v="11.2"/>
    <x v="96"/>
    <n v="11.2"/>
    <n v="1.1999999999999993"/>
  </r>
  <r>
    <x v="152"/>
    <x v="41"/>
    <n v="4"/>
    <x v="0"/>
    <x v="1"/>
    <n v="71"/>
    <n v="80.23"/>
    <x v="99"/>
    <n v="320.92"/>
    <n v="36.920000000000016"/>
  </r>
  <r>
    <x v="153"/>
    <x v="32"/>
    <n v="17"/>
    <x v="0"/>
    <x v="0"/>
    <n v="123"/>
    <n v="135.30000000000001"/>
    <x v="10"/>
    <n v="2300.1000000000004"/>
    <n v="209.10000000000036"/>
  </r>
  <r>
    <x v="154"/>
    <x v="39"/>
    <n v="7"/>
    <x v="1"/>
    <x v="1"/>
    <n v="71"/>
    <n v="79.52"/>
    <x v="100"/>
    <n v="556.64"/>
    <n v="59.639999999999986"/>
  </r>
  <r>
    <x v="155"/>
    <x v="1"/>
    <n v="18"/>
    <x v="2"/>
    <x v="0"/>
    <n v="44"/>
    <n v="58.08"/>
    <x v="4"/>
    <n v="1045.44"/>
    <n v="253.44000000000005"/>
  </r>
  <r>
    <x v="156"/>
    <x v="29"/>
    <n v="6"/>
    <x v="2"/>
    <x v="1"/>
    <n v="123"/>
    <n v="179.58"/>
    <x v="70"/>
    <n v="1077.48"/>
    <n v="339.48"/>
  </r>
  <r>
    <x v="157"/>
    <x v="35"/>
    <n v="11"/>
    <x v="1"/>
    <x v="0"/>
    <n v="136"/>
    <n v="179.52"/>
    <x v="101"/>
    <n v="1974.72"/>
    <n v="478.72"/>
  </r>
  <r>
    <x v="158"/>
    <x v="25"/>
    <n v="9"/>
    <x v="0"/>
    <x v="1"/>
    <n v="16"/>
    <n v="18.240000000000002"/>
    <x v="13"/>
    <n v="164.16000000000003"/>
    <n v="20.160000000000025"/>
  </r>
  <r>
    <x v="159"/>
    <x v="38"/>
    <n v="9"/>
    <x v="0"/>
    <x v="1"/>
    <n v="98"/>
    <n v="129.36000000000001"/>
    <x v="102"/>
    <n v="1164.2400000000002"/>
    <n v="282.24000000000024"/>
  </r>
  <r>
    <x v="160"/>
    <x v="40"/>
    <n v="11"/>
    <x v="1"/>
    <x v="0"/>
    <n v="98"/>
    <n v="161.69999999999999"/>
    <x v="67"/>
    <n v="1778.6999999999998"/>
    <n v="700.69999999999982"/>
  </r>
  <r>
    <x v="161"/>
    <x v="41"/>
    <n v="15"/>
    <x v="0"/>
    <x v="1"/>
    <n v="71"/>
    <n v="80.23"/>
    <x v="68"/>
    <n v="1203.45"/>
    <n v="138.45000000000005"/>
  </r>
  <r>
    <x v="162"/>
    <x v="49"/>
    <n v="5"/>
    <x v="0"/>
    <x v="1"/>
    <n v="10"/>
    <n v="11.2"/>
    <x v="103"/>
    <n v="56"/>
    <n v="6"/>
  </r>
  <r>
    <x v="163"/>
    <x v="24"/>
    <n v="14"/>
    <x v="1"/>
    <x v="0"/>
    <n v="124"/>
    <n v="204.60000000000002"/>
    <x v="19"/>
    <n v="2864.4000000000005"/>
    <n v="1128.4000000000005"/>
  </r>
  <r>
    <x v="164"/>
    <x v="42"/>
    <n v="1"/>
    <x v="2"/>
    <x v="1"/>
    <n v="124"/>
    <n v="167.4"/>
    <x v="104"/>
    <n v="167.4"/>
    <n v="43.400000000000006"/>
  </r>
  <r>
    <x v="165"/>
    <x v="41"/>
    <n v="6"/>
    <x v="2"/>
    <x v="0"/>
    <n v="71"/>
    <n v="80.23"/>
    <x v="56"/>
    <n v="481.38"/>
    <n v="55.379999999999995"/>
  </r>
  <r>
    <x v="166"/>
    <x v="49"/>
    <n v="9"/>
    <x v="1"/>
    <x v="1"/>
    <n v="10"/>
    <n v="11.2"/>
    <x v="105"/>
    <n v="100.8"/>
    <n v="10.799999999999997"/>
  </r>
  <r>
    <x v="167"/>
    <x v="29"/>
    <n v="20"/>
    <x v="0"/>
    <x v="0"/>
    <n v="123"/>
    <n v="179.58"/>
    <x v="106"/>
    <n v="3591.6000000000004"/>
    <n v="1131.6000000000004"/>
  </r>
  <r>
    <x v="168"/>
    <x v="13"/>
    <n v="13"/>
    <x v="0"/>
    <x v="1"/>
    <n v="105"/>
    <n v="153.30000000000001"/>
    <x v="28"/>
    <n v="1992.9"/>
    <n v="627.90000000000009"/>
  </r>
  <r>
    <x v="169"/>
    <x v="30"/>
    <n v="7"/>
    <x v="1"/>
    <x v="1"/>
    <n v="10"/>
    <n v="11.2"/>
    <x v="107"/>
    <n v="78.399999999999991"/>
    <n v="8.3999999999999915"/>
  </r>
  <r>
    <x v="170"/>
    <x v="20"/>
    <n v="14"/>
    <x v="0"/>
    <x v="0"/>
    <n v="44"/>
    <n v="72.599999999999994"/>
    <x v="73"/>
    <n v="1016.3999999999999"/>
    <n v="400.39999999999986"/>
  </r>
  <r>
    <x v="171"/>
    <x v="40"/>
    <n v="6"/>
    <x v="0"/>
    <x v="1"/>
    <n v="98"/>
    <n v="161.69999999999999"/>
    <x v="108"/>
    <n v="970.19999999999993"/>
    <n v="382.19999999999993"/>
  </r>
  <r>
    <x v="172"/>
    <x v="0"/>
    <n v="6"/>
    <x v="1"/>
    <x v="1"/>
    <n v="136"/>
    <n v="153.68"/>
    <x v="83"/>
    <n v="922.08"/>
    <n v="106.08000000000004"/>
  </r>
  <r>
    <x v="173"/>
    <x v="4"/>
    <n v="5"/>
    <x v="2"/>
    <x v="0"/>
    <n v="10"/>
    <n v="11.2"/>
    <x v="103"/>
    <n v="56"/>
    <n v="6"/>
  </r>
  <r>
    <x v="174"/>
    <x v="30"/>
    <n v="18"/>
    <x v="2"/>
    <x v="1"/>
    <n v="10"/>
    <n v="11.2"/>
    <x v="36"/>
    <n v="201.6"/>
    <n v="21.599999999999994"/>
  </r>
  <r>
    <x v="175"/>
    <x v="11"/>
    <n v="13"/>
    <x v="1"/>
    <x v="0"/>
    <n v="10"/>
    <n v="11.2"/>
    <x v="66"/>
    <n v="145.6"/>
    <n v="15.599999999999994"/>
  </r>
  <r>
    <x v="176"/>
    <x v="16"/>
    <n v="1"/>
    <x v="0"/>
    <x v="1"/>
    <n v="98"/>
    <n v="110.74"/>
    <x v="109"/>
    <n v="110.74"/>
    <n v="12.739999999999995"/>
  </r>
  <r>
    <x v="177"/>
    <x v="4"/>
    <n v="6"/>
    <x v="0"/>
    <x v="0"/>
    <n v="10"/>
    <n v="11.2"/>
    <x v="45"/>
    <n v="67.199999999999989"/>
    <n v="7.1999999999999886"/>
  </r>
  <r>
    <x v="178"/>
    <x v="24"/>
    <n v="9"/>
    <x v="1"/>
    <x v="1"/>
    <n v="124"/>
    <n v="204.60000000000002"/>
    <x v="25"/>
    <n v="1841.4"/>
    <n v="725.40000000000009"/>
  </r>
  <r>
    <x v="179"/>
    <x v="24"/>
    <n v="17"/>
    <x v="0"/>
    <x v="1"/>
    <n v="124"/>
    <n v="204.60000000000002"/>
    <x v="110"/>
    <n v="3478.2000000000003"/>
    <n v="1370.2000000000003"/>
  </r>
  <r>
    <x v="180"/>
    <x v="42"/>
    <n v="11"/>
    <x v="0"/>
    <x v="0"/>
    <n v="124"/>
    <n v="167.4"/>
    <x v="69"/>
    <n v="1841.4"/>
    <n v="477.40000000000009"/>
  </r>
  <r>
    <x v="181"/>
    <x v="7"/>
    <n v="11"/>
    <x v="1"/>
    <x v="1"/>
    <n v="124"/>
    <n v="163.68"/>
    <x v="69"/>
    <n v="1800.48"/>
    <n v="436.48"/>
  </r>
  <r>
    <x v="182"/>
    <x v="38"/>
    <n v="14"/>
    <x v="2"/>
    <x v="1"/>
    <n v="98"/>
    <n v="129.36000000000001"/>
    <x v="111"/>
    <n v="1811.0400000000002"/>
    <n v="439.04000000000019"/>
  </r>
  <r>
    <x v="183"/>
    <x v="46"/>
    <n v="1"/>
    <x v="2"/>
    <x v="0"/>
    <n v="133"/>
    <n v="151.62"/>
    <x v="112"/>
    <n v="151.62"/>
    <n v="18.620000000000005"/>
  </r>
  <r>
    <x v="184"/>
    <x v="28"/>
    <n v="17"/>
    <x v="1"/>
    <x v="1"/>
    <n v="124"/>
    <n v="140.12"/>
    <x v="110"/>
    <n v="2382.04"/>
    <n v="274.03999999999996"/>
  </r>
  <r>
    <x v="185"/>
    <x v="33"/>
    <n v="20"/>
    <x v="0"/>
    <x v="0"/>
    <n v="10"/>
    <n v="14.100000000000001"/>
    <x v="95"/>
    <n v="282"/>
    <n v="82"/>
  </r>
  <r>
    <x v="186"/>
    <x v="9"/>
    <n v="18"/>
    <x v="0"/>
    <x v="1"/>
    <n v="12"/>
    <n v="13.44"/>
    <x v="87"/>
    <n v="241.92"/>
    <n v="25.919999999999987"/>
  </r>
  <r>
    <x v="187"/>
    <x v="21"/>
    <n v="16"/>
    <x v="1"/>
    <x v="0"/>
    <n v="105"/>
    <n v="117.6"/>
    <x v="113"/>
    <n v="1881.6"/>
    <n v="201.59999999999991"/>
  </r>
  <r>
    <x v="188"/>
    <x v="24"/>
    <n v="5"/>
    <x v="0"/>
    <x v="1"/>
    <n v="124"/>
    <n v="204.60000000000002"/>
    <x v="114"/>
    <n v="1023.0000000000001"/>
    <n v="403.00000000000011"/>
  </r>
  <r>
    <x v="189"/>
    <x v="16"/>
    <n v="19"/>
    <x v="0"/>
    <x v="1"/>
    <n v="98"/>
    <n v="110.74"/>
    <x v="115"/>
    <n v="2104.06"/>
    <n v="242.05999999999995"/>
  </r>
  <r>
    <x v="190"/>
    <x v="27"/>
    <n v="15"/>
    <x v="1"/>
    <x v="0"/>
    <n v="133"/>
    <n v="194.18"/>
    <x v="116"/>
    <n v="2912.7000000000003"/>
    <n v="917.70000000000027"/>
  </r>
  <r>
    <x v="191"/>
    <x v="23"/>
    <n v="12"/>
    <x v="2"/>
    <x v="1"/>
    <n v="71"/>
    <n v="95.85"/>
    <x v="78"/>
    <n v="1150.1999999999998"/>
    <n v="298.19999999999982"/>
  </r>
  <r>
    <x v="192"/>
    <x v="39"/>
    <n v="17"/>
    <x v="2"/>
    <x v="1"/>
    <n v="71"/>
    <n v="79.52"/>
    <x v="117"/>
    <n v="1351.84"/>
    <n v="144.83999999999992"/>
  </r>
  <r>
    <x v="193"/>
    <x v="48"/>
    <n v="13"/>
    <x v="1"/>
    <x v="0"/>
    <n v="63"/>
    <n v="71.819999999999993"/>
    <x v="85"/>
    <n v="933.65999999999985"/>
    <n v="114.65999999999985"/>
  </r>
  <r>
    <x v="194"/>
    <x v="25"/>
    <n v="13"/>
    <x v="0"/>
    <x v="1"/>
    <n v="16"/>
    <n v="18.240000000000002"/>
    <x v="118"/>
    <n v="237.12000000000003"/>
    <n v="29.120000000000033"/>
  </r>
  <r>
    <x v="195"/>
    <x v="7"/>
    <n v="18"/>
    <x v="0"/>
    <x v="0"/>
    <n v="124"/>
    <n v="163.68"/>
    <x v="119"/>
    <n v="2946.2400000000002"/>
    <n v="714.24000000000024"/>
  </r>
  <r>
    <x v="196"/>
    <x v="4"/>
    <n v="5"/>
    <x v="1"/>
    <x v="1"/>
    <n v="10"/>
    <n v="11.2"/>
    <x v="103"/>
    <n v="56"/>
    <n v="6"/>
  </r>
  <r>
    <x v="197"/>
    <x v="42"/>
    <n v="10"/>
    <x v="0"/>
    <x v="0"/>
    <n v="124"/>
    <n v="167.4"/>
    <x v="120"/>
    <n v="1674"/>
    <n v="434"/>
  </r>
  <r>
    <x v="198"/>
    <x v="31"/>
    <n v="17"/>
    <x v="0"/>
    <x v="1"/>
    <n v="12"/>
    <n v="16.920000000000002"/>
    <x v="121"/>
    <n v="287.64000000000004"/>
    <n v="83.640000000000043"/>
  </r>
  <r>
    <x v="199"/>
    <x v="20"/>
    <n v="5"/>
    <x v="1"/>
    <x v="1"/>
    <n v="44"/>
    <n v="72.599999999999994"/>
    <x v="122"/>
    <n v="363"/>
    <n v="143"/>
  </r>
  <r>
    <x v="200"/>
    <x v="3"/>
    <n v="13"/>
    <x v="2"/>
    <x v="0"/>
    <n v="12"/>
    <n v="17.52"/>
    <x v="89"/>
    <n v="227.76"/>
    <n v="71.759999999999991"/>
  </r>
  <r>
    <x v="201"/>
    <x v="21"/>
    <n v="17"/>
    <x v="2"/>
    <x v="1"/>
    <n v="105"/>
    <n v="117.6"/>
    <x v="65"/>
    <n v="1999.1999999999998"/>
    <n v="214.19999999999982"/>
  </r>
  <r>
    <x v="202"/>
    <x v="20"/>
    <n v="20"/>
    <x v="1"/>
    <x v="1"/>
    <n v="44"/>
    <n v="72.599999999999994"/>
    <x v="86"/>
    <n v="1452"/>
    <n v="572"/>
  </r>
  <r>
    <x v="203"/>
    <x v="30"/>
    <n v="12"/>
    <x v="0"/>
    <x v="0"/>
    <n v="10"/>
    <n v="11.2"/>
    <x v="11"/>
    <n v="134.39999999999998"/>
    <n v="14.399999999999977"/>
  </r>
  <r>
    <x v="204"/>
    <x v="42"/>
    <n v="12"/>
    <x v="0"/>
    <x v="1"/>
    <n v="124"/>
    <n v="167.4"/>
    <x v="38"/>
    <n v="2008.8000000000002"/>
    <n v="520.80000000000018"/>
  </r>
  <r>
    <x v="205"/>
    <x v="20"/>
    <n v="12"/>
    <x v="1"/>
    <x v="0"/>
    <n v="44"/>
    <n v="72.599999999999994"/>
    <x v="27"/>
    <n v="871.19999999999993"/>
    <n v="343.19999999999993"/>
  </r>
  <r>
    <x v="206"/>
    <x v="40"/>
    <n v="14"/>
    <x v="0"/>
    <x v="1"/>
    <n v="98"/>
    <n v="161.69999999999999"/>
    <x v="111"/>
    <n v="2263.7999999999997"/>
    <n v="891.79999999999973"/>
  </r>
  <r>
    <x v="207"/>
    <x v="12"/>
    <n v="10"/>
    <x v="0"/>
    <x v="0"/>
    <n v="16"/>
    <n v="17.600000000000001"/>
    <x v="123"/>
    <n v="176"/>
    <n v="16"/>
  </r>
  <r>
    <x v="208"/>
    <x v="33"/>
    <n v="9"/>
    <x v="1"/>
    <x v="1"/>
    <n v="10"/>
    <n v="14.100000000000001"/>
    <x v="105"/>
    <n v="126.9"/>
    <n v="36.900000000000006"/>
  </r>
  <r>
    <x v="209"/>
    <x v="9"/>
    <n v="9"/>
    <x v="2"/>
    <x v="1"/>
    <n v="12"/>
    <n v="13.44"/>
    <x v="79"/>
    <n v="120.96"/>
    <n v="12.959999999999994"/>
  </r>
  <r>
    <x v="210"/>
    <x v="32"/>
    <n v="1"/>
    <x v="2"/>
    <x v="0"/>
    <n v="123"/>
    <n v="135.30000000000001"/>
    <x v="48"/>
    <n v="135.30000000000001"/>
    <n v="12.300000000000011"/>
  </r>
  <r>
    <x v="211"/>
    <x v="27"/>
    <n v="4"/>
    <x v="1"/>
    <x v="1"/>
    <n v="133"/>
    <n v="194.18"/>
    <x v="124"/>
    <n v="776.72"/>
    <n v="244.72000000000003"/>
  </r>
  <r>
    <x v="212"/>
    <x v="17"/>
    <n v="13"/>
    <x v="0"/>
    <x v="1"/>
    <n v="44"/>
    <n v="50.16"/>
    <x v="125"/>
    <n v="652.07999999999993"/>
    <n v="80.079999999999927"/>
  </r>
  <r>
    <x v="213"/>
    <x v="45"/>
    <n v="7"/>
    <x v="0"/>
    <x v="0"/>
    <n v="71"/>
    <n v="79.52"/>
    <x v="100"/>
    <n v="556.64"/>
    <n v="59.639999999999986"/>
  </r>
  <r>
    <x v="214"/>
    <x v="0"/>
    <n v="6"/>
    <x v="1"/>
    <x v="1"/>
    <n v="136"/>
    <n v="153.68"/>
    <x v="83"/>
    <n v="922.08"/>
    <n v="106.08000000000004"/>
  </r>
  <r>
    <x v="215"/>
    <x v="13"/>
    <n v="14"/>
    <x v="0"/>
    <x v="0"/>
    <n v="105"/>
    <n v="153.30000000000001"/>
    <x v="126"/>
    <n v="2146.2000000000003"/>
    <n v="676.20000000000027"/>
  </r>
  <r>
    <x v="216"/>
    <x v="9"/>
    <n v="9"/>
    <x v="0"/>
    <x v="1"/>
    <n v="12"/>
    <n v="13.44"/>
    <x v="79"/>
    <n v="120.96"/>
    <n v="12.959999999999994"/>
  </r>
  <r>
    <x v="217"/>
    <x v="4"/>
    <n v="10"/>
    <x v="1"/>
    <x v="0"/>
    <n v="10"/>
    <n v="11.2"/>
    <x v="5"/>
    <n v="112"/>
    <n v="12"/>
  </r>
  <r>
    <x v="218"/>
    <x v="35"/>
    <n v="8"/>
    <x v="2"/>
    <x v="1"/>
    <n v="136"/>
    <n v="179.52"/>
    <x v="12"/>
    <n v="1436.16"/>
    <n v="348.16000000000008"/>
  </r>
  <r>
    <x v="219"/>
    <x v="30"/>
    <n v="20"/>
    <x v="2"/>
    <x v="1"/>
    <n v="10"/>
    <n v="11.2"/>
    <x v="95"/>
    <n v="224"/>
    <n v="24"/>
  </r>
  <r>
    <x v="220"/>
    <x v="20"/>
    <n v="6"/>
    <x v="1"/>
    <x v="0"/>
    <n v="44"/>
    <n v="72.599999999999994"/>
    <x v="127"/>
    <n v="435.59999999999997"/>
    <n v="171.59999999999997"/>
  </r>
  <r>
    <x v="221"/>
    <x v="4"/>
    <n v="16"/>
    <x v="0"/>
    <x v="1"/>
    <n v="10"/>
    <n v="11.2"/>
    <x v="123"/>
    <n v="179.2"/>
    <n v="19.199999999999989"/>
  </r>
  <r>
    <x v="222"/>
    <x v="12"/>
    <n v="2"/>
    <x v="0"/>
    <x v="1"/>
    <n v="16"/>
    <n v="17.600000000000001"/>
    <x v="128"/>
    <n v="35.200000000000003"/>
    <n v="3.2000000000000028"/>
  </r>
  <r>
    <x v="223"/>
    <x v="16"/>
    <n v="20"/>
    <x v="1"/>
    <x v="0"/>
    <n v="98"/>
    <n v="110.74"/>
    <x v="129"/>
    <n v="2214.7999999999997"/>
    <n v="254.79999999999973"/>
  </r>
  <r>
    <x v="224"/>
    <x v="2"/>
    <n v="14"/>
    <x v="0"/>
    <x v="1"/>
    <n v="123"/>
    <n v="140.22"/>
    <x v="130"/>
    <n v="1963.08"/>
    <n v="241.07999999999993"/>
  </r>
  <r>
    <x v="225"/>
    <x v="3"/>
    <n v="4"/>
    <x v="0"/>
    <x v="0"/>
    <n v="12"/>
    <n v="17.52"/>
    <x v="18"/>
    <n v="70.08"/>
    <n v="22.08"/>
  </r>
  <r>
    <x v="226"/>
    <x v="35"/>
    <n v="4"/>
    <x v="1"/>
    <x v="1"/>
    <n v="136"/>
    <n v="179.52"/>
    <x v="131"/>
    <n v="718.08"/>
    <n v="174.08000000000004"/>
  </r>
  <r>
    <x v="227"/>
    <x v="11"/>
    <n v="17"/>
    <x v="2"/>
    <x v="0"/>
    <n v="10"/>
    <n v="11.2"/>
    <x v="54"/>
    <n v="190.39999999999998"/>
    <n v="20.399999999999977"/>
  </r>
  <r>
    <x v="228"/>
    <x v="35"/>
    <n v="18"/>
    <x v="2"/>
    <x v="1"/>
    <n v="136"/>
    <n v="179.52"/>
    <x v="52"/>
    <n v="3231.36"/>
    <n v="783.36000000000013"/>
  </r>
  <r>
    <x v="229"/>
    <x v="47"/>
    <n v="11"/>
    <x v="1"/>
    <x v="1"/>
    <n v="136"/>
    <n v="224.4"/>
    <x v="101"/>
    <n v="2468.4"/>
    <n v="972.40000000000009"/>
  </r>
  <r>
    <x v="230"/>
    <x v="39"/>
    <n v="6"/>
    <x v="0"/>
    <x v="0"/>
    <n v="71"/>
    <n v="79.52"/>
    <x v="56"/>
    <n v="477.12"/>
    <n v="51.120000000000005"/>
  </r>
  <r>
    <x v="231"/>
    <x v="22"/>
    <n v="19"/>
    <x v="0"/>
    <x v="1"/>
    <n v="105"/>
    <n v="117.6"/>
    <x v="116"/>
    <n v="2234.4"/>
    <n v="239.40000000000009"/>
  </r>
  <r>
    <x v="232"/>
    <x v="46"/>
    <n v="16"/>
    <x v="1"/>
    <x v="1"/>
    <n v="133"/>
    <n v="151.62"/>
    <x v="132"/>
    <n v="2425.92"/>
    <n v="297.92000000000007"/>
  </r>
  <r>
    <x v="233"/>
    <x v="27"/>
    <n v="2"/>
    <x v="0"/>
    <x v="0"/>
    <n v="133"/>
    <n v="194.18"/>
    <x v="75"/>
    <n v="388.36"/>
    <n v="122.36000000000001"/>
  </r>
  <r>
    <x v="234"/>
    <x v="21"/>
    <n v="18"/>
    <x v="0"/>
    <x v="1"/>
    <n v="105"/>
    <n v="117.6"/>
    <x v="133"/>
    <n v="2116.7999999999997"/>
    <n v="226.79999999999973"/>
  </r>
  <r>
    <x v="235"/>
    <x v="5"/>
    <n v="10"/>
    <x v="1"/>
    <x v="0"/>
    <n v="16"/>
    <n v="26.4"/>
    <x v="123"/>
    <n v="264"/>
    <n v="104"/>
  </r>
  <r>
    <x v="236"/>
    <x v="3"/>
    <n v="16"/>
    <x v="2"/>
    <x v="1"/>
    <n v="12"/>
    <n v="17.52"/>
    <x v="44"/>
    <n v="280.32"/>
    <n v="88.32"/>
  </r>
  <r>
    <x v="237"/>
    <x v="41"/>
    <n v="17"/>
    <x v="2"/>
    <x v="0"/>
    <n v="71"/>
    <n v="80.23"/>
    <x v="117"/>
    <n v="1363.91"/>
    <n v="156.91000000000008"/>
  </r>
  <r>
    <x v="238"/>
    <x v="46"/>
    <n v="8"/>
    <x v="1"/>
    <x v="1"/>
    <n v="133"/>
    <n v="151.62"/>
    <x v="134"/>
    <n v="1212.96"/>
    <n v="148.96000000000004"/>
  </r>
  <r>
    <x v="239"/>
    <x v="28"/>
    <n v="11"/>
    <x v="0"/>
    <x v="1"/>
    <n v="124"/>
    <n v="140.12"/>
    <x v="69"/>
    <n v="1541.3200000000002"/>
    <n v="177.32000000000016"/>
  </r>
  <r>
    <x v="240"/>
    <x v="37"/>
    <n v="14"/>
    <x v="0"/>
    <x v="0"/>
    <n v="10"/>
    <n v="13.5"/>
    <x v="9"/>
    <n v="189"/>
    <n v="49"/>
  </r>
  <r>
    <x v="241"/>
    <x v="12"/>
    <n v="16"/>
    <x v="1"/>
    <x v="1"/>
    <n v="16"/>
    <n v="17.600000000000001"/>
    <x v="135"/>
    <n v="281.60000000000002"/>
    <n v="25.600000000000023"/>
  </r>
  <r>
    <x v="242"/>
    <x v="24"/>
    <n v="19"/>
    <x v="0"/>
    <x v="1"/>
    <n v="124"/>
    <n v="204.60000000000002"/>
    <x v="82"/>
    <n v="3887.4000000000005"/>
    <n v="1531.4000000000005"/>
  </r>
  <r>
    <x v="243"/>
    <x v="8"/>
    <n v="2"/>
    <x v="0"/>
    <x v="0"/>
    <n v="10"/>
    <n v="11.3"/>
    <x v="136"/>
    <n v="22.6"/>
    <n v="2.6000000000000014"/>
  </r>
  <r>
    <x v="244"/>
    <x v="25"/>
    <n v="3"/>
    <x v="1"/>
    <x v="1"/>
    <n v="16"/>
    <n v="18.240000000000002"/>
    <x v="18"/>
    <n v="54.720000000000006"/>
    <n v="6.720000000000006"/>
  </r>
  <r>
    <x v="245"/>
    <x v="13"/>
    <n v="13"/>
    <x v="2"/>
    <x v="0"/>
    <n v="105"/>
    <n v="153.30000000000001"/>
    <x v="28"/>
    <n v="1992.9"/>
    <n v="627.90000000000009"/>
  </r>
  <r>
    <x v="246"/>
    <x v="31"/>
    <n v="9"/>
    <x v="2"/>
    <x v="1"/>
    <n v="12"/>
    <n v="16.920000000000002"/>
    <x v="79"/>
    <n v="152.28000000000003"/>
    <n v="44.28000000000003"/>
  </r>
  <r>
    <x v="247"/>
    <x v="47"/>
    <n v="18"/>
    <x v="1"/>
    <x v="0"/>
    <n v="136"/>
    <n v="224.4"/>
    <x v="52"/>
    <n v="4039.2000000000003"/>
    <n v="1591.2000000000003"/>
  </r>
  <r>
    <x v="248"/>
    <x v="46"/>
    <n v="5"/>
    <x v="0"/>
    <x v="1"/>
    <n v="133"/>
    <n v="151.62"/>
    <x v="137"/>
    <n v="758.1"/>
    <n v="93.100000000000023"/>
  </r>
  <r>
    <x v="249"/>
    <x v="20"/>
    <n v="17"/>
    <x v="0"/>
    <x v="1"/>
    <n v="44"/>
    <n v="72.599999999999994"/>
    <x v="138"/>
    <n v="1234.1999999999998"/>
    <n v="486.19999999999982"/>
  </r>
  <r>
    <x v="250"/>
    <x v="32"/>
    <n v="15"/>
    <x v="1"/>
    <x v="0"/>
    <n v="123"/>
    <n v="135.30000000000001"/>
    <x v="24"/>
    <n v="2029.5000000000002"/>
    <n v="184.50000000000023"/>
  </r>
  <r>
    <x v="251"/>
    <x v="25"/>
    <n v="13"/>
    <x v="0"/>
    <x v="1"/>
    <n v="16"/>
    <n v="18.240000000000002"/>
    <x v="118"/>
    <n v="237.12000000000003"/>
    <n v="29.120000000000033"/>
  </r>
  <r>
    <x v="252"/>
    <x v="29"/>
    <n v="4"/>
    <x v="0"/>
    <x v="1"/>
    <n v="123"/>
    <n v="179.58"/>
    <x v="139"/>
    <n v="718.32"/>
    <n v="226.32000000000005"/>
  </r>
  <r>
    <x v="253"/>
    <x v="14"/>
    <n v="17"/>
    <x v="1"/>
    <x v="0"/>
    <n v="133"/>
    <n v="187.53"/>
    <x v="140"/>
    <n v="3188.01"/>
    <n v="927.01000000000022"/>
  </r>
  <r>
    <x v="254"/>
    <x v="8"/>
    <n v="7"/>
    <x v="2"/>
    <x v="1"/>
    <n v="10"/>
    <n v="11.3"/>
    <x v="107"/>
    <n v="79.100000000000009"/>
    <n v="9.1000000000000085"/>
  </r>
  <r>
    <x v="255"/>
    <x v="49"/>
    <n v="1"/>
    <x v="2"/>
    <x v="0"/>
    <n v="10"/>
    <n v="11.2"/>
    <x v="96"/>
    <n v="11.2"/>
    <n v="1.1999999999999993"/>
  </r>
  <r>
    <x v="256"/>
    <x v="41"/>
    <n v="7"/>
    <x v="1"/>
    <x v="1"/>
    <n v="71"/>
    <n v="80.23"/>
    <x v="100"/>
    <n v="561.61"/>
    <n v="64.610000000000014"/>
  </r>
  <r>
    <x v="257"/>
    <x v="48"/>
    <n v="14"/>
    <x v="0"/>
    <x v="0"/>
    <n v="63"/>
    <n v="71.819999999999993"/>
    <x v="102"/>
    <n v="1005.4799999999999"/>
    <n v="123.4799999999999"/>
  </r>
  <r>
    <x v="258"/>
    <x v="21"/>
    <n v="18"/>
    <x v="0"/>
    <x v="1"/>
    <n v="105"/>
    <n v="117.6"/>
    <x v="133"/>
    <n v="2116.7999999999997"/>
    <n v="226.79999999999973"/>
  </r>
  <r>
    <x v="259"/>
    <x v="44"/>
    <n v="20"/>
    <x v="1"/>
    <x v="1"/>
    <n v="105"/>
    <n v="148.05000000000001"/>
    <x v="141"/>
    <n v="2961"/>
    <n v="861"/>
  </r>
  <r>
    <x v="260"/>
    <x v="34"/>
    <n v="16"/>
    <x v="0"/>
    <x v="0"/>
    <n v="98"/>
    <n v="132.30000000000001"/>
    <x v="142"/>
    <n v="2116.8000000000002"/>
    <n v="548.80000000000018"/>
  </r>
  <r>
    <x v="261"/>
    <x v="43"/>
    <n v="2"/>
    <x v="0"/>
    <x v="1"/>
    <n v="12"/>
    <n v="13.44"/>
    <x v="72"/>
    <n v="26.88"/>
    <n v="2.879999999999999"/>
  </r>
  <r>
    <x v="262"/>
    <x v="13"/>
    <n v="15"/>
    <x v="1"/>
    <x v="1"/>
    <n v="105"/>
    <n v="153.30000000000001"/>
    <x v="143"/>
    <n v="2299.5"/>
    <n v="724.5"/>
  </r>
  <r>
    <x v="263"/>
    <x v="4"/>
    <n v="11"/>
    <x v="2"/>
    <x v="0"/>
    <n v="10"/>
    <n v="11.2"/>
    <x v="144"/>
    <n v="123.19999999999999"/>
    <n v="13.199999999999989"/>
  </r>
  <r>
    <x v="264"/>
    <x v="10"/>
    <n v="20"/>
    <x v="2"/>
    <x v="1"/>
    <n v="136"/>
    <n v="183.6"/>
    <x v="51"/>
    <n v="3672"/>
    <n v="952"/>
  </r>
  <r>
    <x v="265"/>
    <x v="12"/>
    <n v="8"/>
    <x v="1"/>
    <x v="0"/>
    <n v="16"/>
    <n v="17.600000000000001"/>
    <x v="15"/>
    <n v="140.80000000000001"/>
    <n v="12.800000000000011"/>
  </r>
  <r>
    <x v="266"/>
    <x v="47"/>
    <n v="10"/>
    <x v="0"/>
    <x v="1"/>
    <n v="136"/>
    <n v="224.4"/>
    <x v="0"/>
    <n v="2244"/>
    <n v="884"/>
  </r>
  <r>
    <x v="267"/>
    <x v="29"/>
    <n v="11"/>
    <x v="0"/>
    <x v="0"/>
    <n v="123"/>
    <n v="179.58"/>
    <x v="94"/>
    <n v="1975.38"/>
    <n v="622.38000000000011"/>
  </r>
  <r>
    <x v="268"/>
    <x v="28"/>
    <n v="3"/>
    <x v="1"/>
    <x v="1"/>
    <n v="124"/>
    <n v="140.12"/>
    <x v="145"/>
    <n v="420.36"/>
    <n v="48.360000000000014"/>
  </r>
  <r>
    <x v="269"/>
    <x v="31"/>
    <n v="12"/>
    <x v="0"/>
    <x v="1"/>
    <n v="12"/>
    <n v="16.920000000000002"/>
    <x v="13"/>
    <n v="203.04000000000002"/>
    <n v="59.04000000000002"/>
  </r>
  <r>
    <x v="270"/>
    <x v="39"/>
    <n v="7"/>
    <x v="0"/>
    <x v="0"/>
    <n v="71"/>
    <n v="79.52"/>
    <x v="100"/>
    <n v="556.64"/>
    <n v="59.639999999999986"/>
  </r>
  <r>
    <x v="271"/>
    <x v="37"/>
    <n v="19"/>
    <x v="1"/>
    <x v="1"/>
    <n v="10"/>
    <n v="13.5"/>
    <x v="32"/>
    <n v="256.5"/>
    <n v="66.5"/>
  </r>
  <r>
    <x v="272"/>
    <x v="40"/>
    <n v="17"/>
    <x v="2"/>
    <x v="1"/>
    <n v="98"/>
    <n v="161.69999999999999"/>
    <x v="90"/>
    <n v="2748.8999999999996"/>
    <n v="1082.8999999999996"/>
  </r>
  <r>
    <x v="273"/>
    <x v="17"/>
    <n v="20"/>
    <x v="2"/>
    <x v="0"/>
    <n v="44"/>
    <n v="50.16"/>
    <x v="86"/>
    <n v="1003.1999999999999"/>
    <n v="123.19999999999993"/>
  </r>
  <r>
    <x v="274"/>
    <x v="46"/>
    <n v="16"/>
    <x v="1"/>
    <x v="1"/>
    <n v="133"/>
    <n v="151.62"/>
    <x v="132"/>
    <n v="2425.92"/>
    <n v="297.92000000000007"/>
  </r>
  <r>
    <x v="275"/>
    <x v="21"/>
    <n v="11"/>
    <x v="0"/>
    <x v="0"/>
    <n v="105"/>
    <n v="117.6"/>
    <x v="146"/>
    <n v="1293.5999999999999"/>
    <n v="138.59999999999991"/>
  </r>
  <r>
    <x v="276"/>
    <x v="3"/>
    <n v="4"/>
    <x v="0"/>
    <x v="1"/>
    <n v="12"/>
    <n v="17.52"/>
    <x v="18"/>
    <n v="70.08"/>
    <n v="22.08"/>
  </r>
  <r>
    <x v="277"/>
    <x v="39"/>
    <n v="6"/>
    <x v="1"/>
    <x v="0"/>
    <n v="71"/>
    <n v="79.52"/>
    <x v="56"/>
    <n v="477.12"/>
    <n v="51.120000000000005"/>
  </r>
  <r>
    <x v="278"/>
    <x v="29"/>
    <n v="16"/>
    <x v="0"/>
    <x v="1"/>
    <n v="123"/>
    <n v="179.58"/>
    <x v="147"/>
    <n v="2873.28"/>
    <n v="905.2800000000002"/>
  </r>
  <r>
    <x v="279"/>
    <x v="4"/>
    <n v="2"/>
    <x v="0"/>
    <x v="1"/>
    <n v="10"/>
    <n v="11.2"/>
    <x v="136"/>
    <n v="22.4"/>
    <n v="2.3999999999999986"/>
  </r>
  <r>
    <x v="280"/>
    <x v="38"/>
    <n v="13"/>
    <x v="1"/>
    <x v="0"/>
    <n v="98"/>
    <n v="129.36000000000001"/>
    <x v="55"/>
    <n v="1681.6800000000003"/>
    <n v="407.68000000000029"/>
  </r>
  <r>
    <x v="281"/>
    <x v="39"/>
    <n v="14"/>
    <x v="2"/>
    <x v="1"/>
    <n v="71"/>
    <n v="79.52"/>
    <x v="29"/>
    <n v="1113.28"/>
    <n v="119.27999999999997"/>
  </r>
  <r>
    <x v="282"/>
    <x v="35"/>
    <n v="7"/>
    <x v="2"/>
    <x v="1"/>
    <n v="136"/>
    <n v="179.52"/>
    <x v="46"/>
    <n v="1256.6400000000001"/>
    <n v="304.6400000000001"/>
  </r>
  <r>
    <x v="283"/>
    <x v="31"/>
    <n v="10"/>
    <x v="1"/>
    <x v="0"/>
    <n v="12"/>
    <n v="16.920000000000002"/>
    <x v="11"/>
    <n v="169.20000000000002"/>
    <n v="49.200000000000017"/>
  </r>
  <r>
    <x v="284"/>
    <x v="41"/>
    <n v="17"/>
    <x v="0"/>
    <x v="1"/>
    <n v="71"/>
    <n v="80.23"/>
    <x v="117"/>
    <n v="1363.91"/>
    <n v="156.91000000000008"/>
  </r>
  <r>
    <x v="285"/>
    <x v="7"/>
    <n v="17"/>
    <x v="0"/>
    <x v="0"/>
    <n v="124"/>
    <n v="163.68"/>
    <x v="110"/>
    <n v="2782.56"/>
    <n v="674.56"/>
  </r>
  <r>
    <x v="286"/>
    <x v="43"/>
    <n v="20"/>
    <x v="1"/>
    <x v="1"/>
    <n v="12"/>
    <n v="13.44"/>
    <x v="148"/>
    <n v="268.8"/>
    <n v="28.800000000000011"/>
  </r>
  <r>
    <x v="287"/>
    <x v="16"/>
    <n v="13"/>
    <x v="0"/>
    <x v="0"/>
    <n v="98"/>
    <n v="110.74"/>
    <x v="55"/>
    <n v="1439.62"/>
    <n v="165.61999999999989"/>
  </r>
  <r>
    <x v="288"/>
    <x v="30"/>
    <n v="4"/>
    <x v="0"/>
    <x v="1"/>
    <n v="10"/>
    <n v="11.2"/>
    <x v="14"/>
    <n v="44.8"/>
    <n v="4.7999999999999972"/>
  </r>
  <r>
    <x v="289"/>
    <x v="15"/>
    <n v="3"/>
    <x v="1"/>
    <x v="1"/>
    <n v="16"/>
    <n v="21.12"/>
    <x v="18"/>
    <n v="63.36"/>
    <n v="15.36"/>
  </r>
  <r>
    <x v="290"/>
    <x v="10"/>
    <n v="12"/>
    <x v="2"/>
    <x v="0"/>
    <n v="136"/>
    <n v="183.6"/>
    <x v="149"/>
    <n v="2203.1999999999998"/>
    <n v="571.19999999999982"/>
  </r>
  <r>
    <x v="291"/>
    <x v="39"/>
    <n v="2"/>
    <x v="2"/>
    <x v="1"/>
    <n v="71"/>
    <n v="79.52"/>
    <x v="92"/>
    <n v="159.04"/>
    <n v="17.039999999999992"/>
  </r>
  <r>
    <x v="292"/>
    <x v="6"/>
    <n v="5"/>
    <x v="1"/>
    <x v="1"/>
    <n v="44"/>
    <n v="48.4"/>
    <x v="122"/>
    <n v="242"/>
    <n v="22"/>
  </r>
  <r>
    <x v="293"/>
    <x v="49"/>
    <n v="13"/>
    <x v="0"/>
    <x v="0"/>
    <n v="10"/>
    <n v="11.2"/>
    <x v="66"/>
    <n v="145.6"/>
    <n v="15.599999999999994"/>
  </r>
  <r>
    <x v="294"/>
    <x v="45"/>
    <n v="18"/>
    <x v="0"/>
    <x v="1"/>
    <n v="71"/>
    <n v="79.52"/>
    <x v="63"/>
    <n v="1431.36"/>
    <n v="153.3599999999999"/>
  </r>
  <r>
    <x v="295"/>
    <x v="1"/>
    <n v="7"/>
    <x v="1"/>
    <x v="0"/>
    <n v="44"/>
    <n v="58.08"/>
    <x v="34"/>
    <n v="406.56"/>
    <n v="98.56"/>
  </r>
  <r>
    <x v="296"/>
    <x v="20"/>
    <n v="4"/>
    <x v="0"/>
    <x v="1"/>
    <n v="44"/>
    <n v="72.599999999999994"/>
    <x v="22"/>
    <n v="290.39999999999998"/>
    <n v="114.39999999999998"/>
  </r>
  <r>
    <x v="297"/>
    <x v="14"/>
    <n v="1"/>
    <x v="0"/>
    <x v="0"/>
    <n v="133"/>
    <n v="187.53"/>
    <x v="112"/>
    <n v="187.53"/>
    <n v="54.53"/>
  </r>
  <r>
    <x v="298"/>
    <x v="32"/>
    <n v="6"/>
    <x v="1"/>
    <x v="1"/>
    <n v="123"/>
    <n v="135.30000000000001"/>
    <x v="70"/>
    <n v="811.80000000000007"/>
    <n v="73.800000000000068"/>
  </r>
  <r>
    <x v="299"/>
    <x v="47"/>
    <n v="16"/>
    <x v="2"/>
    <x v="1"/>
    <n v="136"/>
    <n v="224.4"/>
    <x v="150"/>
    <n v="3590.4"/>
    <n v="1414.4"/>
  </r>
  <r>
    <x v="300"/>
    <x v="12"/>
    <n v="3"/>
    <x v="2"/>
    <x v="0"/>
    <n v="16"/>
    <n v="17.600000000000001"/>
    <x v="18"/>
    <n v="52.800000000000004"/>
    <n v="4.8000000000000043"/>
  </r>
  <r>
    <x v="301"/>
    <x v="38"/>
    <n v="16"/>
    <x v="1"/>
    <x v="1"/>
    <n v="98"/>
    <n v="129.36000000000001"/>
    <x v="142"/>
    <n v="2069.7600000000002"/>
    <n v="501.76000000000022"/>
  </r>
  <r>
    <x v="302"/>
    <x v="42"/>
    <n v="2"/>
    <x v="0"/>
    <x v="1"/>
    <n v="124"/>
    <n v="167.4"/>
    <x v="30"/>
    <n v="334.8"/>
    <n v="86.800000000000011"/>
  </r>
  <r>
    <x v="303"/>
    <x v="13"/>
    <n v="19"/>
    <x v="0"/>
    <x v="0"/>
    <n v="105"/>
    <n v="153.30000000000001"/>
    <x v="116"/>
    <n v="2912.7000000000003"/>
    <n v="917.70000000000027"/>
  </r>
  <r>
    <x v="304"/>
    <x v="32"/>
    <n v="19"/>
    <x v="1"/>
    <x v="1"/>
    <n v="123"/>
    <n v="135.30000000000001"/>
    <x v="59"/>
    <n v="2570.7000000000003"/>
    <n v="233.70000000000027"/>
  </r>
  <r>
    <x v="305"/>
    <x v="0"/>
    <n v="11"/>
    <x v="0"/>
    <x v="0"/>
    <n v="136"/>
    <n v="153.68"/>
    <x v="101"/>
    <n v="1690.48"/>
    <n v="194.48000000000002"/>
  </r>
  <r>
    <x v="306"/>
    <x v="26"/>
    <n v="3"/>
    <x v="0"/>
    <x v="1"/>
    <n v="10"/>
    <n v="14.600000000000001"/>
    <x v="40"/>
    <n v="43.800000000000004"/>
    <n v="13.800000000000004"/>
  </r>
  <r>
    <x v="307"/>
    <x v="28"/>
    <n v="10"/>
    <x v="1"/>
    <x v="0"/>
    <n v="124"/>
    <n v="140.12"/>
    <x v="120"/>
    <n v="1401.2"/>
    <n v="161.20000000000005"/>
  </r>
  <r>
    <x v="308"/>
    <x v="36"/>
    <n v="19"/>
    <x v="2"/>
    <x v="1"/>
    <n v="63"/>
    <n v="69.3"/>
    <x v="98"/>
    <n v="1316.7"/>
    <n v="119.70000000000005"/>
  </r>
  <r>
    <x v="309"/>
    <x v="18"/>
    <n v="14"/>
    <x v="2"/>
    <x v="1"/>
    <n v="133"/>
    <n v="146.30000000000001"/>
    <x v="115"/>
    <n v="2048.2000000000003"/>
    <n v="186.20000000000027"/>
  </r>
  <r>
    <x v="310"/>
    <x v="21"/>
    <n v="17"/>
    <x v="1"/>
    <x v="0"/>
    <n v="105"/>
    <n v="117.6"/>
    <x v="65"/>
    <n v="1999.1999999999998"/>
    <n v="214.19999999999982"/>
  </r>
  <r>
    <x v="311"/>
    <x v="36"/>
    <n v="1"/>
    <x v="0"/>
    <x v="1"/>
    <n v="63"/>
    <n v="69.3"/>
    <x v="151"/>
    <n v="69.3"/>
    <n v="6.2999999999999972"/>
  </r>
  <r>
    <x v="312"/>
    <x v="44"/>
    <n v="12"/>
    <x v="0"/>
    <x v="1"/>
    <n v="105"/>
    <n v="148.05000000000001"/>
    <x v="152"/>
    <n v="1776.6000000000001"/>
    <n v="516.60000000000014"/>
  </r>
  <r>
    <x v="313"/>
    <x v="12"/>
    <n v="4"/>
    <x v="1"/>
    <x v="0"/>
    <n v="16"/>
    <n v="17.600000000000001"/>
    <x v="153"/>
    <n v="70.400000000000006"/>
    <n v="6.4000000000000057"/>
  </r>
  <r>
    <x v="314"/>
    <x v="12"/>
    <n v="14"/>
    <x v="0"/>
    <x v="1"/>
    <n v="16"/>
    <n v="17.600000000000001"/>
    <x v="6"/>
    <n v="246.40000000000003"/>
    <n v="22.400000000000034"/>
  </r>
  <r>
    <x v="315"/>
    <x v="13"/>
    <n v="10"/>
    <x v="0"/>
    <x v="0"/>
    <n v="105"/>
    <n v="153.30000000000001"/>
    <x v="154"/>
    <n v="1533"/>
    <n v="483"/>
  </r>
  <r>
    <x v="316"/>
    <x v="7"/>
    <n v="12"/>
    <x v="1"/>
    <x v="1"/>
    <n v="124"/>
    <n v="163.68"/>
    <x v="38"/>
    <n v="1964.16"/>
    <n v="476.16000000000008"/>
  </r>
  <r>
    <x v="317"/>
    <x v="42"/>
    <n v="12"/>
    <x v="2"/>
    <x v="0"/>
    <n v="124"/>
    <n v="167.4"/>
    <x v="38"/>
    <n v="2008.8000000000002"/>
    <n v="520.80000000000018"/>
  </r>
  <r>
    <x v="318"/>
    <x v="20"/>
    <n v="8"/>
    <x v="2"/>
    <x v="1"/>
    <n v="44"/>
    <n v="72.599999999999994"/>
    <x v="155"/>
    <n v="580.79999999999995"/>
    <n v="228.79999999999995"/>
  </r>
  <r>
    <x v="319"/>
    <x v="44"/>
    <n v="19"/>
    <x v="1"/>
    <x v="1"/>
    <n v="105"/>
    <n v="148.05000000000001"/>
    <x v="116"/>
    <n v="2812.9500000000003"/>
    <n v="817.95000000000027"/>
  </r>
  <r>
    <x v="320"/>
    <x v="21"/>
    <n v="3"/>
    <x v="0"/>
    <x v="0"/>
    <n v="105"/>
    <n v="117.6"/>
    <x v="156"/>
    <n v="352.79999999999995"/>
    <n v="37.799999999999955"/>
  </r>
  <r>
    <x v="321"/>
    <x v="24"/>
    <n v="4"/>
    <x v="0"/>
    <x v="1"/>
    <n v="124"/>
    <n v="204.60000000000002"/>
    <x v="157"/>
    <n v="818.40000000000009"/>
    <n v="322.40000000000009"/>
  </r>
  <r>
    <x v="322"/>
    <x v="17"/>
    <n v="13"/>
    <x v="1"/>
    <x v="1"/>
    <n v="44"/>
    <n v="50.16"/>
    <x v="125"/>
    <n v="652.07999999999993"/>
    <n v="80.079999999999927"/>
  </r>
  <r>
    <x v="323"/>
    <x v="2"/>
    <n v="18"/>
    <x v="0"/>
    <x v="0"/>
    <n v="123"/>
    <n v="140.22"/>
    <x v="158"/>
    <n v="2523.96"/>
    <n v="309.96000000000004"/>
  </r>
  <r>
    <x v="324"/>
    <x v="4"/>
    <n v="20"/>
    <x v="0"/>
    <x v="1"/>
    <n v="10"/>
    <n v="11.2"/>
    <x v="95"/>
    <n v="224"/>
    <n v="24"/>
  </r>
  <r>
    <x v="325"/>
    <x v="33"/>
    <n v="17"/>
    <x v="1"/>
    <x v="0"/>
    <n v="10"/>
    <n v="14.100000000000001"/>
    <x v="54"/>
    <n v="239.70000000000002"/>
    <n v="69.700000000000017"/>
  </r>
  <r>
    <x v="326"/>
    <x v="19"/>
    <n v="5"/>
    <x v="2"/>
    <x v="1"/>
    <n v="123"/>
    <n v="173.43"/>
    <x v="39"/>
    <n v="867.15000000000009"/>
    <n v="252.15000000000009"/>
  </r>
  <r>
    <x v="327"/>
    <x v="23"/>
    <n v="4"/>
    <x v="2"/>
    <x v="0"/>
    <n v="71"/>
    <n v="95.85"/>
    <x v="99"/>
    <n v="383.4"/>
    <n v="99.399999999999977"/>
  </r>
  <r>
    <x v="328"/>
    <x v="4"/>
    <n v="16"/>
    <x v="1"/>
    <x v="1"/>
    <n v="10"/>
    <n v="11.2"/>
    <x v="123"/>
    <n v="179.2"/>
    <n v="19.199999999999989"/>
  </r>
  <r>
    <x v="329"/>
    <x v="33"/>
    <n v="12"/>
    <x v="0"/>
    <x v="1"/>
    <n v="10"/>
    <n v="14.100000000000001"/>
    <x v="11"/>
    <n v="169.20000000000002"/>
    <n v="49.200000000000017"/>
  </r>
  <r>
    <x v="330"/>
    <x v="34"/>
    <n v="7"/>
    <x v="0"/>
    <x v="0"/>
    <n v="98"/>
    <n v="132.30000000000001"/>
    <x v="159"/>
    <n v="926.10000000000014"/>
    <n v="240.10000000000014"/>
  </r>
  <r>
    <x v="331"/>
    <x v="9"/>
    <n v="9"/>
    <x v="1"/>
    <x v="1"/>
    <n v="12"/>
    <n v="13.44"/>
    <x v="79"/>
    <n v="120.96"/>
    <n v="12.959999999999994"/>
  </r>
  <r>
    <x v="332"/>
    <x v="46"/>
    <n v="17"/>
    <x v="0"/>
    <x v="1"/>
    <n v="133"/>
    <n v="151.62"/>
    <x v="140"/>
    <n v="2577.54"/>
    <n v="316.53999999999996"/>
  </r>
  <r>
    <x v="333"/>
    <x v="6"/>
    <n v="3"/>
    <x v="0"/>
    <x v="0"/>
    <n v="44"/>
    <n v="48.4"/>
    <x v="3"/>
    <n v="145.19999999999999"/>
    <n v="13.199999999999989"/>
  </r>
  <r>
    <x v="334"/>
    <x v="18"/>
    <n v="14"/>
    <x v="1"/>
    <x v="1"/>
    <n v="133"/>
    <n v="146.30000000000001"/>
    <x v="115"/>
    <n v="2048.2000000000003"/>
    <n v="186.20000000000027"/>
  </r>
  <r>
    <x v="335"/>
    <x v="18"/>
    <n v="6"/>
    <x v="2"/>
    <x v="0"/>
    <n v="133"/>
    <n v="146.30000000000001"/>
    <x v="91"/>
    <n v="877.80000000000007"/>
    <n v="79.800000000000068"/>
  </r>
  <r>
    <x v="336"/>
    <x v="36"/>
    <n v="10"/>
    <x v="2"/>
    <x v="1"/>
    <n v="63"/>
    <n v="69.3"/>
    <x v="26"/>
    <n v="693"/>
    <n v="63"/>
  </r>
  <r>
    <x v="337"/>
    <x v="36"/>
    <n v="15"/>
    <x v="1"/>
    <x v="0"/>
    <n v="63"/>
    <n v="69.3"/>
    <x v="160"/>
    <n v="1039.5"/>
    <n v="94.5"/>
  </r>
  <r>
    <x v="338"/>
    <x v="22"/>
    <n v="14"/>
    <x v="0"/>
    <x v="1"/>
    <n v="105"/>
    <n v="117.6"/>
    <x v="126"/>
    <n v="1646.3999999999999"/>
    <n v="176.39999999999986"/>
  </r>
  <r>
    <x v="339"/>
    <x v="28"/>
    <n v="4"/>
    <x v="0"/>
    <x v="1"/>
    <n v="124"/>
    <n v="140.12"/>
    <x v="157"/>
    <n v="560.48"/>
    <n v="64.480000000000018"/>
  </r>
  <r>
    <x v="340"/>
    <x v="12"/>
    <n v="8"/>
    <x v="1"/>
    <x v="0"/>
    <n v="16"/>
    <n v="17.600000000000001"/>
    <x v="15"/>
    <n v="140.80000000000001"/>
    <n v="12.800000000000011"/>
  </r>
  <r>
    <x v="341"/>
    <x v="5"/>
    <n v="20"/>
    <x v="0"/>
    <x v="1"/>
    <n v="16"/>
    <n v="26.4"/>
    <x v="43"/>
    <n v="528"/>
    <n v="208"/>
  </r>
  <r>
    <x v="342"/>
    <x v="18"/>
    <n v="5"/>
    <x v="0"/>
    <x v="1"/>
    <n v="133"/>
    <n v="146.30000000000001"/>
    <x v="137"/>
    <n v="731.5"/>
    <n v="66.5"/>
  </r>
  <r>
    <x v="343"/>
    <x v="32"/>
    <n v="15"/>
    <x v="1"/>
    <x v="0"/>
    <n v="123"/>
    <n v="135.30000000000001"/>
    <x v="24"/>
    <n v="2029.5000000000002"/>
    <n v="184.50000000000023"/>
  </r>
  <r>
    <x v="344"/>
    <x v="0"/>
    <n v="10"/>
    <x v="2"/>
    <x v="1"/>
    <n v="136"/>
    <n v="153.68"/>
    <x v="0"/>
    <n v="1536.8000000000002"/>
    <n v="176.80000000000018"/>
  </r>
  <r>
    <x v="345"/>
    <x v="43"/>
    <n v="11"/>
    <x v="2"/>
    <x v="0"/>
    <n v="12"/>
    <n v="13.44"/>
    <x v="3"/>
    <n v="147.84"/>
    <n v="15.840000000000003"/>
  </r>
  <r>
    <x v="346"/>
    <x v="34"/>
    <n v="6"/>
    <x v="1"/>
    <x v="1"/>
    <n v="98"/>
    <n v="132.30000000000001"/>
    <x v="108"/>
    <n v="793.80000000000007"/>
    <n v="205.80000000000007"/>
  </r>
  <r>
    <x v="347"/>
    <x v="1"/>
    <n v="5"/>
    <x v="0"/>
    <x v="0"/>
    <n v="44"/>
    <n v="58.08"/>
    <x v="122"/>
    <n v="290.39999999999998"/>
    <n v="70.399999999999977"/>
  </r>
  <r>
    <x v="348"/>
    <x v="27"/>
    <n v="6"/>
    <x v="0"/>
    <x v="1"/>
    <n v="133"/>
    <n v="194.18"/>
    <x v="91"/>
    <n v="1165.08"/>
    <n v="367.07999999999993"/>
  </r>
  <r>
    <x v="349"/>
    <x v="41"/>
    <n v="10"/>
    <x v="1"/>
    <x v="1"/>
    <n v="71"/>
    <n v="80.23"/>
    <x v="161"/>
    <n v="802.30000000000007"/>
    <n v="92.300000000000068"/>
  </r>
  <r>
    <x v="350"/>
    <x v="39"/>
    <n v="20"/>
    <x v="0"/>
    <x v="0"/>
    <n v="71"/>
    <n v="79.52"/>
    <x v="49"/>
    <n v="1590.3999999999999"/>
    <n v="170.39999999999986"/>
  </r>
  <r>
    <x v="351"/>
    <x v="17"/>
    <n v="10"/>
    <x v="0"/>
    <x v="1"/>
    <n v="44"/>
    <n v="50.16"/>
    <x v="7"/>
    <n v="501.59999999999997"/>
    <n v="61.599999999999966"/>
  </r>
  <r>
    <x v="352"/>
    <x v="24"/>
    <n v="11"/>
    <x v="1"/>
    <x v="1"/>
    <n v="124"/>
    <n v="204.60000000000002"/>
    <x v="69"/>
    <n v="2250.6000000000004"/>
    <n v="886.60000000000036"/>
  </r>
  <r>
    <x v="353"/>
    <x v="14"/>
    <n v="19"/>
    <x v="2"/>
    <x v="0"/>
    <n v="133"/>
    <n v="187.53"/>
    <x v="17"/>
    <n v="3563.07"/>
    <n v="1036.0700000000002"/>
  </r>
  <r>
    <x v="354"/>
    <x v="13"/>
    <n v="7"/>
    <x v="2"/>
    <x v="1"/>
    <n v="105"/>
    <n v="153.30000000000001"/>
    <x v="162"/>
    <n v="1073.1000000000001"/>
    <n v="338.10000000000014"/>
  </r>
  <r>
    <x v="355"/>
    <x v="47"/>
    <n v="11"/>
    <x v="1"/>
    <x v="0"/>
    <n v="136"/>
    <n v="224.4"/>
    <x v="101"/>
    <n v="2468.4"/>
    <n v="972.40000000000009"/>
  </r>
  <r>
    <x v="356"/>
    <x v="41"/>
    <n v="5"/>
    <x v="0"/>
    <x v="1"/>
    <n v="71"/>
    <n v="80.23"/>
    <x v="163"/>
    <n v="401.15000000000003"/>
    <n v="46.150000000000034"/>
  </r>
  <r>
    <x v="357"/>
    <x v="15"/>
    <n v="11"/>
    <x v="0"/>
    <x v="0"/>
    <n v="16"/>
    <n v="21.12"/>
    <x v="22"/>
    <n v="232.32000000000002"/>
    <n v="56.320000000000022"/>
  </r>
  <r>
    <x v="358"/>
    <x v="4"/>
    <n v="14"/>
    <x v="1"/>
    <x v="1"/>
    <n v="10"/>
    <n v="11.2"/>
    <x v="9"/>
    <n v="156.79999999999998"/>
    <n v="16.799999999999983"/>
  </r>
  <r>
    <x v="359"/>
    <x v="40"/>
    <n v="11"/>
    <x v="0"/>
    <x v="1"/>
    <n v="98"/>
    <n v="161.69999999999999"/>
    <x v="67"/>
    <n v="1778.6999999999998"/>
    <n v="700.69999999999982"/>
  </r>
  <r>
    <x v="360"/>
    <x v="15"/>
    <n v="17"/>
    <x v="0"/>
    <x v="0"/>
    <n v="16"/>
    <n v="21.12"/>
    <x v="84"/>
    <n v="359.04"/>
    <n v="87.04000000000002"/>
  </r>
  <r>
    <x v="361"/>
    <x v="5"/>
    <n v="2"/>
    <x v="1"/>
    <x v="1"/>
    <n v="16"/>
    <n v="26.4"/>
    <x v="128"/>
    <n v="52.8"/>
    <n v="20.799999999999997"/>
  </r>
  <r>
    <x v="362"/>
    <x v="42"/>
    <n v="8"/>
    <x v="2"/>
    <x v="1"/>
    <n v="124"/>
    <n v="167.4"/>
    <x v="60"/>
    <n v="1339.2"/>
    <n v="347.20000000000005"/>
  </r>
  <r>
    <x v="363"/>
    <x v="24"/>
    <n v="17"/>
    <x v="2"/>
    <x v="0"/>
    <n v="124"/>
    <n v="204.60000000000002"/>
    <x v="110"/>
    <n v="3478.2000000000003"/>
    <n v="1370.2000000000003"/>
  </r>
  <r>
    <x v="364"/>
    <x v="23"/>
    <n v="19"/>
    <x v="1"/>
    <x v="1"/>
    <n v="71"/>
    <n v="95.85"/>
    <x v="164"/>
    <n v="1821.1499999999999"/>
    <n v="472.14999999999986"/>
  </r>
  <r>
    <x v="365"/>
    <x v="4"/>
    <n v="10"/>
    <x v="0"/>
    <x v="0"/>
    <n v="10"/>
    <n v="11.2"/>
    <x v="5"/>
    <n v="112"/>
    <n v="12"/>
  </r>
  <r>
    <x v="366"/>
    <x v="5"/>
    <n v="14"/>
    <x v="0"/>
    <x v="1"/>
    <n v="16"/>
    <n v="26.4"/>
    <x v="6"/>
    <n v="369.59999999999997"/>
    <n v="145.59999999999997"/>
  </r>
  <r>
    <x v="367"/>
    <x v="6"/>
    <n v="10"/>
    <x v="1"/>
    <x v="0"/>
    <n v="44"/>
    <n v="48.4"/>
    <x v="7"/>
    <n v="484"/>
    <n v="44"/>
  </r>
  <r>
    <x v="368"/>
    <x v="7"/>
    <n v="16"/>
    <x v="0"/>
    <x v="1"/>
    <n v="124"/>
    <n v="163.68"/>
    <x v="8"/>
    <n v="2618.88"/>
    <n v="634.88000000000011"/>
  </r>
  <r>
    <x v="369"/>
    <x v="8"/>
    <n v="14"/>
    <x v="0"/>
    <x v="1"/>
    <n v="10"/>
    <n v="11.3"/>
    <x v="9"/>
    <n v="158.20000000000002"/>
    <n v="18.200000000000017"/>
  </r>
  <r>
    <x v="370"/>
    <x v="2"/>
    <n v="17"/>
    <x v="1"/>
    <x v="0"/>
    <n v="123"/>
    <n v="140.22"/>
    <x v="10"/>
    <n v="2383.7399999999998"/>
    <n v="292.73999999999978"/>
  </r>
  <r>
    <x v="371"/>
    <x v="9"/>
    <n v="10"/>
    <x v="2"/>
    <x v="1"/>
    <n v="12"/>
    <n v="13.44"/>
    <x v="11"/>
    <n v="134.4"/>
    <n v="14.400000000000006"/>
  </r>
  <r>
    <x v="372"/>
    <x v="10"/>
    <n v="8"/>
    <x v="2"/>
    <x v="1"/>
    <n v="136"/>
    <n v="183.6"/>
    <x v="12"/>
    <n v="1468.8"/>
    <n v="380.79999999999995"/>
  </r>
  <r>
    <x v="373"/>
    <x v="9"/>
    <n v="12"/>
    <x v="1"/>
    <x v="0"/>
    <n v="12"/>
    <n v="13.44"/>
    <x v="13"/>
    <n v="161.28"/>
    <n v="17.28"/>
  </r>
  <r>
    <x v="374"/>
    <x v="11"/>
    <n v="4"/>
    <x v="0"/>
    <x v="1"/>
    <n v="10"/>
    <n v="11.2"/>
    <x v="14"/>
    <n v="44.8"/>
    <n v="4.7999999999999972"/>
  </r>
  <r>
    <x v="375"/>
    <x v="12"/>
    <n v="8"/>
    <x v="0"/>
    <x v="0"/>
    <n v="16"/>
    <n v="17.600000000000001"/>
    <x v="15"/>
    <n v="140.80000000000001"/>
    <n v="12.800000000000011"/>
  </r>
  <r>
    <x v="376"/>
    <x v="13"/>
    <n v="4"/>
    <x v="1"/>
    <x v="1"/>
    <n v="105"/>
    <n v="153.30000000000001"/>
    <x v="16"/>
    <n v="613.20000000000005"/>
    <n v="193.20000000000005"/>
  </r>
  <r>
    <x v="377"/>
    <x v="14"/>
    <n v="19"/>
    <x v="0"/>
    <x v="0"/>
    <n v="133"/>
    <n v="187.53"/>
    <x v="17"/>
    <n v="3563.07"/>
    <n v="1036.0700000000002"/>
  </r>
  <r>
    <x v="378"/>
    <x v="15"/>
    <n v="3"/>
    <x v="0"/>
    <x v="1"/>
    <n v="16"/>
    <n v="21.12"/>
    <x v="18"/>
    <n v="63.36"/>
    <n v="15.36"/>
  </r>
  <r>
    <x v="379"/>
    <x v="7"/>
    <n v="14"/>
    <x v="1"/>
    <x v="1"/>
    <n v="124"/>
    <n v="163.68"/>
    <x v="19"/>
    <n v="2291.52"/>
    <n v="555.52"/>
  </r>
  <r>
    <x v="380"/>
    <x v="16"/>
    <n v="2"/>
    <x v="2"/>
    <x v="0"/>
    <n v="98"/>
    <n v="110.74"/>
    <x v="20"/>
    <n v="221.48"/>
    <n v="25.47999999999999"/>
  </r>
  <r>
    <x v="381"/>
    <x v="12"/>
    <n v="7"/>
    <x v="2"/>
    <x v="1"/>
    <n v="16"/>
    <n v="17.600000000000001"/>
    <x v="21"/>
    <n v="123.20000000000002"/>
    <n v="11.200000000000017"/>
  </r>
  <r>
    <x v="382"/>
    <x v="17"/>
    <n v="4"/>
    <x v="1"/>
    <x v="1"/>
    <n v="44"/>
    <n v="50.16"/>
    <x v="22"/>
    <n v="200.64"/>
    <n v="24.639999999999986"/>
  </r>
  <r>
    <x v="383"/>
    <x v="0"/>
    <n v="10"/>
    <x v="0"/>
    <x v="0"/>
    <n v="136"/>
    <n v="153.68"/>
    <x v="0"/>
    <n v="1536.8000000000002"/>
    <n v="176.80000000000018"/>
  </r>
  <r>
    <x v="384"/>
    <x v="1"/>
    <n v="2"/>
    <x v="1"/>
    <x v="1"/>
    <n v="44"/>
    <n v="58.08"/>
    <x v="1"/>
    <n v="116.16"/>
    <n v="28.159999999999997"/>
  </r>
  <r>
    <x v="385"/>
    <x v="2"/>
    <n v="2"/>
    <x v="2"/>
    <x v="1"/>
    <n v="123"/>
    <n v="140.22"/>
    <x v="2"/>
    <n v="280.44"/>
    <n v="34.44"/>
  </r>
  <r>
    <x v="386"/>
    <x v="3"/>
    <n v="11"/>
    <x v="2"/>
    <x v="0"/>
    <n v="12"/>
    <n v="17.52"/>
    <x v="3"/>
    <n v="192.72"/>
    <n v="60.72"/>
  </r>
  <r>
    <x v="387"/>
    <x v="1"/>
    <n v="18"/>
    <x v="1"/>
    <x v="1"/>
    <n v="44"/>
    <n v="58.08"/>
    <x v="4"/>
    <n v="1045.44"/>
    <n v="253.44000000000005"/>
  </r>
  <r>
    <x v="388"/>
    <x v="4"/>
    <n v="10"/>
    <x v="0"/>
    <x v="0"/>
    <n v="10"/>
    <n v="11.2"/>
    <x v="5"/>
    <n v="112"/>
    <n v="12"/>
  </r>
  <r>
    <x v="389"/>
    <x v="5"/>
    <n v="14"/>
    <x v="0"/>
    <x v="1"/>
    <n v="16"/>
    <n v="26.4"/>
    <x v="6"/>
    <n v="369.59999999999997"/>
    <n v="145.59999999999997"/>
  </r>
  <r>
    <x v="390"/>
    <x v="6"/>
    <n v="10"/>
    <x v="1"/>
    <x v="0"/>
    <n v="44"/>
    <n v="48.4"/>
    <x v="7"/>
    <n v="484"/>
    <n v="44"/>
  </r>
  <r>
    <x v="391"/>
    <x v="7"/>
    <n v="16"/>
    <x v="0"/>
    <x v="1"/>
    <n v="124"/>
    <n v="163.68"/>
    <x v="8"/>
    <n v="2618.88"/>
    <n v="634.88000000000011"/>
  </r>
  <r>
    <x v="392"/>
    <x v="8"/>
    <n v="14"/>
    <x v="0"/>
    <x v="1"/>
    <n v="10"/>
    <n v="11.3"/>
    <x v="9"/>
    <n v="158.20000000000002"/>
    <n v="18.200000000000017"/>
  </r>
  <r>
    <x v="393"/>
    <x v="2"/>
    <n v="17"/>
    <x v="1"/>
    <x v="0"/>
    <n v="123"/>
    <n v="140.22"/>
    <x v="10"/>
    <n v="2383.7399999999998"/>
    <n v="292.73999999999978"/>
  </r>
  <r>
    <x v="394"/>
    <x v="9"/>
    <n v="10"/>
    <x v="2"/>
    <x v="1"/>
    <n v="12"/>
    <n v="13.44"/>
    <x v="11"/>
    <n v="134.4"/>
    <n v="14.400000000000006"/>
  </r>
  <r>
    <x v="395"/>
    <x v="10"/>
    <n v="8"/>
    <x v="2"/>
    <x v="1"/>
    <n v="136"/>
    <n v="183.6"/>
    <x v="12"/>
    <n v="1468.8"/>
    <n v="380.79999999999995"/>
  </r>
  <r>
    <x v="396"/>
    <x v="9"/>
    <n v="12"/>
    <x v="1"/>
    <x v="0"/>
    <n v="12"/>
    <n v="13.44"/>
    <x v="13"/>
    <n v="161.28"/>
    <n v="17.28"/>
  </r>
  <r>
    <x v="397"/>
    <x v="11"/>
    <n v="4"/>
    <x v="0"/>
    <x v="1"/>
    <n v="10"/>
    <n v="11.2"/>
    <x v="14"/>
    <n v="44.8"/>
    <n v="4.7999999999999972"/>
  </r>
  <r>
    <x v="398"/>
    <x v="12"/>
    <n v="8"/>
    <x v="0"/>
    <x v="0"/>
    <n v="16"/>
    <n v="17.600000000000001"/>
    <x v="15"/>
    <n v="140.80000000000001"/>
    <n v="12.800000000000011"/>
  </r>
  <r>
    <x v="399"/>
    <x v="13"/>
    <n v="4"/>
    <x v="1"/>
    <x v="1"/>
    <n v="105"/>
    <n v="153.30000000000001"/>
    <x v="16"/>
    <n v="613.20000000000005"/>
    <n v="193.20000000000005"/>
  </r>
  <r>
    <x v="400"/>
    <x v="14"/>
    <n v="19"/>
    <x v="0"/>
    <x v="0"/>
    <n v="133"/>
    <n v="187.53"/>
    <x v="17"/>
    <n v="3563.07"/>
    <n v="1036.0700000000002"/>
  </r>
  <r>
    <x v="401"/>
    <x v="15"/>
    <n v="3"/>
    <x v="0"/>
    <x v="1"/>
    <n v="16"/>
    <n v="21.12"/>
    <x v="18"/>
    <n v="63.36"/>
    <n v="15.36"/>
  </r>
  <r>
    <x v="402"/>
    <x v="7"/>
    <n v="14"/>
    <x v="1"/>
    <x v="1"/>
    <n v="124"/>
    <n v="163.68"/>
    <x v="19"/>
    <n v="2291.52"/>
    <n v="555.52"/>
  </r>
  <r>
    <x v="403"/>
    <x v="16"/>
    <n v="2"/>
    <x v="2"/>
    <x v="0"/>
    <n v="98"/>
    <n v="110.74"/>
    <x v="20"/>
    <n v="221.48"/>
    <n v="25.47999999999999"/>
  </r>
  <r>
    <x v="404"/>
    <x v="12"/>
    <n v="7"/>
    <x v="2"/>
    <x v="1"/>
    <n v="16"/>
    <n v="17.600000000000001"/>
    <x v="21"/>
    <n v="123.20000000000002"/>
    <n v="11.200000000000017"/>
  </r>
  <r>
    <x v="405"/>
    <x v="17"/>
    <n v="4"/>
    <x v="1"/>
    <x v="1"/>
    <n v="44"/>
    <n v="50.16"/>
    <x v="22"/>
    <n v="200.64"/>
    <n v="24.639999999999986"/>
  </r>
  <r>
    <x v="406"/>
    <x v="18"/>
    <n v="20"/>
    <x v="0"/>
    <x v="0"/>
    <n v="133"/>
    <n v="146.30000000000001"/>
    <x v="23"/>
    <n v="2926"/>
    <n v="266"/>
  </r>
  <r>
    <x v="407"/>
    <x v="19"/>
    <n v="15"/>
    <x v="0"/>
    <x v="1"/>
    <n v="123"/>
    <n v="173.43"/>
    <x v="24"/>
    <n v="2601.4500000000003"/>
    <n v="756.45000000000027"/>
  </r>
  <r>
    <x v="408"/>
    <x v="20"/>
    <n v="2"/>
    <x v="1"/>
    <x v="0"/>
    <n v="44"/>
    <n v="72.599999999999994"/>
    <x v="1"/>
    <n v="145.19999999999999"/>
    <n v="57.199999999999989"/>
  </r>
  <r>
    <x v="409"/>
    <x v="7"/>
    <n v="9"/>
    <x v="0"/>
    <x v="1"/>
    <n v="124"/>
    <n v="163.68"/>
    <x v="25"/>
    <n v="1473.1200000000001"/>
    <n v="357.12000000000012"/>
  </r>
  <r>
    <x v="410"/>
    <x v="21"/>
    <n v="6"/>
    <x v="0"/>
    <x v="0"/>
    <n v="105"/>
    <n v="117.6"/>
    <x v="26"/>
    <n v="705.59999999999991"/>
    <n v="75.599999999999909"/>
  </r>
  <r>
    <x v="411"/>
    <x v="10"/>
    <n v="8"/>
    <x v="1"/>
    <x v="1"/>
    <n v="136"/>
    <n v="183.6"/>
    <x v="12"/>
    <n v="1468.8"/>
    <n v="380.79999999999995"/>
  </r>
  <r>
    <x v="412"/>
    <x v="1"/>
    <n v="12"/>
    <x v="2"/>
    <x v="1"/>
    <n v="44"/>
    <n v="58.08"/>
    <x v="27"/>
    <n v="696.96"/>
    <n v="168.96000000000004"/>
  </r>
  <r>
    <x v="413"/>
    <x v="22"/>
    <n v="13"/>
    <x v="2"/>
    <x v="0"/>
    <n v="105"/>
    <n v="117.6"/>
    <x v="28"/>
    <n v="1528.8"/>
    <n v="163.79999999999995"/>
  </r>
  <r>
    <x v="414"/>
    <x v="23"/>
    <n v="14"/>
    <x v="1"/>
    <x v="1"/>
    <n v="71"/>
    <n v="95.85"/>
    <x v="29"/>
    <n v="1341.8999999999999"/>
    <n v="347.89999999999986"/>
  </r>
  <r>
    <x v="415"/>
    <x v="24"/>
    <n v="2"/>
    <x v="0"/>
    <x v="1"/>
    <n v="124"/>
    <n v="204.60000000000002"/>
    <x v="30"/>
    <n v="409.20000000000005"/>
    <n v="161.20000000000005"/>
  </r>
  <r>
    <x v="416"/>
    <x v="25"/>
    <n v="19"/>
    <x v="0"/>
    <x v="0"/>
    <n v="16"/>
    <n v="18.240000000000002"/>
    <x v="31"/>
    <n v="346.56000000000006"/>
    <n v="42.560000000000059"/>
  </r>
  <r>
    <x v="417"/>
    <x v="26"/>
    <n v="19"/>
    <x v="1"/>
    <x v="1"/>
    <n v="10"/>
    <n v="14.600000000000001"/>
    <x v="32"/>
    <n v="277.40000000000003"/>
    <n v="87.400000000000034"/>
  </r>
  <r>
    <x v="418"/>
    <x v="24"/>
    <n v="7"/>
    <x v="0"/>
    <x v="0"/>
    <n v="124"/>
    <n v="204.60000000000002"/>
    <x v="33"/>
    <n v="1432.2000000000003"/>
    <n v="564.20000000000027"/>
  </r>
  <r>
    <x v="419"/>
    <x v="5"/>
    <n v="14"/>
    <x v="0"/>
    <x v="1"/>
    <n v="16"/>
    <n v="26.4"/>
    <x v="6"/>
    <n v="369.59999999999997"/>
    <n v="145.59999999999997"/>
  </r>
  <r>
    <x v="420"/>
    <x v="20"/>
    <n v="7"/>
    <x v="1"/>
    <x v="0"/>
    <n v="44"/>
    <n v="72.599999999999994"/>
    <x v="34"/>
    <n v="508.19999999999993"/>
    <n v="200.19999999999993"/>
  </r>
  <r>
    <x v="421"/>
    <x v="27"/>
    <n v="10"/>
    <x v="2"/>
    <x v="1"/>
    <n v="133"/>
    <n v="194.18"/>
    <x v="35"/>
    <n v="1941.8000000000002"/>
    <n v="611.80000000000018"/>
  </r>
  <r>
    <x v="422"/>
    <x v="26"/>
    <n v="18"/>
    <x v="2"/>
    <x v="1"/>
    <n v="10"/>
    <n v="14.600000000000001"/>
    <x v="36"/>
    <n v="262.8"/>
    <n v="82.800000000000011"/>
  </r>
  <r>
    <x v="423"/>
    <x v="18"/>
    <n v="13"/>
    <x v="1"/>
    <x v="0"/>
    <n v="133"/>
    <n v="146.30000000000001"/>
    <x v="37"/>
    <n v="1901.9"/>
    <n v="172.90000000000009"/>
  </r>
  <r>
    <x v="424"/>
    <x v="28"/>
    <n v="12"/>
    <x v="0"/>
    <x v="1"/>
    <n v="124"/>
    <n v="140.12"/>
    <x v="38"/>
    <n v="1681.44"/>
    <n v="193.44000000000005"/>
  </r>
  <r>
    <x v="425"/>
    <x v="29"/>
    <n v="5"/>
    <x v="0"/>
    <x v="1"/>
    <n v="123"/>
    <n v="179.58"/>
    <x v="39"/>
    <n v="897.90000000000009"/>
    <n v="282.90000000000009"/>
  </r>
  <r>
    <x v="426"/>
    <x v="28"/>
    <n v="9"/>
    <x v="1"/>
    <x v="0"/>
    <n v="124"/>
    <n v="140.12"/>
    <x v="25"/>
    <n v="1261.08"/>
    <n v="145.079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9A5B71-F5D2-496F-B3DF-B70349B8744F}"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D4" firstHeaderRow="0" firstDataRow="1" firstDataCol="0"/>
  <pivotFields count="10">
    <pivotField compact="0" outline="0" showAll="0"/>
    <pivotField compact="0" outline="0" showAll="0">
      <items count="52">
        <item x="38"/>
        <item x="21"/>
        <item x="17"/>
        <item x="41"/>
        <item x="14"/>
        <item x="24"/>
        <item x="4"/>
        <item x="12"/>
        <item x="37"/>
        <item x="29"/>
        <item x="35"/>
        <item x="9"/>
        <item x="48"/>
        <item x="16"/>
        <item x="44"/>
        <item x="20"/>
        <item x="39"/>
        <item x="18"/>
        <item x="42"/>
        <item x="26"/>
        <item x="15"/>
        <item x="30"/>
        <item x="2"/>
        <item x="0"/>
        <item x="31"/>
        <item x="40"/>
        <item x="22"/>
        <item x="6"/>
        <item x="23"/>
        <item x="27"/>
        <item x="7"/>
        <item x="49"/>
        <item x="25"/>
        <item x="8"/>
        <item x="19"/>
        <item x="47"/>
        <item x="43"/>
        <item x="36"/>
        <item x="34"/>
        <item x="13"/>
        <item x="1"/>
        <item x="45"/>
        <item x="46"/>
        <item x="28"/>
        <item x="33"/>
        <item x="5"/>
        <item x="11"/>
        <item x="32"/>
        <item x="10"/>
        <item x="3"/>
        <item x="50"/>
        <item t="default"/>
      </items>
    </pivotField>
    <pivotField dataField="1" compact="0" outline="0" showAll="0"/>
    <pivotField compact="0" outline="0" showAll="0">
      <items count="5">
        <item h="1" x="1"/>
        <item h="1" x="2"/>
        <item h="1" x="0"/>
        <item x="3"/>
        <item t="default"/>
      </items>
    </pivotField>
    <pivotField compact="0" outline="0" showAll="0">
      <items count="4">
        <item h="1" x="1"/>
        <item h="1" x="0"/>
        <item x="2"/>
        <item t="default"/>
      </items>
    </pivotField>
    <pivotField compact="0" outline="0" showAll="0"/>
    <pivotField dataField="1" compact="0" outline="0" showAll="0"/>
    <pivotField compact="0" numFmtId="164" outline="0" showAll="0"/>
    <pivotField dataField="1" compact="0" numFmtId="164" outline="0" showAll="0"/>
    <pivotField dataField="1" compact="0" numFmtId="164" outline="0" showAll="0"/>
  </pivotFields>
  <rowItems count="1">
    <i/>
  </rowItems>
  <colFields count="1">
    <field x="-2"/>
  </colFields>
  <colItems count="4">
    <i>
      <x/>
    </i>
    <i i="1">
      <x v="1"/>
    </i>
    <i i="2">
      <x v="2"/>
    </i>
    <i i="3">
      <x v="3"/>
    </i>
  </colItems>
  <dataFields count="4">
    <dataField name="Sum of Selling Value" fld="8" baseField="0" baseItem="0" numFmtId="164"/>
    <dataField name="Sum of Profit" fld="9" baseField="0" baseItem="0" numFmtId="164"/>
    <dataField name="Average of Selling Price" fld="6" subtotal="average" baseField="0" baseItem="0"/>
    <dataField name="Sum of Q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B39CB0-E95A-484E-A12A-EFE5D474BF6C}"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5:O36" firstHeaderRow="0" firstDataRow="1" firstDataCol="0"/>
  <pivotFields count="12">
    <pivotField numFmtId="15" showAll="0">
      <items count="4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showAll="0"/>
    <pivotField showAll="0"/>
    <pivotField showAll="0"/>
    <pivotField showAll="0"/>
    <pivotField showAll="0"/>
    <pivotField showAll="0"/>
    <pivotField numFmtId="164" showAll="0"/>
    <pivotField numFmtId="164" showAll="0"/>
    <pivotField dataField="1" numFmtId="164" showAll="0"/>
    <pivotField showAll="0" defaultSubtotal="0">
      <items count="14">
        <item x="0"/>
        <item x="1"/>
        <item x="2"/>
        <item x="3"/>
        <item x="4"/>
        <item x="5"/>
        <item x="6"/>
        <item x="7"/>
        <item x="8"/>
        <item x="9"/>
        <item x="10"/>
        <item x="11"/>
        <item x="12"/>
        <item x="13"/>
      </items>
    </pivotField>
    <pivotField dataField="1" dragToRow="0" dragToCol="0" dragToPage="0" showAll="0" defaultSubtotal="0"/>
  </pivotFields>
  <rowItems count="1">
    <i/>
  </rowItems>
  <colFields count="1">
    <field x="-2"/>
  </colFields>
  <colItems count="2">
    <i>
      <x/>
    </i>
    <i i="1">
      <x v="1"/>
    </i>
  </colItems>
  <dataFields count="2">
    <dataField name="Sum of Profit" fld="9" baseField="0" baseItem="0" numFmtId="164"/>
    <dataField name="Sum of PROFIT MARGIN%" fld="11" baseField="0" baseItem="1"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66FCEC-7C83-434E-99D9-8D9785251FB4}"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O3:P6" firstHeaderRow="1" firstDataRow="1" firstDataCol="1"/>
  <pivotFields count="12">
    <pivotField numFmtId="15" showAll="0">
      <items count="4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showAll="0"/>
    <pivotField showAll="0"/>
    <pivotField showAll="0">
      <items count="4">
        <item x="1"/>
        <item x="2"/>
        <item x="0"/>
        <item t="default"/>
      </items>
    </pivotField>
    <pivotField axis="axisRow" showAll="0">
      <items count="3">
        <item x="1"/>
        <item x="0"/>
        <item t="default"/>
      </items>
    </pivotField>
    <pivotField showAll="0"/>
    <pivotField showAll="0"/>
    <pivotField numFmtId="164" showAll="0"/>
    <pivotField dataField="1" numFmtId="164" showAll="0"/>
    <pivotField numFmtId="164" showAl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4"/>
  </rowFields>
  <rowItems count="3">
    <i>
      <x/>
    </i>
    <i>
      <x v="1"/>
    </i>
    <i t="grand">
      <x/>
    </i>
  </rowItems>
  <colItems count="1">
    <i/>
  </colItems>
  <dataFields count="1">
    <dataField name="Sum of Selling Value" fld="8" baseField="0" baseItem="0" numFmtId="164"/>
  </dataFields>
  <chartFormats count="6">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4" count="1" selected="0">
            <x v="0"/>
          </reference>
        </references>
      </pivotArea>
    </chartFormat>
    <chartFormat chart="6" format="6">
      <pivotArea type="data" outline="0" fieldPosition="0">
        <references count="2">
          <reference field="4294967294" count="1" selected="0">
            <x v="0"/>
          </reference>
          <reference field="4" count="1" selected="0">
            <x v="1"/>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0F9B1F-4A5C-4275-89AD-B7B434D62E26}"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L3:M7" firstHeaderRow="1" firstDataRow="1" firstDataCol="1"/>
  <pivotFields count="12">
    <pivotField numFmtId="15" showAll="0">
      <items count="4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showAll="0"/>
    <pivotField showAll="0"/>
    <pivotField axis="axisRow" showAll="0" sortType="descending">
      <items count="4">
        <item x="0"/>
        <item x="2"/>
        <item x="1"/>
        <item t="default"/>
      </items>
    </pivotField>
    <pivotField showAll="0">
      <items count="3">
        <item x="1"/>
        <item x="0"/>
        <item t="default"/>
      </items>
    </pivotField>
    <pivotField showAll="0"/>
    <pivotField showAll="0"/>
    <pivotField numFmtId="164" showAll="0"/>
    <pivotField dataField="1" numFmtId="164" showAll="0"/>
    <pivotField numFmtId="164" showAl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3"/>
  </rowFields>
  <rowItems count="4">
    <i>
      <x/>
    </i>
    <i>
      <x v="1"/>
    </i>
    <i>
      <x v="2"/>
    </i>
    <i t="grand">
      <x/>
    </i>
  </rowItems>
  <colItems count="1">
    <i/>
  </colItems>
  <dataFields count="1">
    <dataField name="Sum of Selling Value" fld="8" baseField="0"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7CE00E-8152-44A2-97FB-03B9D55DDC47}"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I3:J16" firstHeaderRow="1" firstDataRow="1" firstDataCol="1"/>
  <pivotFields count="12">
    <pivotField numFmtId="15" showAll="0">
      <items count="4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showAll="0"/>
    <pivotField showAll="0"/>
    <pivotField showAll="0">
      <items count="4">
        <item x="1"/>
        <item x="2"/>
        <item x="0"/>
        <item t="default"/>
      </items>
    </pivotField>
    <pivotField showAll="0">
      <items count="3">
        <item x="1"/>
        <item x="0"/>
        <item t="default"/>
      </items>
    </pivotField>
    <pivotField showAll="0"/>
    <pivotField showAll="0"/>
    <pivotField numFmtId="164" showAll="0"/>
    <pivotField dataField="1" numFmtId="164" showAll="0"/>
    <pivotField numFmtId="164" showAll="0"/>
    <pivotField axis="axisRow" showAll="0">
      <items count="15">
        <item x="0"/>
        <item x="1"/>
        <item x="2"/>
        <item x="3"/>
        <item x="4"/>
        <item x="5"/>
        <item x="6"/>
        <item x="7"/>
        <item x="8"/>
        <item x="9"/>
        <item x="10"/>
        <item x="11"/>
        <item x="12"/>
        <item x="13"/>
        <item t="default"/>
      </items>
    </pivotField>
    <pivotField dragToRow="0" dragToCol="0" dragToPage="0" showAll="0" defaultSubtotal="0"/>
  </pivotFields>
  <rowFields count="1">
    <field x="10"/>
  </rowFields>
  <rowItems count="13">
    <i>
      <x v="1"/>
    </i>
    <i>
      <x v="2"/>
    </i>
    <i>
      <x v="3"/>
    </i>
    <i>
      <x v="4"/>
    </i>
    <i>
      <x v="5"/>
    </i>
    <i>
      <x v="6"/>
    </i>
    <i>
      <x v="7"/>
    </i>
    <i>
      <x v="8"/>
    </i>
    <i>
      <x v="9"/>
    </i>
    <i>
      <x v="10"/>
    </i>
    <i>
      <x v="11"/>
    </i>
    <i>
      <x v="12"/>
    </i>
    <i t="grand">
      <x/>
    </i>
  </rowItems>
  <colItems count="1">
    <i/>
  </colItems>
  <dataFields count="1">
    <dataField name="Sum of Selling Value" fld="8" baseField="0" baseItem="0" numFmtId="164"/>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256471-FBC0-4E77-8313-52F6EBA7377D}" name="PivotTable10"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F3:G54" firstHeaderRow="1" firstDataRow="1" firstDataCol="1"/>
  <pivotFields count="12">
    <pivotField numFmtId="15" showAll="0">
      <items count="4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axis="axisRow" showAll="0" sortType="descending">
      <items count="51">
        <item x="38"/>
        <item x="21"/>
        <item x="17"/>
        <item x="41"/>
        <item x="14"/>
        <item x="24"/>
        <item x="4"/>
        <item x="12"/>
        <item x="37"/>
        <item x="29"/>
        <item x="35"/>
        <item x="9"/>
        <item x="48"/>
        <item x="16"/>
        <item x="44"/>
        <item x="20"/>
        <item x="39"/>
        <item x="18"/>
        <item x="42"/>
        <item x="26"/>
        <item x="15"/>
        <item x="30"/>
        <item x="2"/>
        <item x="0"/>
        <item x="31"/>
        <item x="40"/>
        <item x="22"/>
        <item x="6"/>
        <item x="23"/>
        <item x="27"/>
        <item x="7"/>
        <item x="49"/>
        <item x="25"/>
        <item x="8"/>
        <item x="19"/>
        <item x="47"/>
        <item x="43"/>
        <item x="36"/>
        <item x="34"/>
        <item x="13"/>
        <item x="1"/>
        <item x="45"/>
        <item x="46"/>
        <item x="28"/>
        <item x="33"/>
        <item x="5"/>
        <item x="11"/>
        <item x="32"/>
        <item x="10"/>
        <item x="3"/>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items count="3">
        <item x="1"/>
        <item x="0"/>
        <item t="default"/>
      </items>
    </pivotField>
    <pivotField showAll="0"/>
    <pivotField showAll="0"/>
    <pivotField numFmtId="164" showAll="0">
      <items count="166">
        <item x="96"/>
        <item x="136"/>
        <item x="72"/>
        <item x="40"/>
        <item x="128"/>
        <item x="14"/>
        <item x="18"/>
        <item x="103"/>
        <item x="45"/>
        <item x="151"/>
        <item x="153"/>
        <item x="107"/>
        <item x="42"/>
        <item x="41"/>
        <item x="1"/>
        <item x="105"/>
        <item x="47"/>
        <item x="109"/>
        <item x="5"/>
        <item x="80"/>
        <item x="79"/>
        <item x="144"/>
        <item x="21"/>
        <item x="11"/>
        <item x="48"/>
        <item x="104"/>
        <item x="15"/>
        <item x="66"/>
        <item x="3"/>
        <item x="112"/>
        <item x="9"/>
        <item x="92"/>
        <item x="13"/>
        <item x="89"/>
        <item x="123"/>
        <item x="64"/>
        <item x="54"/>
        <item x="22"/>
        <item x="36"/>
        <item x="53"/>
        <item x="32"/>
        <item x="44"/>
        <item x="20"/>
        <item x="95"/>
        <item x="121"/>
        <item x="118"/>
        <item x="87"/>
        <item x="122"/>
        <item x="6"/>
        <item x="62"/>
        <item x="148"/>
        <item x="2"/>
        <item x="30"/>
        <item x="135"/>
        <item x="127"/>
        <item x="75"/>
        <item x="84"/>
        <item x="99"/>
        <item x="31"/>
        <item x="34"/>
        <item x="156"/>
        <item x="43"/>
        <item x="155"/>
        <item x="163"/>
        <item x="145"/>
        <item x="58"/>
        <item x="81"/>
        <item x="74"/>
        <item x="16"/>
        <item x="56"/>
        <item x="7"/>
        <item x="139"/>
        <item x="157"/>
        <item x="100"/>
        <item x="27"/>
        <item x="124"/>
        <item x="131"/>
        <item x="88"/>
        <item x="125"/>
        <item x="108"/>
        <item x="39"/>
        <item x="73"/>
        <item x="114"/>
        <item x="26"/>
        <item x="61"/>
        <item x="97"/>
        <item x="137"/>
        <item x="159"/>
        <item x="161"/>
        <item x="162"/>
        <item x="70"/>
        <item x="138"/>
        <item x="4"/>
        <item x="91"/>
        <item x="83"/>
        <item x="85"/>
        <item x="78"/>
        <item x="33"/>
        <item x="86"/>
        <item x="102"/>
        <item x="57"/>
        <item x="160"/>
        <item x="46"/>
        <item x="50"/>
        <item x="60"/>
        <item x="29"/>
        <item x="154"/>
        <item x="134"/>
        <item x="68"/>
        <item x="67"/>
        <item x="12"/>
        <item x="93"/>
        <item x="25"/>
        <item x="146"/>
        <item x="98"/>
        <item x="117"/>
        <item x="71"/>
        <item x="76"/>
        <item x="120"/>
        <item x="152"/>
        <item x="55"/>
        <item x="63"/>
        <item x="35"/>
        <item x="164"/>
        <item x="94"/>
        <item x="0"/>
        <item x="69"/>
        <item x="28"/>
        <item x="111"/>
        <item x="49"/>
        <item x="126"/>
        <item x="38"/>
        <item x="101"/>
        <item x="142"/>
        <item x="143"/>
        <item x="77"/>
        <item x="149"/>
        <item x="90"/>
        <item x="113"/>
        <item x="130"/>
        <item x="37"/>
        <item x="19"/>
        <item x="65"/>
        <item x="24"/>
        <item x="115"/>
        <item x="133"/>
        <item x="129"/>
        <item x="147"/>
        <item x="8"/>
        <item x="116"/>
        <item x="10"/>
        <item x="141"/>
        <item x="110"/>
        <item x="132"/>
        <item x="150"/>
        <item x="158"/>
        <item x="119"/>
        <item x="140"/>
        <item x="59"/>
        <item x="82"/>
        <item x="52"/>
        <item x="106"/>
        <item x="17"/>
        <item x="23"/>
        <item x="51"/>
        <item t="default"/>
      </items>
    </pivotField>
    <pivotField numFmtId="164" showAll="0"/>
    <pivotField dataField="1" numFmtId="164" showAll="0"/>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1"/>
  </rowFields>
  <rowItems count="51">
    <i>
      <x v="5"/>
    </i>
    <i>
      <x v="30"/>
    </i>
    <i>
      <x v="35"/>
    </i>
    <i>
      <x v="4"/>
    </i>
    <i>
      <x v="39"/>
    </i>
    <i>
      <x v="48"/>
    </i>
    <i>
      <x v="15"/>
    </i>
    <i>
      <x v="9"/>
    </i>
    <i>
      <x v="25"/>
    </i>
    <i>
      <x v="28"/>
    </i>
    <i>
      <x v="18"/>
    </i>
    <i>
      <x v="10"/>
    </i>
    <i>
      <x v="29"/>
    </i>
    <i>
      <x v="34"/>
    </i>
    <i>
      <x v="14"/>
    </i>
    <i>
      <x/>
    </i>
    <i>
      <x v="38"/>
    </i>
    <i>
      <x v="43"/>
    </i>
    <i>
      <x v="17"/>
    </i>
    <i>
      <x v="42"/>
    </i>
    <i>
      <x v="40"/>
    </i>
    <i>
      <x v="22"/>
    </i>
    <i>
      <x v="47"/>
    </i>
    <i>
      <x v="1"/>
    </i>
    <i>
      <x v="26"/>
    </i>
    <i>
      <x v="23"/>
    </i>
    <i>
      <x v="45"/>
    </i>
    <i>
      <x v="3"/>
    </i>
    <i>
      <x v="13"/>
    </i>
    <i>
      <x v="16"/>
    </i>
    <i>
      <x v="24"/>
    </i>
    <i>
      <x v="49"/>
    </i>
    <i>
      <x v="19"/>
    </i>
    <i>
      <x v="2"/>
    </i>
    <i>
      <x v="12"/>
    </i>
    <i>
      <x v="37"/>
    </i>
    <i>
      <x v="41"/>
    </i>
    <i>
      <x v="27"/>
    </i>
    <i>
      <x v="44"/>
    </i>
    <i>
      <x v="20"/>
    </i>
    <i>
      <x v="32"/>
    </i>
    <i>
      <x v="7"/>
    </i>
    <i>
      <x v="8"/>
    </i>
    <i>
      <x v="11"/>
    </i>
    <i>
      <x v="6"/>
    </i>
    <i>
      <x v="21"/>
    </i>
    <i>
      <x v="36"/>
    </i>
    <i>
      <x v="33"/>
    </i>
    <i>
      <x v="46"/>
    </i>
    <i>
      <x v="31"/>
    </i>
    <i t="grand">
      <x/>
    </i>
  </rowItems>
  <colItems count="1">
    <i/>
  </colItems>
  <dataFields count="1">
    <dataField name="Sum of Profit" fld="9"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9EE3B694-0827-4D0C-8E03-97814085E6FC}" sourceName="PRODUCT ID">
  <pivotTables>
    <pivotTable tabId="3" name="PivotTable1"/>
  </pivotTables>
  <data>
    <tabular pivotCacheId="1461029919">
      <items count="51">
        <i x="38" s="1"/>
        <i x="21" s="1"/>
        <i x="17" s="1"/>
        <i x="41" s="1"/>
        <i x="14" s="1"/>
        <i x="24" s="1"/>
        <i x="4" s="1"/>
        <i x="12" s="1"/>
        <i x="37" s="1"/>
        <i x="29" s="1"/>
        <i x="35" s="1"/>
        <i x="9" s="1"/>
        <i x="48" s="1"/>
        <i x="16" s="1"/>
        <i x="44" s="1"/>
        <i x="20" s="1"/>
        <i x="39" s="1"/>
        <i x="18" s="1"/>
        <i x="42" s="1"/>
        <i x="26" s="1"/>
        <i x="15" s="1"/>
        <i x="30" s="1"/>
        <i x="2" s="1"/>
        <i x="0" s="1"/>
        <i x="31" s="1"/>
        <i x="40" s="1"/>
        <i x="22" s="1"/>
        <i x="6" s="1"/>
        <i x="23" s="1"/>
        <i x="27" s="1"/>
        <i x="7" s="1"/>
        <i x="49" s="1"/>
        <i x="25" s="1"/>
        <i x="8" s="1"/>
        <i x="19" s="1"/>
        <i x="47" s="1"/>
        <i x="43" s="1"/>
        <i x="36" s="1"/>
        <i x="34" s="1"/>
        <i x="13" s="1"/>
        <i x="1" s="1"/>
        <i x="45" s="1"/>
        <i x="46" s="1"/>
        <i x="28" s="1"/>
        <i x="33" s="1"/>
        <i x="5" s="1"/>
        <i x="11" s="1"/>
        <i x="32" s="1"/>
        <i x="10" s="1"/>
        <i x="3" s="1"/>
        <i x="5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TYPE" xr10:uid="{E51105BF-CA89-46D6-BED4-186CDEC56C20}" sourceName="SALES TYPE">
  <pivotTables>
    <pivotTable tabId="3" name="PivotTable4"/>
    <pivotTable tabId="3" name="PivotTable10"/>
    <pivotTable tabId="3" name="PivotTable3"/>
    <pivotTable tabId="3" name="PivotTable5"/>
  </pivotTables>
  <data>
    <tabular pivotCacheId="197646722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EC4C291B-8BF0-4A32-BDB1-0786B3D62817}" sourceName="PAYMENT MODE">
  <pivotTables>
    <pivotTable tabId="3" name="PivotTable5"/>
    <pivotTable tabId="3" name="PivotTable10"/>
    <pivotTable tabId="3" name="PivotTable3"/>
    <pivotTable tabId="3" name="PivotTable4"/>
  </pivotTables>
  <data>
    <tabular pivotCacheId="197646722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ID" xr10:uid="{581E77A7-14BB-4F95-B6BC-7234AF67513F}" cache="Slicer_PRODUCT_ID" caption="PRODUCT ID" startItem="14" rowHeight="241300"/>
  <slicer name="SALES TYPE" xr10:uid="{11FB3723-5767-4567-81B3-C03D1F8E5BB7}" cache="Slicer_SALES_TYPE" caption="SALES TYPE" rowHeight="241300"/>
  <slicer name="PAYMENT MODE" xr10:uid="{54AD3818-AFFE-40FE-9A6E-9B6B9025AD63}" cache="Slicer_PAYMENT_MODE" caption="PAYMENT MOD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ID 1" xr10:uid="{F54C2136-C354-4619-B83B-34336ADEA783}" cache="Slicer_PRODUCT_ID" caption="PRODUCT ID" startItem="11" style="SlicerStyleDark4" rowHeight="241300"/>
  <slicer name="SALES TYPE 1" xr10:uid="{DE150038-73F3-42DE-A8AE-5DA9DAC8E636}" cache="Slicer_SALES_TYPE" caption="SALES TYPE" style="SlicerStyleDark4" rowHeight="241300"/>
  <slicer name="PAYMENT MODE 1" xr10:uid="{33E8E389-5DF8-462C-9A51-136648BF903B}" cache="Slicer_PAYMENT_MODE" caption="PAYMENT MODE"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A2AD9B-0C76-497F-BDCE-3C13D3A654C1}" name="Table1" displayName="Table1" ref="A1:J429" totalsRowShown="0" headerRowDxfId="7" dataDxfId="6" tableBorderDxfId="5" headerRowCellStyle="Currency" dataCellStyle="Currency">
  <autoFilter ref="A1:J429" xr:uid="{DFA2AD9B-0C76-497F-BDCE-3C13D3A654C1}"/>
  <tableColumns count="10">
    <tableColumn id="1" xr3:uid="{C1FFB9F6-0180-407E-9A8C-8362D9057790}" name="DATE"/>
    <tableColumn id="2" xr3:uid="{E6E5D0AF-0F28-400C-9A51-0AA9F747D3B3}" name="PRODUCT ID"/>
    <tableColumn id="3" xr3:uid="{37AF2CFE-AE37-40EF-9BCC-6931A5BF9CC4}" name="QTY"/>
    <tableColumn id="4" xr3:uid="{2469DA36-565B-46AC-9969-CFE46EA91F61}" name="SALES TYPE"/>
    <tableColumn id="5" xr3:uid="{2902464A-94B0-4D19-B71A-7F9CCC3022C3}" name="PAYMENT MODE"/>
    <tableColumn id="6" xr3:uid="{77A722F4-DB2A-469C-A077-56CAFB776DF9}" name="Cost Price" dataDxfId="4"/>
    <tableColumn id="7" xr3:uid="{F97A74C9-E08A-4872-9554-5F9DD0023522}" name="Selling Price" dataDxfId="3"/>
    <tableColumn id="8" xr3:uid="{8A3001A3-C889-4F14-9D4C-7011A4D0C70A}" name="Cost Value" dataDxfId="2" dataCellStyle="Currency"/>
    <tableColumn id="9" xr3:uid="{B8238BA8-5409-497A-9E61-6CC98F0D5820}" name="Selling Value" dataDxfId="1" dataCellStyle="Currency"/>
    <tableColumn id="10" xr3:uid="{43C8D3BC-23A4-49D2-97F4-6B48C158DB21}" name="Profit"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F2AB4C9-750C-462E-B241-A0B515EA8E0B}" sourceName="DATE">
  <pivotTables>
    <pivotTable tabId="3" name="PivotTable3"/>
    <pivotTable tabId="3" name="PivotTable10"/>
    <pivotTable tabId="3" name="PivotTable4"/>
    <pivotTable tabId="3" name="PivotTable5"/>
  </pivotTables>
  <state minimalRefreshVersion="6" lastRefreshVersion="6" pivotCacheId="197646722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B49E5B2-D2DB-4584-BF8E-8F76F246FC08}" cache="NativeTimeline_DATE" caption="DATE" level="2" selectionLevel="2" scrollPosition="202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88A23E60-2991-4269-BAFA-86C240ED11DD}" cache="NativeTimeline_DATE" caption="DATE" level="2" selectionLevel="2" scrollPosition="2023-01-01T00:00:00" style="TimeSlicerStyleDark2"/>
</timeline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F72B5-59C0-4415-A412-0EF985DCEFFC}">
  <dimension ref="A1:N51"/>
  <sheetViews>
    <sheetView topLeftCell="A37" workbookViewId="0">
      <selection activeCell="F52" sqref="F52"/>
    </sheetView>
  </sheetViews>
  <sheetFormatPr defaultRowHeight="14.5" x14ac:dyDescent="0.35"/>
  <cols>
    <col min="1" max="1" width="11.7265625" bestFit="1" customWidth="1"/>
    <col min="2" max="2" width="23" bestFit="1" customWidth="1"/>
    <col min="3" max="3" width="19" bestFit="1" customWidth="1"/>
    <col min="4" max="4" width="15.54296875" bestFit="1" customWidth="1"/>
    <col min="5" max="5" width="13.26953125" bestFit="1" customWidth="1"/>
    <col min="6" max="6" width="13.54296875" bestFit="1" customWidth="1"/>
    <col min="11" max="11" width="10.1796875" bestFit="1" customWidth="1"/>
    <col min="12" max="12" width="19.81640625" bestFit="1" customWidth="1"/>
    <col min="13" max="13" width="15.1796875" bestFit="1" customWidth="1"/>
    <col min="14" max="14" width="15.54296875" bestFit="1" customWidth="1"/>
  </cols>
  <sheetData>
    <row r="1" spans="1:14" x14ac:dyDescent="0.35">
      <c r="A1" t="s">
        <v>0</v>
      </c>
      <c r="B1" t="s">
        <v>1</v>
      </c>
      <c r="C1" t="s">
        <v>2</v>
      </c>
      <c r="D1" t="s">
        <v>3</v>
      </c>
      <c r="E1" t="s">
        <v>4</v>
      </c>
      <c r="F1" t="s">
        <v>5</v>
      </c>
    </row>
    <row r="2" spans="1:14" x14ac:dyDescent="0.35">
      <c r="A2" s="3" t="s">
        <v>6</v>
      </c>
      <c r="B2" s="3" t="s">
        <v>7</v>
      </c>
      <c r="C2" s="3" t="s">
        <v>8</v>
      </c>
      <c r="D2" s="3" t="s">
        <v>9</v>
      </c>
      <c r="E2">
        <v>98</v>
      </c>
      <c r="F2">
        <v>129.36000000000001</v>
      </c>
    </row>
    <row r="3" spans="1:14" x14ac:dyDescent="0.35">
      <c r="A3" s="3" t="s">
        <v>10</v>
      </c>
      <c r="B3" s="3" t="s">
        <v>11</v>
      </c>
      <c r="C3" s="3" t="s">
        <v>8</v>
      </c>
      <c r="D3" s="3" t="s">
        <v>12</v>
      </c>
      <c r="E3">
        <v>105</v>
      </c>
      <c r="F3">
        <v>117.6</v>
      </c>
      <c r="K3" s="1"/>
      <c r="L3" s="1"/>
      <c r="M3" s="1"/>
      <c r="N3" s="1"/>
    </row>
    <row r="4" spans="1:14" x14ac:dyDescent="0.35">
      <c r="A4" s="3" t="s">
        <v>13</v>
      </c>
      <c r="B4" s="3" t="s">
        <v>14</v>
      </c>
      <c r="C4" s="3" t="s">
        <v>8</v>
      </c>
      <c r="D4" s="3" t="s">
        <v>15</v>
      </c>
      <c r="E4">
        <v>44</v>
      </c>
      <c r="F4">
        <v>50.16</v>
      </c>
      <c r="K4" s="2"/>
      <c r="L4" s="2"/>
      <c r="M4" s="2"/>
      <c r="N4" s="2"/>
    </row>
    <row r="5" spans="1:14" x14ac:dyDescent="0.35">
      <c r="A5" s="3" t="s">
        <v>16</v>
      </c>
      <c r="B5" s="3" t="s">
        <v>17</v>
      </c>
      <c r="C5" s="3" t="s">
        <v>8</v>
      </c>
      <c r="D5" s="3" t="s">
        <v>18</v>
      </c>
      <c r="E5">
        <v>71</v>
      </c>
      <c r="F5">
        <v>80.23</v>
      </c>
      <c r="K5" s="2"/>
      <c r="L5" s="2"/>
      <c r="M5" s="2"/>
      <c r="N5" s="2"/>
    </row>
    <row r="6" spans="1:14" x14ac:dyDescent="0.35">
      <c r="A6" s="3" t="s">
        <v>19</v>
      </c>
      <c r="B6" s="3" t="s">
        <v>20</v>
      </c>
      <c r="C6" s="3" t="s">
        <v>8</v>
      </c>
      <c r="D6" s="3" t="s">
        <v>21</v>
      </c>
      <c r="E6">
        <v>133</v>
      </c>
      <c r="F6">
        <v>187.53</v>
      </c>
      <c r="K6" s="2"/>
      <c r="L6" s="2"/>
      <c r="M6" s="2"/>
      <c r="N6" s="2"/>
    </row>
    <row r="7" spans="1:14" x14ac:dyDescent="0.35">
      <c r="A7" s="3" t="s">
        <v>22</v>
      </c>
      <c r="B7" s="3" t="s">
        <v>23</v>
      </c>
      <c r="C7" s="3" t="s">
        <v>8</v>
      </c>
      <c r="D7" s="3" t="s">
        <v>24</v>
      </c>
      <c r="E7">
        <v>124</v>
      </c>
      <c r="F7">
        <v>204.60000000000002</v>
      </c>
      <c r="K7" s="2"/>
      <c r="L7" s="2"/>
      <c r="M7" s="2"/>
      <c r="N7" s="2"/>
    </row>
    <row r="8" spans="1:14" x14ac:dyDescent="0.35">
      <c r="A8" s="3" t="s">
        <v>25</v>
      </c>
      <c r="B8" s="3" t="s">
        <v>26</v>
      </c>
      <c r="C8" s="3" t="s">
        <v>8</v>
      </c>
      <c r="D8" s="3" t="s">
        <v>27</v>
      </c>
      <c r="E8">
        <v>10</v>
      </c>
      <c r="F8">
        <v>11.2</v>
      </c>
      <c r="K8" s="2"/>
      <c r="L8" s="2"/>
      <c r="M8" s="2"/>
      <c r="N8" s="2"/>
    </row>
    <row r="9" spans="1:14" x14ac:dyDescent="0.35">
      <c r="A9" s="3" t="s">
        <v>28</v>
      </c>
      <c r="B9" s="3" t="s">
        <v>29</v>
      </c>
      <c r="C9" s="3" t="s">
        <v>8</v>
      </c>
      <c r="D9" s="3" t="s">
        <v>30</v>
      </c>
      <c r="E9">
        <v>16</v>
      </c>
      <c r="F9">
        <v>17.600000000000001</v>
      </c>
      <c r="K9" s="2"/>
      <c r="L9" s="2"/>
      <c r="M9" s="2"/>
      <c r="N9" s="2"/>
    </row>
    <row r="10" spans="1:14" x14ac:dyDescent="0.35">
      <c r="A10" s="3" t="s">
        <v>31</v>
      </c>
      <c r="B10" s="3" t="s">
        <v>32</v>
      </c>
      <c r="C10" s="3" t="s">
        <v>8</v>
      </c>
      <c r="D10" s="3" t="s">
        <v>33</v>
      </c>
      <c r="E10">
        <v>10</v>
      </c>
      <c r="F10">
        <v>13.5</v>
      </c>
      <c r="K10" s="2"/>
      <c r="L10" s="2"/>
      <c r="M10" s="2"/>
      <c r="N10" s="2"/>
    </row>
    <row r="11" spans="1:14" x14ac:dyDescent="0.35">
      <c r="A11" s="3" t="s">
        <v>34</v>
      </c>
      <c r="B11" s="3" t="s">
        <v>35</v>
      </c>
      <c r="C11" s="3" t="s">
        <v>8</v>
      </c>
      <c r="D11" s="3" t="s">
        <v>36</v>
      </c>
      <c r="E11">
        <v>123</v>
      </c>
      <c r="F11">
        <v>179.58</v>
      </c>
      <c r="K11" s="2"/>
      <c r="L11" s="2"/>
      <c r="M11" s="2"/>
      <c r="N11" s="2"/>
    </row>
    <row r="12" spans="1:14" x14ac:dyDescent="0.35">
      <c r="A12" s="3" t="s">
        <v>37</v>
      </c>
      <c r="B12" s="3" t="s">
        <v>38</v>
      </c>
      <c r="C12" s="3" t="s">
        <v>39</v>
      </c>
      <c r="D12" s="3" t="s">
        <v>40</v>
      </c>
      <c r="E12">
        <v>136</v>
      </c>
      <c r="F12">
        <v>179.52</v>
      </c>
      <c r="K12" s="2"/>
      <c r="L12" s="2"/>
      <c r="M12" s="2"/>
      <c r="N12" s="2"/>
    </row>
    <row r="13" spans="1:14" x14ac:dyDescent="0.35">
      <c r="A13" s="3" t="s">
        <v>41</v>
      </c>
      <c r="B13" s="3" t="s">
        <v>42</v>
      </c>
      <c r="C13" s="3" t="s">
        <v>39</v>
      </c>
      <c r="D13" s="3" t="s">
        <v>43</v>
      </c>
      <c r="E13">
        <v>12</v>
      </c>
      <c r="F13">
        <v>13.44</v>
      </c>
      <c r="K13" s="2"/>
      <c r="L13" s="2"/>
      <c r="M13" s="2"/>
      <c r="N13" s="2"/>
    </row>
    <row r="14" spans="1:14" x14ac:dyDescent="0.35">
      <c r="A14" s="3" t="s">
        <v>44</v>
      </c>
      <c r="B14" s="3" t="s">
        <v>45</v>
      </c>
      <c r="C14" s="3" t="s">
        <v>39</v>
      </c>
      <c r="D14" s="3" t="s">
        <v>46</v>
      </c>
      <c r="E14">
        <v>63</v>
      </c>
      <c r="F14">
        <v>71.819999999999993</v>
      </c>
    </row>
    <row r="15" spans="1:14" x14ac:dyDescent="0.35">
      <c r="A15" s="3" t="s">
        <v>47</v>
      </c>
      <c r="B15" s="3" t="s">
        <v>48</v>
      </c>
      <c r="C15" s="3" t="s">
        <v>39</v>
      </c>
      <c r="D15" s="3" t="s">
        <v>49</v>
      </c>
      <c r="E15">
        <v>98</v>
      </c>
      <c r="F15">
        <v>110.74</v>
      </c>
    </row>
    <row r="16" spans="1:14" x14ac:dyDescent="0.35">
      <c r="A16" s="3" t="s">
        <v>50</v>
      </c>
      <c r="B16" s="3" t="s">
        <v>51</v>
      </c>
      <c r="C16" s="3" t="s">
        <v>39</v>
      </c>
      <c r="D16" s="3" t="s">
        <v>52</v>
      </c>
      <c r="E16">
        <v>105</v>
      </c>
      <c r="F16">
        <v>148.05000000000001</v>
      </c>
    </row>
    <row r="17" spans="1:6" x14ac:dyDescent="0.35">
      <c r="A17" s="3" t="s">
        <v>53</v>
      </c>
      <c r="B17" s="3" t="s">
        <v>54</v>
      </c>
      <c r="C17" s="3" t="s">
        <v>39</v>
      </c>
      <c r="D17" s="3" t="s">
        <v>55</v>
      </c>
      <c r="E17">
        <v>44</v>
      </c>
      <c r="F17">
        <v>72.599999999999994</v>
      </c>
    </row>
    <row r="18" spans="1:6" x14ac:dyDescent="0.35">
      <c r="A18" s="3" t="s">
        <v>56</v>
      </c>
      <c r="B18" s="3" t="s">
        <v>57</v>
      </c>
      <c r="C18" s="3" t="s">
        <v>39</v>
      </c>
      <c r="D18" s="3" t="s">
        <v>58</v>
      </c>
      <c r="E18">
        <v>71</v>
      </c>
      <c r="F18">
        <v>79.52</v>
      </c>
    </row>
    <row r="19" spans="1:6" x14ac:dyDescent="0.35">
      <c r="A19" s="3" t="s">
        <v>59</v>
      </c>
      <c r="B19" s="3" t="s">
        <v>60</v>
      </c>
      <c r="C19" s="3" t="s">
        <v>39</v>
      </c>
      <c r="D19" s="3" t="s">
        <v>49</v>
      </c>
      <c r="E19">
        <v>133</v>
      </c>
      <c r="F19">
        <v>146.30000000000001</v>
      </c>
    </row>
    <row r="20" spans="1:6" x14ac:dyDescent="0.35">
      <c r="A20" s="3" t="s">
        <v>61</v>
      </c>
      <c r="B20" s="3" t="s">
        <v>62</v>
      </c>
      <c r="C20" s="3" t="s">
        <v>39</v>
      </c>
      <c r="D20" s="3" t="s">
        <v>15</v>
      </c>
      <c r="E20">
        <v>124</v>
      </c>
      <c r="F20">
        <v>167.4</v>
      </c>
    </row>
    <row r="21" spans="1:6" x14ac:dyDescent="0.35">
      <c r="A21" s="3" t="s">
        <v>63</v>
      </c>
      <c r="B21" s="3" t="s">
        <v>64</v>
      </c>
      <c r="C21" s="3" t="s">
        <v>39</v>
      </c>
      <c r="D21" s="3" t="s">
        <v>65</v>
      </c>
      <c r="E21">
        <v>10</v>
      </c>
      <c r="F21">
        <v>14.600000000000001</v>
      </c>
    </row>
    <row r="22" spans="1:6" x14ac:dyDescent="0.35">
      <c r="A22" s="3" t="s">
        <v>66</v>
      </c>
      <c r="B22" s="3" t="s">
        <v>67</v>
      </c>
      <c r="C22" s="3" t="s">
        <v>68</v>
      </c>
      <c r="D22" s="3" t="s">
        <v>69</v>
      </c>
      <c r="E22">
        <v>16</v>
      </c>
      <c r="F22">
        <v>21.12</v>
      </c>
    </row>
    <row r="23" spans="1:6" x14ac:dyDescent="0.35">
      <c r="A23" s="3" t="s">
        <v>70</v>
      </c>
      <c r="B23" s="3" t="s">
        <v>71</v>
      </c>
      <c r="C23" s="3" t="s">
        <v>68</v>
      </c>
      <c r="D23" s="3" t="s">
        <v>72</v>
      </c>
      <c r="E23">
        <v>10</v>
      </c>
      <c r="F23">
        <v>11.2</v>
      </c>
    </row>
    <row r="24" spans="1:6" x14ac:dyDescent="0.35">
      <c r="A24" s="3" t="s">
        <v>73</v>
      </c>
      <c r="B24" s="3" t="s">
        <v>74</v>
      </c>
      <c r="C24" s="3" t="s">
        <v>68</v>
      </c>
      <c r="D24" s="3" t="s">
        <v>75</v>
      </c>
      <c r="E24">
        <v>123</v>
      </c>
      <c r="F24">
        <v>140.22</v>
      </c>
    </row>
    <row r="25" spans="1:6" x14ac:dyDescent="0.35">
      <c r="A25" s="3" t="s">
        <v>76</v>
      </c>
      <c r="B25" s="3" t="s">
        <v>77</v>
      </c>
      <c r="C25" s="3" t="s">
        <v>68</v>
      </c>
      <c r="D25" s="3" t="s">
        <v>78</v>
      </c>
      <c r="E25">
        <v>136</v>
      </c>
      <c r="F25">
        <v>153.68</v>
      </c>
    </row>
    <row r="26" spans="1:6" x14ac:dyDescent="0.35">
      <c r="A26" s="3" t="s">
        <v>79</v>
      </c>
      <c r="B26" s="3" t="s">
        <v>80</v>
      </c>
      <c r="C26" s="3" t="s">
        <v>68</v>
      </c>
      <c r="D26" s="3" t="s">
        <v>81</v>
      </c>
      <c r="E26">
        <v>12</v>
      </c>
      <c r="F26">
        <v>16.920000000000002</v>
      </c>
    </row>
    <row r="27" spans="1:6" x14ac:dyDescent="0.35">
      <c r="A27" s="3" t="s">
        <v>82</v>
      </c>
      <c r="B27" s="3" t="s">
        <v>83</v>
      </c>
      <c r="C27" s="3" t="s">
        <v>68</v>
      </c>
      <c r="D27" s="3" t="s">
        <v>84</v>
      </c>
      <c r="E27">
        <v>98</v>
      </c>
      <c r="F27">
        <v>161.69999999999999</v>
      </c>
    </row>
    <row r="28" spans="1:6" x14ac:dyDescent="0.35">
      <c r="A28" s="3" t="s">
        <v>85</v>
      </c>
      <c r="B28" s="3" t="s">
        <v>86</v>
      </c>
      <c r="C28" s="3" t="s">
        <v>68</v>
      </c>
      <c r="D28" s="3" t="s">
        <v>87</v>
      </c>
      <c r="E28">
        <v>105</v>
      </c>
      <c r="F28">
        <v>117.6</v>
      </c>
    </row>
    <row r="29" spans="1:6" x14ac:dyDescent="0.35">
      <c r="A29" s="3" t="s">
        <v>88</v>
      </c>
      <c r="B29" s="3" t="s">
        <v>89</v>
      </c>
      <c r="C29" s="3" t="s">
        <v>68</v>
      </c>
      <c r="D29" s="3" t="s">
        <v>90</v>
      </c>
      <c r="E29">
        <v>44</v>
      </c>
      <c r="F29">
        <v>48.4</v>
      </c>
    </row>
    <row r="30" spans="1:6" x14ac:dyDescent="0.35">
      <c r="A30" s="3" t="s">
        <v>91</v>
      </c>
      <c r="B30" s="3" t="s">
        <v>92</v>
      </c>
      <c r="C30" s="3" t="s">
        <v>68</v>
      </c>
      <c r="D30" s="3" t="s">
        <v>93</v>
      </c>
      <c r="E30">
        <v>71</v>
      </c>
      <c r="F30">
        <v>95.85</v>
      </c>
    </row>
    <row r="31" spans="1:6" x14ac:dyDescent="0.35">
      <c r="A31" s="3" t="s">
        <v>94</v>
      </c>
      <c r="B31" s="3" t="s">
        <v>95</v>
      </c>
      <c r="C31" s="3" t="s">
        <v>68</v>
      </c>
      <c r="D31" s="3" t="s">
        <v>69</v>
      </c>
      <c r="E31">
        <v>133</v>
      </c>
      <c r="F31">
        <v>194.18</v>
      </c>
    </row>
    <row r="32" spans="1:6" x14ac:dyDescent="0.35">
      <c r="A32" s="3" t="s">
        <v>96</v>
      </c>
      <c r="B32" s="3" t="s">
        <v>97</v>
      </c>
      <c r="C32" s="3" t="s">
        <v>98</v>
      </c>
      <c r="D32" s="3" t="s">
        <v>99</v>
      </c>
      <c r="E32">
        <v>124</v>
      </c>
      <c r="F32">
        <v>163.68</v>
      </c>
    </row>
    <row r="33" spans="1:6" x14ac:dyDescent="0.35">
      <c r="A33" s="3" t="s">
        <v>100</v>
      </c>
      <c r="B33" s="3" t="s">
        <v>101</v>
      </c>
      <c r="C33" s="3" t="s">
        <v>98</v>
      </c>
      <c r="D33" s="3" t="s">
        <v>102</v>
      </c>
      <c r="E33">
        <v>10</v>
      </c>
      <c r="F33">
        <v>11.2</v>
      </c>
    </row>
    <row r="34" spans="1:6" x14ac:dyDescent="0.35">
      <c r="A34" s="3" t="s">
        <v>103</v>
      </c>
      <c r="B34" s="3" t="s">
        <v>104</v>
      </c>
      <c r="C34" s="3" t="s">
        <v>98</v>
      </c>
      <c r="D34" s="3" t="s">
        <v>43</v>
      </c>
      <c r="E34">
        <v>16</v>
      </c>
      <c r="F34">
        <v>18.240000000000002</v>
      </c>
    </row>
    <row r="35" spans="1:6" x14ac:dyDescent="0.35">
      <c r="A35" s="3" t="s">
        <v>105</v>
      </c>
      <c r="B35" s="3" t="s">
        <v>106</v>
      </c>
      <c r="C35" s="3" t="s">
        <v>98</v>
      </c>
      <c r="D35" s="3" t="s">
        <v>107</v>
      </c>
      <c r="E35">
        <v>10</v>
      </c>
      <c r="F35">
        <v>11.3</v>
      </c>
    </row>
    <row r="36" spans="1:6" x14ac:dyDescent="0.35">
      <c r="A36" s="3" t="s">
        <v>108</v>
      </c>
      <c r="B36" s="3" t="s">
        <v>109</v>
      </c>
      <c r="C36" s="3" t="s">
        <v>98</v>
      </c>
      <c r="D36" s="3" t="s">
        <v>110</v>
      </c>
      <c r="E36">
        <v>123</v>
      </c>
      <c r="F36">
        <v>173.43</v>
      </c>
    </row>
    <row r="37" spans="1:6" x14ac:dyDescent="0.35">
      <c r="A37" s="3" t="s">
        <v>111</v>
      </c>
      <c r="B37" s="3" t="s">
        <v>112</v>
      </c>
      <c r="C37" s="3" t="s">
        <v>98</v>
      </c>
      <c r="D37" s="3" t="s">
        <v>113</v>
      </c>
      <c r="E37">
        <v>136</v>
      </c>
      <c r="F37">
        <v>224.4</v>
      </c>
    </row>
    <row r="38" spans="1:6" x14ac:dyDescent="0.35">
      <c r="A38" s="3" t="s">
        <v>114</v>
      </c>
      <c r="B38" s="3" t="s">
        <v>115</v>
      </c>
      <c r="C38" s="3" t="s">
        <v>98</v>
      </c>
      <c r="D38" s="3" t="s">
        <v>116</v>
      </c>
      <c r="E38">
        <v>12</v>
      </c>
      <c r="F38">
        <v>13.44</v>
      </c>
    </row>
    <row r="39" spans="1:6" x14ac:dyDescent="0.35">
      <c r="A39" s="3" t="s">
        <v>117</v>
      </c>
      <c r="B39" s="3" t="s">
        <v>118</v>
      </c>
      <c r="C39" s="3" t="s">
        <v>98</v>
      </c>
      <c r="D39" s="3" t="s">
        <v>119</v>
      </c>
      <c r="E39">
        <v>63</v>
      </c>
      <c r="F39">
        <v>69.3</v>
      </c>
    </row>
    <row r="40" spans="1:6" x14ac:dyDescent="0.35">
      <c r="A40" s="3" t="s">
        <v>120</v>
      </c>
      <c r="B40" s="3" t="s">
        <v>121</v>
      </c>
      <c r="C40" s="3" t="s">
        <v>98</v>
      </c>
      <c r="D40" s="3" t="s">
        <v>122</v>
      </c>
      <c r="E40">
        <v>98</v>
      </c>
      <c r="F40">
        <v>132.30000000000001</v>
      </c>
    </row>
    <row r="41" spans="1:6" x14ac:dyDescent="0.35">
      <c r="A41" s="3" t="s">
        <v>123</v>
      </c>
      <c r="B41" s="3" t="s">
        <v>124</v>
      </c>
      <c r="C41" s="3" t="s">
        <v>98</v>
      </c>
      <c r="D41" s="3" t="s">
        <v>125</v>
      </c>
      <c r="E41">
        <v>105</v>
      </c>
      <c r="F41">
        <v>153.30000000000001</v>
      </c>
    </row>
    <row r="42" spans="1:6" x14ac:dyDescent="0.35">
      <c r="A42" s="3" t="s">
        <v>126</v>
      </c>
      <c r="B42" s="3" t="s">
        <v>127</v>
      </c>
      <c r="C42" s="3" t="s">
        <v>128</v>
      </c>
      <c r="D42" s="3" t="s">
        <v>129</v>
      </c>
      <c r="E42">
        <v>44</v>
      </c>
      <c r="F42">
        <v>58.08</v>
      </c>
    </row>
    <row r="43" spans="1:6" x14ac:dyDescent="0.35">
      <c r="A43" s="3" t="s">
        <v>130</v>
      </c>
      <c r="B43" s="3" t="s">
        <v>131</v>
      </c>
      <c r="C43" s="3" t="s">
        <v>128</v>
      </c>
      <c r="D43" s="3" t="s">
        <v>132</v>
      </c>
      <c r="E43">
        <v>71</v>
      </c>
      <c r="F43">
        <v>79.52</v>
      </c>
    </row>
    <row r="44" spans="1:6" x14ac:dyDescent="0.35">
      <c r="A44" s="3" t="s">
        <v>133</v>
      </c>
      <c r="B44" s="3" t="s">
        <v>134</v>
      </c>
      <c r="C44" s="3" t="s">
        <v>128</v>
      </c>
      <c r="D44" s="3" t="s">
        <v>135</v>
      </c>
      <c r="E44">
        <v>133</v>
      </c>
      <c r="F44">
        <v>151.62</v>
      </c>
    </row>
    <row r="45" spans="1:6" x14ac:dyDescent="0.35">
      <c r="A45" s="3" t="s">
        <v>136</v>
      </c>
      <c r="B45" s="3" t="s">
        <v>137</v>
      </c>
      <c r="C45" s="3" t="s">
        <v>128</v>
      </c>
      <c r="D45" s="3" t="s">
        <v>138</v>
      </c>
      <c r="E45">
        <v>124</v>
      </c>
      <c r="F45">
        <v>140.12</v>
      </c>
    </row>
    <row r="46" spans="1:6" x14ac:dyDescent="0.35">
      <c r="A46" s="3" t="s">
        <v>139</v>
      </c>
      <c r="B46" s="3" t="s">
        <v>140</v>
      </c>
      <c r="C46" s="3" t="s">
        <v>128</v>
      </c>
      <c r="D46" s="3" t="s">
        <v>141</v>
      </c>
      <c r="E46">
        <v>10</v>
      </c>
      <c r="F46">
        <v>14.100000000000001</v>
      </c>
    </row>
    <row r="47" spans="1:6" x14ac:dyDescent="0.35">
      <c r="A47" s="3" t="s">
        <v>142</v>
      </c>
      <c r="B47" s="3" t="s">
        <v>143</v>
      </c>
      <c r="C47" s="3" t="s">
        <v>128</v>
      </c>
      <c r="D47" s="3" t="s">
        <v>144</v>
      </c>
      <c r="E47">
        <v>16</v>
      </c>
      <c r="F47">
        <v>26.4</v>
      </c>
    </row>
    <row r="48" spans="1:6" x14ac:dyDescent="0.35">
      <c r="A48" s="3" t="s">
        <v>145</v>
      </c>
      <c r="B48" s="3" t="s">
        <v>146</v>
      </c>
      <c r="C48" s="3" t="s">
        <v>128</v>
      </c>
      <c r="D48" s="3" t="s">
        <v>147</v>
      </c>
      <c r="E48">
        <v>10</v>
      </c>
      <c r="F48">
        <v>11.2</v>
      </c>
    </row>
    <row r="49" spans="1:6" x14ac:dyDescent="0.35">
      <c r="A49" s="3" t="s">
        <v>148</v>
      </c>
      <c r="B49" s="3" t="s">
        <v>149</v>
      </c>
      <c r="C49" s="3" t="s">
        <v>128</v>
      </c>
      <c r="D49" s="3" t="s">
        <v>150</v>
      </c>
      <c r="E49">
        <v>123</v>
      </c>
      <c r="F49">
        <v>135.30000000000001</v>
      </c>
    </row>
    <row r="50" spans="1:6" x14ac:dyDescent="0.35">
      <c r="A50" s="3" t="s">
        <v>151</v>
      </c>
      <c r="B50" s="3" t="s">
        <v>152</v>
      </c>
      <c r="C50" s="3" t="s">
        <v>128</v>
      </c>
      <c r="D50" s="3" t="s">
        <v>153</v>
      </c>
      <c r="E50">
        <v>136</v>
      </c>
      <c r="F50">
        <v>183.6</v>
      </c>
    </row>
    <row r="51" spans="1:6" x14ac:dyDescent="0.35">
      <c r="A51" s="3" t="s">
        <v>154</v>
      </c>
      <c r="B51" s="3" t="s">
        <v>155</v>
      </c>
      <c r="C51" s="3" t="s">
        <v>128</v>
      </c>
      <c r="D51" s="3" t="s">
        <v>156</v>
      </c>
      <c r="E51">
        <v>12</v>
      </c>
      <c r="F51">
        <v>17.52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12D04-03A2-4354-A8A9-E62263875768}">
  <dimension ref="A3:P54"/>
  <sheetViews>
    <sheetView topLeftCell="I33" zoomScale="93" zoomScaleNormal="93" workbookViewId="0">
      <selection activeCell="O36" sqref="O36"/>
    </sheetView>
  </sheetViews>
  <sheetFormatPr defaultRowHeight="14.5" x14ac:dyDescent="0.35"/>
  <cols>
    <col min="1" max="1" width="18.36328125" bestFit="1" customWidth="1"/>
    <col min="2" max="2" width="12" bestFit="1" customWidth="1"/>
    <col min="3" max="3" width="21.08984375" bestFit="1" customWidth="1"/>
    <col min="4" max="4" width="10.7265625" bestFit="1" customWidth="1"/>
    <col min="5" max="5" width="12" bestFit="1" customWidth="1"/>
    <col min="6" max="6" width="12.90625" bestFit="1" customWidth="1"/>
    <col min="7" max="8" width="12" bestFit="1" customWidth="1"/>
    <col min="9" max="9" width="12.90625" bestFit="1" customWidth="1"/>
    <col min="10" max="10" width="18.36328125" bestFit="1" customWidth="1"/>
    <col min="12" max="12" width="12.90625" bestFit="1" customWidth="1"/>
    <col min="13" max="13" width="18.36328125" bestFit="1" customWidth="1"/>
    <col min="14" max="14" width="12" bestFit="1" customWidth="1"/>
    <col min="15" max="15" width="23.1796875" bestFit="1" customWidth="1"/>
    <col min="16" max="16" width="18.36328125" bestFit="1" customWidth="1"/>
    <col min="18" max="18" width="12.90625" bestFit="1" customWidth="1"/>
    <col min="19" max="19" width="12" bestFit="1" customWidth="1"/>
    <col min="20" max="20" width="8.1796875" bestFit="1" customWidth="1"/>
    <col min="21" max="21" width="9.26953125" bestFit="1" customWidth="1"/>
    <col min="22" max="26" width="8.1796875" bestFit="1" customWidth="1"/>
    <col min="27" max="27" width="9.26953125" bestFit="1" customWidth="1"/>
    <col min="28" max="30" width="8.1796875" bestFit="1" customWidth="1"/>
    <col min="31" max="31" width="10.7265625" bestFit="1" customWidth="1"/>
  </cols>
  <sheetData>
    <row r="3" spans="1:16" x14ac:dyDescent="0.35">
      <c r="A3" t="s">
        <v>157</v>
      </c>
      <c r="B3" t="s">
        <v>158</v>
      </c>
      <c r="C3" t="s">
        <v>159</v>
      </c>
      <c r="D3" t="s">
        <v>160</v>
      </c>
      <c r="F3" s="16" t="s">
        <v>179</v>
      </c>
      <c r="G3" t="s">
        <v>158</v>
      </c>
      <c r="I3" s="16" t="s">
        <v>179</v>
      </c>
      <c r="J3" t="s">
        <v>157</v>
      </c>
      <c r="L3" s="16" t="s">
        <v>179</v>
      </c>
      <c r="M3" t="s">
        <v>157</v>
      </c>
      <c r="O3" s="16" t="s">
        <v>179</v>
      </c>
      <c r="P3" t="s">
        <v>157</v>
      </c>
    </row>
    <row r="4" spans="1:16" x14ac:dyDescent="0.35">
      <c r="A4" s="14">
        <v>871640.8800000007</v>
      </c>
      <c r="B4" s="14">
        <v>198082.87999999998</v>
      </c>
      <c r="C4" s="15">
        <v>95.180515222482441</v>
      </c>
      <c r="D4" s="15">
        <v>4570</v>
      </c>
      <c r="F4" s="17" t="s">
        <v>22</v>
      </c>
      <c r="G4" s="14">
        <v>9833.2000000000044</v>
      </c>
      <c r="I4" s="17" t="s">
        <v>180</v>
      </c>
      <c r="J4" s="14">
        <v>44478.109999999993</v>
      </c>
      <c r="L4" s="17" t="s">
        <v>170</v>
      </c>
      <c r="M4" s="14">
        <v>186301.58000000002</v>
      </c>
      <c r="O4" s="17" t="s">
        <v>172</v>
      </c>
      <c r="P4" s="14">
        <v>252031.47999999992</v>
      </c>
    </row>
    <row r="5" spans="1:16" x14ac:dyDescent="0.35">
      <c r="F5" s="17" t="s">
        <v>96</v>
      </c>
      <c r="G5" s="14">
        <v>7102.72</v>
      </c>
      <c r="I5" s="17" t="s">
        <v>181</v>
      </c>
      <c r="J5" s="14">
        <v>30047.25</v>
      </c>
      <c r="L5" s="17" t="s">
        <v>174</v>
      </c>
      <c r="M5" s="14">
        <v>95499.7</v>
      </c>
      <c r="O5" s="17" t="s">
        <v>171</v>
      </c>
      <c r="P5" s="14">
        <v>183788.95999999996</v>
      </c>
    </row>
    <row r="6" spans="1:16" x14ac:dyDescent="0.35">
      <c r="F6" s="17" t="s">
        <v>111</v>
      </c>
      <c r="G6" s="14">
        <v>6453.2000000000007</v>
      </c>
      <c r="I6" s="17" t="s">
        <v>182</v>
      </c>
      <c r="J6" s="14">
        <v>51387.789999999994</v>
      </c>
      <c r="L6" s="17" t="s">
        <v>171</v>
      </c>
      <c r="M6" s="14">
        <v>154019.16</v>
      </c>
      <c r="O6" s="17" t="s">
        <v>178</v>
      </c>
      <c r="P6" s="14">
        <v>435820.43999999989</v>
      </c>
    </row>
    <row r="7" spans="1:16" x14ac:dyDescent="0.35">
      <c r="F7" s="17" t="s">
        <v>19</v>
      </c>
      <c r="G7" s="14">
        <v>5234.880000000001</v>
      </c>
      <c r="I7" s="17" t="s">
        <v>183</v>
      </c>
      <c r="J7" s="14">
        <v>36405.159999999996</v>
      </c>
      <c r="L7" s="17" t="s">
        <v>178</v>
      </c>
      <c r="M7" s="14">
        <v>435820.44000000006</v>
      </c>
    </row>
    <row r="8" spans="1:16" x14ac:dyDescent="0.35">
      <c r="F8" s="17" t="s">
        <v>123</v>
      </c>
      <c r="G8" s="14">
        <v>4974.9000000000015</v>
      </c>
      <c r="I8" s="17" t="s">
        <v>184</v>
      </c>
      <c r="J8" s="14">
        <v>34154.9</v>
      </c>
    </row>
    <row r="9" spans="1:16" x14ac:dyDescent="0.35">
      <c r="F9" s="17" t="s">
        <v>151</v>
      </c>
      <c r="G9" s="14">
        <v>4855.2</v>
      </c>
      <c r="I9" s="17" t="s">
        <v>185</v>
      </c>
      <c r="J9" s="14">
        <v>31580.750000000015</v>
      </c>
    </row>
    <row r="10" spans="1:16" x14ac:dyDescent="0.35">
      <c r="F10" s="17" t="s">
        <v>53</v>
      </c>
      <c r="G10" s="14">
        <v>4375.7999999999984</v>
      </c>
      <c r="I10" s="17" t="s">
        <v>186</v>
      </c>
      <c r="J10" s="14">
        <v>33883.200000000004</v>
      </c>
    </row>
    <row r="11" spans="1:16" x14ac:dyDescent="0.35">
      <c r="F11" s="17" t="s">
        <v>34</v>
      </c>
      <c r="G11" s="14">
        <v>4130.3400000000011</v>
      </c>
      <c r="I11" s="17" t="s">
        <v>187</v>
      </c>
      <c r="J11" s="14">
        <v>34339.43</v>
      </c>
    </row>
    <row r="12" spans="1:16" x14ac:dyDescent="0.35">
      <c r="F12" s="17" t="s">
        <v>82</v>
      </c>
      <c r="G12" s="14">
        <v>4013.099999999999</v>
      </c>
      <c r="I12" s="17" t="s">
        <v>188</v>
      </c>
      <c r="J12" s="14">
        <v>37946.140000000007</v>
      </c>
    </row>
    <row r="13" spans="1:16" x14ac:dyDescent="0.35">
      <c r="F13" s="17" t="s">
        <v>91</v>
      </c>
      <c r="G13" s="14">
        <v>3876.5999999999995</v>
      </c>
      <c r="I13" s="17" t="s">
        <v>189</v>
      </c>
      <c r="J13" s="14">
        <v>33187.4</v>
      </c>
    </row>
    <row r="14" spans="1:16" x14ac:dyDescent="0.35">
      <c r="F14" s="17" t="s">
        <v>61</v>
      </c>
      <c r="G14" s="14">
        <v>3515.4000000000005</v>
      </c>
      <c r="I14" s="17" t="s">
        <v>190</v>
      </c>
      <c r="J14" s="14">
        <v>32312.380000000005</v>
      </c>
    </row>
    <row r="15" spans="1:16" x14ac:dyDescent="0.35">
      <c r="F15" s="17" t="s">
        <v>37</v>
      </c>
      <c r="G15" s="14">
        <v>3394.5600000000004</v>
      </c>
      <c r="I15" s="17" t="s">
        <v>191</v>
      </c>
      <c r="J15" s="14">
        <v>36097.93</v>
      </c>
    </row>
    <row r="16" spans="1:16" x14ac:dyDescent="0.35">
      <c r="F16" s="17" t="s">
        <v>94</v>
      </c>
      <c r="G16" s="14">
        <v>3059.0000000000005</v>
      </c>
      <c r="I16" s="17" t="s">
        <v>178</v>
      </c>
      <c r="J16" s="14">
        <v>435820.44</v>
      </c>
    </row>
    <row r="17" spans="6:7" x14ac:dyDescent="0.35">
      <c r="F17" s="17" t="s">
        <v>108</v>
      </c>
      <c r="G17" s="14">
        <v>3025.8000000000006</v>
      </c>
    </row>
    <row r="18" spans="6:7" x14ac:dyDescent="0.35">
      <c r="F18" s="17" t="s">
        <v>50</v>
      </c>
      <c r="G18" s="14">
        <v>2927.4000000000005</v>
      </c>
    </row>
    <row r="19" spans="6:7" x14ac:dyDescent="0.35">
      <c r="F19" s="17" t="s">
        <v>6</v>
      </c>
      <c r="G19" s="14">
        <v>2571.5200000000013</v>
      </c>
    </row>
    <row r="20" spans="6:7" x14ac:dyDescent="0.35">
      <c r="F20" s="17" t="s">
        <v>120</v>
      </c>
      <c r="G20" s="14">
        <v>2401.0000000000009</v>
      </c>
    </row>
    <row r="21" spans="6:7" x14ac:dyDescent="0.35">
      <c r="F21" s="17" t="s">
        <v>136</v>
      </c>
      <c r="G21" s="14">
        <v>1918.2800000000004</v>
      </c>
    </row>
    <row r="22" spans="6:7" x14ac:dyDescent="0.35">
      <c r="F22" s="17" t="s">
        <v>59</v>
      </c>
      <c r="G22" s="14">
        <v>1742.3000000000011</v>
      </c>
    </row>
    <row r="23" spans="6:7" x14ac:dyDescent="0.35">
      <c r="F23" s="17" t="s">
        <v>133</v>
      </c>
      <c r="G23" s="14">
        <v>1545.4600000000003</v>
      </c>
    </row>
    <row r="24" spans="6:7" x14ac:dyDescent="0.35">
      <c r="F24" s="17" t="s">
        <v>126</v>
      </c>
      <c r="G24" s="14">
        <v>1534.72</v>
      </c>
    </row>
    <row r="25" spans="6:7" x14ac:dyDescent="0.35">
      <c r="F25" s="17" t="s">
        <v>73</v>
      </c>
      <c r="G25" s="14">
        <v>1498.1399999999994</v>
      </c>
    </row>
    <row r="26" spans="6:7" x14ac:dyDescent="0.35">
      <c r="F26" s="17" t="s">
        <v>148</v>
      </c>
      <c r="G26" s="14">
        <v>1476.0000000000016</v>
      </c>
    </row>
    <row r="27" spans="6:7" x14ac:dyDescent="0.35">
      <c r="F27" s="17" t="s">
        <v>10</v>
      </c>
      <c r="G27" s="14">
        <v>1474.1999999999987</v>
      </c>
    </row>
    <row r="28" spans="6:7" x14ac:dyDescent="0.35">
      <c r="F28" s="17" t="s">
        <v>85</v>
      </c>
      <c r="G28" s="14">
        <v>1436.3999999999994</v>
      </c>
    </row>
    <row r="29" spans="6:7" x14ac:dyDescent="0.35">
      <c r="F29" s="17" t="s">
        <v>76</v>
      </c>
      <c r="G29" s="14">
        <v>1343.6800000000007</v>
      </c>
    </row>
    <row r="30" spans="6:7" x14ac:dyDescent="0.35">
      <c r="F30" s="17" t="s">
        <v>142</v>
      </c>
      <c r="G30" s="14">
        <v>1216.7999999999995</v>
      </c>
    </row>
    <row r="31" spans="6:7" x14ac:dyDescent="0.35">
      <c r="F31" s="17" t="s">
        <v>16</v>
      </c>
      <c r="G31" s="14">
        <v>923.00000000000045</v>
      </c>
    </row>
    <row r="32" spans="6:7" x14ac:dyDescent="0.35">
      <c r="F32" s="17" t="s">
        <v>47</v>
      </c>
      <c r="G32" s="14">
        <v>891.7999999999995</v>
      </c>
    </row>
    <row r="33" spans="6:15" x14ac:dyDescent="0.35">
      <c r="F33" s="17" t="s">
        <v>56</v>
      </c>
      <c r="G33" s="14">
        <v>724.1999999999997</v>
      </c>
    </row>
    <row r="34" spans="6:15" x14ac:dyDescent="0.35">
      <c r="F34" s="17" t="s">
        <v>79</v>
      </c>
      <c r="G34" s="14">
        <v>678.96000000000026</v>
      </c>
    </row>
    <row r="35" spans="6:15" x14ac:dyDescent="0.35">
      <c r="F35" s="17" t="s">
        <v>154</v>
      </c>
      <c r="G35" s="14">
        <v>507.83999999999992</v>
      </c>
      <c r="N35" t="s">
        <v>158</v>
      </c>
      <c r="O35" t="s">
        <v>192</v>
      </c>
    </row>
    <row r="36" spans="6:15" x14ac:dyDescent="0.35">
      <c r="F36" s="17" t="s">
        <v>63</v>
      </c>
      <c r="G36" s="14">
        <v>492.2000000000001</v>
      </c>
      <c r="N36" s="14">
        <v>99041.439999999988</v>
      </c>
      <c r="O36" s="18">
        <v>0.22725285670401302</v>
      </c>
    </row>
    <row r="37" spans="6:15" x14ac:dyDescent="0.35">
      <c r="F37" s="17" t="s">
        <v>13</v>
      </c>
      <c r="G37" s="14">
        <v>418.87999999999971</v>
      </c>
    </row>
    <row r="38" spans="6:15" x14ac:dyDescent="0.35">
      <c r="F38" s="17" t="s">
        <v>44</v>
      </c>
      <c r="G38" s="14">
        <v>405.71999999999969</v>
      </c>
    </row>
    <row r="39" spans="6:15" x14ac:dyDescent="0.35">
      <c r="F39" s="17" t="s">
        <v>117</v>
      </c>
      <c r="G39" s="14">
        <v>384.3</v>
      </c>
    </row>
    <row r="40" spans="6:15" x14ac:dyDescent="0.35">
      <c r="F40" s="17" t="s">
        <v>130</v>
      </c>
      <c r="G40" s="14">
        <v>383.39999999999986</v>
      </c>
    </row>
    <row r="41" spans="6:15" x14ac:dyDescent="0.35">
      <c r="F41" s="17" t="s">
        <v>88</v>
      </c>
      <c r="G41" s="14">
        <v>351.99999999999994</v>
      </c>
    </row>
    <row r="42" spans="6:15" x14ac:dyDescent="0.35">
      <c r="F42" s="17" t="s">
        <v>139</v>
      </c>
      <c r="G42" s="14">
        <v>270.60000000000002</v>
      </c>
    </row>
    <row r="43" spans="6:15" x14ac:dyDescent="0.35">
      <c r="F43" s="17" t="s">
        <v>66</v>
      </c>
      <c r="G43" s="14">
        <v>266.24000000000007</v>
      </c>
    </row>
    <row r="44" spans="6:15" x14ac:dyDescent="0.35">
      <c r="F44" s="17" t="s">
        <v>103</v>
      </c>
      <c r="G44" s="14">
        <v>248.6400000000003</v>
      </c>
    </row>
    <row r="45" spans="6:15" x14ac:dyDescent="0.35">
      <c r="F45" s="17" t="s">
        <v>28</v>
      </c>
      <c r="G45" s="14">
        <v>233.60000000000022</v>
      </c>
    </row>
    <row r="46" spans="6:15" x14ac:dyDescent="0.35">
      <c r="F46" s="17" t="s">
        <v>31</v>
      </c>
      <c r="G46" s="14">
        <v>203</v>
      </c>
    </row>
    <row r="47" spans="6:15" x14ac:dyDescent="0.35">
      <c r="F47" s="17" t="s">
        <v>41</v>
      </c>
      <c r="G47" s="14">
        <v>169.92</v>
      </c>
    </row>
    <row r="48" spans="6:15" x14ac:dyDescent="0.35">
      <c r="F48" s="17" t="s">
        <v>25</v>
      </c>
      <c r="G48" s="14">
        <v>161.99999999999994</v>
      </c>
    </row>
    <row r="49" spans="6:7" x14ac:dyDescent="0.35">
      <c r="F49" s="17" t="s">
        <v>70</v>
      </c>
      <c r="G49" s="14">
        <v>125.99999999999994</v>
      </c>
    </row>
    <row r="50" spans="6:7" x14ac:dyDescent="0.35">
      <c r="F50" s="17" t="s">
        <v>114</v>
      </c>
      <c r="G50" s="14">
        <v>95.039999999999992</v>
      </c>
    </row>
    <row r="51" spans="6:7" x14ac:dyDescent="0.35">
      <c r="F51" s="17" t="s">
        <v>105</v>
      </c>
      <c r="G51" s="14">
        <v>87.10000000000008</v>
      </c>
    </row>
    <row r="52" spans="6:7" x14ac:dyDescent="0.35">
      <c r="F52" s="17" t="s">
        <v>145</v>
      </c>
      <c r="G52" s="14">
        <v>52.799999999999962</v>
      </c>
    </row>
    <row r="53" spans="6:7" x14ac:dyDescent="0.35">
      <c r="F53" s="17" t="s">
        <v>100</v>
      </c>
      <c r="G53" s="14">
        <v>33.599999999999994</v>
      </c>
    </row>
    <row r="54" spans="6:7" x14ac:dyDescent="0.35">
      <c r="F54" s="17" t="s">
        <v>178</v>
      </c>
      <c r="G54" s="14">
        <v>99041.44</v>
      </c>
    </row>
  </sheetData>
  <pageMargins left="0.7" right="0.7" top="0.75" bottom="0.75" header="0.3" footer="0.3"/>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616A1-B4D9-4E03-83F0-FF5884DC8F2B}">
  <dimension ref="A1"/>
  <sheetViews>
    <sheetView showGridLines="0" tabSelected="1" view="pageBreakPreview" topLeftCell="A2" zoomScaleNormal="100" zoomScaleSheetLayoutView="100" workbookViewId="0">
      <selection activeCell="U6" sqref="U6"/>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8D743-8A8F-4166-94CA-CC5A09AF80DA}">
  <dimension ref="A1:M429"/>
  <sheetViews>
    <sheetView topLeftCell="B413" workbookViewId="0">
      <selection sqref="A1:J428"/>
    </sheetView>
  </sheetViews>
  <sheetFormatPr defaultRowHeight="14.5" x14ac:dyDescent="0.35"/>
  <cols>
    <col min="1" max="1" width="10.26953125" bestFit="1" customWidth="1"/>
    <col min="2" max="2" width="14.26953125" bestFit="1" customWidth="1"/>
    <col min="3" max="3" width="6.81640625" bestFit="1" customWidth="1"/>
    <col min="4" max="4" width="13.26953125" bestFit="1" customWidth="1"/>
    <col min="5" max="5" width="18.26953125" bestFit="1" customWidth="1"/>
    <col min="6" max="6" width="14.36328125" customWidth="1"/>
    <col min="7" max="7" width="14.1796875" bestFit="1" customWidth="1"/>
    <col min="8" max="8" width="13.54296875" bestFit="1" customWidth="1"/>
    <col min="9" max="9" width="15.81640625" bestFit="1" customWidth="1"/>
    <col min="10" max="10" width="9.453125" bestFit="1" customWidth="1"/>
  </cols>
  <sheetData>
    <row r="1" spans="1:13" x14ac:dyDescent="0.35">
      <c r="A1" s="9" t="s">
        <v>161</v>
      </c>
      <c r="B1" s="9" t="s">
        <v>0</v>
      </c>
      <c r="C1" s="9" t="s">
        <v>162</v>
      </c>
      <c r="D1" s="9" t="s">
        <v>163</v>
      </c>
      <c r="E1" s="9" t="s">
        <v>164</v>
      </c>
      <c r="F1" s="9" t="s">
        <v>165</v>
      </c>
      <c r="G1" s="9" t="s">
        <v>166</v>
      </c>
      <c r="H1" s="10" t="s">
        <v>167</v>
      </c>
      <c r="I1" s="10" t="s">
        <v>168</v>
      </c>
      <c r="J1" s="10" t="s">
        <v>169</v>
      </c>
    </row>
    <row r="2" spans="1:13" x14ac:dyDescent="0.35">
      <c r="A2" s="7">
        <v>44927</v>
      </c>
      <c r="B2" s="4" t="s">
        <v>76</v>
      </c>
      <c r="C2" s="4">
        <v>10</v>
      </c>
      <c r="D2" s="4" t="s">
        <v>170</v>
      </c>
      <c r="E2" s="4" t="s">
        <v>171</v>
      </c>
      <c r="F2" s="4">
        <f>VLOOKUP(B2,Catalogue!$A$1:$F$51,5,FALSE)</f>
        <v>136</v>
      </c>
      <c r="G2" s="4">
        <f>VLOOKUP(B2,Catalogue!$A$1:$F$51,6,FALSE)</f>
        <v>153.68</v>
      </c>
      <c r="H2" s="5">
        <f>PRODUCT(C2*F2)</f>
        <v>1360</v>
      </c>
      <c r="I2" s="5">
        <f>PRODUCT(C2*G2)</f>
        <v>1536.8000000000002</v>
      </c>
      <c r="J2" s="5">
        <f>I2-H2</f>
        <v>176.80000000000018</v>
      </c>
    </row>
    <row r="3" spans="1:13" x14ac:dyDescent="0.35">
      <c r="A3" s="8">
        <v>44928</v>
      </c>
      <c r="B3" s="6" t="s">
        <v>126</v>
      </c>
      <c r="C3" s="6">
        <v>2</v>
      </c>
      <c r="D3" s="6" t="s">
        <v>171</v>
      </c>
      <c r="E3" s="6" t="s">
        <v>172</v>
      </c>
      <c r="F3" s="4">
        <f>VLOOKUP(B3,Catalogue!$A$1:$F$51,5,FALSE)</f>
        <v>44</v>
      </c>
      <c r="G3" s="4">
        <f>VLOOKUP(B3,Catalogue!$A$1:$F$51,6,FALSE)</f>
        <v>58.08</v>
      </c>
      <c r="H3" s="5">
        <f t="shared" ref="H3:H66" si="0">PRODUCT(C3*F3)</f>
        <v>88</v>
      </c>
      <c r="I3" s="5">
        <f t="shared" ref="I3:I66" si="1">PRODUCT(C3*G3)</f>
        <v>116.16</v>
      </c>
      <c r="J3" s="5">
        <f t="shared" ref="J3:J66" si="2">I3-H3</f>
        <v>28.159999999999997</v>
      </c>
      <c r="M3" t="s">
        <v>173</v>
      </c>
    </row>
    <row r="4" spans="1:13" x14ac:dyDescent="0.35">
      <c r="A4" s="7">
        <v>44929</v>
      </c>
      <c r="B4" s="4" t="s">
        <v>73</v>
      </c>
      <c r="C4" s="4">
        <v>2</v>
      </c>
      <c r="D4" s="4" t="s">
        <v>174</v>
      </c>
      <c r="E4" s="4" t="s">
        <v>172</v>
      </c>
      <c r="F4" s="4">
        <f>VLOOKUP(B4,Catalogue!$A$1:$F$51,5,FALSE)</f>
        <v>123</v>
      </c>
      <c r="G4" s="4">
        <f>VLOOKUP(B4,Catalogue!$A$1:$F$51,6,FALSE)</f>
        <v>140.22</v>
      </c>
      <c r="H4" s="5">
        <f t="shared" si="0"/>
        <v>246</v>
      </c>
      <c r="I4" s="5">
        <f t="shared" si="1"/>
        <v>280.44</v>
      </c>
      <c r="J4" s="5">
        <f t="shared" si="2"/>
        <v>34.44</v>
      </c>
      <c r="M4" t="s">
        <v>175</v>
      </c>
    </row>
    <row r="5" spans="1:13" x14ac:dyDescent="0.35">
      <c r="A5" s="8">
        <v>44930</v>
      </c>
      <c r="B5" s="6" t="s">
        <v>154</v>
      </c>
      <c r="C5" s="6">
        <v>11</v>
      </c>
      <c r="D5" s="6" t="s">
        <v>174</v>
      </c>
      <c r="E5" s="6" t="s">
        <v>171</v>
      </c>
      <c r="F5" s="4">
        <f>VLOOKUP(B5,Catalogue!$A$1:$F$51,5,FALSE)</f>
        <v>12</v>
      </c>
      <c r="G5" s="4">
        <f>VLOOKUP(B5,Catalogue!$A$1:$F$51,6,FALSE)</f>
        <v>17.52</v>
      </c>
      <c r="H5" s="5">
        <f t="shared" si="0"/>
        <v>132</v>
      </c>
      <c r="I5" s="5">
        <f t="shared" si="1"/>
        <v>192.72</v>
      </c>
      <c r="J5" s="5">
        <f t="shared" si="2"/>
        <v>60.72</v>
      </c>
      <c r="M5" t="s">
        <v>176</v>
      </c>
    </row>
    <row r="6" spans="1:13" x14ac:dyDescent="0.35">
      <c r="A6" s="7">
        <v>44931</v>
      </c>
      <c r="B6" s="4" t="s">
        <v>126</v>
      </c>
      <c r="C6" s="4">
        <v>18</v>
      </c>
      <c r="D6" s="4" t="s">
        <v>171</v>
      </c>
      <c r="E6" s="4" t="s">
        <v>172</v>
      </c>
      <c r="F6" s="4">
        <f>VLOOKUP(B6,Catalogue!$A$1:$F$51,5,FALSE)</f>
        <v>44</v>
      </c>
      <c r="G6" s="4">
        <f>VLOOKUP(B6,Catalogue!$A$1:$F$51,6,FALSE)</f>
        <v>58.08</v>
      </c>
      <c r="H6" s="5">
        <f t="shared" si="0"/>
        <v>792</v>
      </c>
      <c r="I6" s="5">
        <f t="shared" si="1"/>
        <v>1045.44</v>
      </c>
      <c r="J6" s="5">
        <f t="shared" si="2"/>
        <v>253.44000000000005</v>
      </c>
    </row>
    <row r="7" spans="1:13" x14ac:dyDescent="0.35">
      <c r="A7" s="8">
        <v>44932</v>
      </c>
      <c r="B7" s="6" t="s">
        <v>25</v>
      </c>
      <c r="C7" s="6">
        <v>10</v>
      </c>
      <c r="D7" s="6" t="s">
        <v>170</v>
      </c>
      <c r="E7" s="6" t="s">
        <v>171</v>
      </c>
      <c r="F7" s="4">
        <f>VLOOKUP(B7,Catalogue!$A$1:$F$51,5,FALSE)</f>
        <v>10</v>
      </c>
      <c r="G7" s="4">
        <f>VLOOKUP(B7,Catalogue!$A$1:$F$51,6,FALSE)</f>
        <v>11.2</v>
      </c>
      <c r="H7" s="5">
        <f t="shared" si="0"/>
        <v>100</v>
      </c>
      <c r="I7" s="5">
        <f t="shared" si="1"/>
        <v>112</v>
      </c>
      <c r="J7" s="5">
        <f t="shared" si="2"/>
        <v>12</v>
      </c>
    </row>
    <row r="8" spans="1:13" x14ac:dyDescent="0.35">
      <c r="A8" s="7">
        <v>44933</v>
      </c>
      <c r="B8" s="4" t="s">
        <v>142</v>
      </c>
      <c r="C8" s="4">
        <v>14</v>
      </c>
      <c r="D8" s="4" t="s">
        <v>170</v>
      </c>
      <c r="E8" s="4" t="s">
        <v>172</v>
      </c>
      <c r="F8" s="4">
        <f>VLOOKUP(B8,Catalogue!$A$1:$F$51,5,FALSE)</f>
        <v>16</v>
      </c>
      <c r="G8" s="4">
        <f>VLOOKUP(B8,Catalogue!$A$1:$F$51,6,FALSE)</f>
        <v>26.4</v>
      </c>
      <c r="H8" s="5">
        <f t="shared" si="0"/>
        <v>224</v>
      </c>
      <c r="I8" s="5">
        <f t="shared" si="1"/>
        <v>369.59999999999997</v>
      </c>
      <c r="J8" s="5">
        <f t="shared" si="2"/>
        <v>145.59999999999997</v>
      </c>
    </row>
    <row r="9" spans="1:13" x14ac:dyDescent="0.35">
      <c r="A9" s="8">
        <v>44934</v>
      </c>
      <c r="B9" s="6" t="s">
        <v>88</v>
      </c>
      <c r="C9" s="6">
        <v>10</v>
      </c>
      <c r="D9" s="6" t="s">
        <v>171</v>
      </c>
      <c r="E9" s="6" t="s">
        <v>171</v>
      </c>
      <c r="F9" s="4">
        <f>VLOOKUP(B9,Catalogue!$A$1:$F$51,5,FALSE)</f>
        <v>44</v>
      </c>
      <c r="G9" s="4">
        <f>VLOOKUP(B9,Catalogue!$A$1:$F$51,6,FALSE)</f>
        <v>48.4</v>
      </c>
      <c r="H9" s="5">
        <f t="shared" si="0"/>
        <v>440</v>
      </c>
      <c r="I9" s="5">
        <f t="shared" si="1"/>
        <v>484</v>
      </c>
      <c r="J9" s="5">
        <f t="shared" si="2"/>
        <v>44</v>
      </c>
    </row>
    <row r="10" spans="1:13" x14ac:dyDescent="0.35">
      <c r="A10" s="7">
        <v>44935</v>
      </c>
      <c r="B10" s="4" t="s">
        <v>96</v>
      </c>
      <c r="C10" s="4">
        <v>16</v>
      </c>
      <c r="D10" s="4" t="s">
        <v>170</v>
      </c>
      <c r="E10" s="4" t="s">
        <v>172</v>
      </c>
      <c r="F10" s="4">
        <f>VLOOKUP(B10,Catalogue!$A$1:$F$51,5,FALSE)</f>
        <v>124</v>
      </c>
      <c r="G10" s="4">
        <f>VLOOKUP(B10,Catalogue!$A$1:$F$51,6,FALSE)</f>
        <v>163.68</v>
      </c>
      <c r="H10" s="5">
        <f t="shared" si="0"/>
        <v>1984</v>
      </c>
      <c r="I10" s="5">
        <f t="shared" si="1"/>
        <v>2618.88</v>
      </c>
      <c r="J10" s="5">
        <f t="shared" si="2"/>
        <v>634.88000000000011</v>
      </c>
    </row>
    <row r="11" spans="1:13" x14ac:dyDescent="0.35">
      <c r="A11" s="8">
        <v>44936</v>
      </c>
      <c r="B11" s="6" t="s">
        <v>105</v>
      </c>
      <c r="C11" s="6">
        <v>14</v>
      </c>
      <c r="D11" s="6" t="s">
        <v>170</v>
      </c>
      <c r="E11" s="6" t="s">
        <v>172</v>
      </c>
      <c r="F11" s="4">
        <f>VLOOKUP(B11,Catalogue!$A$1:$F$51,5,FALSE)</f>
        <v>10</v>
      </c>
      <c r="G11" s="4">
        <f>VLOOKUP(B11,Catalogue!$A$1:$F$51,6,FALSE)</f>
        <v>11.3</v>
      </c>
      <c r="H11" s="5">
        <f t="shared" si="0"/>
        <v>140</v>
      </c>
      <c r="I11" s="5">
        <f t="shared" si="1"/>
        <v>158.20000000000002</v>
      </c>
      <c r="J11" s="5">
        <f t="shared" si="2"/>
        <v>18.200000000000017</v>
      </c>
    </row>
    <row r="12" spans="1:13" x14ac:dyDescent="0.35">
      <c r="A12" s="7">
        <v>44937</v>
      </c>
      <c r="B12" s="4" t="s">
        <v>73</v>
      </c>
      <c r="C12" s="4">
        <v>17</v>
      </c>
      <c r="D12" s="4" t="s">
        <v>171</v>
      </c>
      <c r="E12" s="4" t="s">
        <v>171</v>
      </c>
      <c r="F12" s="4">
        <f>VLOOKUP(B12,Catalogue!$A$1:$F$51,5,FALSE)</f>
        <v>123</v>
      </c>
      <c r="G12" s="4">
        <f>VLOOKUP(B12,Catalogue!$A$1:$F$51,6,FALSE)</f>
        <v>140.22</v>
      </c>
      <c r="H12" s="5">
        <f t="shared" si="0"/>
        <v>2091</v>
      </c>
      <c r="I12" s="5">
        <f t="shared" si="1"/>
        <v>2383.7399999999998</v>
      </c>
      <c r="J12" s="5">
        <f t="shared" si="2"/>
        <v>292.73999999999978</v>
      </c>
    </row>
    <row r="13" spans="1:13" x14ac:dyDescent="0.35">
      <c r="A13" s="8">
        <v>44938</v>
      </c>
      <c r="B13" s="6" t="s">
        <v>41</v>
      </c>
      <c r="C13" s="6">
        <v>10</v>
      </c>
      <c r="D13" s="6" t="s">
        <v>174</v>
      </c>
      <c r="E13" s="6" t="s">
        <v>172</v>
      </c>
      <c r="F13" s="4">
        <f>VLOOKUP(B13,Catalogue!$A$1:$F$51,5,FALSE)</f>
        <v>12</v>
      </c>
      <c r="G13" s="4">
        <f>VLOOKUP(B13,Catalogue!$A$1:$F$51,6,FALSE)</f>
        <v>13.44</v>
      </c>
      <c r="H13" s="5">
        <f t="shared" si="0"/>
        <v>120</v>
      </c>
      <c r="I13" s="5">
        <f t="shared" si="1"/>
        <v>134.4</v>
      </c>
      <c r="J13" s="5">
        <f t="shared" si="2"/>
        <v>14.400000000000006</v>
      </c>
    </row>
    <row r="14" spans="1:13" x14ac:dyDescent="0.35">
      <c r="A14" s="7">
        <v>44939</v>
      </c>
      <c r="B14" s="4" t="s">
        <v>151</v>
      </c>
      <c r="C14" s="4">
        <v>8</v>
      </c>
      <c r="D14" s="4" t="s">
        <v>174</v>
      </c>
      <c r="E14" s="4" t="s">
        <v>172</v>
      </c>
      <c r="F14" s="4">
        <f>VLOOKUP(B14,Catalogue!$A$1:$F$51,5,FALSE)</f>
        <v>136</v>
      </c>
      <c r="G14" s="4">
        <f>VLOOKUP(B14,Catalogue!$A$1:$F$51,6,FALSE)</f>
        <v>183.6</v>
      </c>
      <c r="H14" s="5">
        <f t="shared" si="0"/>
        <v>1088</v>
      </c>
      <c r="I14" s="5">
        <f t="shared" si="1"/>
        <v>1468.8</v>
      </c>
      <c r="J14" s="5">
        <f t="shared" si="2"/>
        <v>380.79999999999995</v>
      </c>
    </row>
    <row r="15" spans="1:13" x14ac:dyDescent="0.35">
      <c r="A15" s="8">
        <v>44940</v>
      </c>
      <c r="B15" s="6" t="s">
        <v>41</v>
      </c>
      <c r="C15" s="6">
        <v>12</v>
      </c>
      <c r="D15" s="6" t="s">
        <v>171</v>
      </c>
      <c r="E15" s="6" t="s">
        <v>171</v>
      </c>
      <c r="F15" s="4">
        <f>VLOOKUP(B15,Catalogue!$A$1:$F$51,5,FALSE)</f>
        <v>12</v>
      </c>
      <c r="G15" s="4">
        <f>VLOOKUP(B15,Catalogue!$A$1:$F$51,6,FALSE)</f>
        <v>13.44</v>
      </c>
      <c r="H15" s="5">
        <f t="shared" si="0"/>
        <v>144</v>
      </c>
      <c r="I15" s="5">
        <f t="shared" si="1"/>
        <v>161.28</v>
      </c>
      <c r="J15" s="5">
        <f t="shared" si="2"/>
        <v>17.28</v>
      </c>
    </row>
    <row r="16" spans="1:13" x14ac:dyDescent="0.35">
      <c r="A16" s="7">
        <v>44941</v>
      </c>
      <c r="B16" s="4" t="s">
        <v>145</v>
      </c>
      <c r="C16" s="4">
        <v>4</v>
      </c>
      <c r="D16" s="4" t="s">
        <v>170</v>
      </c>
      <c r="E16" s="4" t="s">
        <v>172</v>
      </c>
      <c r="F16" s="4">
        <f>VLOOKUP(B16,Catalogue!$A$1:$F$51,5,FALSE)</f>
        <v>10</v>
      </c>
      <c r="G16" s="4">
        <f>VLOOKUP(B16,Catalogue!$A$1:$F$51,6,FALSE)</f>
        <v>11.2</v>
      </c>
      <c r="H16" s="5">
        <f t="shared" si="0"/>
        <v>40</v>
      </c>
      <c r="I16" s="5">
        <f t="shared" si="1"/>
        <v>44.8</v>
      </c>
      <c r="J16" s="5">
        <f t="shared" si="2"/>
        <v>4.7999999999999972</v>
      </c>
    </row>
    <row r="17" spans="1:10" x14ac:dyDescent="0.35">
      <c r="A17" s="8">
        <v>44942</v>
      </c>
      <c r="B17" s="6" t="s">
        <v>28</v>
      </c>
      <c r="C17" s="6">
        <v>8</v>
      </c>
      <c r="D17" s="6" t="s">
        <v>170</v>
      </c>
      <c r="E17" s="6" t="s">
        <v>171</v>
      </c>
      <c r="F17" s="4">
        <f>VLOOKUP(B17,Catalogue!$A$1:$F$51,5,FALSE)</f>
        <v>16</v>
      </c>
      <c r="G17" s="4">
        <f>VLOOKUP(B17,Catalogue!$A$1:$F$51,6,FALSE)</f>
        <v>17.600000000000001</v>
      </c>
      <c r="H17" s="5">
        <f t="shared" si="0"/>
        <v>128</v>
      </c>
      <c r="I17" s="5">
        <f t="shared" si="1"/>
        <v>140.80000000000001</v>
      </c>
      <c r="J17" s="5">
        <f t="shared" si="2"/>
        <v>12.800000000000011</v>
      </c>
    </row>
    <row r="18" spans="1:10" x14ac:dyDescent="0.35">
      <c r="A18" s="7">
        <v>44943</v>
      </c>
      <c r="B18" s="4" t="s">
        <v>123</v>
      </c>
      <c r="C18" s="4">
        <v>4</v>
      </c>
      <c r="D18" s="4" t="s">
        <v>171</v>
      </c>
      <c r="E18" s="4" t="s">
        <v>172</v>
      </c>
      <c r="F18" s="4">
        <f>VLOOKUP(B18,Catalogue!$A$1:$F$51,5,FALSE)</f>
        <v>105</v>
      </c>
      <c r="G18" s="4">
        <f>VLOOKUP(B18,Catalogue!$A$1:$F$51,6,FALSE)</f>
        <v>153.30000000000001</v>
      </c>
      <c r="H18" s="5">
        <f t="shared" si="0"/>
        <v>420</v>
      </c>
      <c r="I18" s="5">
        <f t="shared" si="1"/>
        <v>613.20000000000005</v>
      </c>
      <c r="J18" s="5">
        <f t="shared" si="2"/>
        <v>193.20000000000005</v>
      </c>
    </row>
    <row r="19" spans="1:10" x14ac:dyDescent="0.35">
      <c r="A19" s="8">
        <v>44944</v>
      </c>
      <c r="B19" s="6" t="s">
        <v>19</v>
      </c>
      <c r="C19" s="6">
        <v>19</v>
      </c>
      <c r="D19" s="6" t="s">
        <v>170</v>
      </c>
      <c r="E19" s="6" t="s">
        <v>171</v>
      </c>
      <c r="F19" s="4">
        <f>VLOOKUP(B19,Catalogue!$A$1:$F$51,5,FALSE)</f>
        <v>133</v>
      </c>
      <c r="G19" s="4">
        <f>VLOOKUP(B19,Catalogue!$A$1:$F$51,6,FALSE)</f>
        <v>187.53</v>
      </c>
      <c r="H19" s="5">
        <f t="shared" si="0"/>
        <v>2527</v>
      </c>
      <c r="I19" s="5">
        <f t="shared" si="1"/>
        <v>3563.07</v>
      </c>
      <c r="J19" s="5">
        <f t="shared" si="2"/>
        <v>1036.0700000000002</v>
      </c>
    </row>
    <row r="20" spans="1:10" x14ac:dyDescent="0.35">
      <c r="A20" s="7">
        <v>44945</v>
      </c>
      <c r="B20" s="4" t="s">
        <v>66</v>
      </c>
      <c r="C20" s="4">
        <v>3</v>
      </c>
      <c r="D20" s="4" t="s">
        <v>170</v>
      </c>
      <c r="E20" s="4" t="s">
        <v>172</v>
      </c>
      <c r="F20" s="4">
        <f>VLOOKUP(B20,Catalogue!$A$1:$F$51,5,FALSE)</f>
        <v>16</v>
      </c>
      <c r="G20" s="4">
        <f>VLOOKUP(B20,Catalogue!$A$1:$F$51,6,FALSE)</f>
        <v>21.12</v>
      </c>
      <c r="H20" s="5">
        <f t="shared" si="0"/>
        <v>48</v>
      </c>
      <c r="I20" s="5">
        <f t="shared" si="1"/>
        <v>63.36</v>
      </c>
      <c r="J20" s="5">
        <f t="shared" si="2"/>
        <v>15.36</v>
      </c>
    </row>
    <row r="21" spans="1:10" x14ac:dyDescent="0.35">
      <c r="A21" s="8">
        <v>44946</v>
      </c>
      <c r="B21" s="6" t="s">
        <v>96</v>
      </c>
      <c r="C21" s="6">
        <v>14</v>
      </c>
      <c r="D21" s="6" t="s">
        <v>171</v>
      </c>
      <c r="E21" s="6" t="s">
        <v>172</v>
      </c>
      <c r="F21" s="4">
        <f>VLOOKUP(B21,Catalogue!$A$1:$F$51,5,FALSE)</f>
        <v>124</v>
      </c>
      <c r="G21" s="4">
        <f>VLOOKUP(B21,Catalogue!$A$1:$F$51,6,FALSE)</f>
        <v>163.68</v>
      </c>
      <c r="H21" s="5">
        <f t="shared" si="0"/>
        <v>1736</v>
      </c>
      <c r="I21" s="5">
        <f t="shared" si="1"/>
        <v>2291.52</v>
      </c>
      <c r="J21" s="5">
        <f t="shared" si="2"/>
        <v>555.52</v>
      </c>
    </row>
    <row r="22" spans="1:10" x14ac:dyDescent="0.35">
      <c r="A22" s="7">
        <v>44947</v>
      </c>
      <c r="B22" s="4" t="s">
        <v>47</v>
      </c>
      <c r="C22" s="4">
        <v>2</v>
      </c>
      <c r="D22" s="4" t="s">
        <v>174</v>
      </c>
      <c r="E22" s="4" t="s">
        <v>171</v>
      </c>
      <c r="F22" s="4">
        <f>VLOOKUP(B22,Catalogue!$A$1:$F$51,5,FALSE)</f>
        <v>98</v>
      </c>
      <c r="G22" s="4">
        <f>VLOOKUP(B22,Catalogue!$A$1:$F$51,6,FALSE)</f>
        <v>110.74</v>
      </c>
      <c r="H22" s="5">
        <f t="shared" si="0"/>
        <v>196</v>
      </c>
      <c r="I22" s="5">
        <f t="shared" si="1"/>
        <v>221.48</v>
      </c>
      <c r="J22" s="5">
        <f t="shared" si="2"/>
        <v>25.47999999999999</v>
      </c>
    </row>
    <row r="23" spans="1:10" x14ac:dyDescent="0.35">
      <c r="A23" s="8">
        <v>44948</v>
      </c>
      <c r="B23" s="6" t="s">
        <v>28</v>
      </c>
      <c r="C23" s="6">
        <v>7</v>
      </c>
      <c r="D23" s="6" t="s">
        <v>174</v>
      </c>
      <c r="E23" s="6" t="s">
        <v>172</v>
      </c>
      <c r="F23" s="4">
        <f>VLOOKUP(B23,Catalogue!$A$1:$F$51,5,FALSE)</f>
        <v>16</v>
      </c>
      <c r="G23" s="4">
        <f>VLOOKUP(B23,Catalogue!$A$1:$F$51,6,FALSE)</f>
        <v>17.600000000000001</v>
      </c>
      <c r="H23" s="5">
        <f t="shared" si="0"/>
        <v>112</v>
      </c>
      <c r="I23" s="5">
        <f t="shared" si="1"/>
        <v>123.20000000000002</v>
      </c>
      <c r="J23" s="5">
        <f t="shared" si="2"/>
        <v>11.200000000000017</v>
      </c>
    </row>
    <row r="24" spans="1:10" x14ac:dyDescent="0.35">
      <c r="A24" s="7">
        <v>44949</v>
      </c>
      <c r="B24" s="4" t="s">
        <v>13</v>
      </c>
      <c r="C24" s="4">
        <v>4</v>
      </c>
      <c r="D24" s="4" t="s">
        <v>171</v>
      </c>
      <c r="E24" s="4" t="s">
        <v>172</v>
      </c>
      <c r="F24" s="4">
        <f>VLOOKUP(B24,Catalogue!$A$1:$F$51,5,FALSE)</f>
        <v>44</v>
      </c>
      <c r="G24" s="4">
        <f>VLOOKUP(B24,Catalogue!$A$1:$F$51,6,FALSE)</f>
        <v>50.16</v>
      </c>
      <c r="H24" s="5">
        <f t="shared" si="0"/>
        <v>176</v>
      </c>
      <c r="I24" s="5">
        <f t="shared" si="1"/>
        <v>200.64</v>
      </c>
      <c r="J24" s="5">
        <f t="shared" si="2"/>
        <v>24.639999999999986</v>
      </c>
    </row>
    <row r="25" spans="1:10" x14ac:dyDescent="0.35">
      <c r="A25" s="8">
        <v>44950</v>
      </c>
      <c r="B25" s="6" t="s">
        <v>59</v>
      </c>
      <c r="C25" s="6">
        <v>20</v>
      </c>
      <c r="D25" s="6" t="s">
        <v>170</v>
      </c>
      <c r="E25" s="6" t="s">
        <v>171</v>
      </c>
      <c r="F25" s="4">
        <f>VLOOKUP(B25,Catalogue!$A$1:$F$51,5,FALSE)</f>
        <v>133</v>
      </c>
      <c r="G25" s="4">
        <f>VLOOKUP(B25,Catalogue!$A$1:$F$51,6,FALSE)</f>
        <v>146.30000000000001</v>
      </c>
      <c r="H25" s="5">
        <f t="shared" si="0"/>
        <v>2660</v>
      </c>
      <c r="I25" s="5">
        <f t="shared" si="1"/>
        <v>2926</v>
      </c>
      <c r="J25" s="5">
        <f t="shared" si="2"/>
        <v>266</v>
      </c>
    </row>
    <row r="26" spans="1:10" x14ac:dyDescent="0.35">
      <c r="A26" s="7">
        <v>44951</v>
      </c>
      <c r="B26" s="4" t="s">
        <v>108</v>
      </c>
      <c r="C26" s="4">
        <v>15</v>
      </c>
      <c r="D26" s="4" t="s">
        <v>170</v>
      </c>
      <c r="E26" s="4" t="s">
        <v>172</v>
      </c>
      <c r="F26" s="4">
        <f>VLOOKUP(B26,Catalogue!$A$1:$F$51,5,FALSE)</f>
        <v>123</v>
      </c>
      <c r="G26" s="4">
        <f>VLOOKUP(B26,Catalogue!$A$1:$F$51,6,FALSE)</f>
        <v>173.43</v>
      </c>
      <c r="H26" s="5">
        <f t="shared" si="0"/>
        <v>1845</v>
      </c>
      <c r="I26" s="5">
        <f t="shared" si="1"/>
        <v>2601.4500000000003</v>
      </c>
      <c r="J26" s="5">
        <f t="shared" si="2"/>
        <v>756.45000000000027</v>
      </c>
    </row>
    <row r="27" spans="1:10" x14ac:dyDescent="0.35">
      <c r="A27" s="8">
        <v>44952</v>
      </c>
      <c r="B27" s="6" t="s">
        <v>53</v>
      </c>
      <c r="C27" s="6">
        <v>2</v>
      </c>
      <c r="D27" s="6" t="s">
        <v>171</v>
      </c>
      <c r="E27" s="6" t="s">
        <v>171</v>
      </c>
      <c r="F27" s="4">
        <f>VLOOKUP(B27,Catalogue!$A$1:$F$51,5,FALSE)</f>
        <v>44</v>
      </c>
      <c r="G27" s="4">
        <f>VLOOKUP(B27,Catalogue!$A$1:$F$51,6,FALSE)</f>
        <v>72.599999999999994</v>
      </c>
      <c r="H27" s="5">
        <f t="shared" si="0"/>
        <v>88</v>
      </c>
      <c r="I27" s="5">
        <f t="shared" si="1"/>
        <v>145.19999999999999</v>
      </c>
      <c r="J27" s="5">
        <f t="shared" si="2"/>
        <v>57.199999999999989</v>
      </c>
    </row>
    <row r="28" spans="1:10" x14ac:dyDescent="0.35">
      <c r="A28" s="7">
        <v>44953</v>
      </c>
      <c r="B28" s="4" t="s">
        <v>96</v>
      </c>
      <c r="C28" s="4">
        <v>9</v>
      </c>
      <c r="D28" s="4" t="s">
        <v>170</v>
      </c>
      <c r="E28" s="4" t="s">
        <v>172</v>
      </c>
      <c r="F28" s="4">
        <f>VLOOKUP(B28,Catalogue!$A$1:$F$51,5,FALSE)</f>
        <v>124</v>
      </c>
      <c r="G28" s="4">
        <f>VLOOKUP(B28,Catalogue!$A$1:$F$51,6,FALSE)</f>
        <v>163.68</v>
      </c>
      <c r="H28" s="5">
        <f t="shared" si="0"/>
        <v>1116</v>
      </c>
      <c r="I28" s="5">
        <f t="shared" si="1"/>
        <v>1473.1200000000001</v>
      </c>
      <c r="J28" s="5">
        <f t="shared" si="2"/>
        <v>357.12000000000012</v>
      </c>
    </row>
    <row r="29" spans="1:10" x14ac:dyDescent="0.35">
      <c r="A29" s="8">
        <v>44954</v>
      </c>
      <c r="B29" s="6" t="s">
        <v>10</v>
      </c>
      <c r="C29" s="6">
        <v>6</v>
      </c>
      <c r="D29" s="6" t="s">
        <v>170</v>
      </c>
      <c r="E29" s="6" t="s">
        <v>171</v>
      </c>
      <c r="F29" s="4">
        <f>VLOOKUP(B29,Catalogue!$A$1:$F$51,5,FALSE)</f>
        <v>105</v>
      </c>
      <c r="G29" s="4">
        <f>VLOOKUP(B29,Catalogue!$A$1:$F$51,6,FALSE)</f>
        <v>117.6</v>
      </c>
      <c r="H29" s="5">
        <f t="shared" si="0"/>
        <v>630</v>
      </c>
      <c r="I29" s="5">
        <f t="shared" si="1"/>
        <v>705.59999999999991</v>
      </c>
      <c r="J29" s="5">
        <f t="shared" si="2"/>
        <v>75.599999999999909</v>
      </c>
    </row>
    <row r="30" spans="1:10" x14ac:dyDescent="0.35">
      <c r="A30" s="7">
        <v>44955</v>
      </c>
      <c r="B30" s="4" t="s">
        <v>151</v>
      </c>
      <c r="C30" s="4">
        <v>8</v>
      </c>
      <c r="D30" s="4" t="s">
        <v>171</v>
      </c>
      <c r="E30" s="4" t="s">
        <v>172</v>
      </c>
      <c r="F30" s="4">
        <f>VLOOKUP(B30,Catalogue!$A$1:$F$51,5,FALSE)</f>
        <v>136</v>
      </c>
      <c r="G30" s="4">
        <f>VLOOKUP(B30,Catalogue!$A$1:$F$51,6,FALSE)</f>
        <v>183.6</v>
      </c>
      <c r="H30" s="5">
        <f t="shared" si="0"/>
        <v>1088</v>
      </c>
      <c r="I30" s="5">
        <f t="shared" si="1"/>
        <v>1468.8</v>
      </c>
      <c r="J30" s="5">
        <f t="shared" si="2"/>
        <v>380.79999999999995</v>
      </c>
    </row>
    <row r="31" spans="1:10" x14ac:dyDescent="0.35">
      <c r="A31" s="8">
        <v>44956</v>
      </c>
      <c r="B31" s="6" t="s">
        <v>126</v>
      </c>
      <c r="C31" s="6">
        <v>12</v>
      </c>
      <c r="D31" s="6" t="s">
        <v>174</v>
      </c>
      <c r="E31" s="6" t="s">
        <v>172</v>
      </c>
      <c r="F31" s="4">
        <f>VLOOKUP(B31,Catalogue!$A$1:$F$51,5,FALSE)</f>
        <v>44</v>
      </c>
      <c r="G31" s="4">
        <f>VLOOKUP(B31,Catalogue!$A$1:$F$51,6,FALSE)</f>
        <v>58.08</v>
      </c>
      <c r="H31" s="5">
        <f t="shared" si="0"/>
        <v>528</v>
      </c>
      <c r="I31" s="5">
        <f t="shared" si="1"/>
        <v>696.96</v>
      </c>
      <c r="J31" s="5">
        <f t="shared" si="2"/>
        <v>168.96000000000004</v>
      </c>
    </row>
    <row r="32" spans="1:10" x14ac:dyDescent="0.35">
      <c r="A32" s="7">
        <v>44957</v>
      </c>
      <c r="B32" s="4" t="s">
        <v>85</v>
      </c>
      <c r="C32" s="4">
        <v>13</v>
      </c>
      <c r="D32" s="4" t="s">
        <v>174</v>
      </c>
      <c r="E32" s="4" t="s">
        <v>171</v>
      </c>
      <c r="F32" s="4">
        <f>VLOOKUP(B32,Catalogue!$A$1:$F$51,5,FALSE)</f>
        <v>105</v>
      </c>
      <c r="G32" s="4">
        <f>VLOOKUP(B32,Catalogue!$A$1:$F$51,6,FALSE)</f>
        <v>117.6</v>
      </c>
      <c r="H32" s="5">
        <f t="shared" si="0"/>
        <v>1365</v>
      </c>
      <c r="I32" s="5">
        <f t="shared" si="1"/>
        <v>1528.8</v>
      </c>
      <c r="J32" s="5">
        <f t="shared" si="2"/>
        <v>163.79999999999995</v>
      </c>
    </row>
    <row r="33" spans="1:10" x14ac:dyDescent="0.35">
      <c r="A33" s="8">
        <v>44958</v>
      </c>
      <c r="B33" s="6" t="s">
        <v>91</v>
      </c>
      <c r="C33" s="6">
        <v>14</v>
      </c>
      <c r="D33" s="6" t="s">
        <v>171</v>
      </c>
      <c r="E33" s="6" t="s">
        <v>172</v>
      </c>
      <c r="F33" s="4">
        <f>VLOOKUP(B33,Catalogue!$A$1:$F$51,5,FALSE)</f>
        <v>71</v>
      </c>
      <c r="G33" s="4">
        <f>VLOOKUP(B33,Catalogue!$A$1:$F$51,6,FALSE)</f>
        <v>95.85</v>
      </c>
      <c r="H33" s="5">
        <f t="shared" si="0"/>
        <v>994</v>
      </c>
      <c r="I33" s="5">
        <f t="shared" si="1"/>
        <v>1341.8999999999999</v>
      </c>
      <c r="J33" s="5">
        <f t="shared" si="2"/>
        <v>347.89999999999986</v>
      </c>
    </row>
    <row r="34" spans="1:10" x14ac:dyDescent="0.35">
      <c r="A34" s="7">
        <v>44959</v>
      </c>
      <c r="B34" s="4" t="s">
        <v>22</v>
      </c>
      <c r="C34" s="4">
        <v>2</v>
      </c>
      <c r="D34" s="4" t="s">
        <v>170</v>
      </c>
      <c r="E34" s="4" t="s">
        <v>172</v>
      </c>
      <c r="F34" s="4">
        <f>VLOOKUP(B34,Catalogue!$A$1:$F$51,5,FALSE)</f>
        <v>124</v>
      </c>
      <c r="G34" s="4">
        <f>VLOOKUP(B34,Catalogue!$A$1:$F$51,6,FALSE)</f>
        <v>204.60000000000002</v>
      </c>
      <c r="H34" s="5">
        <f t="shared" si="0"/>
        <v>248</v>
      </c>
      <c r="I34" s="5">
        <f t="shared" si="1"/>
        <v>409.20000000000005</v>
      </c>
      <c r="J34" s="5">
        <f t="shared" si="2"/>
        <v>161.20000000000005</v>
      </c>
    </row>
    <row r="35" spans="1:10" x14ac:dyDescent="0.35">
      <c r="A35" s="8">
        <v>44960</v>
      </c>
      <c r="B35" s="6" t="s">
        <v>103</v>
      </c>
      <c r="C35" s="6">
        <v>19</v>
      </c>
      <c r="D35" s="6" t="s">
        <v>170</v>
      </c>
      <c r="E35" s="6" t="s">
        <v>171</v>
      </c>
      <c r="F35" s="4">
        <f>VLOOKUP(B35,Catalogue!$A$1:$F$51,5,FALSE)</f>
        <v>16</v>
      </c>
      <c r="G35" s="4">
        <f>VLOOKUP(B35,Catalogue!$A$1:$F$51,6,FALSE)</f>
        <v>18.240000000000002</v>
      </c>
      <c r="H35" s="5">
        <f t="shared" si="0"/>
        <v>304</v>
      </c>
      <c r="I35" s="5">
        <f t="shared" si="1"/>
        <v>346.56000000000006</v>
      </c>
      <c r="J35" s="5">
        <f t="shared" si="2"/>
        <v>42.560000000000059</v>
      </c>
    </row>
    <row r="36" spans="1:10" x14ac:dyDescent="0.35">
      <c r="A36" s="7">
        <v>44961</v>
      </c>
      <c r="B36" s="4" t="s">
        <v>63</v>
      </c>
      <c r="C36" s="4">
        <v>19</v>
      </c>
      <c r="D36" s="4" t="s">
        <v>171</v>
      </c>
      <c r="E36" s="4" t="s">
        <v>172</v>
      </c>
      <c r="F36" s="4">
        <f>VLOOKUP(B36,Catalogue!$A$1:$F$51,5,FALSE)</f>
        <v>10</v>
      </c>
      <c r="G36" s="4">
        <f>VLOOKUP(B36,Catalogue!$A$1:$F$51,6,FALSE)</f>
        <v>14.600000000000001</v>
      </c>
      <c r="H36" s="5">
        <f t="shared" si="0"/>
        <v>190</v>
      </c>
      <c r="I36" s="5">
        <f t="shared" si="1"/>
        <v>277.40000000000003</v>
      </c>
      <c r="J36" s="5">
        <f t="shared" si="2"/>
        <v>87.400000000000034</v>
      </c>
    </row>
    <row r="37" spans="1:10" x14ac:dyDescent="0.35">
      <c r="A37" s="8">
        <v>44962</v>
      </c>
      <c r="B37" s="6" t="s">
        <v>22</v>
      </c>
      <c r="C37" s="6">
        <v>7</v>
      </c>
      <c r="D37" s="6" t="s">
        <v>170</v>
      </c>
      <c r="E37" s="6" t="s">
        <v>171</v>
      </c>
      <c r="F37" s="4">
        <f>VLOOKUP(B37,Catalogue!$A$1:$F$51,5,FALSE)</f>
        <v>124</v>
      </c>
      <c r="G37" s="4">
        <f>VLOOKUP(B37,Catalogue!$A$1:$F$51,6,FALSE)</f>
        <v>204.60000000000002</v>
      </c>
      <c r="H37" s="5">
        <f t="shared" si="0"/>
        <v>868</v>
      </c>
      <c r="I37" s="5">
        <f t="shared" si="1"/>
        <v>1432.2000000000003</v>
      </c>
      <c r="J37" s="5">
        <f t="shared" si="2"/>
        <v>564.20000000000027</v>
      </c>
    </row>
    <row r="38" spans="1:10" x14ac:dyDescent="0.35">
      <c r="A38" s="7">
        <v>44963</v>
      </c>
      <c r="B38" s="4" t="s">
        <v>142</v>
      </c>
      <c r="C38" s="4">
        <v>14</v>
      </c>
      <c r="D38" s="4" t="s">
        <v>170</v>
      </c>
      <c r="E38" s="4" t="s">
        <v>172</v>
      </c>
      <c r="F38" s="4">
        <f>VLOOKUP(B38,Catalogue!$A$1:$F$51,5,FALSE)</f>
        <v>16</v>
      </c>
      <c r="G38" s="4">
        <f>VLOOKUP(B38,Catalogue!$A$1:$F$51,6,FALSE)</f>
        <v>26.4</v>
      </c>
      <c r="H38" s="5">
        <f t="shared" si="0"/>
        <v>224</v>
      </c>
      <c r="I38" s="5">
        <f t="shared" si="1"/>
        <v>369.59999999999997</v>
      </c>
      <c r="J38" s="5">
        <f t="shared" si="2"/>
        <v>145.59999999999997</v>
      </c>
    </row>
    <row r="39" spans="1:10" x14ac:dyDescent="0.35">
      <c r="A39" s="8">
        <v>44964</v>
      </c>
      <c r="B39" s="6" t="s">
        <v>53</v>
      </c>
      <c r="C39" s="6">
        <v>7</v>
      </c>
      <c r="D39" s="6" t="s">
        <v>171</v>
      </c>
      <c r="E39" s="6" t="s">
        <v>171</v>
      </c>
      <c r="F39" s="4">
        <f>VLOOKUP(B39,Catalogue!$A$1:$F$51,5,FALSE)</f>
        <v>44</v>
      </c>
      <c r="G39" s="4">
        <f>VLOOKUP(B39,Catalogue!$A$1:$F$51,6,FALSE)</f>
        <v>72.599999999999994</v>
      </c>
      <c r="H39" s="5">
        <f t="shared" si="0"/>
        <v>308</v>
      </c>
      <c r="I39" s="5">
        <f t="shared" si="1"/>
        <v>508.19999999999993</v>
      </c>
      <c r="J39" s="5">
        <f t="shared" si="2"/>
        <v>200.19999999999993</v>
      </c>
    </row>
    <row r="40" spans="1:10" x14ac:dyDescent="0.35">
      <c r="A40" s="7">
        <v>44965</v>
      </c>
      <c r="B40" s="4" t="s">
        <v>94</v>
      </c>
      <c r="C40" s="4">
        <v>10</v>
      </c>
      <c r="D40" s="4" t="s">
        <v>174</v>
      </c>
      <c r="E40" s="4" t="s">
        <v>172</v>
      </c>
      <c r="F40" s="4">
        <f>VLOOKUP(B40,Catalogue!$A$1:$F$51,5,FALSE)</f>
        <v>133</v>
      </c>
      <c r="G40" s="4">
        <f>VLOOKUP(B40,Catalogue!$A$1:$F$51,6,FALSE)</f>
        <v>194.18</v>
      </c>
      <c r="H40" s="5">
        <f t="shared" si="0"/>
        <v>1330</v>
      </c>
      <c r="I40" s="5">
        <f t="shared" si="1"/>
        <v>1941.8000000000002</v>
      </c>
      <c r="J40" s="5">
        <f t="shared" si="2"/>
        <v>611.80000000000018</v>
      </c>
    </row>
    <row r="41" spans="1:10" x14ac:dyDescent="0.35">
      <c r="A41" s="8">
        <v>44966</v>
      </c>
      <c r="B41" s="6" t="s">
        <v>63</v>
      </c>
      <c r="C41" s="6">
        <v>18</v>
      </c>
      <c r="D41" s="6" t="s">
        <v>174</v>
      </c>
      <c r="E41" s="6" t="s">
        <v>172</v>
      </c>
      <c r="F41" s="4">
        <f>VLOOKUP(B41,Catalogue!$A$1:$F$51,5,FALSE)</f>
        <v>10</v>
      </c>
      <c r="G41" s="4">
        <f>VLOOKUP(B41,Catalogue!$A$1:$F$51,6,FALSE)</f>
        <v>14.600000000000001</v>
      </c>
      <c r="H41" s="5">
        <f t="shared" si="0"/>
        <v>180</v>
      </c>
      <c r="I41" s="5">
        <f t="shared" si="1"/>
        <v>262.8</v>
      </c>
      <c r="J41" s="5">
        <f t="shared" si="2"/>
        <v>82.800000000000011</v>
      </c>
    </row>
    <row r="42" spans="1:10" x14ac:dyDescent="0.35">
      <c r="A42" s="7">
        <v>44967</v>
      </c>
      <c r="B42" s="4" t="s">
        <v>59</v>
      </c>
      <c r="C42" s="4">
        <v>13</v>
      </c>
      <c r="D42" s="4" t="s">
        <v>171</v>
      </c>
      <c r="E42" s="4" t="s">
        <v>171</v>
      </c>
      <c r="F42" s="4">
        <f>VLOOKUP(B42,Catalogue!$A$1:$F$51,5,FALSE)</f>
        <v>133</v>
      </c>
      <c r="G42" s="4">
        <f>VLOOKUP(B42,Catalogue!$A$1:$F$51,6,FALSE)</f>
        <v>146.30000000000001</v>
      </c>
      <c r="H42" s="5">
        <f t="shared" si="0"/>
        <v>1729</v>
      </c>
      <c r="I42" s="5">
        <f t="shared" si="1"/>
        <v>1901.9</v>
      </c>
      <c r="J42" s="5">
        <f t="shared" si="2"/>
        <v>172.90000000000009</v>
      </c>
    </row>
    <row r="43" spans="1:10" x14ac:dyDescent="0.35">
      <c r="A43" s="8">
        <v>44968</v>
      </c>
      <c r="B43" s="6" t="s">
        <v>136</v>
      </c>
      <c r="C43" s="6">
        <v>12</v>
      </c>
      <c r="D43" s="6" t="s">
        <v>170</v>
      </c>
      <c r="E43" s="6" t="s">
        <v>172</v>
      </c>
      <c r="F43" s="4">
        <f>VLOOKUP(B43,Catalogue!$A$1:$F$51,5,FALSE)</f>
        <v>124</v>
      </c>
      <c r="G43" s="4">
        <f>VLOOKUP(B43,Catalogue!$A$1:$F$51,6,FALSE)</f>
        <v>140.12</v>
      </c>
      <c r="H43" s="5">
        <f t="shared" si="0"/>
        <v>1488</v>
      </c>
      <c r="I43" s="5">
        <f t="shared" si="1"/>
        <v>1681.44</v>
      </c>
      <c r="J43" s="5">
        <f t="shared" si="2"/>
        <v>193.44000000000005</v>
      </c>
    </row>
    <row r="44" spans="1:10" x14ac:dyDescent="0.35">
      <c r="A44" s="7">
        <v>44969</v>
      </c>
      <c r="B44" s="4" t="s">
        <v>34</v>
      </c>
      <c r="C44" s="4">
        <v>5</v>
      </c>
      <c r="D44" s="4" t="s">
        <v>170</v>
      </c>
      <c r="E44" s="4" t="s">
        <v>172</v>
      </c>
      <c r="F44" s="4">
        <f>VLOOKUP(B44,Catalogue!$A$1:$F$51,5,FALSE)</f>
        <v>123</v>
      </c>
      <c r="G44" s="4">
        <f>VLOOKUP(B44,Catalogue!$A$1:$F$51,6,FALSE)</f>
        <v>179.58</v>
      </c>
      <c r="H44" s="5">
        <f t="shared" si="0"/>
        <v>615</v>
      </c>
      <c r="I44" s="5">
        <f t="shared" si="1"/>
        <v>897.90000000000009</v>
      </c>
      <c r="J44" s="5">
        <f t="shared" si="2"/>
        <v>282.90000000000009</v>
      </c>
    </row>
    <row r="45" spans="1:10" x14ac:dyDescent="0.35">
      <c r="A45" s="8">
        <v>44970</v>
      </c>
      <c r="B45" s="6" t="s">
        <v>136</v>
      </c>
      <c r="C45" s="6">
        <v>9</v>
      </c>
      <c r="D45" s="6" t="s">
        <v>171</v>
      </c>
      <c r="E45" s="6" t="s">
        <v>171</v>
      </c>
      <c r="F45" s="4">
        <f>VLOOKUP(B45,Catalogue!$A$1:$F$51,5,FALSE)</f>
        <v>124</v>
      </c>
      <c r="G45" s="4">
        <f>VLOOKUP(B45,Catalogue!$A$1:$F$51,6,FALSE)</f>
        <v>140.12</v>
      </c>
      <c r="H45" s="5">
        <f t="shared" si="0"/>
        <v>1116</v>
      </c>
      <c r="I45" s="5">
        <f t="shared" si="1"/>
        <v>1261.08</v>
      </c>
      <c r="J45" s="5">
        <f t="shared" si="2"/>
        <v>145.07999999999993</v>
      </c>
    </row>
    <row r="46" spans="1:10" x14ac:dyDescent="0.35">
      <c r="A46" s="7">
        <v>44971</v>
      </c>
      <c r="B46" s="4" t="s">
        <v>85</v>
      </c>
      <c r="C46" s="4">
        <v>13</v>
      </c>
      <c r="D46" s="4" t="s">
        <v>170</v>
      </c>
      <c r="E46" s="4" t="s">
        <v>172</v>
      </c>
      <c r="F46" s="4">
        <f>VLOOKUP(B46,Catalogue!$A$1:$F$51,5,FALSE)</f>
        <v>105</v>
      </c>
      <c r="G46" s="4">
        <f>VLOOKUP(B46,Catalogue!$A$1:$F$51,6,FALSE)</f>
        <v>117.6</v>
      </c>
      <c r="H46" s="5">
        <f t="shared" si="0"/>
        <v>1365</v>
      </c>
      <c r="I46" s="5">
        <f t="shared" si="1"/>
        <v>1528.8</v>
      </c>
      <c r="J46" s="5">
        <f t="shared" si="2"/>
        <v>163.79999999999995</v>
      </c>
    </row>
    <row r="47" spans="1:10" x14ac:dyDescent="0.35">
      <c r="A47" s="8">
        <v>44972</v>
      </c>
      <c r="B47" s="6" t="s">
        <v>70</v>
      </c>
      <c r="C47" s="6">
        <v>3</v>
      </c>
      <c r="D47" s="6" t="s">
        <v>170</v>
      </c>
      <c r="E47" s="6" t="s">
        <v>171</v>
      </c>
      <c r="F47" s="4">
        <f>VLOOKUP(B47,Catalogue!$A$1:$F$51,5,FALSE)</f>
        <v>10</v>
      </c>
      <c r="G47" s="4">
        <f>VLOOKUP(B47,Catalogue!$A$1:$F$51,6,FALSE)</f>
        <v>11.2</v>
      </c>
      <c r="H47" s="5">
        <f t="shared" si="0"/>
        <v>30</v>
      </c>
      <c r="I47" s="5">
        <f t="shared" si="1"/>
        <v>33.599999999999994</v>
      </c>
      <c r="J47" s="5">
        <f t="shared" si="2"/>
        <v>3.5999999999999943</v>
      </c>
    </row>
    <row r="48" spans="1:10" x14ac:dyDescent="0.35">
      <c r="A48" s="7">
        <v>44973</v>
      </c>
      <c r="B48" s="4" t="s">
        <v>105</v>
      </c>
      <c r="C48" s="4">
        <v>12</v>
      </c>
      <c r="D48" s="4" t="s">
        <v>171</v>
      </c>
      <c r="E48" s="4" t="s">
        <v>172</v>
      </c>
      <c r="F48" s="4">
        <f>VLOOKUP(B48,Catalogue!$A$1:$F$51,5,FALSE)</f>
        <v>10</v>
      </c>
      <c r="G48" s="4">
        <f>VLOOKUP(B48,Catalogue!$A$1:$F$51,6,FALSE)</f>
        <v>11.3</v>
      </c>
      <c r="H48" s="5">
        <f t="shared" si="0"/>
        <v>120</v>
      </c>
      <c r="I48" s="5">
        <f t="shared" si="1"/>
        <v>135.60000000000002</v>
      </c>
      <c r="J48" s="5">
        <f t="shared" si="2"/>
        <v>15.600000000000023</v>
      </c>
    </row>
    <row r="49" spans="1:10" x14ac:dyDescent="0.35">
      <c r="A49" s="8">
        <v>44974</v>
      </c>
      <c r="B49" s="6" t="s">
        <v>79</v>
      </c>
      <c r="C49" s="6">
        <v>7</v>
      </c>
      <c r="D49" s="6" t="s">
        <v>174</v>
      </c>
      <c r="E49" s="6" t="s">
        <v>171</v>
      </c>
      <c r="F49" s="4">
        <f>VLOOKUP(B49,Catalogue!$A$1:$F$51,5,FALSE)</f>
        <v>12</v>
      </c>
      <c r="G49" s="4">
        <f>VLOOKUP(B49,Catalogue!$A$1:$F$51,6,FALSE)</f>
        <v>16.920000000000002</v>
      </c>
      <c r="H49" s="5">
        <f t="shared" si="0"/>
        <v>84</v>
      </c>
      <c r="I49" s="5">
        <f t="shared" si="1"/>
        <v>118.44000000000001</v>
      </c>
      <c r="J49" s="5">
        <f t="shared" si="2"/>
        <v>34.440000000000012</v>
      </c>
    </row>
    <row r="50" spans="1:10" x14ac:dyDescent="0.35">
      <c r="A50" s="7">
        <v>44975</v>
      </c>
      <c r="B50" s="4" t="s">
        <v>148</v>
      </c>
      <c r="C50" s="4">
        <v>15</v>
      </c>
      <c r="D50" s="4" t="s">
        <v>174</v>
      </c>
      <c r="E50" s="4" t="s">
        <v>172</v>
      </c>
      <c r="F50" s="4">
        <f>VLOOKUP(B50,Catalogue!$A$1:$F$51,5,FALSE)</f>
        <v>123</v>
      </c>
      <c r="G50" s="4">
        <f>VLOOKUP(B50,Catalogue!$A$1:$F$51,6,FALSE)</f>
        <v>135.30000000000001</v>
      </c>
      <c r="H50" s="5">
        <f t="shared" si="0"/>
        <v>1845</v>
      </c>
      <c r="I50" s="5">
        <f t="shared" si="1"/>
        <v>2029.5000000000002</v>
      </c>
      <c r="J50" s="5">
        <f t="shared" si="2"/>
        <v>184.50000000000023</v>
      </c>
    </row>
    <row r="51" spans="1:10" x14ac:dyDescent="0.35">
      <c r="A51" s="8">
        <v>44976</v>
      </c>
      <c r="B51" s="6" t="s">
        <v>70</v>
      </c>
      <c r="C51" s="6">
        <v>8</v>
      </c>
      <c r="D51" s="6" t="s">
        <v>171</v>
      </c>
      <c r="E51" s="6" t="s">
        <v>172</v>
      </c>
      <c r="F51" s="4">
        <f>VLOOKUP(B51,Catalogue!$A$1:$F$51,5,FALSE)</f>
        <v>10</v>
      </c>
      <c r="G51" s="4">
        <f>VLOOKUP(B51,Catalogue!$A$1:$F$51,6,FALSE)</f>
        <v>11.2</v>
      </c>
      <c r="H51" s="5">
        <f t="shared" si="0"/>
        <v>80</v>
      </c>
      <c r="I51" s="5">
        <f t="shared" si="1"/>
        <v>89.6</v>
      </c>
      <c r="J51" s="5">
        <f t="shared" si="2"/>
        <v>9.5999999999999943</v>
      </c>
    </row>
    <row r="52" spans="1:10" x14ac:dyDescent="0.35">
      <c r="A52" s="7">
        <v>44977</v>
      </c>
      <c r="B52" s="4" t="s">
        <v>108</v>
      </c>
      <c r="C52" s="4">
        <v>5</v>
      </c>
      <c r="D52" s="4" t="s">
        <v>170</v>
      </c>
      <c r="E52" s="4" t="s">
        <v>171</v>
      </c>
      <c r="F52" s="4">
        <f>VLOOKUP(B52,Catalogue!$A$1:$F$51,5,FALSE)</f>
        <v>123</v>
      </c>
      <c r="G52" s="4">
        <f>VLOOKUP(B52,Catalogue!$A$1:$F$51,6,FALSE)</f>
        <v>173.43</v>
      </c>
      <c r="H52" s="5">
        <f t="shared" si="0"/>
        <v>615</v>
      </c>
      <c r="I52" s="5">
        <f t="shared" si="1"/>
        <v>867.15000000000009</v>
      </c>
      <c r="J52" s="5">
        <f t="shared" si="2"/>
        <v>252.15000000000009</v>
      </c>
    </row>
    <row r="53" spans="1:10" x14ac:dyDescent="0.35">
      <c r="A53" s="8">
        <v>44978</v>
      </c>
      <c r="B53" s="6" t="s">
        <v>28</v>
      </c>
      <c r="C53" s="6">
        <v>20</v>
      </c>
      <c r="D53" s="6" t="s">
        <v>170</v>
      </c>
      <c r="E53" s="6" t="s">
        <v>172</v>
      </c>
      <c r="F53" s="4">
        <f>VLOOKUP(B53,Catalogue!$A$1:$F$51,5,FALSE)</f>
        <v>16</v>
      </c>
      <c r="G53" s="4">
        <f>VLOOKUP(B53,Catalogue!$A$1:$F$51,6,FALSE)</f>
        <v>17.600000000000001</v>
      </c>
      <c r="H53" s="5">
        <f t="shared" si="0"/>
        <v>320</v>
      </c>
      <c r="I53" s="5">
        <f t="shared" si="1"/>
        <v>352</v>
      </c>
      <c r="J53" s="5">
        <f t="shared" si="2"/>
        <v>32</v>
      </c>
    </row>
    <row r="54" spans="1:10" x14ac:dyDescent="0.35">
      <c r="A54" s="7">
        <v>44979</v>
      </c>
      <c r="B54" s="4" t="s">
        <v>88</v>
      </c>
      <c r="C54" s="4">
        <v>10</v>
      </c>
      <c r="D54" s="4" t="s">
        <v>171</v>
      </c>
      <c r="E54" s="4" t="s">
        <v>172</v>
      </c>
      <c r="F54" s="4">
        <f>VLOOKUP(B54,Catalogue!$A$1:$F$51,5,FALSE)</f>
        <v>44</v>
      </c>
      <c r="G54" s="4">
        <f>VLOOKUP(B54,Catalogue!$A$1:$F$51,6,FALSE)</f>
        <v>48.4</v>
      </c>
      <c r="H54" s="5">
        <f t="shared" si="0"/>
        <v>440</v>
      </c>
      <c r="I54" s="5">
        <f t="shared" si="1"/>
        <v>484</v>
      </c>
      <c r="J54" s="5">
        <f t="shared" si="2"/>
        <v>44</v>
      </c>
    </row>
    <row r="55" spans="1:10" x14ac:dyDescent="0.35">
      <c r="A55" s="8">
        <v>44980</v>
      </c>
      <c r="B55" s="6" t="s">
        <v>142</v>
      </c>
      <c r="C55" s="6">
        <v>12</v>
      </c>
      <c r="D55" s="6" t="s">
        <v>170</v>
      </c>
      <c r="E55" s="6" t="s">
        <v>171</v>
      </c>
      <c r="F55" s="4">
        <f>VLOOKUP(B55,Catalogue!$A$1:$F$51,5,FALSE)</f>
        <v>16</v>
      </c>
      <c r="G55" s="4">
        <f>VLOOKUP(B55,Catalogue!$A$1:$F$51,6,FALSE)</f>
        <v>26.4</v>
      </c>
      <c r="H55" s="5">
        <f t="shared" si="0"/>
        <v>192</v>
      </c>
      <c r="I55" s="5">
        <f t="shared" si="1"/>
        <v>316.79999999999995</v>
      </c>
      <c r="J55" s="5">
        <f t="shared" si="2"/>
        <v>124.79999999999995</v>
      </c>
    </row>
    <row r="56" spans="1:10" x14ac:dyDescent="0.35">
      <c r="A56" s="7">
        <v>44981</v>
      </c>
      <c r="B56" s="4" t="s">
        <v>154</v>
      </c>
      <c r="C56" s="4">
        <v>5</v>
      </c>
      <c r="D56" s="4" t="s">
        <v>170</v>
      </c>
      <c r="E56" s="4" t="s">
        <v>172</v>
      </c>
      <c r="F56" s="4">
        <f>VLOOKUP(B56,Catalogue!$A$1:$F$51,5,FALSE)</f>
        <v>12</v>
      </c>
      <c r="G56" s="4">
        <f>VLOOKUP(B56,Catalogue!$A$1:$F$51,6,FALSE)</f>
        <v>17.52</v>
      </c>
      <c r="H56" s="5">
        <f t="shared" si="0"/>
        <v>60</v>
      </c>
      <c r="I56" s="5">
        <f t="shared" si="1"/>
        <v>87.6</v>
      </c>
      <c r="J56" s="5">
        <f t="shared" si="2"/>
        <v>27.599999999999994</v>
      </c>
    </row>
    <row r="57" spans="1:10" x14ac:dyDescent="0.35">
      <c r="A57" s="8">
        <v>44982</v>
      </c>
      <c r="B57" s="6" t="s">
        <v>142</v>
      </c>
      <c r="C57" s="6">
        <v>3</v>
      </c>
      <c r="D57" s="6" t="s">
        <v>171</v>
      </c>
      <c r="E57" s="6" t="s">
        <v>171</v>
      </c>
      <c r="F57" s="4">
        <f>VLOOKUP(B57,Catalogue!$A$1:$F$51,5,FALSE)</f>
        <v>16</v>
      </c>
      <c r="G57" s="4">
        <f>VLOOKUP(B57,Catalogue!$A$1:$F$51,6,FALSE)</f>
        <v>26.4</v>
      </c>
      <c r="H57" s="5">
        <f t="shared" si="0"/>
        <v>48</v>
      </c>
      <c r="I57" s="5">
        <f t="shared" si="1"/>
        <v>79.199999999999989</v>
      </c>
      <c r="J57" s="5">
        <f t="shared" si="2"/>
        <v>31.199999999999989</v>
      </c>
    </row>
    <row r="58" spans="1:10" x14ac:dyDescent="0.35">
      <c r="A58" s="7">
        <v>44983</v>
      </c>
      <c r="B58" s="4" t="s">
        <v>139</v>
      </c>
      <c r="C58" s="4">
        <v>8</v>
      </c>
      <c r="D58" s="4" t="s">
        <v>174</v>
      </c>
      <c r="E58" s="4" t="s">
        <v>172</v>
      </c>
      <c r="F58" s="4">
        <f>VLOOKUP(B58,Catalogue!$A$1:$F$51,5,FALSE)</f>
        <v>10</v>
      </c>
      <c r="G58" s="4">
        <f>VLOOKUP(B58,Catalogue!$A$1:$F$51,6,FALSE)</f>
        <v>14.100000000000001</v>
      </c>
      <c r="H58" s="5">
        <f t="shared" si="0"/>
        <v>80</v>
      </c>
      <c r="I58" s="5">
        <f t="shared" si="1"/>
        <v>112.80000000000001</v>
      </c>
      <c r="J58" s="5">
        <f t="shared" si="2"/>
        <v>32.800000000000011</v>
      </c>
    </row>
    <row r="59" spans="1:10" x14ac:dyDescent="0.35">
      <c r="A59" s="8">
        <v>44984</v>
      </c>
      <c r="B59" s="6" t="s">
        <v>76</v>
      </c>
      <c r="C59" s="6">
        <v>7</v>
      </c>
      <c r="D59" s="6" t="s">
        <v>174</v>
      </c>
      <c r="E59" s="6" t="s">
        <v>171</v>
      </c>
      <c r="F59" s="4">
        <f>VLOOKUP(B59,Catalogue!$A$1:$F$51,5,FALSE)</f>
        <v>136</v>
      </c>
      <c r="G59" s="4">
        <f>VLOOKUP(B59,Catalogue!$A$1:$F$51,6,FALSE)</f>
        <v>153.68</v>
      </c>
      <c r="H59" s="5">
        <f t="shared" si="0"/>
        <v>952</v>
      </c>
      <c r="I59" s="5">
        <f t="shared" si="1"/>
        <v>1075.76</v>
      </c>
      <c r="J59" s="5">
        <f t="shared" si="2"/>
        <v>123.75999999999999</v>
      </c>
    </row>
    <row r="60" spans="1:10" x14ac:dyDescent="0.35">
      <c r="A60" s="7">
        <v>44985</v>
      </c>
      <c r="B60" s="4" t="s">
        <v>66</v>
      </c>
      <c r="C60" s="4">
        <v>6</v>
      </c>
      <c r="D60" s="4" t="s">
        <v>171</v>
      </c>
      <c r="E60" s="4" t="s">
        <v>172</v>
      </c>
      <c r="F60" s="4">
        <f>VLOOKUP(B60,Catalogue!$A$1:$F$51,5,FALSE)</f>
        <v>16</v>
      </c>
      <c r="G60" s="4">
        <f>VLOOKUP(B60,Catalogue!$A$1:$F$51,6,FALSE)</f>
        <v>21.12</v>
      </c>
      <c r="H60" s="5">
        <f t="shared" si="0"/>
        <v>96</v>
      </c>
      <c r="I60" s="5">
        <f t="shared" si="1"/>
        <v>126.72</v>
      </c>
      <c r="J60" s="5">
        <f t="shared" si="2"/>
        <v>30.72</v>
      </c>
    </row>
    <row r="61" spans="1:10" x14ac:dyDescent="0.35">
      <c r="A61" s="8">
        <v>44986</v>
      </c>
      <c r="B61" s="6" t="s">
        <v>148</v>
      </c>
      <c r="C61" s="6">
        <v>1</v>
      </c>
      <c r="D61" s="6" t="s">
        <v>170</v>
      </c>
      <c r="E61" s="6" t="s">
        <v>172</v>
      </c>
      <c r="F61" s="4">
        <f>VLOOKUP(B61,Catalogue!$A$1:$F$51,5,FALSE)</f>
        <v>123</v>
      </c>
      <c r="G61" s="4">
        <f>VLOOKUP(B61,Catalogue!$A$1:$F$51,6,FALSE)</f>
        <v>135.30000000000001</v>
      </c>
      <c r="H61" s="5">
        <f t="shared" si="0"/>
        <v>123</v>
      </c>
      <c r="I61" s="5">
        <f t="shared" si="1"/>
        <v>135.30000000000001</v>
      </c>
      <c r="J61" s="5">
        <f t="shared" si="2"/>
        <v>12.300000000000011</v>
      </c>
    </row>
    <row r="62" spans="1:10" x14ac:dyDescent="0.35">
      <c r="A62" s="7">
        <v>44987</v>
      </c>
      <c r="B62" s="4" t="s">
        <v>91</v>
      </c>
      <c r="C62" s="4">
        <v>14</v>
      </c>
      <c r="D62" s="4" t="s">
        <v>170</v>
      </c>
      <c r="E62" s="4" t="s">
        <v>171</v>
      </c>
      <c r="F62" s="4">
        <f>VLOOKUP(B62,Catalogue!$A$1:$F$51,5,FALSE)</f>
        <v>71</v>
      </c>
      <c r="G62" s="4">
        <f>VLOOKUP(B62,Catalogue!$A$1:$F$51,6,FALSE)</f>
        <v>95.85</v>
      </c>
      <c r="H62" s="5">
        <f t="shared" si="0"/>
        <v>994</v>
      </c>
      <c r="I62" s="5">
        <f t="shared" si="1"/>
        <v>1341.8999999999999</v>
      </c>
      <c r="J62" s="5">
        <f t="shared" si="2"/>
        <v>347.89999999999986</v>
      </c>
    </row>
    <row r="63" spans="1:10" x14ac:dyDescent="0.35">
      <c r="A63" s="8">
        <v>44988</v>
      </c>
      <c r="B63" s="6" t="s">
        <v>91</v>
      </c>
      <c r="C63" s="6">
        <v>20</v>
      </c>
      <c r="D63" s="6" t="s">
        <v>171</v>
      </c>
      <c r="E63" s="6" t="s">
        <v>172</v>
      </c>
      <c r="F63" s="4">
        <f>VLOOKUP(B63,Catalogue!$A$1:$F$51,5,FALSE)</f>
        <v>71</v>
      </c>
      <c r="G63" s="4">
        <f>VLOOKUP(B63,Catalogue!$A$1:$F$51,6,FALSE)</f>
        <v>95.85</v>
      </c>
      <c r="H63" s="5">
        <f t="shared" si="0"/>
        <v>1420</v>
      </c>
      <c r="I63" s="5">
        <f t="shared" si="1"/>
        <v>1917</v>
      </c>
      <c r="J63" s="5">
        <f t="shared" si="2"/>
        <v>497</v>
      </c>
    </row>
    <row r="64" spans="1:10" x14ac:dyDescent="0.35">
      <c r="A64" s="7">
        <v>44989</v>
      </c>
      <c r="B64" s="4" t="s">
        <v>85</v>
      </c>
      <c r="C64" s="4">
        <v>13</v>
      </c>
      <c r="D64" s="4" t="s">
        <v>170</v>
      </c>
      <c r="E64" s="4" t="s">
        <v>172</v>
      </c>
      <c r="F64" s="4">
        <f>VLOOKUP(B64,Catalogue!$A$1:$F$51,5,FALSE)</f>
        <v>105</v>
      </c>
      <c r="G64" s="4">
        <f>VLOOKUP(B64,Catalogue!$A$1:$F$51,6,FALSE)</f>
        <v>117.6</v>
      </c>
      <c r="H64" s="5">
        <f t="shared" si="0"/>
        <v>1365</v>
      </c>
      <c r="I64" s="5">
        <f t="shared" si="1"/>
        <v>1528.8</v>
      </c>
      <c r="J64" s="5">
        <f t="shared" si="2"/>
        <v>163.79999999999995</v>
      </c>
    </row>
    <row r="65" spans="1:10" x14ac:dyDescent="0.35">
      <c r="A65" s="8">
        <v>44990</v>
      </c>
      <c r="B65" s="6" t="s">
        <v>120</v>
      </c>
      <c r="C65" s="6">
        <v>10</v>
      </c>
      <c r="D65" s="6" t="s">
        <v>170</v>
      </c>
      <c r="E65" s="6" t="s">
        <v>171</v>
      </c>
      <c r="F65" s="4">
        <f>VLOOKUP(B65,Catalogue!$A$1:$F$51,5,FALSE)</f>
        <v>98</v>
      </c>
      <c r="G65" s="4">
        <f>VLOOKUP(B65,Catalogue!$A$1:$F$51,6,FALSE)</f>
        <v>132.30000000000001</v>
      </c>
      <c r="H65" s="5">
        <f t="shared" si="0"/>
        <v>980</v>
      </c>
      <c r="I65" s="5">
        <f t="shared" si="1"/>
        <v>1323</v>
      </c>
      <c r="J65" s="5">
        <f t="shared" si="2"/>
        <v>343</v>
      </c>
    </row>
    <row r="66" spans="1:10" x14ac:dyDescent="0.35">
      <c r="A66" s="7">
        <v>44991</v>
      </c>
      <c r="B66" s="4" t="s">
        <v>37</v>
      </c>
      <c r="C66" s="4">
        <v>20</v>
      </c>
      <c r="D66" s="4" t="s">
        <v>171</v>
      </c>
      <c r="E66" s="4" t="s">
        <v>172</v>
      </c>
      <c r="F66" s="4">
        <f>VLOOKUP(B66,Catalogue!$A$1:$F$51,5,FALSE)</f>
        <v>136</v>
      </c>
      <c r="G66" s="4">
        <f>VLOOKUP(B66,Catalogue!$A$1:$F$51,6,FALSE)</f>
        <v>179.52</v>
      </c>
      <c r="H66" s="5">
        <f t="shared" si="0"/>
        <v>2720</v>
      </c>
      <c r="I66" s="5">
        <f t="shared" si="1"/>
        <v>3590.4</v>
      </c>
      <c r="J66" s="5">
        <f t="shared" si="2"/>
        <v>870.40000000000009</v>
      </c>
    </row>
    <row r="67" spans="1:10" x14ac:dyDescent="0.35">
      <c r="A67" s="8">
        <v>44992</v>
      </c>
      <c r="B67" s="6" t="s">
        <v>151</v>
      </c>
      <c r="C67" s="6">
        <v>18</v>
      </c>
      <c r="D67" s="6" t="s">
        <v>174</v>
      </c>
      <c r="E67" s="6" t="s">
        <v>171</v>
      </c>
      <c r="F67" s="4">
        <f>VLOOKUP(B67,Catalogue!$A$1:$F$51,5,FALSE)</f>
        <v>136</v>
      </c>
      <c r="G67" s="4">
        <f>VLOOKUP(B67,Catalogue!$A$1:$F$51,6,FALSE)</f>
        <v>183.6</v>
      </c>
      <c r="H67" s="5">
        <f t="shared" ref="H67:H130" si="3">PRODUCT(C67*F67)</f>
        <v>2448</v>
      </c>
      <c r="I67" s="5">
        <f t="shared" ref="I67:I130" si="4">PRODUCT(C67*G67)</f>
        <v>3304.7999999999997</v>
      </c>
      <c r="J67" s="5">
        <f t="shared" ref="J67:J130" si="5">I67-H67</f>
        <v>856.79999999999973</v>
      </c>
    </row>
    <row r="68" spans="1:10" x14ac:dyDescent="0.35">
      <c r="A68" s="7">
        <v>44993</v>
      </c>
      <c r="B68" s="4" t="s">
        <v>103</v>
      </c>
      <c r="C68" s="4">
        <v>20</v>
      </c>
      <c r="D68" s="4" t="s">
        <v>174</v>
      </c>
      <c r="E68" s="4" t="s">
        <v>172</v>
      </c>
      <c r="F68" s="4">
        <f>VLOOKUP(B68,Catalogue!$A$1:$F$51,5,FALSE)</f>
        <v>16</v>
      </c>
      <c r="G68" s="4">
        <f>VLOOKUP(B68,Catalogue!$A$1:$F$51,6,FALSE)</f>
        <v>18.240000000000002</v>
      </c>
      <c r="H68" s="5">
        <f t="shared" si="3"/>
        <v>320</v>
      </c>
      <c r="I68" s="5">
        <f t="shared" si="4"/>
        <v>364.80000000000007</v>
      </c>
      <c r="J68" s="5">
        <f t="shared" si="5"/>
        <v>44.800000000000068</v>
      </c>
    </row>
    <row r="69" spans="1:10" x14ac:dyDescent="0.35">
      <c r="A69" s="8">
        <v>44994</v>
      </c>
      <c r="B69" s="6" t="s">
        <v>117</v>
      </c>
      <c r="C69" s="6">
        <v>3</v>
      </c>
      <c r="D69" s="6" t="s">
        <v>171</v>
      </c>
      <c r="E69" s="6" t="s">
        <v>171</v>
      </c>
      <c r="F69" s="4">
        <f>VLOOKUP(B69,Catalogue!$A$1:$F$51,5,FALSE)</f>
        <v>63</v>
      </c>
      <c r="G69" s="4">
        <f>VLOOKUP(B69,Catalogue!$A$1:$F$51,6,FALSE)</f>
        <v>69.3</v>
      </c>
      <c r="H69" s="5">
        <f t="shared" si="3"/>
        <v>189</v>
      </c>
      <c r="I69" s="5">
        <f t="shared" si="4"/>
        <v>207.89999999999998</v>
      </c>
      <c r="J69" s="5">
        <f t="shared" si="5"/>
        <v>18.899999999999977</v>
      </c>
    </row>
    <row r="70" spans="1:10" x14ac:dyDescent="0.35">
      <c r="A70" s="7">
        <v>44995</v>
      </c>
      <c r="B70" s="4" t="s">
        <v>31</v>
      </c>
      <c r="C70" s="4">
        <v>17</v>
      </c>
      <c r="D70" s="4" t="s">
        <v>170</v>
      </c>
      <c r="E70" s="4" t="s">
        <v>172</v>
      </c>
      <c r="F70" s="4">
        <f>VLOOKUP(B70,Catalogue!$A$1:$F$51,5,FALSE)</f>
        <v>10</v>
      </c>
      <c r="G70" s="4">
        <f>VLOOKUP(B70,Catalogue!$A$1:$F$51,6,FALSE)</f>
        <v>13.5</v>
      </c>
      <c r="H70" s="5">
        <f t="shared" si="3"/>
        <v>170</v>
      </c>
      <c r="I70" s="5">
        <f t="shared" si="4"/>
        <v>229.5</v>
      </c>
      <c r="J70" s="5">
        <f t="shared" si="5"/>
        <v>59.5</v>
      </c>
    </row>
    <row r="71" spans="1:10" x14ac:dyDescent="0.35">
      <c r="A71" s="8">
        <v>44996</v>
      </c>
      <c r="B71" s="6" t="s">
        <v>6</v>
      </c>
      <c r="C71" s="6">
        <v>13</v>
      </c>
      <c r="D71" s="6" t="s">
        <v>170</v>
      </c>
      <c r="E71" s="6" t="s">
        <v>172</v>
      </c>
      <c r="F71" s="4">
        <f>VLOOKUP(B71,Catalogue!$A$1:$F$51,5,FALSE)</f>
        <v>98</v>
      </c>
      <c r="G71" s="4">
        <f>VLOOKUP(B71,Catalogue!$A$1:$F$51,6,FALSE)</f>
        <v>129.36000000000001</v>
      </c>
      <c r="H71" s="5">
        <f t="shared" si="3"/>
        <v>1274</v>
      </c>
      <c r="I71" s="5">
        <f t="shared" si="4"/>
        <v>1681.6800000000003</v>
      </c>
      <c r="J71" s="5">
        <f t="shared" si="5"/>
        <v>407.68000000000029</v>
      </c>
    </row>
    <row r="72" spans="1:10" x14ac:dyDescent="0.35">
      <c r="A72" s="7">
        <v>44997</v>
      </c>
      <c r="B72" s="4" t="s">
        <v>103</v>
      </c>
      <c r="C72" s="4">
        <v>8</v>
      </c>
      <c r="D72" s="4" t="s">
        <v>171</v>
      </c>
      <c r="E72" s="4" t="s">
        <v>171</v>
      </c>
      <c r="F72" s="4">
        <f>VLOOKUP(B72,Catalogue!$A$1:$F$51,5,FALSE)</f>
        <v>16</v>
      </c>
      <c r="G72" s="4">
        <f>VLOOKUP(B72,Catalogue!$A$1:$F$51,6,FALSE)</f>
        <v>18.240000000000002</v>
      </c>
      <c r="H72" s="5">
        <f t="shared" si="3"/>
        <v>128</v>
      </c>
      <c r="I72" s="5">
        <f t="shared" si="4"/>
        <v>145.92000000000002</v>
      </c>
      <c r="J72" s="5">
        <f t="shared" si="5"/>
        <v>17.920000000000016</v>
      </c>
    </row>
    <row r="73" spans="1:10" x14ac:dyDescent="0.35">
      <c r="A73" s="8">
        <v>44998</v>
      </c>
      <c r="B73" s="6" t="s">
        <v>56</v>
      </c>
      <c r="C73" s="6">
        <v>6</v>
      </c>
      <c r="D73" s="6" t="s">
        <v>170</v>
      </c>
      <c r="E73" s="6" t="s">
        <v>172</v>
      </c>
      <c r="F73" s="4">
        <f>VLOOKUP(B73,Catalogue!$A$1:$F$51,5,FALSE)</f>
        <v>71</v>
      </c>
      <c r="G73" s="4">
        <f>VLOOKUP(B73,Catalogue!$A$1:$F$51,6,FALSE)</f>
        <v>79.52</v>
      </c>
      <c r="H73" s="5">
        <f t="shared" si="3"/>
        <v>426</v>
      </c>
      <c r="I73" s="5">
        <f t="shared" si="4"/>
        <v>477.12</v>
      </c>
      <c r="J73" s="5">
        <f t="shared" si="5"/>
        <v>51.120000000000005</v>
      </c>
    </row>
    <row r="74" spans="1:10" x14ac:dyDescent="0.35">
      <c r="A74" s="7">
        <v>44999</v>
      </c>
      <c r="B74" s="4" t="s">
        <v>108</v>
      </c>
      <c r="C74" s="4">
        <v>1</v>
      </c>
      <c r="D74" s="4" t="s">
        <v>170</v>
      </c>
      <c r="E74" s="4" t="s">
        <v>172</v>
      </c>
      <c r="F74" s="4">
        <f>VLOOKUP(B74,Catalogue!$A$1:$F$51,5,FALSE)</f>
        <v>123</v>
      </c>
      <c r="G74" s="4">
        <f>VLOOKUP(B74,Catalogue!$A$1:$F$51,6,FALSE)</f>
        <v>173.43</v>
      </c>
      <c r="H74" s="5">
        <f t="shared" si="3"/>
        <v>123</v>
      </c>
      <c r="I74" s="5">
        <f t="shared" si="4"/>
        <v>173.43</v>
      </c>
      <c r="J74" s="5">
        <f t="shared" si="5"/>
        <v>50.430000000000007</v>
      </c>
    </row>
    <row r="75" spans="1:10" x14ac:dyDescent="0.35">
      <c r="A75" s="8">
        <v>45000</v>
      </c>
      <c r="B75" s="6" t="s">
        <v>91</v>
      </c>
      <c r="C75" s="6">
        <v>13</v>
      </c>
      <c r="D75" s="6" t="s">
        <v>171</v>
      </c>
      <c r="E75" s="6" t="s">
        <v>171</v>
      </c>
      <c r="F75" s="4">
        <f>VLOOKUP(B75,Catalogue!$A$1:$F$51,5,FALSE)</f>
        <v>71</v>
      </c>
      <c r="G75" s="4">
        <f>VLOOKUP(B75,Catalogue!$A$1:$F$51,6,FALSE)</f>
        <v>95.85</v>
      </c>
      <c r="H75" s="5">
        <f t="shared" si="3"/>
        <v>923</v>
      </c>
      <c r="I75" s="5">
        <f t="shared" si="4"/>
        <v>1246.05</v>
      </c>
      <c r="J75" s="5">
        <f t="shared" si="5"/>
        <v>323.04999999999995</v>
      </c>
    </row>
    <row r="76" spans="1:10" x14ac:dyDescent="0.35">
      <c r="A76" s="7">
        <v>45001</v>
      </c>
      <c r="B76" s="4" t="s">
        <v>79</v>
      </c>
      <c r="C76" s="4">
        <v>16</v>
      </c>
      <c r="D76" s="4" t="s">
        <v>174</v>
      </c>
      <c r="E76" s="4" t="s">
        <v>172</v>
      </c>
      <c r="F76" s="4">
        <f>VLOOKUP(B76,Catalogue!$A$1:$F$51,5,FALSE)</f>
        <v>12</v>
      </c>
      <c r="G76" s="4">
        <f>VLOOKUP(B76,Catalogue!$A$1:$F$51,6,FALSE)</f>
        <v>16.920000000000002</v>
      </c>
      <c r="H76" s="5">
        <f t="shared" si="3"/>
        <v>192</v>
      </c>
      <c r="I76" s="5">
        <f t="shared" si="4"/>
        <v>270.72000000000003</v>
      </c>
      <c r="J76" s="5">
        <f t="shared" si="5"/>
        <v>78.720000000000027</v>
      </c>
    </row>
    <row r="77" spans="1:10" x14ac:dyDescent="0.35">
      <c r="A77" s="8">
        <v>45002</v>
      </c>
      <c r="B77" s="6" t="s">
        <v>82</v>
      </c>
      <c r="C77" s="6">
        <v>4</v>
      </c>
      <c r="D77" s="6" t="s">
        <v>174</v>
      </c>
      <c r="E77" s="6" t="s">
        <v>171</v>
      </c>
      <c r="F77" s="4">
        <f>VLOOKUP(B77,Catalogue!$A$1:$F$51,5,FALSE)</f>
        <v>98</v>
      </c>
      <c r="G77" s="4">
        <f>VLOOKUP(B77,Catalogue!$A$1:$F$51,6,FALSE)</f>
        <v>161.69999999999999</v>
      </c>
      <c r="H77" s="5">
        <f t="shared" si="3"/>
        <v>392</v>
      </c>
      <c r="I77" s="5">
        <f t="shared" si="4"/>
        <v>646.79999999999995</v>
      </c>
      <c r="J77" s="5">
        <f t="shared" si="5"/>
        <v>254.79999999999995</v>
      </c>
    </row>
    <row r="78" spans="1:10" x14ac:dyDescent="0.35">
      <c r="A78" s="7">
        <v>45003</v>
      </c>
      <c r="B78" s="4" t="s">
        <v>108</v>
      </c>
      <c r="C78" s="4">
        <v>19</v>
      </c>
      <c r="D78" s="4" t="s">
        <v>171</v>
      </c>
      <c r="E78" s="4" t="s">
        <v>172</v>
      </c>
      <c r="F78" s="4">
        <f>VLOOKUP(B78,Catalogue!$A$1:$F$51,5,FALSE)</f>
        <v>123</v>
      </c>
      <c r="G78" s="4">
        <f>VLOOKUP(B78,Catalogue!$A$1:$F$51,6,FALSE)</f>
        <v>173.43</v>
      </c>
      <c r="H78" s="5">
        <f t="shared" si="3"/>
        <v>2337</v>
      </c>
      <c r="I78" s="5">
        <f t="shared" si="4"/>
        <v>3295.17</v>
      </c>
      <c r="J78" s="5">
        <f t="shared" si="5"/>
        <v>958.17000000000007</v>
      </c>
    </row>
    <row r="79" spans="1:10" x14ac:dyDescent="0.35">
      <c r="A79" s="8">
        <v>45004</v>
      </c>
      <c r="B79" s="6" t="s">
        <v>10</v>
      </c>
      <c r="C79" s="6">
        <v>4</v>
      </c>
      <c r="D79" s="6" t="s">
        <v>170</v>
      </c>
      <c r="E79" s="6" t="s">
        <v>171</v>
      </c>
      <c r="F79" s="4">
        <f>VLOOKUP(B79,Catalogue!$A$1:$F$51,5,FALSE)</f>
        <v>105</v>
      </c>
      <c r="G79" s="4">
        <f>VLOOKUP(B79,Catalogue!$A$1:$F$51,6,FALSE)</f>
        <v>117.6</v>
      </c>
      <c r="H79" s="5">
        <f t="shared" si="3"/>
        <v>420</v>
      </c>
      <c r="I79" s="5">
        <f t="shared" si="4"/>
        <v>470.4</v>
      </c>
      <c r="J79" s="5">
        <f t="shared" si="5"/>
        <v>50.399999999999977</v>
      </c>
    </row>
    <row r="80" spans="1:10" x14ac:dyDescent="0.35">
      <c r="A80" s="7">
        <v>45005</v>
      </c>
      <c r="B80" s="4" t="s">
        <v>22</v>
      </c>
      <c r="C80" s="4">
        <v>8</v>
      </c>
      <c r="D80" s="4" t="s">
        <v>170</v>
      </c>
      <c r="E80" s="4" t="s">
        <v>172</v>
      </c>
      <c r="F80" s="4">
        <f>VLOOKUP(B80,Catalogue!$A$1:$F$51,5,FALSE)</f>
        <v>124</v>
      </c>
      <c r="G80" s="4">
        <f>VLOOKUP(B80,Catalogue!$A$1:$F$51,6,FALSE)</f>
        <v>204.60000000000002</v>
      </c>
      <c r="H80" s="5">
        <f t="shared" si="3"/>
        <v>992</v>
      </c>
      <c r="I80" s="5">
        <f t="shared" si="4"/>
        <v>1636.8000000000002</v>
      </c>
      <c r="J80" s="5">
        <f t="shared" si="5"/>
        <v>644.80000000000018</v>
      </c>
    </row>
    <row r="81" spans="1:10" x14ac:dyDescent="0.35">
      <c r="A81" s="8">
        <v>45006</v>
      </c>
      <c r="B81" s="6" t="s">
        <v>16</v>
      </c>
      <c r="C81" s="6">
        <v>9</v>
      </c>
      <c r="D81" s="6" t="s">
        <v>171</v>
      </c>
      <c r="E81" s="6" t="s">
        <v>172</v>
      </c>
      <c r="F81" s="4">
        <f>VLOOKUP(B81,Catalogue!$A$1:$F$51,5,FALSE)</f>
        <v>71</v>
      </c>
      <c r="G81" s="4">
        <f>VLOOKUP(B81,Catalogue!$A$1:$F$51,6,FALSE)</f>
        <v>80.23</v>
      </c>
      <c r="H81" s="5">
        <f t="shared" si="3"/>
        <v>639</v>
      </c>
      <c r="I81" s="5">
        <f t="shared" si="4"/>
        <v>722.07</v>
      </c>
      <c r="J81" s="5">
        <f t="shared" si="5"/>
        <v>83.07000000000005</v>
      </c>
    </row>
    <row r="82" spans="1:10" x14ac:dyDescent="0.35">
      <c r="A82" s="7">
        <v>45007</v>
      </c>
      <c r="B82" s="4" t="s">
        <v>61</v>
      </c>
      <c r="C82" s="4">
        <v>14</v>
      </c>
      <c r="D82" s="4" t="s">
        <v>170</v>
      </c>
      <c r="E82" s="4" t="s">
        <v>171</v>
      </c>
      <c r="F82" s="4">
        <f>VLOOKUP(B82,Catalogue!$A$1:$F$51,5,FALSE)</f>
        <v>124</v>
      </c>
      <c r="G82" s="4">
        <f>VLOOKUP(B82,Catalogue!$A$1:$F$51,6,FALSE)</f>
        <v>167.4</v>
      </c>
      <c r="H82" s="5">
        <f t="shared" si="3"/>
        <v>1736</v>
      </c>
      <c r="I82" s="5">
        <f t="shared" si="4"/>
        <v>2343.6</v>
      </c>
      <c r="J82" s="5">
        <f t="shared" si="5"/>
        <v>607.59999999999991</v>
      </c>
    </row>
    <row r="83" spans="1:10" x14ac:dyDescent="0.35">
      <c r="A83" s="8">
        <v>45008</v>
      </c>
      <c r="B83" s="6" t="s">
        <v>79</v>
      </c>
      <c r="C83" s="6">
        <v>19</v>
      </c>
      <c r="D83" s="6" t="s">
        <v>170</v>
      </c>
      <c r="E83" s="6" t="s">
        <v>172</v>
      </c>
      <c r="F83" s="4">
        <f>VLOOKUP(B83,Catalogue!$A$1:$F$51,5,FALSE)</f>
        <v>12</v>
      </c>
      <c r="G83" s="4">
        <f>VLOOKUP(B83,Catalogue!$A$1:$F$51,6,FALSE)</f>
        <v>16.920000000000002</v>
      </c>
      <c r="H83" s="5">
        <f t="shared" si="3"/>
        <v>228</v>
      </c>
      <c r="I83" s="5">
        <f t="shared" si="4"/>
        <v>321.48</v>
      </c>
      <c r="J83" s="5">
        <f t="shared" si="5"/>
        <v>93.480000000000018</v>
      </c>
    </row>
    <row r="84" spans="1:10" x14ac:dyDescent="0.35">
      <c r="A84" s="7">
        <v>45009</v>
      </c>
      <c r="B84" s="4" t="s">
        <v>53</v>
      </c>
      <c r="C84" s="4">
        <v>18</v>
      </c>
      <c r="D84" s="4" t="s">
        <v>171</v>
      </c>
      <c r="E84" s="4" t="s">
        <v>172</v>
      </c>
      <c r="F84" s="4">
        <f>VLOOKUP(B84,Catalogue!$A$1:$F$51,5,FALSE)</f>
        <v>44</v>
      </c>
      <c r="G84" s="4">
        <f>VLOOKUP(B84,Catalogue!$A$1:$F$51,6,FALSE)</f>
        <v>72.599999999999994</v>
      </c>
      <c r="H84" s="5">
        <f t="shared" si="3"/>
        <v>792</v>
      </c>
      <c r="I84" s="5">
        <f t="shared" si="4"/>
        <v>1306.8</v>
      </c>
      <c r="J84" s="5">
        <f t="shared" si="5"/>
        <v>514.79999999999995</v>
      </c>
    </row>
    <row r="85" spans="1:10" x14ac:dyDescent="0.35">
      <c r="A85" s="8">
        <v>45010</v>
      </c>
      <c r="B85" s="6" t="s">
        <v>120</v>
      </c>
      <c r="C85" s="6">
        <v>4</v>
      </c>
      <c r="D85" s="6" t="s">
        <v>174</v>
      </c>
      <c r="E85" s="6" t="s">
        <v>171</v>
      </c>
      <c r="F85" s="4">
        <f>VLOOKUP(B85,Catalogue!$A$1:$F$51,5,FALSE)</f>
        <v>98</v>
      </c>
      <c r="G85" s="4">
        <f>VLOOKUP(B85,Catalogue!$A$1:$F$51,6,FALSE)</f>
        <v>132.30000000000001</v>
      </c>
      <c r="H85" s="5">
        <f t="shared" si="3"/>
        <v>392</v>
      </c>
      <c r="I85" s="5">
        <f t="shared" si="4"/>
        <v>529.20000000000005</v>
      </c>
      <c r="J85" s="5">
        <f t="shared" si="5"/>
        <v>137.20000000000005</v>
      </c>
    </row>
    <row r="86" spans="1:10" x14ac:dyDescent="0.35">
      <c r="A86" s="7">
        <v>45011</v>
      </c>
      <c r="B86" s="4" t="s">
        <v>63</v>
      </c>
      <c r="C86" s="4">
        <v>12</v>
      </c>
      <c r="D86" s="4" t="s">
        <v>174</v>
      </c>
      <c r="E86" s="4" t="s">
        <v>172</v>
      </c>
      <c r="F86" s="4">
        <f>VLOOKUP(B86,Catalogue!$A$1:$F$51,5,FALSE)</f>
        <v>10</v>
      </c>
      <c r="G86" s="4">
        <f>VLOOKUP(B86,Catalogue!$A$1:$F$51,6,FALSE)</f>
        <v>14.600000000000001</v>
      </c>
      <c r="H86" s="5">
        <f t="shared" si="3"/>
        <v>120</v>
      </c>
      <c r="I86" s="5">
        <f t="shared" si="4"/>
        <v>175.20000000000002</v>
      </c>
      <c r="J86" s="5">
        <f t="shared" si="5"/>
        <v>55.200000000000017</v>
      </c>
    </row>
    <row r="87" spans="1:10" x14ac:dyDescent="0.35">
      <c r="A87" s="8">
        <v>45012</v>
      </c>
      <c r="B87" s="6" t="s">
        <v>91</v>
      </c>
      <c r="C87" s="6">
        <v>18</v>
      </c>
      <c r="D87" s="6" t="s">
        <v>171</v>
      </c>
      <c r="E87" s="6" t="s">
        <v>171</v>
      </c>
      <c r="F87" s="4">
        <f>VLOOKUP(B87,Catalogue!$A$1:$F$51,5,FALSE)</f>
        <v>71</v>
      </c>
      <c r="G87" s="4">
        <f>VLOOKUP(B87,Catalogue!$A$1:$F$51,6,FALSE)</f>
        <v>95.85</v>
      </c>
      <c r="H87" s="5">
        <f t="shared" si="3"/>
        <v>1278</v>
      </c>
      <c r="I87" s="5">
        <f t="shared" si="4"/>
        <v>1725.3</v>
      </c>
      <c r="J87" s="5">
        <f t="shared" si="5"/>
        <v>447.29999999999995</v>
      </c>
    </row>
    <row r="88" spans="1:10" x14ac:dyDescent="0.35">
      <c r="A88" s="7">
        <v>45013</v>
      </c>
      <c r="B88" s="4" t="s">
        <v>66</v>
      </c>
      <c r="C88" s="4">
        <v>6</v>
      </c>
      <c r="D88" s="4" t="s">
        <v>170</v>
      </c>
      <c r="E88" s="4" t="s">
        <v>172</v>
      </c>
      <c r="F88" s="4">
        <f>VLOOKUP(B88,Catalogue!$A$1:$F$51,5,FALSE)</f>
        <v>16</v>
      </c>
      <c r="G88" s="4">
        <f>VLOOKUP(B88,Catalogue!$A$1:$F$51,6,FALSE)</f>
        <v>21.12</v>
      </c>
      <c r="H88" s="5">
        <f t="shared" si="3"/>
        <v>96</v>
      </c>
      <c r="I88" s="5">
        <f t="shared" si="4"/>
        <v>126.72</v>
      </c>
      <c r="J88" s="5">
        <f t="shared" si="5"/>
        <v>30.72</v>
      </c>
    </row>
    <row r="89" spans="1:10" x14ac:dyDescent="0.35">
      <c r="A89" s="8">
        <v>45014</v>
      </c>
      <c r="B89" s="6" t="s">
        <v>114</v>
      </c>
      <c r="C89" s="6">
        <v>14</v>
      </c>
      <c r="D89" s="6" t="s">
        <v>170</v>
      </c>
      <c r="E89" s="6" t="s">
        <v>171</v>
      </c>
      <c r="F89" s="4">
        <f>VLOOKUP(B89,Catalogue!$A$1:$F$51,5,FALSE)</f>
        <v>12</v>
      </c>
      <c r="G89" s="4">
        <f>VLOOKUP(B89,Catalogue!$A$1:$F$51,6,FALSE)</f>
        <v>13.44</v>
      </c>
      <c r="H89" s="5">
        <f t="shared" si="3"/>
        <v>168</v>
      </c>
      <c r="I89" s="5">
        <f t="shared" si="4"/>
        <v>188.16</v>
      </c>
      <c r="J89" s="5">
        <f t="shared" si="5"/>
        <v>20.159999999999997</v>
      </c>
    </row>
    <row r="90" spans="1:10" x14ac:dyDescent="0.35">
      <c r="A90" s="7">
        <v>45015</v>
      </c>
      <c r="B90" s="4" t="s">
        <v>50</v>
      </c>
      <c r="C90" s="4">
        <v>13</v>
      </c>
      <c r="D90" s="4" t="s">
        <v>171</v>
      </c>
      <c r="E90" s="4" t="s">
        <v>172</v>
      </c>
      <c r="F90" s="4">
        <f>VLOOKUP(B90,Catalogue!$A$1:$F$51,5,FALSE)</f>
        <v>105</v>
      </c>
      <c r="G90" s="4">
        <f>VLOOKUP(B90,Catalogue!$A$1:$F$51,6,FALSE)</f>
        <v>148.05000000000001</v>
      </c>
      <c r="H90" s="5">
        <f t="shared" si="3"/>
        <v>1365</v>
      </c>
      <c r="I90" s="5">
        <f t="shared" si="4"/>
        <v>1924.65</v>
      </c>
      <c r="J90" s="5">
        <f t="shared" si="5"/>
        <v>559.65000000000009</v>
      </c>
    </row>
    <row r="91" spans="1:10" x14ac:dyDescent="0.35">
      <c r="A91" s="8">
        <v>45016</v>
      </c>
      <c r="B91" s="6" t="s">
        <v>85</v>
      </c>
      <c r="C91" s="6">
        <v>17</v>
      </c>
      <c r="D91" s="6" t="s">
        <v>170</v>
      </c>
      <c r="E91" s="6" t="s">
        <v>172</v>
      </c>
      <c r="F91" s="4">
        <f>VLOOKUP(B91,Catalogue!$A$1:$F$51,5,FALSE)</f>
        <v>105</v>
      </c>
      <c r="G91" s="4">
        <f>VLOOKUP(B91,Catalogue!$A$1:$F$51,6,FALSE)</f>
        <v>117.6</v>
      </c>
      <c r="H91" s="5">
        <f t="shared" si="3"/>
        <v>1785</v>
      </c>
      <c r="I91" s="5">
        <f t="shared" si="4"/>
        <v>1999.1999999999998</v>
      </c>
      <c r="J91" s="5">
        <f t="shared" si="5"/>
        <v>214.19999999999982</v>
      </c>
    </row>
    <row r="92" spans="1:10" x14ac:dyDescent="0.35">
      <c r="A92" s="7">
        <v>45017</v>
      </c>
      <c r="B92" s="4" t="s">
        <v>70</v>
      </c>
      <c r="C92" s="4">
        <v>13</v>
      </c>
      <c r="D92" s="4" t="s">
        <v>170</v>
      </c>
      <c r="E92" s="4" t="s">
        <v>171</v>
      </c>
      <c r="F92" s="4">
        <f>VLOOKUP(B92,Catalogue!$A$1:$F$51,5,FALSE)</f>
        <v>10</v>
      </c>
      <c r="G92" s="4">
        <f>VLOOKUP(B92,Catalogue!$A$1:$F$51,6,FALSE)</f>
        <v>11.2</v>
      </c>
      <c r="H92" s="5">
        <f t="shared" si="3"/>
        <v>130</v>
      </c>
      <c r="I92" s="5">
        <f t="shared" si="4"/>
        <v>145.6</v>
      </c>
      <c r="J92" s="5">
        <f t="shared" si="5"/>
        <v>15.599999999999994</v>
      </c>
    </row>
    <row r="93" spans="1:10" x14ac:dyDescent="0.35">
      <c r="A93" s="8">
        <v>45018</v>
      </c>
      <c r="B93" s="6" t="s">
        <v>114</v>
      </c>
      <c r="C93" s="6">
        <v>19</v>
      </c>
      <c r="D93" s="6" t="s">
        <v>171</v>
      </c>
      <c r="E93" s="6" t="s">
        <v>172</v>
      </c>
      <c r="F93" s="4">
        <f>VLOOKUP(B93,Catalogue!$A$1:$F$51,5,FALSE)</f>
        <v>12</v>
      </c>
      <c r="G93" s="4">
        <f>VLOOKUP(B93,Catalogue!$A$1:$F$51,6,FALSE)</f>
        <v>13.44</v>
      </c>
      <c r="H93" s="5">
        <f t="shared" si="3"/>
        <v>228</v>
      </c>
      <c r="I93" s="5">
        <f t="shared" si="4"/>
        <v>255.35999999999999</v>
      </c>
      <c r="J93" s="5">
        <f t="shared" si="5"/>
        <v>27.359999999999985</v>
      </c>
    </row>
    <row r="94" spans="1:10" x14ac:dyDescent="0.35">
      <c r="A94" s="7">
        <v>45019</v>
      </c>
      <c r="B94" s="4" t="s">
        <v>47</v>
      </c>
      <c r="C94" s="4">
        <v>11</v>
      </c>
      <c r="D94" s="4" t="s">
        <v>174</v>
      </c>
      <c r="E94" s="4" t="s">
        <v>172</v>
      </c>
      <c r="F94" s="4">
        <f>VLOOKUP(B94,Catalogue!$A$1:$F$51,5,FALSE)</f>
        <v>98</v>
      </c>
      <c r="G94" s="4">
        <f>VLOOKUP(B94,Catalogue!$A$1:$F$51,6,FALSE)</f>
        <v>110.74</v>
      </c>
      <c r="H94" s="5">
        <f t="shared" si="3"/>
        <v>1078</v>
      </c>
      <c r="I94" s="5">
        <f t="shared" si="4"/>
        <v>1218.1399999999999</v>
      </c>
      <c r="J94" s="5">
        <f t="shared" si="5"/>
        <v>140.13999999999987</v>
      </c>
    </row>
    <row r="95" spans="1:10" x14ac:dyDescent="0.35">
      <c r="A95" s="8">
        <v>45020</v>
      </c>
      <c r="B95" s="6" t="s">
        <v>91</v>
      </c>
      <c r="C95" s="6">
        <v>15</v>
      </c>
      <c r="D95" s="6" t="s">
        <v>174</v>
      </c>
      <c r="E95" s="6" t="s">
        <v>171</v>
      </c>
      <c r="F95" s="4">
        <f>VLOOKUP(B95,Catalogue!$A$1:$F$51,5,FALSE)</f>
        <v>71</v>
      </c>
      <c r="G95" s="4">
        <f>VLOOKUP(B95,Catalogue!$A$1:$F$51,6,FALSE)</f>
        <v>95.85</v>
      </c>
      <c r="H95" s="5">
        <f t="shared" si="3"/>
        <v>1065</v>
      </c>
      <c r="I95" s="5">
        <f t="shared" si="4"/>
        <v>1437.75</v>
      </c>
      <c r="J95" s="5">
        <f t="shared" si="5"/>
        <v>372.75</v>
      </c>
    </row>
    <row r="96" spans="1:10" x14ac:dyDescent="0.35">
      <c r="A96" s="7">
        <v>45021</v>
      </c>
      <c r="B96" s="4" t="s">
        <v>61</v>
      </c>
      <c r="C96" s="4">
        <v>11</v>
      </c>
      <c r="D96" s="4" t="s">
        <v>171</v>
      </c>
      <c r="E96" s="4" t="s">
        <v>172</v>
      </c>
      <c r="F96" s="4">
        <f>VLOOKUP(B96,Catalogue!$A$1:$F$51,5,FALSE)</f>
        <v>124</v>
      </c>
      <c r="G96" s="4">
        <f>VLOOKUP(B96,Catalogue!$A$1:$F$51,6,FALSE)</f>
        <v>167.4</v>
      </c>
      <c r="H96" s="5">
        <f t="shared" si="3"/>
        <v>1364</v>
      </c>
      <c r="I96" s="5">
        <f t="shared" si="4"/>
        <v>1841.4</v>
      </c>
      <c r="J96" s="5">
        <f t="shared" si="5"/>
        <v>477.40000000000009</v>
      </c>
    </row>
    <row r="97" spans="1:10" x14ac:dyDescent="0.35">
      <c r="A97" s="8">
        <v>45022</v>
      </c>
      <c r="B97" s="6" t="s">
        <v>28</v>
      </c>
      <c r="C97" s="6">
        <v>7</v>
      </c>
      <c r="D97" s="6" t="s">
        <v>170</v>
      </c>
      <c r="E97" s="6" t="s">
        <v>171</v>
      </c>
      <c r="F97" s="4">
        <f>VLOOKUP(B97,Catalogue!$A$1:$F$51,5,FALSE)</f>
        <v>16</v>
      </c>
      <c r="G97" s="4">
        <f>VLOOKUP(B97,Catalogue!$A$1:$F$51,6,FALSE)</f>
        <v>17.600000000000001</v>
      </c>
      <c r="H97" s="5">
        <f t="shared" si="3"/>
        <v>112</v>
      </c>
      <c r="I97" s="5">
        <f t="shared" si="4"/>
        <v>123.20000000000002</v>
      </c>
      <c r="J97" s="5">
        <f t="shared" si="5"/>
        <v>11.200000000000017</v>
      </c>
    </row>
    <row r="98" spans="1:10" x14ac:dyDescent="0.35">
      <c r="A98" s="7">
        <v>45023</v>
      </c>
      <c r="B98" s="4" t="s">
        <v>120</v>
      </c>
      <c r="C98" s="4">
        <v>10</v>
      </c>
      <c r="D98" s="4" t="s">
        <v>170</v>
      </c>
      <c r="E98" s="4" t="s">
        <v>172</v>
      </c>
      <c r="F98" s="4">
        <f>VLOOKUP(B98,Catalogue!$A$1:$F$51,5,FALSE)</f>
        <v>98</v>
      </c>
      <c r="G98" s="4">
        <f>VLOOKUP(B98,Catalogue!$A$1:$F$51,6,FALSE)</f>
        <v>132.30000000000001</v>
      </c>
      <c r="H98" s="5">
        <f t="shared" si="3"/>
        <v>980</v>
      </c>
      <c r="I98" s="5">
        <f t="shared" si="4"/>
        <v>1323</v>
      </c>
      <c r="J98" s="5">
        <f t="shared" si="5"/>
        <v>343</v>
      </c>
    </row>
    <row r="99" spans="1:10" x14ac:dyDescent="0.35">
      <c r="A99" s="8">
        <v>45024</v>
      </c>
      <c r="B99" s="6" t="s">
        <v>103</v>
      </c>
      <c r="C99" s="6">
        <v>7</v>
      </c>
      <c r="D99" s="6" t="s">
        <v>171</v>
      </c>
      <c r="E99" s="6" t="s">
        <v>171</v>
      </c>
      <c r="F99" s="4">
        <f>VLOOKUP(B99,Catalogue!$A$1:$F$51,5,FALSE)</f>
        <v>16</v>
      </c>
      <c r="G99" s="4">
        <f>VLOOKUP(B99,Catalogue!$A$1:$F$51,6,FALSE)</f>
        <v>18.240000000000002</v>
      </c>
      <c r="H99" s="5">
        <f t="shared" si="3"/>
        <v>112</v>
      </c>
      <c r="I99" s="5">
        <f t="shared" si="4"/>
        <v>127.68</v>
      </c>
      <c r="J99" s="5">
        <f t="shared" si="5"/>
        <v>15.680000000000007</v>
      </c>
    </row>
    <row r="100" spans="1:10" x14ac:dyDescent="0.35">
      <c r="A100" s="7">
        <v>45025</v>
      </c>
      <c r="B100" s="4" t="s">
        <v>105</v>
      </c>
      <c r="C100" s="4">
        <v>4</v>
      </c>
      <c r="D100" s="4" t="s">
        <v>170</v>
      </c>
      <c r="E100" s="4" t="s">
        <v>172</v>
      </c>
      <c r="F100" s="4">
        <f>VLOOKUP(B100,Catalogue!$A$1:$F$51,5,FALSE)</f>
        <v>10</v>
      </c>
      <c r="G100" s="4">
        <f>VLOOKUP(B100,Catalogue!$A$1:$F$51,6,FALSE)</f>
        <v>11.3</v>
      </c>
      <c r="H100" s="5">
        <f t="shared" si="3"/>
        <v>40</v>
      </c>
      <c r="I100" s="5">
        <f t="shared" si="4"/>
        <v>45.2</v>
      </c>
      <c r="J100" s="5">
        <f t="shared" si="5"/>
        <v>5.2000000000000028</v>
      </c>
    </row>
    <row r="101" spans="1:10" x14ac:dyDescent="0.35">
      <c r="A101" s="8">
        <v>45026</v>
      </c>
      <c r="B101" s="6" t="s">
        <v>34</v>
      </c>
      <c r="C101" s="6">
        <v>6</v>
      </c>
      <c r="D101" s="6" t="s">
        <v>170</v>
      </c>
      <c r="E101" s="6" t="s">
        <v>172</v>
      </c>
      <c r="F101" s="4">
        <f>VLOOKUP(B101,Catalogue!$A$1:$F$51,5,FALSE)</f>
        <v>123</v>
      </c>
      <c r="G101" s="4">
        <f>VLOOKUP(B101,Catalogue!$A$1:$F$51,6,FALSE)</f>
        <v>179.58</v>
      </c>
      <c r="H101" s="5">
        <f t="shared" si="3"/>
        <v>738</v>
      </c>
      <c r="I101" s="5">
        <f t="shared" si="4"/>
        <v>1077.48</v>
      </c>
      <c r="J101" s="5">
        <f t="shared" si="5"/>
        <v>339.48</v>
      </c>
    </row>
    <row r="102" spans="1:10" x14ac:dyDescent="0.35">
      <c r="A102" s="7">
        <v>45027</v>
      </c>
      <c r="B102" s="4" t="s">
        <v>6</v>
      </c>
      <c r="C102" s="4">
        <v>4</v>
      </c>
      <c r="D102" s="4" t="s">
        <v>171</v>
      </c>
      <c r="E102" s="4" t="s">
        <v>171</v>
      </c>
      <c r="F102" s="4">
        <f>VLOOKUP(B102,Catalogue!$A$1:$F$51,5,FALSE)</f>
        <v>98</v>
      </c>
      <c r="G102" s="4">
        <f>VLOOKUP(B102,Catalogue!$A$1:$F$51,6,FALSE)</f>
        <v>129.36000000000001</v>
      </c>
      <c r="H102" s="5">
        <f t="shared" si="3"/>
        <v>392</v>
      </c>
      <c r="I102" s="5">
        <f t="shared" si="4"/>
        <v>517.44000000000005</v>
      </c>
      <c r="J102" s="5">
        <f t="shared" si="5"/>
        <v>125.44000000000005</v>
      </c>
    </row>
    <row r="103" spans="1:10" x14ac:dyDescent="0.35">
      <c r="A103" s="8">
        <v>45028</v>
      </c>
      <c r="B103" s="6" t="s">
        <v>151</v>
      </c>
      <c r="C103" s="6">
        <v>9</v>
      </c>
      <c r="D103" s="6" t="s">
        <v>174</v>
      </c>
      <c r="E103" s="6" t="s">
        <v>172</v>
      </c>
      <c r="F103" s="4">
        <f>VLOOKUP(B103,Catalogue!$A$1:$F$51,5,FALSE)</f>
        <v>136</v>
      </c>
      <c r="G103" s="4">
        <f>VLOOKUP(B103,Catalogue!$A$1:$F$51,6,FALSE)</f>
        <v>183.6</v>
      </c>
      <c r="H103" s="5">
        <f t="shared" si="3"/>
        <v>1224</v>
      </c>
      <c r="I103" s="5">
        <f t="shared" si="4"/>
        <v>1652.3999999999999</v>
      </c>
      <c r="J103" s="5">
        <f t="shared" si="5"/>
        <v>428.39999999999986</v>
      </c>
    </row>
    <row r="104" spans="1:10" x14ac:dyDescent="0.35">
      <c r="A104" s="7">
        <v>45029</v>
      </c>
      <c r="B104" s="4" t="s">
        <v>28</v>
      </c>
      <c r="C104" s="4">
        <v>9</v>
      </c>
      <c r="D104" s="4" t="s">
        <v>174</v>
      </c>
      <c r="E104" s="4" t="s">
        <v>172</v>
      </c>
      <c r="F104" s="4">
        <f>VLOOKUP(B104,Catalogue!$A$1:$F$51,5,FALSE)</f>
        <v>16</v>
      </c>
      <c r="G104" s="4">
        <f>VLOOKUP(B104,Catalogue!$A$1:$F$51,6,FALSE)</f>
        <v>17.600000000000001</v>
      </c>
      <c r="H104" s="5">
        <f t="shared" si="3"/>
        <v>144</v>
      </c>
      <c r="I104" s="5">
        <f t="shared" si="4"/>
        <v>158.4</v>
      </c>
      <c r="J104" s="5">
        <f t="shared" si="5"/>
        <v>14.400000000000006</v>
      </c>
    </row>
    <row r="105" spans="1:10" x14ac:dyDescent="0.35">
      <c r="A105" s="8">
        <v>45030</v>
      </c>
      <c r="B105" s="6" t="s">
        <v>79</v>
      </c>
      <c r="C105" s="6">
        <v>2</v>
      </c>
      <c r="D105" s="6" t="s">
        <v>171</v>
      </c>
      <c r="E105" s="6" t="s">
        <v>171</v>
      </c>
      <c r="F105" s="4">
        <f>VLOOKUP(B105,Catalogue!$A$1:$F$51,5,FALSE)</f>
        <v>12</v>
      </c>
      <c r="G105" s="4">
        <f>VLOOKUP(B105,Catalogue!$A$1:$F$51,6,FALSE)</f>
        <v>16.920000000000002</v>
      </c>
      <c r="H105" s="5">
        <f t="shared" si="3"/>
        <v>24</v>
      </c>
      <c r="I105" s="5">
        <f t="shared" si="4"/>
        <v>33.840000000000003</v>
      </c>
      <c r="J105" s="5">
        <f t="shared" si="5"/>
        <v>9.8400000000000034</v>
      </c>
    </row>
    <row r="106" spans="1:10" x14ac:dyDescent="0.35">
      <c r="A106" s="7">
        <v>45031</v>
      </c>
      <c r="B106" s="4" t="s">
        <v>79</v>
      </c>
      <c r="C106" s="4">
        <v>15</v>
      </c>
      <c r="D106" s="4" t="s">
        <v>170</v>
      </c>
      <c r="E106" s="4" t="s">
        <v>172</v>
      </c>
      <c r="F106" s="4">
        <f>VLOOKUP(B106,Catalogue!$A$1:$F$51,5,FALSE)</f>
        <v>12</v>
      </c>
      <c r="G106" s="4">
        <f>VLOOKUP(B106,Catalogue!$A$1:$F$51,6,FALSE)</f>
        <v>16.920000000000002</v>
      </c>
      <c r="H106" s="5">
        <f t="shared" si="3"/>
        <v>180</v>
      </c>
      <c r="I106" s="5">
        <f t="shared" si="4"/>
        <v>253.8</v>
      </c>
      <c r="J106" s="5">
        <f t="shared" si="5"/>
        <v>73.800000000000011</v>
      </c>
    </row>
    <row r="107" spans="1:10" x14ac:dyDescent="0.35">
      <c r="A107" s="8">
        <v>45032</v>
      </c>
      <c r="B107" s="6" t="s">
        <v>53</v>
      </c>
      <c r="C107" s="6">
        <v>3</v>
      </c>
      <c r="D107" s="6" t="s">
        <v>170</v>
      </c>
      <c r="E107" s="6" t="s">
        <v>171</v>
      </c>
      <c r="F107" s="4">
        <f>VLOOKUP(B107,Catalogue!$A$1:$F$51,5,FALSE)</f>
        <v>44</v>
      </c>
      <c r="G107" s="4">
        <f>VLOOKUP(B107,Catalogue!$A$1:$F$51,6,FALSE)</f>
        <v>72.599999999999994</v>
      </c>
      <c r="H107" s="5">
        <f t="shared" si="3"/>
        <v>132</v>
      </c>
      <c r="I107" s="5">
        <f t="shared" si="4"/>
        <v>217.79999999999998</v>
      </c>
      <c r="J107" s="5">
        <f t="shared" si="5"/>
        <v>85.799999999999983</v>
      </c>
    </row>
    <row r="108" spans="1:10" x14ac:dyDescent="0.35">
      <c r="A108" s="7">
        <v>45033</v>
      </c>
      <c r="B108" s="4" t="s">
        <v>53</v>
      </c>
      <c r="C108" s="4">
        <v>14</v>
      </c>
      <c r="D108" s="4" t="s">
        <v>171</v>
      </c>
      <c r="E108" s="4" t="s">
        <v>172</v>
      </c>
      <c r="F108" s="4">
        <f>VLOOKUP(B108,Catalogue!$A$1:$F$51,5,FALSE)</f>
        <v>44</v>
      </c>
      <c r="G108" s="4">
        <f>VLOOKUP(B108,Catalogue!$A$1:$F$51,6,FALSE)</f>
        <v>72.599999999999994</v>
      </c>
      <c r="H108" s="5">
        <f t="shared" si="3"/>
        <v>616</v>
      </c>
      <c r="I108" s="5">
        <f t="shared" si="4"/>
        <v>1016.3999999999999</v>
      </c>
      <c r="J108" s="5">
        <f t="shared" si="5"/>
        <v>400.39999999999986</v>
      </c>
    </row>
    <row r="109" spans="1:10" x14ac:dyDescent="0.35">
      <c r="A109" s="8">
        <v>45034</v>
      </c>
      <c r="B109" s="6" t="s">
        <v>151</v>
      </c>
      <c r="C109" s="6">
        <v>3</v>
      </c>
      <c r="D109" s="6" t="s">
        <v>170</v>
      </c>
      <c r="E109" s="6" t="s">
        <v>171</v>
      </c>
      <c r="F109" s="4">
        <f>VLOOKUP(B109,Catalogue!$A$1:$F$51,5,FALSE)</f>
        <v>136</v>
      </c>
      <c r="G109" s="4">
        <f>VLOOKUP(B109,Catalogue!$A$1:$F$51,6,FALSE)</f>
        <v>183.6</v>
      </c>
      <c r="H109" s="5">
        <f t="shared" si="3"/>
        <v>408</v>
      </c>
      <c r="I109" s="5">
        <f t="shared" si="4"/>
        <v>550.79999999999995</v>
      </c>
      <c r="J109" s="5">
        <f t="shared" si="5"/>
        <v>142.79999999999995</v>
      </c>
    </row>
    <row r="110" spans="1:10" x14ac:dyDescent="0.35">
      <c r="A110" s="7">
        <v>45035</v>
      </c>
      <c r="B110" s="4" t="s">
        <v>154</v>
      </c>
      <c r="C110" s="4">
        <v>19</v>
      </c>
      <c r="D110" s="4" t="s">
        <v>170</v>
      </c>
      <c r="E110" s="4" t="s">
        <v>172</v>
      </c>
      <c r="F110" s="4">
        <f>VLOOKUP(B110,Catalogue!$A$1:$F$51,5,FALSE)</f>
        <v>12</v>
      </c>
      <c r="G110" s="4">
        <f>VLOOKUP(B110,Catalogue!$A$1:$F$51,6,FALSE)</f>
        <v>17.52</v>
      </c>
      <c r="H110" s="5">
        <f t="shared" si="3"/>
        <v>228</v>
      </c>
      <c r="I110" s="5">
        <f t="shared" si="4"/>
        <v>332.88</v>
      </c>
      <c r="J110" s="5">
        <f t="shared" si="5"/>
        <v>104.88</v>
      </c>
    </row>
    <row r="111" spans="1:10" x14ac:dyDescent="0.35">
      <c r="A111" s="8">
        <v>45036</v>
      </c>
      <c r="B111" s="6" t="s">
        <v>19</v>
      </c>
      <c r="C111" s="6">
        <v>2</v>
      </c>
      <c r="D111" s="6" t="s">
        <v>171</v>
      </c>
      <c r="E111" s="6" t="s">
        <v>172</v>
      </c>
      <c r="F111" s="4">
        <f>VLOOKUP(B111,Catalogue!$A$1:$F$51,5,FALSE)</f>
        <v>133</v>
      </c>
      <c r="G111" s="4">
        <f>VLOOKUP(B111,Catalogue!$A$1:$F$51,6,FALSE)</f>
        <v>187.53</v>
      </c>
      <c r="H111" s="5">
        <f t="shared" si="3"/>
        <v>266</v>
      </c>
      <c r="I111" s="5">
        <f t="shared" si="4"/>
        <v>375.06</v>
      </c>
      <c r="J111" s="5">
        <f t="shared" si="5"/>
        <v>109.06</v>
      </c>
    </row>
    <row r="112" spans="1:10" x14ac:dyDescent="0.35">
      <c r="A112" s="7">
        <v>45037</v>
      </c>
      <c r="B112" s="4" t="s">
        <v>37</v>
      </c>
      <c r="C112" s="4">
        <v>8</v>
      </c>
      <c r="D112" s="4" t="s">
        <v>174</v>
      </c>
      <c r="E112" s="4" t="s">
        <v>171</v>
      </c>
      <c r="F112" s="4">
        <f>VLOOKUP(B112,Catalogue!$A$1:$F$51,5,FALSE)</f>
        <v>136</v>
      </c>
      <c r="G112" s="4">
        <f>VLOOKUP(B112,Catalogue!$A$1:$F$51,6,FALSE)</f>
        <v>179.52</v>
      </c>
      <c r="H112" s="5">
        <f t="shared" si="3"/>
        <v>1088</v>
      </c>
      <c r="I112" s="5">
        <f t="shared" si="4"/>
        <v>1436.16</v>
      </c>
      <c r="J112" s="5">
        <f t="shared" si="5"/>
        <v>348.16000000000008</v>
      </c>
    </row>
    <row r="113" spans="1:10" x14ac:dyDescent="0.35">
      <c r="A113" s="8">
        <v>45038</v>
      </c>
      <c r="B113" s="6" t="s">
        <v>148</v>
      </c>
      <c r="C113" s="6">
        <v>10</v>
      </c>
      <c r="D113" s="6" t="s">
        <v>174</v>
      </c>
      <c r="E113" s="6" t="s">
        <v>172</v>
      </c>
      <c r="F113" s="4">
        <f>VLOOKUP(B113,Catalogue!$A$1:$F$51,5,FALSE)</f>
        <v>123</v>
      </c>
      <c r="G113" s="4">
        <f>VLOOKUP(B113,Catalogue!$A$1:$F$51,6,FALSE)</f>
        <v>135.30000000000001</v>
      </c>
      <c r="H113" s="5">
        <f t="shared" si="3"/>
        <v>1230</v>
      </c>
      <c r="I113" s="5">
        <f t="shared" si="4"/>
        <v>1353</v>
      </c>
      <c r="J113" s="5">
        <f t="shared" si="5"/>
        <v>123</v>
      </c>
    </row>
    <row r="114" spans="1:10" x14ac:dyDescent="0.35">
      <c r="A114" s="7">
        <v>45039</v>
      </c>
      <c r="B114" s="4" t="s">
        <v>88</v>
      </c>
      <c r="C114" s="4">
        <v>12</v>
      </c>
      <c r="D114" s="4" t="s">
        <v>171</v>
      </c>
      <c r="E114" s="4" t="s">
        <v>172</v>
      </c>
      <c r="F114" s="4">
        <f>VLOOKUP(B114,Catalogue!$A$1:$F$51,5,FALSE)</f>
        <v>44</v>
      </c>
      <c r="G114" s="4">
        <f>VLOOKUP(B114,Catalogue!$A$1:$F$51,6,FALSE)</f>
        <v>48.4</v>
      </c>
      <c r="H114" s="5">
        <f t="shared" si="3"/>
        <v>528</v>
      </c>
      <c r="I114" s="5">
        <f t="shared" si="4"/>
        <v>580.79999999999995</v>
      </c>
      <c r="J114" s="5">
        <f t="shared" si="5"/>
        <v>52.799999999999955</v>
      </c>
    </row>
    <row r="115" spans="1:10" x14ac:dyDescent="0.35">
      <c r="A115" s="8">
        <v>45040</v>
      </c>
      <c r="B115" s="6" t="s">
        <v>96</v>
      </c>
      <c r="C115" s="6">
        <v>13</v>
      </c>
      <c r="D115" s="6" t="s">
        <v>170</v>
      </c>
      <c r="E115" s="6" t="s">
        <v>171</v>
      </c>
      <c r="F115" s="4">
        <f>VLOOKUP(B115,Catalogue!$A$1:$F$51,5,FALSE)</f>
        <v>124</v>
      </c>
      <c r="G115" s="4">
        <f>VLOOKUP(B115,Catalogue!$A$1:$F$51,6,FALSE)</f>
        <v>163.68</v>
      </c>
      <c r="H115" s="5">
        <f t="shared" si="3"/>
        <v>1612</v>
      </c>
      <c r="I115" s="5">
        <f t="shared" si="4"/>
        <v>2127.84</v>
      </c>
      <c r="J115" s="5">
        <f t="shared" si="5"/>
        <v>515.84000000000015</v>
      </c>
    </row>
    <row r="116" spans="1:10" x14ac:dyDescent="0.35">
      <c r="A116" s="7">
        <v>45041</v>
      </c>
      <c r="B116" s="4" t="s">
        <v>130</v>
      </c>
      <c r="C116" s="4">
        <v>12</v>
      </c>
      <c r="D116" s="4" t="s">
        <v>170</v>
      </c>
      <c r="E116" s="4" t="s">
        <v>172</v>
      </c>
      <c r="F116" s="4">
        <f>VLOOKUP(B116,Catalogue!$A$1:$F$51,5,FALSE)</f>
        <v>71</v>
      </c>
      <c r="G116" s="4">
        <f>VLOOKUP(B116,Catalogue!$A$1:$F$51,6,FALSE)</f>
        <v>79.52</v>
      </c>
      <c r="H116" s="5">
        <f t="shared" si="3"/>
        <v>852</v>
      </c>
      <c r="I116" s="5">
        <f t="shared" si="4"/>
        <v>954.24</v>
      </c>
      <c r="J116" s="5">
        <f t="shared" si="5"/>
        <v>102.24000000000001</v>
      </c>
    </row>
    <row r="117" spans="1:10" x14ac:dyDescent="0.35">
      <c r="A117" s="8">
        <v>45042</v>
      </c>
      <c r="B117" s="6" t="s">
        <v>63</v>
      </c>
      <c r="C117" s="6">
        <v>18</v>
      </c>
      <c r="D117" s="6" t="s">
        <v>171</v>
      </c>
      <c r="E117" s="6" t="s">
        <v>171</v>
      </c>
      <c r="F117" s="4">
        <f>VLOOKUP(B117,Catalogue!$A$1:$F$51,5,FALSE)</f>
        <v>10</v>
      </c>
      <c r="G117" s="4">
        <f>VLOOKUP(B117,Catalogue!$A$1:$F$51,6,FALSE)</f>
        <v>14.600000000000001</v>
      </c>
      <c r="H117" s="5">
        <f t="shared" si="3"/>
        <v>180</v>
      </c>
      <c r="I117" s="5">
        <f t="shared" si="4"/>
        <v>262.8</v>
      </c>
      <c r="J117" s="5">
        <f t="shared" si="5"/>
        <v>82.800000000000011</v>
      </c>
    </row>
    <row r="118" spans="1:10" x14ac:dyDescent="0.35">
      <c r="A118" s="7">
        <v>45043</v>
      </c>
      <c r="B118" s="4" t="s">
        <v>91</v>
      </c>
      <c r="C118" s="4">
        <v>13</v>
      </c>
      <c r="D118" s="4" t="s">
        <v>170</v>
      </c>
      <c r="E118" s="4" t="s">
        <v>172</v>
      </c>
      <c r="F118" s="4">
        <f>VLOOKUP(B118,Catalogue!$A$1:$F$51,5,FALSE)</f>
        <v>71</v>
      </c>
      <c r="G118" s="4">
        <f>VLOOKUP(B118,Catalogue!$A$1:$F$51,6,FALSE)</f>
        <v>95.85</v>
      </c>
      <c r="H118" s="5">
        <f t="shared" si="3"/>
        <v>923</v>
      </c>
      <c r="I118" s="5">
        <f t="shared" si="4"/>
        <v>1246.05</v>
      </c>
      <c r="J118" s="5">
        <f t="shared" si="5"/>
        <v>323.04999999999995</v>
      </c>
    </row>
    <row r="119" spans="1:10" x14ac:dyDescent="0.35">
      <c r="A119" s="8">
        <v>45044</v>
      </c>
      <c r="B119" s="6" t="s">
        <v>50</v>
      </c>
      <c r="C119" s="6">
        <v>4</v>
      </c>
      <c r="D119" s="6" t="s">
        <v>170</v>
      </c>
      <c r="E119" s="6" t="s">
        <v>171</v>
      </c>
      <c r="F119" s="4">
        <f>VLOOKUP(B119,Catalogue!$A$1:$F$51,5,FALSE)</f>
        <v>105</v>
      </c>
      <c r="G119" s="4">
        <f>VLOOKUP(B119,Catalogue!$A$1:$F$51,6,FALSE)</f>
        <v>148.05000000000001</v>
      </c>
      <c r="H119" s="5">
        <f t="shared" si="3"/>
        <v>420</v>
      </c>
      <c r="I119" s="5">
        <f t="shared" si="4"/>
        <v>592.20000000000005</v>
      </c>
      <c r="J119" s="5">
        <f t="shared" si="5"/>
        <v>172.20000000000005</v>
      </c>
    </row>
    <row r="120" spans="1:10" x14ac:dyDescent="0.35">
      <c r="A120" s="7">
        <v>45045</v>
      </c>
      <c r="B120" s="4" t="s">
        <v>154</v>
      </c>
      <c r="C120" s="4">
        <v>9</v>
      </c>
      <c r="D120" s="4" t="s">
        <v>171</v>
      </c>
      <c r="E120" s="4" t="s">
        <v>172</v>
      </c>
      <c r="F120" s="4">
        <f>VLOOKUP(B120,Catalogue!$A$1:$F$51,5,FALSE)</f>
        <v>12</v>
      </c>
      <c r="G120" s="4">
        <f>VLOOKUP(B120,Catalogue!$A$1:$F$51,6,FALSE)</f>
        <v>17.52</v>
      </c>
      <c r="H120" s="5">
        <f t="shared" si="3"/>
        <v>108</v>
      </c>
      <c r="I120" s="5">
        <f t="shared" si="4"/>
        <v>157.68</v>
      </c>
      <c r="J120" s="5">
        <f t="shared" si="5"/>
        <v>49.680000000000007</v>
      </c>
    </row>
    <row r="121" spans="1:10" x14ac:dyDescent="0.35">
      <c r="A121" s="8">
        <v>45046</v>
      </c>
      <c r="B121" s="6" t="s">
        <v>10</v>
      </c>
      <c r="C121" s="6">
        <v>1</v>
      </c>
      <c r="D121" s="6" t="s">
        <v>174</v>
      </c>
      <c r="E121" s="6" t="s">
        <v>172</v>
      </c>
      <c r="F121" s="4">
        <f>VLOOKUP(B121,Catalogue!$A$1:$F$51,5,FALSE)</f>
        <v>105</v>
      </c>
      <c r="G121" s="4">
        <f>VLOOKUP(B121,Catalogue!$A$1:$F$51,6,FALSE)</f>
        <v>117.6</v>
      </c>
      <c r="H121" s="5">
        <f t="shared" si="3"/>
        <v>105</v>
      </c>
      <c r="I121" s="5">
        <f t="shared" si="4"/>
        <v>117.6</v>
      </c>
      <c r="J121" s="5">
        <f t="shared" si="5"/>
        <v>12.599999999999994</v>
      </c>
    </row>
    <row r="122" spans="1:10" x14ac:dyDescent="0.35">
      <c r="A122" s="7">
        <v>45047</v>
      </c>
      <c r="B122" s="4" t="s">
        <v>94</v>
      </c>
      <c r="C122" s="4">
        <v>3</v>
      </c>
      <c r="D122" s="4" t="s">
        <v>174</v>
      </c>
      <c r="E122" s="4" t="s">
        <v>171</v>
      </c>
      <c r="F122" s="4">
        <f>VLOOKUP(B122,Catalogue!$A$1:$F$51,5,FALSE)</f>
        <v>133</v>
      </c>
      <c r="G122" s="4">
        <f>VLOOKUP(B122,Catalogue!$A$1:$F$51,6,FALSE)</f>
        <v>194.18</v>
      </c>
      <c r="H122" s="5">
        <f t="shared" si="3"/>
        <v>399</v>
      </c>
      <c r="I122" s="5">
        <f t="shared" si="4"/>
        <v>582.54</v>
      </c>
      <c r="J122" s="5">
        <f t="shared" si="5"/>
        <v>183.53999999999996</v>
      </c>
    </row>
    <row r="123" spans="1:10" x14ac:dyDescent="0.35">
      <c r="A123" s="8">
        <v>45048</v>
      </c>
      <c r="B123" s="6" t="s">
        <v>136</v>
      </c>
      <c r="C123" s="6">
        <v>19</v>
      </c>
      <c r="D123" s="6" t="s">
        <v>171</v>
      </c>
      <c r="E123" s="6" t="s">
        <v>172</v>
      </c>
      <c r="F123" s="4">
        <f>VLOOKUP(B123,Catalogue!$A$1:$F$51,5,FALSE)</f>
        <v>124</v>
      </c>
      <c r="G123" s="4">
        <f>VLOOKUP(B123,Catalogue!$A$1:$F$51,6,FALSE)</f>
        <v>140.12</v>
      </c>
      <c r="H123" s="5">
        <f t="shared" si="3"/>
        <v>2356</v>
      </c>
      <c r="I123" s="5">
        <f t="shared" si="4"/>
        <v>2662.28</v>
      </c>
      <c r="J123" s="5">
        <f t="shared" si="5"/>
        <v>306.2800000000002</v>
      </c>
    </row>
    <row r="124" spans="1:10" x14ac:dyDescent="0.35">
      <c r="A124" s="7">
        <v>45049</v>
      </c>
      <c r="B124" s="4" t="s">
        <v>76</v>
      </c>
      <c r="C124" s="4">
        <v>6</v>
      </c>
      <c r="D124" s="4" t="s">
        <v>170</v>
      </c>
      <c r="E124" s="4" t="s">
        <v>172</v>
      </c>
      <c r="F124" s="4">
        <f>VLOOKUP(B124,Catalogue!$A$1:$F$51,5,FALSE)</f>
        <v>136</v>
      </c>
      <c r="G124" s="4">
        <f>VLOOKUP(B124,Catalogue!$A$1:$F$51,6,FALSE)</f>
        <v>153.68</v>
      </c>
      <c r="H124" s="5">
        <f t="shared" si="3"/>
        <v>816</v>
      </c>
      <c r="I124" s="5">
        <f t="shared" si="4"/>
        <v>922.08</v>
      </c>
      <c r="J124" s="5">
        <f t="shared" si="5"/>
        <v>106.08000000000004</v>
      </c>
    </row>
    <row r="125" spans="1:10" x14ac:dyDescent="0.35">
      <c r="A125" s="8">
        <v>45050</v>
      </c>
      <c r="B125" s="6" t="s">
        <v>37</v>
      </c>
      <c r="C125" s="6">
        <v>2</v>
      </c>
      <c r="D125" s="6" t="s">
        <v>170</v>
      </c>
      <c r="E125" s="6" t="s">
        <v>171</v>
      </c>
      <c r="F125" s="4">
        <f>VLOOKUP(B125,Catalogue!$A$1:$F$51,5,FALSE)</f>
        <v>136</v>
      </c>
      <c r="G125" s="4">
        <f>VLOOKUP(B125,Catalogue!$A$1:$F$51,6,FALSE)</f>
        <v>179.52</v>
      </c>
      <c r="H125" s="5">
        <f t="shared" si="3"/>
        <v>272</v>
      </c>
      <c r="I125" s="5">
        <f t="shared" si="4"/>
        <v>359.04</v>
      </c>
      <c r="J125" s="5">
        <f t="shared" si="5"/>
        <v>87.04000000000002</v>
      </c>
    </row>
    <row r="126" spans="1:10" x14ac:dyDescent="0.35">
      <c r="A126" s="7">
        <v>45051</v>
      </c>
      <c r="B126" s="4" t="s">
        <v>53</v>
      </c>
      <c r="C126" s="4">
        <v>14</v>
      </c>
      <c r="D126" s="4" t="s">
        <v>171</v>
      </c>
      <c r="E126" s="4" t="s">
        <v>172</v>
      </c>
      <c r="F126" s="4">
        <f>VLOOKUP(B126,Catalogue!$A$1:$F$51,5,FALSE)</f>
        <v>44</v>
      </c>
      <c r="G126" s="4">
        <f>VLOOKUP(B126,Catalogue!$A$1:$F$51,6,FALSE)</f>
        <v>72.599999999999994</v>
      </c>
      <c r="H126" s="5">
        <f t="shared" si="3"/>
        <v>616</v>
      </c>
      <c r="I126" s="5">
        <f t="shared" si="4"/>
        <v>1016.3999999999999</v>
      </c>
      <c r="J126" s="5">
        <f t="shared" si="5"/>
        <v>400.39999999999986</v>
      </c>
    </row>
    <row r="127" spans="1:10" x14ac:dyDescent="0.35">
      <c r="A127" s="8">
        <v>45052</v>
      </c>
      <c r="B127" s="6" t="s">
        <v>117</v>
      </c>
      <c r="C127" s="6">
        <v>13</v>
      </c>
      <c r="D127" s="6" t="s">
        <v>170</v>
      </c>
      <c r="E127" s="6" t="s">
        <v>171</v>
      </c>
      <c r="F127" s="4">
        <f>VLOOKUP(B127,Catalogue!$A$1:$F$51,5,FALSE)</f>
        <v>63</v>
      </c>
      <c r="G127" s="4">
        <f>VLOOKUP(B127,Catalogue!$A$1:$F$51,6,FALSE)</f>
        <v>69.3</v>
      </c>
      <c r="H127" s="5">
        <f t="shared" si="3"/>
        <v>819</v>
      </c>
      <c r="I127" s="5">
        <f t="shared" si="4"/>
        <v>900.9</v>
      </c>
      <c r="J127" s="5">
        <f t="shared" si="5"/>
        <v>81.899999999999977</v>
      </c>
    </row>
    <row r="128" spans="1:10" x14ac:dyDescent="0.35">
      <c r="A128" s="7">
        <v>45053</v>
      </c>
      <c r="B128" s="4" t="s">
        <v>31</v>
      </c>
      <c r="C128" s="4">
        <v>8</v>
      </c>
      <c r="D128" s="4" t="s">
        <v>170</v>
      </c>
      <c r="E128" s="4" t="s">
        <v>172</v>
      </c>
      <c r="F128" s="4">
        <f>VLOOKUP(B128,Catalogue!$A$1:$F$51,5,FALSE)</f>
        <v>10</v>
      </c>
      <c r="G128" s="4">
        <f>VLOOKUP(B128,Catalogue!$A$1:$F$51,6,FALSE)</f>
        <v>13.5</v>
      </c>
      <c r="H128" s="5">
        <f t="shared" si="3"/>
        <v>80</v>
      </c>
      <c r="I128" s="5">
        <f t="shared" si="4"/>
        <v>108</v>
      </c>
      <c r="J128" s="5">
        <f t="shared" si="5"/>
        <v>28</v>
      </c>
    </row>
    <row r="129" spans="1:10" x14ac:dyDescent="0.35">
      <c r="A129" s="8">
        <v>45054</v>
      </c>
      <c r="B129" s="6" t="s">
        <v>88</v>
      </c>
      <c r="C129" s="6">
        <v>20</v>
      </c>
      <c r="D129" s="6" t="s">
        <v>171</v>
      </c>
      <c r="E129" s="6" t="s">
        <v>171</v>
      </c>
      <c r="F129" s="4">
        <f>VLOOKUP(B129,Catalogue!$A$1:$F$51,5,FALSE)</f>
        <v>44</v>
      </c>
      <c r="G129" s="4">
        <f>VLOOKUP(B129,Catalogue!$A$1:$F$51,6,FALSE)</f>
        <v>48.4</v>
      </c>
      <c r="H129" s="5">
        <f t="shared" si="3"/>
        <v>880</v>
      </c>
      <c r="I129" s="5">
        <f t="shared" si="4"/>
        <v>968</v>
      </c>
      <c r="J129" s="5">
        <f t="shared" si="5"/>
        <v>88</v>
      </c>
    </row>
    <row r="130" spans="1:10" x14ac:dyDescent="0.35">
      <c r="A130" s="7">
        <v>45055</v>
      </c>
      <c r="B130" s="4" t="s">
        <v>79</v>
      </c>
      <c r="C130" s="4">
        <v>18</v>
      </c>
      <c r="D130" s="4" t="s">
        <v>174</v>
      </c>
      <c r="E130" s="4" t="s">
        <v>172</v>
      </c>
      <c r="F130" s="4">
        <f>VLOOKUP(B130,Catalogue!$A$1:$F$51,5,FALSE)</f>
        <v>12</v>
      </c>
      <c r="G130" s="4">
        <f>VLOOKUP(B130,Catalogue!$A$1:$F$51,6,FALSE)</f>
        <v>16.920000000000002</v>
      </c>
      <c r="H130" s="5">
        <f t="shared" si="3"/>
        <v>216</v>
      </c>
      <c r="I130" s="5">
        <f t="shared" si="4"/>
        <v>304.56000000000006</v>
      </c>
      <c r="J130" s="5">
        <f t="shared" si="5"/>
        <v>88.560000000000059</v>
      </c>
    </row>
    <row r="131" spans="1:10" x14ac:dyDescent="0.35">
      <c r="A131" s="8">
        <v>45056</v>
      </c>
      <c r="B131" s="6" t="s">
        <v>6</v>
      </c>
      <c r="C131" s="6">
        <v>13</v>
      </c>
      <c r="D131" s="6" t="s">
        <v>174</v>
      </c>
      <c r="E131" s="6" t="s">
        <v>172</v>
      </c>
      <c r="F131" s="4">
        <f>VLOOKUP(B131,Catalogue!$A$1:$F$51,5,FALSE)</f>
        <v>98</v>
      </c>
      <c r="G131" s="4">
        <f>VLOOKUP(B131,Catalogue!$A$1:$F$51,6,FALSE)</f>
        <v>129.36000000000001</v>
      </c>
      <c r="H131" s="5">
        <f t="shared" ref="H131:H194" si="6">PRODUCT(C131*F131)</f>
        <v>1274</v>
      </c>
      <c r="I131" s="5">
        <f t="shared" ref="I131:I194" si="7">PRODUCT(C131*G131)</f>
        <v>1681.6800000000003</v>
      </c>
      <c r="J131" s="5">
        <f t="shared" ref="J131:J194" si="8">I131-H131</f>
        <v>407.68000000000029</v>
      </c>
    </row>
    <row r="132" spans="1:10" x14ac:dyDescent="0.35">
      <c r="A132" s="7">
        <v>45057</v>
      </c>
      <c r="B132" s="4" t="s">
        <v>133</v>
      </c>
      <c r="C132" s="4">
        <v>20</v>
      </c>
      <c r="D132" s="4" t="s">
        <v>171</v>
      </c>
      <c r="E132" s="4" t="s">
        <v>171</v>
      </c>
      <c r="F132" s="4">
        <f>VLOOKUP(B132,Catalogue!$A$1:$F$51,5,FALSE)</f>
        <v>133</v>
      </c>
      <c r="G132" s="4">
        <f>VLOOKUP(B132,Catalogue!$A$1:$F$51,6,FALSE)</f>
        <v>151.62</v>
      </c>
      <c r="H132" s="5">
        <f t="shared" si="6"/>
        <v>2660</v>
      </c>
      <c r="I132" s="5">
        <f t="shared" si="7"/>
        <v>3032.4</v>
      </c>
      <c r="J132" s="5">
        <f t="shared" si="8"/>
        <v>372.40000000000009</v>
      </c>
    </row>
    <row r="133" spans="1:10" x14ac:dyDescent="0.35">
      <c r="A133" s="8">
        <v>45058</v>
      </c>
      <c r="B133" s="6" t="s">
        <v>130</v>
      </c>
      <c r="C133" s="6">
        <v>8</v>
      </c>
      <c r="D133" s="6" t="s">
        <v>170</v>
      </c>
      <c r="E133" s="6" t="s">
        <v>172</v>
      </c>
      <c r="F133" s="4">
        <f>VLOOKUP(B133,Catalogue!$A$1:$F$51,5,FALSE)</f>
        <v>71</v>
      </c>
      <c r="G133" s="4">
        <f>VLOOKUP(B133,Catalogue!$A$1:$F$51,6,FALSE)</f>
        <v>79.52</v>
      </c>
      <c r="H133" s="5">
        <f t="shared" si="6"/>
        <v>568</v>
      </c>
      <c r="I133" s="5">
        <f t="shared" si="7"/>
        <v>636.16</v>
      </c>
      <c r="J133" s="5">
        <f t="shared" si="8"/>
        <v>68.159999999999968</v>
      </c>
    </row>
    <row r="134" spans="1:10" x14ac:dyDescent="0.35">
      <c r="A134" s="7">
        <v>45059</v>
      </c>
      <c r="B134" s="4" t="s">
        <v>148</v>
      </c>
      <c r="C134" s="4">
        <v>1</v>
      </c>
      <c r="D134" s="4" t="s">
        <v>170</v>
      </c>
      <c r="E134" s="4" t="s">
        <v>172</v>
      </c>
      <c r="F134" s="4">
        <f>VLOOKUP(B134,Catalogue!$A$1:$F$51,5,FALSE)</f>
        <v>123</v>
      </c>
      <c r="G134" s="4">
        <f>VLOOKUP(B134,Catalogue!$A$1:$F$51,6,FALSE)</f>
        <v>135.30000000000001</v>
      </c>
      <c r="H134" s="5">
        <f t="shared" si="6"/>
        <v>123</v>
      </c>
      <c r="I134" s="5">
        <f t="shared" si="7"/>
        <v>135.30000000000001</v>
      </c>
      <c r="J134" s="5">
        <f t="shared" si="8"/>
        <v>12.300000000000011</v>
      </c>
    </row>
    <row r="135" spans="1:10" x14ac:dyDescent="0.35">
      <c r="A135" s="8">
        <v>45060</v>
      </c>
      <c r="B135" s="6" t="s">
        <v>79</v>
      </c>
      <c r="C135" s="6">
        <v>13</v>
      </c>
      <c r="D135" s="6" t="s">
        <v>171</v>
      </c>
      <c r="E135" s="6" t="s">
        <v>171</v>
      </c>
      <c r="F135" s="4">
        <f>VLOOKUP(B135,Catalogue!$A$1:$F$51,5,FALSE)</f>
        <v>12</v>
      </c>
      <c r="G135" s="4">
        <f>VLOOKUP(B135,Catalogue!$A$1:$F$51,6,FALSE)</f>
        <v>16.920000000000002</v>
      </c>
      <c r="H135" s="5">
        <f t="shared" si="6"/>
        <v>156</v>
      </c>
      <c r="I135" s="5">
        <f t="shared" si="7"/>
        <v>219.96000000000004</v>
      </c>
      <c r="J135" s="5">
        <f t="shared" si="8"/>
        <v>63.960000000000036</v>
      </c>
    </row>
    <row r="136" spans="1:10" x14ac:dyDescent="0.35">
      <c r="A136" s="7">
        <v>45061</v>
      </c>
      <c r="B136" s="4" t="s">
        <v>120</v>
      </c>
      <c r="C136" s="4">
        <v>17</v>
      </c>
      <c r="D136" s="4" t="s">
        <v>170</v>
      </c>
      <c r="E136" s="4" t="s">
        <v>172</v>
      </c>
      <c r="F136" s="4">
        <f>VLOOKUP(B136,Catalogue!$A$1:$F$51,5,FALSE)</f>
        <v>98</v>
      </c>
      <c r="G136" s="4">
        <f>VLOOKUP(B136,Catalogue!$A$1:$F$51,6,FALSE)</f>
        <v>132.30000000000001</v>
      </c>
      <c r="H136" s="5">
        <f t="shared" si="6"/>
        <v>1666</v>
      </c>
      <c r="I136" s="5">
        <f t="shared" si="7"/>
        <v>2249.1000000000004</v>
      </c>
      <c r="J136" s="5">
        <f t="shared" si="8"/>
        <v>583.10000000000036</v>
      </c>
    </row>
    <row r="137" spans="1:10" x14ac:dyDescent="0.35">
      <c r="A137" s="8">
        <v>45062</v>
      </c>
      <c r="B137" s="6" t="s">
        <v>59</v>
      </c>
      <c r="C137" s="6">
        <v>6</v>
      </c>
      <c r="D137" s="6" t="s">
        <v>170</v>
      </c>
      <c r="E137" s="6" t="s">
        <v>171</v>
      </c>
      <c r="F137" s="4">
        <f>VLOOKUP(B137,Catalogue!$A$1:$F$51,5,FALSE)</f>
        <v>133</v>
      </c>
      <c r="G137" s="4">
        <f>VLOOKUP(B137,Catalogue!$A$1:$F$51,6,FALSE)</f>
        <v>146.30000000000001</v>
      </c>
      <c r="H137" s="5">
        <f t="shared" si="6"/>
        <v>798</v>
      </c>
      <c r="I137" s="5">
        <f t="shared" si="7"/>
        <v>877.80000000000007</v>
      </c>
      <c r="J137" s="5">
        <f t="shared" si="8"/>
        <v>79.800000000000068</v>
      </c>
    </row>
    <row r="138" spans="1:10" x14ac:dyDescent="0.35">
      <c r="A138" s="7">
        <v>45063</v>
      </c>
      <c r="B138" s="4" t="s">
        <v>16</v>
      </c>
      <c r="C138" s="4">
        <v>2</v>
      </c>
      <c r="D138" s="4" t="s">
        <v>171</v>
      </c>
      <c r="E138" s="4" t="s">
        <v>172</v>
      </c>
      <c r="F138" s="4">
        <f>VLOOKUP(B138,Catalogue!$A$1:$F$51,5,FALSE)</f>
        <v>71</v>
      </c>
      <c r="G138" s="4">
        <f>VLOOKUP(B138,Catalogue!$A$1:$F$51,6,FALSE)</f>
        <v>80.23</v>
      </c>
      <c r="H138" s="5">
        <f t="shared" si="6"/>
        <v>142</v>
      </c>
      <c r="I138" s="5">
        <f t="shared" si="7"/>
        <v>160.46</v>
      </c>
      <c r="J138" s="5">
        <f t="shared" si="8"/>
        <v>18.460000000000008</v>
      </c>
    </row>
    <row r="139" spans="1:10" x14ac:dyDescent="0.35">
      <c r="A139" s="8">
        <v>45064</v>
      </c>
      <c r="B139" s="6" t="s">
        <v>148</v>
      </c>
      <c r="C139" s="6">
        <v>9</v>
      </c>
      <c r="D139" s="6" t="s">
        <v>174</v>
      </c>
      <c r="E139" s="6" t="s">
        <v>171</v>
      </c>
      <c r="F139" s="4">
        <f>VLOOKUP(B139,Catalogue!$A$1:$F$51,5,FALSE)</f>
        <v>123</v>
      </c>
      <c r="G139" s="4">
        <f>VLOOKUP(B139,Catalogue!$A$1:$F$51,6,FALSE)</f>
        <v>135.30000000000001</v>
      </c>
      <c r="H139" s="5">
        <f t="shared" si="6"/>
        <v>1107</v>
      </c>
      <c r="I139" s="5">
        <f t="shared" si="7"/>
        <v>1217.7</v>
      </c>
      <c r="J139" s="5">
        <f t="shared" si="8"/>
        <v>110.70000000000005</v>
      </c>
    </row>
    <row r="140" spans="1:10" x14ac:dyDescent="0.35">
      <c r="A140" s="7">
        <v>45065</v>
      </c>
      <c r="B140" s="4" t="s">
        <v>148</v>
      </c>
      <c r="C140" s="4">
        <v>11</v>
      </c>
      <c r="D140" s="4" t="s">
        <v>174</v>
      </c>
      <c r="E140" s="4" t="s">
        <v>172</v>
      </c>
      <c r="F140" s="4">
        <f>VLOOKUP(B140,Catalogue!$A$1:$F$51,5,FALSE)</f>
        <v>123</v>
      </c>
      <c r="G140" s="4">
        <f>VLOOKUP(B140,Catalogue!$A$1:$F$51,6,FALSE)</f>
        <v>135.30000000000001</v>
      </c>
      <c r="H140" s="5">
        <f t="shared" si="6"/>
        <v>1353</v>
      </c>
      <c r="I140" s="5">
        <f t="shared" si="7"/>
        <v>1488.3000000000002</v>
      </c>
      <c r="J140" s="5">
        <f t="shared" si="8"/>
        <v>135.30000000000018</v>
      </c>
    </row>
    <row r="141" spans="1:10" x14ac:dyDescent="0.35">
      <c r="A141" s="8">
        <v>45066</v>
      </c>
      <c r="B141" s="6" t="s">
        <v>41</v>
      </c>
      <c r="C141" s="6">
        <v>7</v>
      </c>
      <c r="D141" s="6" t="s">
        <v>171</v>
      </c>
      <c r="E141" s="6" t="s">
        <v>172</v>
      </c>
      <c r="F141" s="4">
        <f>VLOOKUP(B141,Catalogue!$A$1:$F$51,5,FALSE)</f>
        <v>12</v>
      </c>
      <c r="G141" s="4">
        <f>VLOOKUP(B141,Catalogue!$A$1:$F$51,6,FALSE)</f>
        <v>13.44</v>
      </c>
      <c r="H141" s="5">
        <f t="shared" si="6"/>
        <v>84</v>
      </c>
      <c r="I141" s="5">
        <f t="shared" si="7"/>
        <v>94.08</v>
      </c>
      <c r="J141" s="5">
        <f t="shared" si="8"/>
        <v>10.079999999999998</v>
      </c>
    </row>
    <row r="142" spans="1:10" x14ac:dyDescent="0.35">
      <c r="A142" s="7">
        <v>45067</v>
      </c>
      <c r="B142" s="4" t="s">
        <v>85</v>
      </c>
      <c r="C142" s="4">
        <v>6</v>
      </c>
      <c r="D142" s="4" t="s">
        <v>170</v>
      </c>
      <c r="E142" s="4" t="s">
        <v>171</v>
      </c>
      <c r="F142" s="4">
        <f>VLOOKUP(B142,Catalogue!$A$1:$F$51,5,FALSE)</f>
        <v>105</v>
      </c>
      <c r="G142" s="4">
        <f>VLOOKUP(B142,Catalogue!$A$1:$F$51,6,FALSE)</f>
        <v>117.6</v>
      </c>
      <c r="H142" s="5">
        <f t="shared" si="6"/>
        <v>630</v>
      </c>
      <c r="I142" s="5">
        <f t="shared" si="7"/>
        <v>705.59999999999991</v>
      </c>
      <c r="J142" s="5">
        <f t="shared" si="8"/>
        <v>75.599999999999909</v>
      </c>
    </row>
    <row r="143" spans="1:10" x14ac:dyDescent="0.35">
      <c r="A143" s="8">
        <v>45068</v>
      </c>
      <c r="B143" s="6" t="s">
        <v>70</v>
      </c>
      <c r="C143" s="6">
        <v>20</v>
      </c>
      <c r="D143" s="6" t="s">
        <v>170</v>
      </c>
      <c r="E143" s="6" t="s">
        <v>172</v>
      </c>
      <c r="F143" s="4">
        <f>VLOOKUP(B143,Catalogue!$A$1:$F$51,5,FALSE)</f>
        <v>10</v>
      </c>
      <c r="G143" s="4">
        <f>VLOOKUP(B143,Catalogue!$A$1:$F$51,6,FALSE)</f>
        <v>11.2</v>
      </c>
      <c r="H143" s="5">
        <f t="shared" si="6"/>
        <v>200</v>
      </c>
      <c r="I143" s="5">
        <f t="shared" si="7"/>
        <v>224</v>
      </c>
      <c r="J143" s="5">
        <f t="shared" si="8"/>
        <v>24</v>
      </c>
    </row>
    <row r="144" spans="1:10" x14ac:dyDescent="0.35">
      <c r="A144" s="7">
        <v>45069</v>
      </c>
      <c r="B144" s="4" t="s">
        <v>136</v>
      </c>
      <c r="C144" s="4">
        <v>13</v>
      </c>
      <c r="D144" s="4" t="s">
        <v>171</v>
      </c>
      <c r="E144" s="4" t="s">
        <v>172</v>
      </c>
      <c r="F144" s="4">
        <f>VLOOKUP(B144,Catalogue!$A$1:$F$51,5,FALSE)</f>
        <v>124</v>
      </c>
      <c r="G144" s="4">
        <f>VLOOKUP(B144,Catalogue!$A$1:$F$51,6,FALSE)</f>
        <v>140.12</v>
      </c>
      <c r="H144" s="5">
        <f t="shared" si="6"/>
        <v>1612</v>
      </c>
      <c r="I144" s="5">
        <f t="shared" si="7"/>
        <v>1821.56</v>
      </c>
      <c r="J144" s="5">
        <f t="shared" si="8"/>
        <v>209.55999999999995</v>
      </c>
    </row>
    <row r="145" spans="1:10" x14ac:dyDescent="0.35">
      <c r="A145" s="8">
        <v>45070</v>
      </c>
      <c r="B145" s="6" t="s">
        <v>145</v>
      </c>
      <c r="C145" s="6">
        <v>1</v>
      </c>
      <c r="D145" s="6" t="s">
        <v>170</v>
      </c>
      <c r="E145" s="6" t="s">
        <v>171</v>
      </c>
      <c r="F145" s="4">
        <f>VLOOKUP(B145,Catalogue!$A$1:$F$51,5,FALSE)</f>
        <v>10</v>
      </c>
      <c r="G145" s="4">
        <f>VLOOKUP(B145,Catalogue!$A$1:$F$51,6,FALSE)</f>
        <v>11.2</v>
      </c>
      <c r="H145" s="5">
        <f t="shared" si="6"/>
        <v>10</v>
      </c>
      <c r="I145" s="5">
        <f t="shared" si="7"/>
        <v>11.2</v>
      </c>
      <c r="J145" s="5">
        <f t="shared" si="8"/>
        <v>1.1999999999999993</v>
      </c>
    </row>
    <row r="146" spans="1:10" x14ac:dyDescent="0.35">
      <c r="A146" s="7">
        <v>45071</v>
      </c>
      <c r="B146" s="4" t="s">
        <v>16</v>
      </c>
      <c r="C146" s="4">
        <v>8</v>
      </c>
      <c r="D146" s="4" t="s">
        <v>170</v>
      </c>
      <c r="E146" s="4" t="s">
        <v>172</v>
      </c>
      <c r="F146" s="4">
        <f>VLOOKUP(B146,Catalogue!$A$1:$F$51,5,FALSE)</f>
        <v>71</v>
      </c>
      <c r="G146" s="4">
        <f>VLOOKUP(B146,Catalogue!$A$1:$F$51,6,FALSE)</f>
        <v>80.23</v>
      </c>
      <c r="H146" s="5">
        <f t="shared" si="6"/>
        <v>568</v>
      </c>
      <c r="I146" s="5">
        <f t="shared" si="7"/>
        <v>641.84</v>
      </c>
      <c r="J146" s="5">
        <f t="shared" si="8"/>
        <v>73.840000000000032</v>
      </c>
    </row>
    <row r="147" spans="1:10" x14ac:dyDescent="0.35">
      <c r="A147" s="8">
        <v>45072</v>
      </c>
      <c r="B147" s="6" t="s">
        <v>111</v>
      </c>
      <c r="C147" s="6">
        <v>7</v>
      </c>
      <c r="D147" s="6" t="s">
        <v>171</v>
      </c>
      <c r="E147" s="6" t="s">
        <v>171</v>
      </c>
      <c r="F147" s="4">
        <f>VLOOKUP(B147,Catalogue!$A$1:$F$51,5,FALSE)</f>
        <v>136</v>
      </c>
      <c r="G147" s="4">
        <f>VLOOKUP(B147,Catalogue!$A$1:$F$51,6,FALSE)</f>
        <v>224.4</v>
      </c>
      <c r="H147" s="5">
        <f t="shared" si="6"/>
        <v>952</v>
      </c>
      <c r="I147" s="5">
        <f t="shared" si="7"/>
        <v>1570.8</v>
      </c>
      <c r="J147" s="5">
        <f t="shared" si="8"/>
        <v>618.79999999999995</v>
      </c>
    </row>
    <row r="148" spans="1:10" x14ac:dyDescent="0.35">
      <c r="A148" s="7">
        <v>45073</v>
      </c>
      <c r="B148" s="4" t="s">
        <v>126</v>
      </c>
      <c r="C148" s="4">
        <v>15</v>
      </c>
      <c r="D148" s="4" t="s">
        <v>174</v>
      </c>
      <c r="E148" s="4" t="s">
        <v>172</v>
      </c>
      <c r="F148" s="4">
        <f>VLOOKUP(B148,Catalogue!$A$1:$F$51,5,FALSE)</f>
        <v>44</v>
      </c>
      <c r="G148" s="4">
        <f>VLOOKUP(B148,Catalogue!$A$1:$F$51,6,FALSE)</f>
        <v>58.08</v>
      </c>
      <c r="H148" s="5">
        <f t="shared" si="6"/>
        <v>660</v>
      </c>
      <c r="I148" s="5">
        <f t="shared" si="7"/>
        <v>871.19999999999993</v>
      </c>
      <c r="J148" s="5">
        <f t="shared" si="8"/>
        <v>211.19999999999993</v>
      </c>
    </row>
    <row r="149" spans="1:10" x14ac:dyDescent="0.35">
      <c r="A149" s="8">
        <v>45074</v>
      </c>
      <c r="B149" s="6" t="s">
        <v>59</v>
      </c>
      <c r="C149" s="6">
        <v>20</v>
      </c>
      <c r="D149" s="6" t="s">
        <v>174</v>
      </c>
      <c r="E149" s="6" t="s">
        <v>171</v>
      </c>
      <c r="F149" s="4">
        <f>VLOOKUP(B149,Catalogue!$A$1:$F$51,5,FALSE)</f>
        <v>133</v>
      </c>
      <c r="G149" s="4">
        <f>VLOOKUP(B149,Catalogue!$A$1:$F$51,6,FALSE)</f>
        <v>146.30000000000001</v>
      </c>
      <c r="H149" s="5">
        <f t="shared" si="6"/>
        <v>2660</v>
      </c>
      <c r="I149" s="5">
        <f t="shared" si="7"/>
        <v>2926</v>
      </c>
      <c r="J149" s="5">
        <f t="shared" si="8"/>
        <v>266</v>
      </c>
    </row>
    <row r="150" spans="1:10" x14ac:dyDescent="0.35">
      <c r="A150" s="7">
        <v>45075</v>
      </c>
      <c r="B150" s="4" t="s">
        <v>85</v>
      </c>
      <c r="C150" s="4">
        <v>6</v>
      </c>
      <c r="D150" s="4" t="s">
        <v>171</v>
      </c>
      <c r="E150" s="4" t="s">
        <v>172</v>
      </c>
      <c r="F150" s="4">
        <f>VLOOKUP(B150,Catalogue!$A$1:$F$51,5,FALSE)</f>
        <v>105</v>
      </c>
      <c r="G150" s="4">
        <f>VLOOKUP(B150,Catalogue!$A$1:$F$51,6,FALSE)</f>
        <v>117.6</v>
      </c>
      <c r="H150" s="5">
        <f t="shared" si="6"/>
        <v>630</v>
      </c>
      <c r="I150" s="5">
        <f t="shared" si="7"/>
        <v>705.59999999999991</v>
      </c>
      <c r="J150" s="5">
        <f t="shared" si="8"/>
        <v>75.599999999999909</v>
      </c>
    </row>
    <row r="151" spans="1:10" x14ac:dyDescent="0.35">
      <c r="A151" s="8">
        <v>45076</v>
      </c>
      <c r="B151" s="6" t="s">
        <v>76</v>
      </c>
      <c r="C151" s="6">
        <v>10</v>
      </c>
      <c r="D151" s="6" t="s">
        <v>170</v>
      </c>
      <c r="E151" s="6" t="s">
        <v>172</v>
      </c>
      <c r="F151" s="4">
        <f>VLOOKUP(B151,Catalogue!$A$1:$F$51,5,FALSE)</f>
        <v>136</v>
      </c>
      <c r="G151" s="4">
        <f>VLOOKUP(B151,Catalogue!$A$1:$F$51,6,FALSE)</f>
        <v>153.68</v>
      </c>
      <c r="H151" s="5">
        <f t="shared" si="6"/>
        <v>1360</v>
      </c>
      <c r="I151" s="5">
        <f t="shared" si="7"/>
        <v>1536.8000000000002</v>
      </c>
      <c r="J151" s="5">
        <f t="shared" si="8"/>
        <v>176.80000000000018</v>
      </c>
    </row>
    <row r="152" spans="1:10" x14ac:dyDescent="0.35">
      <c r="A152" s="7">
        <v>45077</v>
      </c>
      <c r="B152" s="4" t="s">
        <v>44</v>
      </c>
      <c r="C152" s="4">
        <v>19</v>
      </c>
      <c r="D152" s="4" t="s">
        <v>170</v>
      </c>
      <c r="E152" s="4" t="s">
        <v>171</v>
      </c>
      <c r="F152" s="4">
        <f>VLOOKUP(B152,Catalogue!$A$1:$F$51,5,FALSE)</f>
        <v>63</v>
      </c>
      <c r="G152" s="4">
        <f>VLOOKUP(B152,Catalogue!$A$1:$F$51,6,FALSE)</f>
        <v>71.819999999999993</v>
      </c>
      <c r="H152" s="5">
        <f t="shared" si="6"/>
        <v>1197</v>
      </c>
      <c r="I152" s="5">
        <f t="shared" si="7"/>
        <v>1364.58</v>
      </c>
      <c r="J152" s="5">
        <f t="shared" si="8"/>
        <v>167.57999999999993</v>
      </c>
    </row>
    <row r="153" spans="1:10" x14ac:dyDescent="0.35">
      <c r="A153" s="8">
        <v>45078</v>
      </c>
      <c r="B153" s="6" t="s">
        <v>145</v>
      </c>
      <c r="C153" s="6">
        <v>1</v>
      </c>
      <c r="D153" s="6" t="s">
        <v>171</v>
      </c>
      <c r="E153" s="6" t="s">
        <v>172</v>
      </c>
      <c r="F153" s="4">
        <f>VLOOKUP(B153,Catalogue!$A$1:$F$51,5,FALSE)</f>
        <v>10</v>
      </c>
      <c r="G153" s="4">
        <f>VLOOKUP(B153,Catalogue!$A$1:$F$51,6,FALSE)</f>
        <v>11.2</v>
      </c>
      <c r="H153" s="5">
        <f t="shared" si="6"/>
        <v>10</v>
      </c>
      <c r="I153" s="5">
        <f t="shared" si="7"/>
        <v>11.2</v>
      </c>
      <c r="J153" s="5">
        <f t="shared" si="8"/>
        <v>1.1999999999999993</v>
      </c>
    </row>
    <row r="154" spans="1:10" x14ac:dyDescent="0.35">
      <c r="A154" s="7">
        <v>45079</v>
      </c>
      <c r="B154" s="4" t="s">
        <v>16</v>
      </c>
      <c r="C154" s="4">
        <v>4</v>
      </c>
      <c r="D154" s="4" t="s">
        <v>170</v>
      </c>
      <c r="E154" s="4" t="s">
        <v>172</v>
      </c>
      <c r="F154" s="4">
        <f>VLOOKUP(B154,Catalogue!$A$1:$F$51,5,FALSE)</f>
        <v>71</v>
      </c>
      <c r="G154" s="4">
        <f>VLOOKUP(B154,Catalogue!$A$1:$F$51,6,FALSE)</f>
        <v>80.23</v>
      </c>
      <c r="H154" s="5">
        <f t="shared" si="6"/>
        <v>284</v>
      </c>
      <c r="I154" s="5">
        <f t="shared" si="7"/>
        <v>320.92</v>
      </c>
      <c r="J154" s="5">
        <f t="shared" si="8"/>
        <v>36.920000000000016</v>
      </c>
    </row>
    <row r="155" spans="1:10" x14ac:dyDescent="0.35">
      <c r="A155" s="8">
        <v>45080</v>
      </c>
      <c r="B155" s="6" t="s">
        <v>148</v>
      </c>
      <c r="C155" s="6">
        <v>17</v>
      </c>
      <c r="D155" s="6" t="s">
        <v>170</v>
      </c>
      <c r="E155" s="6" t="s">
        <v>171</v>
      </c>
      <c r="F155" s="4">
        <f>VLOOKUP(B155,Catalogue!$A$1:$F$51,5,FALSE)</f>
        <v>123</v>
      </c>
      <c r="G155" s="4">
        <f>VLOOKUP(B155,Catalogue!$A$1:$F$51,6,FALSE)</f>
        <v>135.30000000000001</v>
      </c>
      <c r="H155" s="5">
        <f t="shared" si="6"/>
        <v>2091</v>
      </c>
      <c r="I155" s="5">
        <f t="shared" si="7"/>
        <v>2300.1000000000004</v>
      </c>
      <c r="J155" s="5">
        <f t="shared" si="8"/>
        <v>209.10000000000036</v>
      </c>
    </row>
    <row r="156" spans="1:10" x14ac:dyDescent="0.35">
      <c r="A156" s="7">
        <v>45081</v>
      </c>
      <c r="B156" s="4" t="s">
        <v>56</v>
      </c>
      <c r="C156" s="4">
        <v>7</v>
      </c>
      <c r="D156" s="4" t="s">
        <v>171</v>
      </c>
      <c r="E156" s="4" t="s">
        <v>172</v>
      </c>
      <c r="F156" s="4">
        <f>VLOOKUP(B156,Catalogue!$A$1:$F$51,5,FALSE)</f>
        <v>71</v>
      </c>
      <c r="G156" s="4">
        <f>VLOOKUP(B156,Catalogue!$A$1:$F$51,6,FALSE)</f>
        <v>79.52</v>
      </c>
      <c r="H156" s="5">
        <f t="shared" si="6"/>
        <v>497</v>
      </c>
      <c r="I156" s="5">
        <f t="shared" si="7"/>
        <v>556.64</v>
      </c>
      <c r="J156" s="5">
        <f t="shared" si="8"/>
        <v>59.639999999999986</v>
      </c>
    </row>
    <row r="157" spans="1:10" x14ac:dyDescent="0.35">
      <c r="A157" s="8">
        <v>45082</v>
      </c>
      <c r="B157" s="6" t="s">
        <v>126</v>
      </c>
      <c r="C157" s="6">
        <v>18</v>
      </c>
      <c r="D157" s="6" t="s">
        <v>174</v>
      </c>
      <c r="E157" s="6" t="s">
        <v>171</v>
      </c>
      <c r="F157" s="4">
        <f>VLOOKUP(B157,Catalogue!$A$1:$F$51,5,FALSE)</f>
        <v>44</v>
      </c>
      <c r="G157" s="4">
        <f>VLOOKUP(B157,Catalogue!$A$1:$F$51,6,FALSE)</f>
        <v>58.08</v>
      </c>
      <c r="H157" s="5">
        <f t="shared" si="6"/>
        <v>792</v>
      </c>
      <c r="I157" s="5">
        <f t="shared" si="7"/>
        <v>1045.44</v>
      </c>
      <c r="J157" s="5">
        <f t="shared" si="8"/>
        <v>253.44000000000005</v>
      </c>
    </row>
    <row r="158" spans="1:10" x14ac:dyDescent="0.35">
      <c r="A158" s="7">
        <v>45083</v>
      </c>
      <c r="B158" s="4" t="s">
        <v>34</v>
      </c>
      <c r="C158" s="4">
        <v>6</v>
      </c>
      <c r="D158" s="4" t="s">
        <v>174</v>
      </c>
      <c r="E158" s="4" t="s">
        <v>172</v>
      </c>
      <c r="F158" s="4">
        <f>VLOOKUP(B158,Catalogue!$A$1:$F$51,5,FALSE)</f>
        <v>123</v>
      </c>
      <c r="G158" s="4">
        <f>VLOOKUP(B158,Catalogue!$A$1:$F$51,6,FALSE)</f>
        <v>179.58</v>
      </c>
      <c r="H158" s="5">
        <f t="shared" si="6"/>
        <v>738</v>
      </c>
      <c r="I158" s="5">
        <f t="shared" si="7"/>
        <v>1077.48</v>
      </c>
      <c r="J158" s="5">
        <f t="shared" si="8"/>
        <v>339.48</v>
      </c>
    </row>
    <row r="159" spans="1:10" x14ac:dyDescent="0.35">
      <c r="A159" s="8">
        <v>45084</v>
      </c>
      <c r="B159" s="6" t="s">
        <v>37</v>
      </c>
      <c r="C159" s="6">
        <v>11</v>
      </c>
      <c r="D159" s="6" t="s">
        <v>171</v>
      </c>
      <c r="E159" s="6" t="s">
        <v>171</v>
      </c>
      <c r="F159" s="4">
        <f>VLOOKUP(B159,Catalogue!$A$1:$F$51,5,FALSE)</f>
        <v>136</v>
      </c>
      <c r="G159" s="4">
        <f>VLOOKUP(B159,Catalogue!$A$1:$F$51,6,FALSE)</f>
        <v>179.52</v>
      </c>
      <c r="H159" s="5">
        <f t="shared" si="6"/>
        <v>1496</v>
      </c>
      <c r="I159" s="5">
        <f t="shared" si="7"/>
        <v>1974.72</v>
      </c>
      <c r="J159" s="5">
        <f t="shared" si="8"/>
        <v>478.72</v>
      </c>
    </row>
    <row r="160" spans="1:10" x14ac:dyDescent="0.35">
      <c r="A160" s="7">
        <v>45085</v>
      </c>
      <c r="B160" s="4" t="s">
        <v>103</v>
      </c>
      <c r="C160" s="4">
        <v>9</v>
      </c>
      <c r="D160" s="4" t="s">
        <v>170</v>
      </c>
      <c r="E160" s="4" t="s">
        <v>172</v>
      </c>
      <c r="F160" s="4">
        <f>VLOOKUP(B160,Catalogue!$A$1:$F$51,5,FALSE)</f>
        <v>16</v>
      </c>
      <c r="G160" s="4">
        <f>VLOOKUP(B160,Catalogue!$A$1:$F$51,6,FALSE)</f>
        <v>18.240000000000002</v>
      </c>
      <c r="H160" s="5">
        <f t="shared" si="6"/>
        <v>144</v>
      </c>
      <c r="I160" s="5">
        <f t="shared" si="7"/>
        <v>164.16000000000003</v>
      </c>
      <c r="J160" s="5">
        <f t="shared" si="8"/>
        <v>20.160000000000025</v>
      </c>
    </row>
    <row r="161" spans="1:10" x14ac:dyDescent="0.35">
      <c r="A161" s="8">
        <v>45086</v>
      </c>
      <c r="B161" s="6" t="s">
        <v>6</v>
      </c>
      <c r="C161" s="6">
        <v>9</v>
      </c>
      <c r="D161" s="6" t="s">
        <v>170</v>
      </c>
      <c r="E161" s="6" t="s">
        <v>172</v>
      </c>
      <c r="F161" s="4">
        <f>VLOOKUP(B161,Catalogue!$A$1:$F$51,5,FALSE)</f>
        <v>98</v>
      </c>
      <c r="G161" s="4">
        <f>VLOOKUP(B161,Catalogue!$A$1:$F$51,6,FALSE)</f>
        <v>129.36000000000001</v>
      </c>
      <c r="H161" s="5">
        <f t="shared" si="6"/>
        <v>882</v>
      </c>
      <c r="I161" s="5">
        <f t="shared" si="7"/>
        <v>1164.2400000000002</v>
      </c>
      <c r="J161" s="5">
        <f t="shared" si="8"/>
        <v>282.24000000000024</v>
      </c>
    </row>
    <row r="162" spans="1:10" x14ac:dyDescent="0.35">
      <c r="A162" s="7">
        <v>45087</v>
      </c>
      <c r="B162" s="4" t="s">
        <v>82</v>
      </c>
      <c r="C162" s="4">
        <v>11</v>
      </c>
      <c r="D162" s="4" t="s">
        <v>171</v>
      </c>
      <c r="E162" s="4" t="s">
        <v>171</v>
      </c>
      <c r="F162" s="4">
        <f>VLOOKUP(B162,Catalogue!$A$1:$F$51,5,FALSE)</f>
        <v>98</v>
      </c>
      <c r="G162" s="4">
        <f>VLOOKUP(B162,Catalogue!$A$1:$F$51,6,FALSE)</f>
        <v>161.69999999999999</v>
      </c>
      <c r="H162" s="5">
        <f t="shared" si="6"/>
        <v>1078</v>
      </c>
      <c r="I162" s="5">
        <f t="shared" si="7"/>
        <v>1778.6999999999998</v>
      </c>
      <c r="J162" s="5">
        <f t="shared" si="8"/>
        <v>700.69999999999982</v>
      </c>
    </row>
    <row r="163" spans="1:10" x14ac:dyDescent="0.35">
      <c r="A163" s="8">
        <v>45088</v>
      </c>
      <c r="B163" s="6" t="s">
        <v>16</v>
      </c>
      <c r="C163" s="6">
        <v>15</v>
      </c>
      <c r="D163" s="6" t="s">
        <v>170</v>
      </c>
      <c r="E163" s="6" t="s">
        <v>172</v>
      </c>
      <c r="F163" s="4">
        <f>VLOOKUP(B163,Catalogue!$A$1:$F$51,5,FALSE)</f>
        <v>71</v>
      </c>
      <c r="G163" s="4">
        <f>VLOOKUP(B163,Catalogue!$A$1:$F$51,6,FALSE)</f>
        <v>80.23</v>
      </c>
      <c r="H163" s="5">
        <f t="shared" si="6"/>
        <v>1065</v>
      </c>
      <c r="I163" s="5">
        <f t="shared" si="7"/>
        <v>1203.45</v>
      </c>
      <c r="J163" s="5">
        <f t="shared" si="8"/>
        <v>138.45000000000005</v>
      </c>
    </row>
    <row r="164" spans="1:10" x14ac:dyDescent="0.35">
      <c r="A164" s="7">
        <v>45089</v>
      </c>
      <c r="B164" s="4" t="s">
        <v>100</v>
      </c>
      <c r="C164" s="4">
        <v>5</v>
      </c>
      <c r="D164" s="4" t="s">
        <v>170</v>
      </c>
      <c r="E164" s="4" t="s">
        <v>172</v>
      </c>
      <c r="F164" s="4">
        <f>VLOOKUP(B164,Catalogue!$A$1:$F$51,5,FALSE)</f>
        <v>10</v>
      </c>
      <c r="G164" s="4">
        <f>VLOOKUP(B164,Catalogue!$A$1:$F$51,6,FALSE)</f>
        <v>11.2</v>
      </c>
      <c r="H164" s="5">
        <f t="shared" si="6"/>
        <v>50</v>
      </c>
      <c r="I164" s="5">
        <f t="shared" si="7"/>
        <v>56</v>
      </c>
      <c r="J164" s="5">
        <f t="shared" si="8"/>
        <v>6</v>
      </c>
    </row>
    <row r="165" spans="1:10" x14ac:dyDescent="0.35">
      <c r="A165" s="8">
        <v>45090</v>
      </c>
      <c r="B165" s="6" t="s">
        <v>22</v>
      </c>
      <c r="C165" s="6">
        <v>14</v>
      </c>
      <c r="D165" s="6" t="s">
        <v>171</v>
      </c>
      <c r="E165" s="6" t="s">
        <v>171</v>
      </c>
      <c r="F165" s="4">
        <f>VLOOKUP(B165,Catalogue!$A$1:$F$51,5,FALSE)</f>
        <v>124</v>
      </c>
      <c r="G165" s="4">
        <f>VLOOKUP(B165,Catalogue!$A$1:$F$51,6,FALSE)</f>
        <v>204.60000000000002</v>
      </c>
      <c r="H165" s="5">
        <f t="shared" si="6"/>
        <v>1736</v>
      </c>
      <c r="I165" s="5">
        <f t="shared" si="7"/>
        <v>2864.4000000000005</v>
      </c>
      <c r="J165" s="5">
        <f t="shared" si="8"/>
        <v>1128.4000000000005</v>
      </c>
    </row>
    <row r="166" spans="1:10" x14ac:dyDescent="0.35">
      <c r="A166" s="7">
        <v>45091</v>
      </c>
      <c r="B166" s="4" t="s">
        <v>61</v>
      </c>
      <c r="C166" s="4">
        <v>1</v>
      </c>
      <c r="D166" s="4" t="s">
        <v>174</v>
      </c>
      <c r="E166" s="4" t="s">
        <v>172</v>
      </c>
      <c r="F166" s="4">
        <f>VLOOKUP(B166,Catalogue!$A$1:$F$51,5,FALSE)</f>
        <v>124</v>
      </c>
      <c r="G166" s="4">
        <f>VLOOKUP(B166,Catalogue!$A$1:$F$51,6,FALSE)</f>
        <v>167.4</v>
      </c>
      <c r="H166" s="5">
        <f t="shared" si="6"/>
        <v>124</v>
      </c>
      <c r="I166" s="5">
        <f t="shared" si="7"/>
        <v>167.4</v>
      </c>
      <c r="J166" s="5">
        <f t="shared" si="8"/>
        <v>43.400000000000006</v>
      </c>
    </row>
    <row r="167" spans="1:10" x14ac:dyDescent="0.35">
      <c r="A167" s="8">
        <v>45092</v>
      </c>
      <c r="B167" s="6" t="s">
        <v>16</v>
      </c>
      <c r="C167" s="6">
        <v>6</v>
      </c>
      <c r="D167" s="6" t="s">
        <v>174</v>
      </c>
      <c r="E167" s="6" t="s">
        <v>171</v>
      </c>
      <c r="F167" s="4">
        <f>VLOOKUP(B167,Catalogue!$A$1:$F$51,5,FALSE)</f>
        <v>71</v>
      </c>
      <c r="G167" s="4">
        <f>VLOOKUP(B167,Catalogue!$A$1:$F$51,6,FALSE)</f>
        <v>80.23</v>
      </c>
      <c r="H167" s="5">
        <f t="shared" si="6"/>
        <v>426</v>
      </c>
      <c r="I167" s="5">
        <f t="shared" si="7"/>
        <v>481.38</v>
      </c>
      <c r="J167" s="5">
        <f t="shared" si="8"/>
        <v>55.379999999999995</v>
      </c>
    </row>
    <row r="168" spans="1:10" x14ac:dyDescent="0.35">
      <c r="A168" s="7">
        <v>45093</v>
      </c>
      <c r="B168" s="4" t="s">
        <v>100</v>
      </c>
      <c r="C168" s="4">
        <v>9</v>
      </c>
      <c r="D168" s="4" t="s">
        <v>171</v>
      </c>
      <c r="E168" s="4" t="s">
        <v>172</v>
      </c>
      <c r="F168" s="4">
        <f>VLOOKUP(B168,Catalogue!$A$1:$F$51,5,FALSE)</f>
        <v>10</v>
      </c>
      <c r="G168" s="4">
        <f>VLOOKUP(B168,Catalogue!$A$1:$F$51,6,FALSE)</f>
        <v>11.2</v>
      </c>
      <c r="H168" s="5">
        <f t="shared" si="6"/>
        <v>90</v>
      </c>
      <c r="I168" s="5">
        <f t="shared" si="7"/>
        <v>100.8</v>
      </c>
      <c r="J168" s="5">
        <f t="shared" si="8"/>
        <v>10.799999999999997</v>
      </c>
    </row>
    <row r="169" spans="1:10" x14ac:dyDescent="0.35">
      <c r="A169" s="8">
        <v>45094</v>
      </c>
      <c r="B169" s="6" t="s">
        <v>34</v>
      </c>
      <c r="C169" s="6">
        <v>20</v>
      </c>
      <c r="D169" s="6" t="s">
        <v>170</v>
      </c>
      <c r="E169" s="6" t="s">
        <v>171</v>
      </c>
      <c r="F169" s="4">
        <f>VLOOKUP(B169,Catalogue!$A$1:$F$51,5,FALSE)</f>
        <v>123</v>
      </c>
      <c r="G169" s="4">
        <f>VLOOKUP(B169,Catalogue!$A$1:$F$51,6,FALSE)</f>
        <v>179.58</v>
      </c>
      <c r="H169" s="5">
        <f t="shared" si="6"/>
        <v>2460</v>
      </c>
      <c r="I169" s="5">
        <f t="shared" si="7"/>
        <v>3591.6000000000004</v>
      </c>
      <c r="J169" s="5">
        <f t="shared" si="8"/>
        <v>1131.6000000000004</v>
      </c>
    </row>
    <row r="170" spans="1:10" x14ac:dyDescent="0.35">
      <c r="A170" s="7">
        <v>45095</v>
      </c>
      <c r="B170" s="4" t="s">
        <v>123</v>
      </c>
      <c r="C170" s="4">
        <v>13</v>
      </c>
      <c r="D170" s="4" t="s">
        <v>170</v>
      </c>
      <c r="E170" s="4" t="s">
        <v>172</v>
      </c>
      <c r="F170" s="4">
        <f>VLOOKUP(B170,Catalogue!$A$1:$F$51,5,FALSE)</f>
        <v>105</v>
      </c>
      <c r="G170" s="4">
        <f>VLOOKUP(B170,Catalogue!$A$1:$F$51,6,FALSE)</f>
        <v>153.30000000000001</v>
      </c>
      <c r="H170" s="5">
        <f t="shared" si="6"/>
        <v>1365</v>
      </c>
      <c r="I170" s="5">
        <f t="shared" si="7"/>
        <v>1992.9</v>
      </c>
      <c r="J170" s="5">
        <f t="shared" si="8"/>
        <v>627.90000000000009</v>
      </c>
    </row>
    <row r="171" spans="1:10" x14ac:dyDescent="0.35">
      <c r="A171" s="8">
        <v>45096</v>
      </c>
      <c r="B171" s="6" t="s">
        <v>70</v>
      </c>
      <c r="C171" s="6">
        <v>7</v>
      </c>
      <c r="D171" s="6" t="s">
        <v>171</v>
      </c>
      <c r="E171" s="6" t="s">
        <v>172</v>
      </c>
      <c r="F171" s="4">
        <f>VLOOKUP(B171,Catalogue!$A$1:$F$51,5,FALSE)</f>
        <v>10</v>
      </c>
      <c r="G171" s="4">
        <f>VLOOKUP(B171,Catalogue!$A$1:$F$51,6,FALSE)</f>
        <v>11.2</v>
      </c>
      <c r="H171" s="5">
        <f t="shared" si="6"/>
        <v>70</v>
      </c>
      <c r="I171" s="5">
        <f t="shared" si="7"/>
        <v>78.399999999999991</v>
      </c>
      <c r="J171" s="5">
        <f t="shared" si="8"/>
        <v>8.3999999999999915</v>
      </c>
    </row>
    <row r="172" spans="1:10" x14ac:dyDescent="0.35">
      <c r="A172" s="7">
        <v>45097</v>
      </c>
      <c r="B172" s="4" t="s">
        <v>53</v>
      </c>
      <c r="C172" s="4">
        <v>14</v>
      </c>
      <c r="D172" s="4" t="s">
        <v>170</v>
      </c>
      <c r="E172" s="4" t="s">
        <v>171</v>
      </c>
      <c r="F172" s="4">
        <f>VLOOKUP(B172,Catalogue!$A$1:$F$51,5,FALSE)</f>
        <v>44</v>
      </c>
      <c r="G172" s="4">
        <f>VLOOKUP(B172,Catalogue!$A$1:$F$51,6,FALSE)</f>
        <v>72.599999999999994</v>
      </c>
      <c r="H172" s="5">
        <f t="shared" si="6"/>
        <v>616</v>
      </c>
      <c r="I172" s="5">
        <f t="shared" si="7"/>
        <v>1016.3999999999999</v>
      </c>
      <c r="J172" s="5">
        <f t="shared" si="8"/>
        <v>400.39999999999986</v>
      </c>
    </row>
    <row r="173" spans="1:10" x14ac:dyDescent="0.35">
      <c r="A173" s="8">
        <v>45098</v>
      </c>
      <c r="B173" s="6" t="s">
        <v>82</v>
      </c>
      <c r="C173" s="6">
        <v>6</v>
      </c>
      <c r="D173" s="6" t="s">
        <v>170</v>
      </c>
      <c r="E173" s="6" t="s">
        <v>172</v>
      </c>
      <c r="F173" s="4">
        <f>VLOOKUP(B173,Catalogue!$A$1:$F$51,5,FALSE)</f>
        <v>98</v>
      </c>
      <c r="G173" s="4">
        <f>VLOOKUP(B173,Catalogue!$A$1:$F$51,6,FALSE)</f>
        <v>161.69999999999999</v>
      </c>
      <c r="H173" s="5">
        <f t="shared" si="6"/>
        <v>588</v>
      </c>
      <c r="I173" s="5">
        <f t="shared" si="7"/>
        <v>970.19999999999993</v>
      </c>
      <c r="J173" s="5">
        <f t="shared" si="8"/>
        <v>382.19999999999993</v>
      </c>
    </row>
    <row r="174" spans="1:10" x14ac:dyDescent="0.35">
      <c r="A174" s="7">
        <v>45099</v>
      </c>
      <c r="B174" s="4" t="s">
        <v>76</v>
      </c>
      <c r="C174" s="4">
        <v>6</v>
      </c>
      <c r="D174" s="4" t="s">
        <v>171</v>
      </c>
      <c r="E174" s="4" t="s">
        <v>172</v>
      </c>
      <c r="F174" s="4">
        <f>VLOOKUP(B174,Catalogue!$A$1:$F$51,5,FALSE)</f>
        <v>136</v>
      </c>
      <c r="G174" s="4">
        <f>VLOOKUP(B174,Catalogue!$A$1:$F$51,6,FALSE)</f>
        <v>153.68</v>
      </c>
      <c r="H174" s="5">
        <f t="shared" si="6"/>
        <v>816</v>
      </c>
      <c r="I174" s="5">
        <f t="shared" si="7"/>
        <v>922.08</v>
      </c>
      <c r="J174" s="5">
        <f t="shared" si="8"/>
        <v>106.08000000000004</v>
      </c>
    </row>
    <row r="175" spans="1:10" x14ac:dyDescent="0.35">
      <c r="A175" s="8">
        <v>45100</v>
      </c>
      <c r="B175" s="6" t="s">
        <v>25</v>
      </c>
      <c r="C175" s="6">
        <v>5</v>
      </c>
      <c r="D175" s="6" t="s">
        <v>174</v>
      </c>
      <c r="E175" s="6" t="s">
        <v>171</v>
      </c>
      <c r="F175" s="4">
        <f>VLOOKUP(B175,Catalogue!$A$1:$F$51,5,FALSE)</f>
        <v>10</v>
      </c>
      <c r="G175" s="4">
        <f>VLOOKUP(B175,Catalogue!$A$1:$F$51,6,FALSE)</f>
        <v>11.2</v>
      </c>
      <c r="H175" s="5">
        <f t="shared" si="6"/>
        <v>50</v>
      </c>
      <c r="I175" s="5">
        <f t="shared" si="7"/>
        <v>56</v>
      </c>
      <c r="J175" s="5">
        <f t="shared" si="8"/>
        <v>6</v>
      </c>
    </row>
    <row r="176" spans="1:10" x14ac:dyDescent="0.35">
      <c r="A176" s="7">
        <v>45101</v>
      </c>
      <c r="B176" s="4" t="s">
        <v>70</v>
      </c>
      <c r="C176" s="4">
        <v>18</v>
      </c>
      <c r="D176" s="4" t="s">
        <v>174</v>
      </c>
      <c r="E176" s="4" t="s">
        <v>172</v>
      </c>
      <c r="F176" s="4">
        <f>VLOOKUP(B176,Catalogue!$A$1:$F$51,5,FALSE)</f>
        <v>10</v>
      </c>
      <c r="G176" s="4">
        <f>VLOOKUP(B176,Catalogue!$A$1:$F$51,6,FALSE)</f>
        <v>11.2</v>
      </c>
      <c r="H176" s="5">
        <f t="shared" si="6"/>
        <v>180</v>
      </c>
      <c r="I176" s="5">
        <f t="shared" si="7"/>
        <v>201.6</v>
      </c>
      <c r="J176" s="5">
        <f t="shared" si="8"/>
        <v>21.599999999999994</v>
      </c>
    </row>
    <row r="177" spans="1:10" x14ac:dyDescent="0.35">
      <c r="A177" s="8">
        <v>45102</v>
      </c>
      <c r="B177" s="6" t="s">
        <v>145</v>
      </c>
      <c r="C177" s="6">
        <v>13</v>
      </c>
      <c r="D177" s="6" t="s">
        <v>171</v>
      </c>
      <c r="E177" s="6" t="s">
        <v>171</v>
      </c>
      <c r="F177" s="4">
        <f>VLOOKUP(B177,Catalogue!$A$1:$F$51,5,FALSE)</f>
        <v>10</v>
      </c>
      <c r="G177" s="4">
        <f>VLOOKUP(B177,Catalogue!$A$1:$F$51,6,FALSE)</f>
        <v>11.2</v>
      </c>
      <c r="H177" s="5">
        <f t="shared" si="6"/>
        <v>130</v>
      </c>
      <c r="I177" s="5">
        <f t="shared" si="7"/>
        <v>145.6</v>
      </c>
      <c r="J177" s="5">
        <f t="shared" si="8"/>
        <v>15.599999999999994</v>
      </c>
    </row>
    <row r="178" spans="1:10" x14ac:dyDescent="0.35">
      <c r="A178" s="7">
        <v>45103</v>
      </c>
      <c r="B178" s="4" t="s">
        <v>47</v>
      </c>
      <c r="C178" s="4">
        <v>1</v>
      </c>
      <c r="D178" s="4" t="s">
        <v>170</v>
      </c>
      <c r="E178" s="4" t="s">
        <v>172</v>
      </c>
      <c r="F178" s="4">
        <f>VLOOKUP(B178,Catalogue!$A$1:$F$51,5,FALSE)</f>
        <v>98</v>
      </c>
      <c r="G178" s="4">
        <f>VLOOKUP(B178,Catalogue!$A$1:$F$51,6,FALSE)</f>
        <v>110.74</v>
      </c>
      <c r="H178" s="5">
        <f t="shared" si="6"/>
        <v>98</v>
      </c>
      <c r="I178" s="5">
        <f t="shared" si="7"/>
        <v>110.74</v>
      </c>
      <c r="J178" s="5">
        <f t="shared" si="8"/>
        <v>12.739999999999995</v>
      </c>
    </row>
    <row r="179" spans="1:10" x14ac:dyDescent="0.35">
      <c r="A179" s="8">
        <v>45104</v>
      </c>
      <c r="B179" s="6" t="s">
        <v>25</v>
      </c>
      <c r="C179" s="6">
        <v>6</v>
      </c>
      <c r="D179" s="6" t="s">
        <v>170</v>
      </c>
      <c r="E179" s="6" t="s">
        <v>171</v>
      </c>
      <c r="F179" s="4">
        <f>VLOOKUP(B179,Catalogue!$A$1:$F$51,5,FALSE)</f>
        <v>10</v>
      </c>
      <c r="G179" s="4">
        <f>VLOOKUP(B179,Catalogue!$A$1:$F$51,6,FALSE)</f>
        <v>11.2</v>
      </c>
      <c r="H179" s="5">
        <f t="shared" si="6"/>
        <v>60</v>
      </c>
      <c r="I179" s="5">
        <f t="shared" si="7"/>
        <v>67.199999999999989</v>
      </c>
      <c r="J179" s="5">
        <f t="shared" si="8"/>
        <v>7.1999999999999886</v>
      </c>
    </row>
    <row r="180" spans="1:10" x14ac:dyDescent="0.35">
      <c r="A180" s="7">
        <v>45105</v>
      </c>
      <c r="B180" s="4" t="s">
        <v>22</v>
      </c>
      <c r="C180" s="4">
        <v>9</v>
      </c>
      <c r="D180" s="4" t="s">
        <v>171</v>
      </c>
      <c r="E180" s="4" t="s">
        <v>172</v>
      </c>
      <c r="F180" s="4">
        <f>VLOOKUP(B180,Catalogue!$A$1:$F$51,5,FALSE)</f>
        <v>124</v>
      </c>
      <c r="G180" s="4">
        <f>VLOOKUP(B180,Catalogue!$A$1:$F$51,6,FALSE)</f>
        <v>204.60000000000002</v>
      </c>
      <c r="H180" s="5">
        <f t="shared" si="6"/>
        <v>1116</v>
      </c>
      <c r="I180" s="5">
        <f t="shared" si="7"/>
        <v>1841.4</v>
      </c>
      <c r="J180" s="5">
        <f t="shared" si="8"/>
        <v>725.40000000000009</v>
      </c>
    </row>
    <row r="181" spans="1:10" x14ac:dyDescent="0.35">
      <c r="A181" s="8">
        <v>45106</v>
      </c>
      <c r="B181" s="6" t="s">
        <v>22</v>
      </c>
      <c r="C181" s="6">
        <v>17</v>
      </c>
      <c r="D181" s="6" t="s">
        <v>170</v>
      </c>
      <c r="E181" s="6" t="s">
        <v>172</v>
      </c>
      <c r="F181" s="4">
        <f>VLOOKUP(B181,Catalogue!$A$1:$F$51,5,FALSE)</f>
        <v>124</v>
      </c>
      <c r="G181" s="4">
        <f>VLOOKUP(B181,Catalogue!$A$1:$F$51,6,FALSE)</f>
        <v>204.60000000000002</v>
      </c>
      <c r="H181" s="5">
        <f t="shared" si="6"/>
        <v>2108</v>
      </c>
      <c r="I181" s="5">
        <f t="shared" si="7"/>
        <v>3478.2000000000003</v>
      </c>
      <c r="J181" s="5">
        <f t="shared" si="8"/>
        <v>1370.2000000000003</v>
      </c>
    </row>
    <row r="182" spans="1:10" x14ac:dyDescent="0.35">
      <c r="A182" s="7">
        <v>45107</v>
      </c>
      <c r="B182" s="4" t="s">
        <v>61</v>
      </c>
      <c r="C182" s="4">
        <v>11</v>
      </c>
      <c r="D182" s="4" t="s">
        <v>170</v>
      </c>
      <c r="E182" s="4" t="s">
        <v>171</v>
      </c>
      <c r="F182" s="4">
        <f>VLOOKUP(B182,Catalogue!$A$1:$F$51,5,FALSE)</f>
        <v>124</v>
      </c>
      <c r="G182" s="4">
        <f>VLOOKUP(B182,Catalogue!$A$1:$F$51,6,FALSE)</f>
        <v>167.4</v>
      </c>
      <c r="H182" s="5">
        <f t="shared" si="6"/>
        <v>1364</v>
      </c>
      <c r="I182" s="5">
        <f t="shared" si="7"/>
        <v>1841.4</v>
      </c>
      <c r="J182" s="5">
        <f t="shared" si="8"/>
        <v>477.40000000000009</v>
      </c>
    </row>
    <row r="183" spans="1:10" x14ac:dyDescent="0.35">
      <c r="A183" s="8">
        <v>45108</v>
      </c>
      <c r="B183" s="6" t="s">
        <v>96</v>
      </c>
      <c r="C183" s="6">
        <v>11</v>
      </c>
      <c r="D183" s="6" t="s">
        <v>171</v>
      </c>
      <c r="E183" s="6" t="s">
        <v>172</v>
      </c>
      <c r="F183" s="4">
        <f>VLOOKUP(B183,Catalogue!$A$1:$F$51,5,FALSE)</f>
        <v>124</v>
      </c>
      <c r="G183" s="4">
        <f>VLOOKUP(B183,Catalogue!$A$1:$F$51,6,FALSE)</f>
        <v>163.68</v>
      </c>
      <c r="H183" s="5">
        <f t="shared" si="6"/>
        <v>1364</v>
      </c>
      <c r="I183" s="5">
        <f t="shared" si="7"/>
        <v>1800.48</v>
      </c>
      <c r="J183" s="5">
        <f t="shared" si="8"/>
        <v>436.48</v>
      </c>
    </row>
    <row r="184" spans="1:10" x14ac:dyDescent="0.35">
      <c r="A184" s="7">
        <v>45109</v>
      </c>
      <c r="B184" s="4" t="s">
        <v>6</v>
      </c>
      <c r="C184" s="4">
        <v>14</v>
      </c>
      <c r="D184" s="4" t="s">
        <v>174</v>
      </c>
      <c r="E184" s="4" t="s">
        <v>172</v>
      </c>
      <c r="F184" s="4">
        <f>VLOOKUP(B184,Catalogue!$A$1:$F$51,5,FALSE)</f>
        <v>98</v>
      </c>
      <c r="G184" s="4">
        <f>VLOOKUP(B184,Catalogue!$A$1:$F$51,6,FALSE)</f>
        <v>129.36000000000001</v>
      </c>
      <c r="H184" s="5">
        <f t="shared" si="6"/>
        <v>1372</v>
      </c>
      <c r="I184" s="5">
        <f t="shared" si="7"/>
        <v>1811.0400000000002</v>
      </c>
      <c r="J184" s="5">
        <f t="shared" si="8"/>
        <v>439.04000000000019</v>
      </c>
    </row>
    <row r="185" spans="1:10" x14ac:dyDescent="0.35">
      <c r="A185" s="8">
        <v>45110</v>
      </c>
      <c r="B185" s="6" t="s">
        <v>133</v>
      </c>
      <c r="C185" s="6">
        <v>1</v>
      </c>
      <c r="D185" s="6" t="s">
        <v>174</v>
      </c>
      <c r="E185" s="6" t="s">
        <v>171</v>
      </c>
      <c r="F185" s="4">
        <f>VLOOKUP(B185,Catalogue!$A$1:$F$51,5,FALSE)</f>
        <v>133</v>
      </c>
      <c r="G185" s="4">
        <f>VLOOKUP(B185,Catalogue!$A$1:$F$51,6,FALSE)</f>
        <v>151.62</v>
      </c>
      <c r="H185" s="5">
        <f t="shared" si="6"/>
        <v>133</v>
      </c>
      <c r="I185" s="5">
        <f t="shared" si="7"/>
        <v>151.62</v>
      </c>
      <c r="J185" s="5">
        <f t="shared" si="8"/>
        <v>18.620000000000005</v>
      </c>
    </row>
    <row r="186" spans="1:10" x14ac:dyDescent="0.35">
      <c r="A186" s="7">
        <v>45111</v>
      </c>
      <c r="B186" s="4" t="s">
        <v>136</v>
      </c>
      <c r="C186" s="4">
        <v>17</v>
      </c>
      <c r="D186" s="4" t="s">
        <v>171</v>
      </c>
      <c r="E186" s="4" t="s">
        <v>172</v>
      </c>
      <c r="F186" s="4">
        <f>VLOOKUP(B186,Catalogue!$A$1:$F$51,5,FALSE)</f>
        <v>124</v>
      </c>
      <c r="G186" s="4">
        <f>VLOOKUP(B186,Catalogue!$A$1:$F$51,6,FALSE)</f>
        <v>140.12</v>
      </c>
      <c r="H186" s="5">
        <f t="shared" si="6"/>
        <v>2108</v>
      </c>
      <c r="I186" s="5">
        <f t="shared" si="7"/>
        <v>2382.04</v>
      </c>
      <c r="J186" s="5">
        <f t="shared" si="8"/>
        <v>274.03999999999996</v>
      </c>
    </row>
    <row r="187" spans="1:10" x14ac:dyDescent="0.35">
      <c r="A187" s="8">
        <v>45112</v>
      </c>
      <c r="B187" s="6" t="s">
        <v>139</v>
      </c>
      <c r="C187" s="6">
        <v>20</v>
      </c>
      <c r="D187" s="6" t="s">
        <v>170</v>
      </c>
      <c r="E187" s="6" t="s">
        <v>171</v>
      </c>
      <c r="F187" s="4">
        <f>VLOOKUP(B187,Catalogue!$A$1:$F$51,5,FALSE)</f>
        <v>10</v>
      </c>
      <c r="G187" s="4">
        <f>VLOOKUP(B187,Catalogue!$A$1:$F$51,6,FALSE)</f>
        <v>14.100000000000001</v>
      </c>
      <c r="H187" s="5">
        <f t="shared" si="6"/>
        <v>200</v>
      </c>
      <c r="I187" s="5">
        <f t="shared" si="7"/>
        <v>282</v>
      </c>
      <c r="J187" s="5">
        <f t="shared" si="8"/>
        <v>82</v>
      </c>
    </row>
    <row r="188" spans="1:10" x14ac:dyDescent="0.35">
      <c r="A188" s="7">
        <v>45113</v>
      </c>
      <c r="B188" s="4" t="s">
        <v>41</v>
      </c>
      <c r="C188" s="4">
        <v>18</v>
      </c>
      <c r="D188" s="4" t="s">
        <v>170</v>
      </c>
      <c r="E188" s="4" t="s">
        <v>172</v>
      </c>
      <c r="F188" s="4">
        <f>VLOOKUP(B188,Catalogue!$A$1:$F$51,5,FALSE)</f>
        <v>12</v>
      </c>
      <c r="G188" s="4">
        <f>VLOOKUP(B188,Catalogue!$A$1:$F$51,6,FALSE)</f>
        <v>13.44</v>
      </c>
      <c r="H188" s="5">
        <f t="shared" si="6"/>
        <v>216</v>
      </c>
      <c r="I188" s="5">
        <f t="shared" si="7"/>
        <v>241.92</v>
      </c>
      <c r="J188" s="5">
        <f t="shared" si="8"/>
        <v>25.919999999999987</v>
      </c>
    </row>
    <row r="189" spans="1:10" x14ac:dyDescent="0.35">
      <c r="A189" s="8">
        <v>45114</v>
      </c>
      <c r="B189" s="6" t="s">
        <v>10</v>
      </c>
      <c r="C189" s="6">
        <v>16</v>
      </c>
      <c r="D189" s="6" t="s">
        <v>171</v>
      </c>
      <c r="E189" s="6" t="s">
        <v>171</v>
      </c>
      <c r="F189" s="4">
        <f>VLOOKUP(B189,Catalogue!$A$1:$F$51,5,FALSE)</f>
        <v>105</v>
      </c>
      <c r="G189" s="4">
        <f>VLOOKUP(B189,Catalogue!$A$1:$F$51,6,FALSE)</f>
        <v>117.6</v>
      </c>
      <c r="H189" s="5">
        <f t="shared" si="6"/>
        <v>1680</v>
      </c>
      <c r="I189" s="5">
        <f t="shared" si="7"/>
        <v>1881.6</v>
      </c>
      <c r="J189" s="5">
        <f t="shared" si="8"/>
        <v>201.59999999999991</v>
      </c>
    </row>
    <row r="190" spans="1:10" x14ac:dyDescent="0.35">
      <c r="A190" s="7">
        <v>45115</v>
      </c>
      <c r="B190" s="4" t="s">
        <v>22</v>
      </c>
      <c r="C190" s="4">
        <v>5</v>
      </c>
      <c r="D190" s="4" t="s">
        <v>170</v>
      </c>
      <c r="E190" s="4" t="s">
        <v>172</v>
      </c>
      <c r="F190" s="4">
        <f>VLOOKUP(B190,Catalogue!$A$1:$F$51,5,FALSE)</f>
        <v>124</v>
      </c>
      <c r="G190" s="4">
        <f>VLOOKUP(B190,Catalogue!$A$1:$F$51,6,FALSE)</f>
        <v>204.60000000000002</v>
      </c>
      <c r="H190" s="5">
        <f t="shared" si="6"/>
        <v>620</v>
      </c>
      <c r="I190" s="5">
        <f t="shared" si="7"/>
        <v>1023.0000000000001</v>
      </c>
      <c r="J190" s="5">
        <f t="shared" si="8"/>
        <v>403.00000000000011</v>
      </c>
    </row>
    <row r="191" spans="1:10" x14ac:dyDescent="0.35">
      <c r="A191" s="8">
        <v>45116</v>
      </c>
      <c r="B191" s="6" t="s">
        <v>47</v>
      </c>
      <c r="C191" s="6">
        <v>19</v>
      </c>
      <c r="D191" s="6" t="s">
        <v>170</v>
      </c>
      <c r="E191" s="6" t="s">
        <v>172</v>
      </c>
      <c r="F191" s="4">
        <f>VLOOKUP(B191,Catalogue!$A$1:$F$51,5,FALSE)</f>
        <v>98</v>
      </c>
      <c r="G191" s="4">
        <f>VLOOKUP(B191,Catalogue!$A$1:$F$51,6,FALSE)</f>
        <v>110.74</v>
      </c>
      <c r="H191" s="5">
        <f t="shared" si="6"/>
        <v>1862</v>
      </c>
      <c r="I191" s="5">
        <f t="shared" si="7"/>
        <v>2104.06</v>
      </c>
      <c r="J191" s="5">
        <f t="shared" si="8"/>
        <v>242.05999999999995</v>
      </c>
    </row>
    <row r="192" spans="1:10" x14ac:dyDescent="0.35">
      <c r="A192" s="7">
        <v>45117</v>
      </c>
      <c r="B192" s="4" t="s">
        <v>94</v>
      </c>
      <c r="C192" s="4">
        <v>15</v>
      </c>
      <c r="D192" s="4" t="s">
        <v>171</v>
      </c>
      <c r="E192" s="4" t="s">
        <v>171</v>
      </c>
      <c r="F192" s="4">
        <f>VLOOKUP(B192,Catalogue!$A$1:$F$51,5,FALSE)</f>
        <v>133</v>
      </c>
      <c r="G192" s="4">
        <f>VLOOKUP(B192,Catalogue!$A$1:$F$51,6,FALSE)</f>
        <v>194.18</v>
      </c>
      <c r="H192" s="5">
        <f t="shared" si="6"/>
        <v>1995</v>
      </c>
      <c r="I192" s="5">
        <f t="shared" si="7"/>
        <v>2912.7000000000003</v>
      </c>
      <c r="J192" s="5">
        <f t="shared" si="8"/>
        <v>917.70000000000027</v>
      </c>
    </row>
    <row r="193" spans="1:10" x14ac:dyDescent="0.35">
      <c r="A193" s="8">
        <v>45118</v>
      </c>
      <c r="B193" s="6" t="s">
        <v>91</v>
      </c>
      <c r="C193" s="6">
        <v>12</v>
      </c>
      <c r="D193" s="6" t="s">
        <v>174</v>
      </c>
      <c r="E193" s="6" t="s">
        <v>172</v>
      </c>
      <c r="F193" s="4">
        <f>VLOOKUP(B193,Catalogue!$A$1:$F$51,5,FALSE)</f>
        <v>71</v>
      </c>
      <c r="G193" s="4">
        <f>VLOOKUP(B193,Catalogue!$A$1:$F$51,6,FALSE)</f>
        <v>95.85</v>
      </c>
      <c r="H193" s="5">
        <f t="shared" si="6"/>
        <v>852</v>
      </c>
      <c r="I193" s="5">
        <f t="shared" si="7"/>
        <v>1150.1999999999998</v>
      </c>
      <c r="J193" s="5">
        <f t="shared" si="8"/>
        <v>298.19999999999982</v>
      </c>
    </row>
    <row r="194" spans="1:10" x14ac:dyDescent="0.35">
      <c r="A194" s="7">
        <v>45119</v>
      </c>
      <c r="B194" s="4" t="s">
        <v>56</v>
      </c>
      <c r="C194" s="4">
        <v>17</v>
      </c>
      <c r="D194" s="4" t="s">
        <v>174</v>
      </c>
      <c r="E194" s="4" t="s">
        <v>172</v>
      </c>
      <c r="F194" s="4">
        <f>VLOOKUP(B194,Catalogue!$A$1:$F$51,5,FALSE)</f>
        <v>71</v>
      </c>
      <c r="G194" s="4">
        <f>VLOOKUP(B194,Catalogue!$A$1:$F$51,6,FALSE)</f>
        <v>79.52</v>
      </c>
      <c r="H194" s="5">
        <f t="shared" si="6"/>
        <v>1207</v>
      </c>
      <c r="I194" s="5">
        <f t="shared" si="7"/>
        <v>1351.84</v>
      </c>
      <c r="J194" s="5">
        <f t="shared" si="8"/>
        <v>144.83999999999992</v>
      </c>
    </row>
    <row r="195" spans="1:10" x14ac:dyDescent="0.35">
      <c r="A195" s="8">
        <v>45120</v>
      </c>
      <c r="B195" s="6" t="s">
        <v>44</v>
      </c>
      <c r="C195" s="6">
        <v>13</v>
      </c>
      <c r="D195" s="6" t="s">
        <v>171</v>
      </c>
      <c r="E195" s="6" t="s">
        <v>171</v>
      </c>
      <c r="F195" s="4">
        <f>VLOOKUP(B195,Catalogue!$A$1:$F$51,5,FALSE)</f>
        <v>63</v>
      </c>
      <c r="G195" s="4">
        <f>VLOOKUP(B195,Catalogue!$A$1:$F$51,6,FALSE)</f>
        <v>71.819999999999993</v>
      </c>
      <c r="H195" s="5">
        <f t="shared" ref="H195:H258" si="9">PRODUCT(C195*F195)</f>
        <v>819</v>
      </c>
      <c r="I195" s="5">
        <f t="shared" ref="I195:I258" si="10">PRODUCT(C195*G195)</f>
        <v>933.65999999999985</v>
      </c>
      <c r="J195" s="5">
        <f t="shared" ref="J195:J258" si="11">I195-H195</f>
        <v>114.65999999999985</v>
      </c>
    </row>
    <row r="196" spans="1:10" x14ac:dyDescent="0.35">
      <c r="A196" s="7">
        <v>45121</v>
      </c>
      <c r="B196" s="4" t="s">
        <v>103</v>
      </c>
      <c r="C196" s="4">
        <v>13</v>
      </c>
      <c r="D196" s="4" t="s">
        <v>170</v>
      </c>
      <c r="E196" s="4" t="s">
        <v>172</v>
      </c>
      <c r="F196" s="4">
        <f>VLOOKUP(B196,Catalogue!$A$1:$F$51,5,FALSE)</f>
        <v>16</v>
      </c>
      <c r="G196" s="4">
        <f>VLOOKUP(B196,Catalogue!$A$1:$F$51,6,FALSE)</f>
        <v>18.240000000000002</v>
      </c>
      <c r="H196" s="5">
        <f t="shared" si="9"/>
        <v>208</v>
      </c>
      <c r="I196" s="5">
        <f t="shared" si="10"/>
        <v>237.12000000000003</v>
      </c>
      <c r="J196" s="5">
        <f t="shared" si="11"/>
        <v>29.120000000000033</v>
      </c>
    </row>
    <row r="197" spans="1:10" x14ac:dyDescent="0.35">
      <c r="A197" s="8">
        <v>45122</v>
      </c>
      <c r="B197" s="6" t="s">
        <v>96</v>
      </c>
      <c r="C197" s="6">
        <v>18</v>
      </c>
      <c r="D197" s="6" t="s">
        <v>170</v>
      </c>
      <c r="E197" s="6" t="s">
        <v>171</v>
      </c>
      <c r="F197" s="4">
        <f>VLOOKUP(B197,Catalogue!$A$1:$F$51,5,FALSE)</f>
        <v>124</v>
      </c>
      <c r="G197" s="4">
        <f>VLOOKUP(B197,Catalogue!$A$1:$F$51,6,FALSE)</f>
        <v>163.68</v>
      </c>
      <c r="H197" s="5">
        <f t="shared" si="9"/>
        <v>2232</v>
      </c>
      <c r="I197" s="5">
        <f t="shared" si="10"/>
        <v>2946.2400000000002</v>
      </c>
      <c r="J197" s="5">
        <f t="shared" si="11"/>
        <v>714.24000000000024</v>
      </c>
    </row>
    <row r="198" spans="1:10" x14ac:dyDescent="0.35">
      <c r="A198" s="7">
        <v>45123</v>
      </c>
      <c r="B198" s="4" t="s">
        <v>25</v>
      </c>
      <c r="C198" s="4">
        <v>5</v>
      </c>
      <c r="D198" s="4" t="s">
        <v>171</v>
      </c>
      <c r="E198" s="4" t="s">
        <v>172</v>
      </c>
      <c r="F198" s="4">
        <f>VLOOKUP(B198,Catalogue!$A$1:$F$51,5,FALSE)</f>
        <v>10</v>
      </c>
      <c r="G198" s="4">
        <f>VLOOKUP(B198,Catalogue!$A$1:$F$51,6,FALSE)</f>
        <v>11.2</v>
      </c>
      <c r="H198" s="5">
        <f t="shared" si="9"/>
        <v>50</v>
      </c>
      <c r="I198" s="5">
        <f t="shared" si="10"/>
        <v>56</v>
      </c>
      <c r="J198" s="5">
        <f t="shared" si="11"/>
        <v>6</v>
      </c>
    </row>
    <row r="199" spans="1:10" x14ac:dyDescent="0.35">
      <c r="A199" s="8">
        <v>45124</v>
      </c>
      <c r="B199" s="6" t="s">
        <v>61</v>
      </c>
      <c r="C199" s="6">
        <v>10</v>
      </c>
      <c r="D199" s="6" t="s">
        <v>170</v>
      </c>
      <c r="E199" s="6" t="s">
        <v>171</v>
      </c>
      <c r="F199" s="4">
        <f>VLOOKUP(B199,Catalogue!$A$1:$F$51,5,FALSE)</f>
        <v>124</v>
      </c>
      <c r="G199" s="4">
        <f>VLOOKUP(B199,Catalogue!$A$1:$F$51,6,FALSE)</f>
        <v>167.4</v>
      </c>
      <c r="H199" s="5">
        <f t="shared" si="9"/>
        <v>1240</v>
      </c>
      <c r="I199" s="5">
        <f t="shared" si="10"/>
        <v>1674</v>
      </c>
      <c r="J199" s="5">
        <f t="shared" si="11"/>
        <v>434</v>
      </c>
    </row>
    <row r="200" spans="1:10" x14ac:dyDescent="0.35">
      <c r="A200" s="7">
        <v>45125</v>
      </c>
      <c r="B200" s="4" t="s">
        <v>79</v>
      </c>
      <c r="C200" s="4">
        <v>17</v>
      </c>
      <c r="D200" s="4" t="s">
        <v>170</v>
      </c>
      <c r="E200" s="4" t="s">
        <v>172</v>
      </c>
      <c r="F200" s="4">
        <f>VLOOKUP(B200,Catalogue!$A$1:$F$51,5,FALSE)</f>
        <v>12</v>
      </c>
      <c r="G200" s="4">
        <f>VLOOKUP(B200,Catalogue!$A$1:$F$51,6,FALSE)</f>
        <v>16.920000000000002</v>
      </c>
      <c r="H200" s="5">
        <f t="shared" si="9"/>
        <v>204</v>
      </c>
      <c r="I200" s="5">
        <f t="shared" si="10"/>
        <v>287.64000000000004</v>
      </c>
      <c r="J200" s="5">
        <f t="shared" si="11"/>
        <v>83.640000000000043</v>
      </c>
    </row>
    <row r="201" spans="1:10" x14ac:dyDescent="0.35">
      <c r="A201" s="8">
        <v>45126</v>
      </c>
      <c r="B201" s="6" t="s">
        <v>53</v>
      </c>
      <c r="C201" s="6">
        <v>5</v>
      </c>
      <c r="D201" s="6" t="s">
        <v>171</v>
      </c>
      <c r="E201" s="6" t="s">
        <v>172</v>
      </c>
      <c r="F201" s="4">
        <f>VLOOKUP(B201,Catalogue!$A$1:$F$51,5,FALSE)</f>
        <v>44</v>
      </c>
      <c r="G201" s="4">
        <f>VLOOKUP(B201,Catalogue!$A$1:$F$51,6,FALSE)</f>
        <v>72.599999999999994</v>
      </c>
      <c r="H201" s="5">
        <f t="shared" si="9"/>
        <v>220</v>
      </c>
      <c r="I201" s="5">
        <f t="shared" si="10"/>
        <v>363</v>
      </c>
      <c r="J201" s="5">
        <f t="shared" si="11"/>
        <v>143</v>
      </c>
    </row>
    <row r="202" spans="1:10" x14ac:dyDescent="0.35">
      <c r="A202" s="7">
        <v>45127</v>
      </c>
      <c r="B202" s="4" t="s">
        <v>154</v>
      </c>
      <c r="C202" s="4">
        <v>13</v>
      </c>
      <c r="D202" s="4" t="s">
        <v>174</v>
      </c>
      <c r="E202" s="4" t="s">
        <v>171</v>
      </c>
      <c r="F202" s="4">
        <f>VLOOKUP(B202,Catalogue!$A$1:$F$51,5,FALSE)</f>
        <v>12</v>
      </c>
      <c r="G202" s="4">
        <f>VLOOKUP(B202,Catalogue!$A$1:$F$51,6,FALSE)</f>
        <v>17.52</v>
      </c>
      <c r="H202" s="5">
        <f t="shared" si="9"/>
        <v>156</v>
      </c>
      <c r="I202" s="5">
        <f t="shared" si="10"/>
        <v>227.76</v>
      </c>
      <c r="J202" s="5">
        <f t="shared" si="11"/>
        <v>71.759999999999991</v>
      </c>
    </row>
    <row r="203" spans="1:10" x14ac:dyDescent="0.35">
      <c r="A203" s="8">
        <v>45128</v>
      </c>
      <c r="B203" s="6" t="s">
        <v>10</v>
      </c>
      <c r="C203" s="6">
        <v>17</v>
      </c>
      <c r="D203" s="6" t="s">
        <v>174</v>
      </c>
      <c r="E203" s="6" t="s">
        <v>172</v>
      </c>
      <c r="F203" s="4">
        <f>VLOOKUP(B203,Catalogue!$A$1:$F$51,5,FALSE)</f>
        <v>105</v>
      </c>
      <c r="G203" s="4">
        <f>VLOOKUP(B203,Catalogue!$A$1:$F$51,6,FALSE)</f>
        <v>117.6</v>
      </c>
      <c r="H203" s="5">
        <f t="shared" si="9"/>
        <v>1785</v>
      </c>
      <c r="I203" s="5">
        <f t="shared" si="10"/>
        <v>1999.1999999999998</v>
      </c>
      <c r="J203" s="5">
        <f t="shared" si="11"/>
        <v>214.19999999999982</v>
      </c>
    </row>
    <row r="204" spans="1:10" x14ac:dyDescent="0.35">
      <c r="A204" s="7">
        <v>45129</v>
      </c>
      <c r="B204" s="4" t="s">
        <v>53</v>
      </c>
      <c r="C204" s="4">
        <v>20</v>
      </c>
      <c r="D204" s="4" t="s">
        <v>171</v>
      </c>
      <c r="E204" s="4" t="s">
        <v>172</v>
      </c>
      <c r="F204" s="4">
        <f>VLOOKUP(B204,Catalogue!$A$1:$F$51,5,FALSE)</f>
        <v>44</v>
      </c>
      <c r="G204" s="4">
        <f>VLOOKUP(B204,Catalogue!$A$1:$F$51,6,FALSE)</f>
        <v>72.599999999999994</v>
      </c>
      <c r="H204" s="5">
        <f t="shared" si="9"/>
        <v>880</v>
      </c>
      <c r="I204" s="5">
        <f t="shared" si="10"/>
        <v>1452</v>
      </c>
      <c r="J204" s="5">
        <f t="shared" si="11"/>
        <v>572</v>
      </c>
    </row>
    <row r="205" spans="1:10" x14ac:dyDescent="0.35">
      <c r="A205" s="8">
        <v>45130</v>
      </c>
      <c r="B205" s="6" t="s">
        <v>70</v>
      </c>
      <c r="C205" s="6">
        <v>12</v>
      </c>
      <c r="D205" s="6" t="s">
        <v>170</v>
      </c>
      <c r="E205" s="6" t="s">
        <v>171</v>
      </c>
      <c r="F205" s="4">
        <f>VLOOKUP(B205,Catalogue!$A$1:$F$51,5,FALSE)</f>
        <v>10</v>
      </c>
      <c r="G205" s="4">
        <f>VLOOKUP(B205,Catalogue!$A$1:$F$51,6,FALSE)</f>
        <v>11.2</v>
      </c>
      <c r="H205" s="5">
        <f t="shared" si="9"/>
        <v>120</v>
      </c>
      <c r="I205" s="5">
        <f t="shared" si="10"/>
        <v>134.39999999999998</v>
      </c>
      <c r="J205" s="5">
        <f t="shared" si="11"/>
        <v>14.399999999999977</v>
      </c>
    </row>
    <row r="206" spans="1:10" x14ac:dyDescent="0.35">
      <c r="A206" s="7">
        <v>45131</v>
      </c>
      <c r="B206" s="4" t="s">
        <v>61</v>
      </c>
      <c r="C206" s="4">
        <v>12</v>
      </c>
      <c r="D206" s="4" t="s">
        <v>170</v>
      </c>
      <c r="E206" s="4" t="s">
        <v>172</v>
      </c>
      <c r="F206" s="4">
        <f>VLOOKUP(B206,Catalogue!$A$1:$F$51,5,FALSE)</f>
        <v>124</v>
      </c>
      <c r="G206" s="4">
        <f>VLOOKUP(B206,Catalogue!$A$1:$F$51,6,FALSE)</f>
        <v>167.4</v>
      </c>
      <c r="H206" s="5">
        <f t="shared" si="9"/>
        <v>1488</v>
      </c>
      <c r="I206" s="5">
        <f t="shared" si="10"/>
        <v>2008.8000000000002</v>
      </c>
      <c r="J206" s="5">
        <f t="shared" si="11"/>
        <v>520.80000000000018</v>
      </c>
    </row>
    <row r="207" spans="1:10" x14ac:dyDescent="0.35">
      <c r="A207" s="8">
        <v>45132</v>
      </c>
      <c r="B207" s="6" t="s">
        <v>53</v>
      </c>
      <c r="C207" s="6">
        <v>12</v>
      </c>
      <c r="D207" s="6" t="s">
        <v>171</v>
      </c>
      <c r="E207" s="6" t="s">
        <v>171</v>
      </c>
      <c r="F207" s="4">
        <f>VLOOKUP(B207,Catalogue!$A$1:$F$51,5,FALSE)</f>
        <v>44</v>
      </c>
      <c r="G207" s="4">
        <f>VLOOKUP(B207,Catalogue!$A$1:$F$51,6,FALSE)</f>
        <v>72.599999999999994</v>
      </c>
      <c r="H207" s="5">
        <f t="shared" si="9"/>
        <v>528</v>
      </c>
      <c r="I207" s="5">
        <f t="shared" si="10"/>
        <v>871.19999999999993</v>
      </c>
      <c r="J207" s="5">
        <f t="shared" si="11"/>
        <v>343.19999999999993</v>
      </c>
    </row>
    <row r="208" spans="1:10" x14ac:dyDescent="0.35">
      <c r="A208" s="7">
        <v>45133</v>
      </c>
      <c r="B208" s="4" t="s">
        <v>82</v>
      </c>
      <c r="C208" s="4">
        <v>14</v>
      </c>
      <c r="D208" s="4" t="s">
        <v>170</v>
      </c>
      <c r="E208" s="4" t="s">
        <v>172</v>
      </c>
      <c r="F208" s="4">
        <f>VLOOKUP(B208,Catalogue!$A$1:$F$51,5,FALSE)</f>
        <v>98</v>
      </c>
      <c r="G208" s="4">
        <f>VLOOKUP(B208,Catalogue!$A$1:$F$51,6,FALSE)</f>
        <v>161.69999999999999</v>
      </c>
      <c r="H208" s="5">
        <f t="shared" si="9"/>
        <v>1372</v>
      </c>
      <c r="I208" s="5">
        <f t="shared" si="10"/>
        <v>2263.7999999999997</v>
      </c>
      <c r="J208" s="5">
        <f t="shared" si="11"/>
        <v>891.79999999999973</v>
      </c>
    </row>
    <row r="209" spans="1:10" x14ac:dyDescent="0.35">
      <c r="A209" s="8">
        <v>45134</v>
      </c>
      <c r="B209" s="6" t="s">
        <v>28</v>
      </c>
      <c r="C209" s="6">
        <v>10</v>
      </c>
      <c r="D209" s="6" t="s">
        <v>170</v>
      </c>
      <c r="E209" s="6" t="s">
        <v>171</v>
      </c>
      <c r="F209" s="4">
        <f>VLOOKUP(B209,Catalogue!$A$1:$F$51,5,FALSE)</f>
        <v>16</v>
      </c>
      <c r="G209" s="4">
        <f>VLOOKUP(B209,Catalogue!$A$1:$F$51,6,FALSE)</f>
        <v>17.600000000000001</v>
      </c>
      <c r="H209" s="5">
        <f t="shared" si="9"/>
        <v>160</v>
      </c>
      <c r="I209" s="5">
        <f t="shared" si="10"/>
        <v>176</v>
      </c>
      <c r="J209" s="5">
        <f t="shared" si="11"/>
        <v>16</v>
      </c>
    </row>
    <row r="210" spans="1:10" x14ac:dyDescent="0.35">
      <c r="A210" s="7">
        <v>45135</v>
      </c>
      <c r="B210" s="4" t="s">
        <v>139</v>
      </c>
      <c r="C210" s="4">
        <v>9</v>
      </c>
      <c r="D210" s="4" t="s">
        <v>171</v>
      </c>
      <c r="E210" s="4" t="s">
        <v>172</v>
      </c>
      <c r="F210" s="4">
        <f>VLOOKUP(B210,Catalogue!$A$1:$F$51,5,FALSE)</f>
        <v>10</v>
      </c>
      <c r="G210" s="4">
        <f>VLOOKUP(B210,Catalogue!$A$1:$F$51,6,FALSE)</f>
        <v>14.100000000000001</v>
      </c>
      <c r="H210" s="5">
        <f t="shared" si="9"/>
        <v>90</v>
      </c>
      <c r="I210" s="5">
        <f t="shared" si="10"/>
        <v>126.9</v>
      </c>
      <c r="J210" s="5">
        <f t="shared" si="11"/>
        <v>36.900000000000006</v>
      </c>
    </row>
    <row r="211" spans="1:10" x14ac:dyDescent="0.35">
      <c r="A211" s="8">
        <v>45136</v>
      </c>
      <c r="B211" s="6" t="s">
        <v>41</v>
      </c>
      <c r="C211" s="6">
        <v>9</v>
      </c>
      <c r="D211" s="6" t="s">
        <v>174</v>
      </c>
      <c r="E211" s="6" t="s">
        <v>172</v>
      </c>
      <c r="F211" s="4">
        <f>VLOOKUP(B211,Catalogue!$A$1:$F$51,5,FALSE)</f>
        <v>12</v>
      </c>
      <c r="G211" s="4">
        <f>VLOOKUP(B211,Catalogue!$A$1:$F$51,6,FALSE)</f>
        <v>13.44</v>
      </c>
      <c r="H211" s="5">
        <f t="shared" si="9"/>
        <v>108</v>
      </c>
      <c r="I211" s="5">
        <f t="shared" si="10"/>
        <v>120.96</v>
      </c>
      <c r="J211" s="5">
        <f t="shared" si="11"/>
        <v>12.959999999999994</v>
      </c>
    </row>
    <row r="212" spans="1:10" x14ac:dyDescent="0.35">
      <c r="A212" s="7">
        <v>45137</v>
      </c>
      <c r="B212" s="4" t="s">
        <v>148</v>
      </c>
      <c r="C212" s="4">
        <v>1</v>
      </c>
      <c r="D212" s="4" t="s">
        <v>174</v>
      </c>
      <c r="E212" s="4" t="s">
        <v>171</v>
      </c>
      <c r="F212" s="4">
        <f>VLOOKUP(B212,Catalogue!$A$1:$F$51,5,FALSE)</f>
        <v>123</v>
      </c>
      <c r="G212" s="4">
        <f>VLOOKUP(B212,Catalogue!$A$1:$F$51,6,FALSE)</f>
        <v>135.30000000000001</v>
      </c>
      <c r="H212" s="5">
        <f t="shared" si="9"/>
        <v>123</v>
      </c>
      <c r="I212" s="5">
        <f t="shared" si="10"/>
        <v>135.30000000000001</v>
      </c>
      <c r="J212" s="5">
        <f t="shared" si="11"/>
        <v>12.300000000000011</v>
      </c>
    </row>
    <row r="213" spans="1:10" x14ac:dyDescent="0.35">
      <c r="A213" s="8">
        <v>45138</v>
      </c>
      <c r="B213" s="6" t="s">
        <v>94</v>
      </c>
      <c r="C213" s="6">
        <v>4</v>
      </c>
      <c r="D213" s="6" t="s">
        <v>171</v>
      </c>
      <c r="E213" s="6" t="s">
        <v>172</v>
      </c>
      <c r="F213" s="4">
        <f>VLOOKUP(B213,Catalogue!$A$1:$F$51,5,FALSE)</f>
        <v>133</v>
      </c>
      <c r="G213" s="4">
        <f>VLOOKUP(B213,Catalogue!$A$1:$F$51,6,FALSE)</f>
        <v>194.18</v>
      </c>
      <c r="H213" s="5">
        <f t="shared" si="9"/>
        <v>532</v>
      </c>
      <c r="I213" s="5">
        <f t="shared" si="10"/>
        <v>776.72</v>
      </c>
      <c r="J213" s="5">
        <f t="shared" si="11"/>
        <v>244.72000000000003</v>
      </c>
    </row>
    <row r="214" spans="1:10" x14ac:dyDescent="0.35">
      <c r="A214" s="7">
        <v>45139</v>
      </c>
      <c r="B214" s="4" t="s">
        <v>13</v>
      </c>
      <c r="C214" s="4">
        <v>13</v>
      </c>
      <c r="D214" s="4" t="s">
        <v>170</v>
      </c>
      <c r="E214" s="4" t="s">
        <v>172</v>
      </c>
      <c r="F214" s="4">
        <f>VLOOKUP(B214,Catalogue!$A$1:$F$51,5,FALSE)</f>
        <v>44</v>
      </c>
      <c r="G214" s="4">
        <f>VLOOKUP(B214,Catalogue!$A$1:$F$51,6,FALSE)</f>
        <v>50.16</v>
      </c>
      <c r="H214" s="5">
        <f t="shared" si="9"/>
        <v>572</v>
      </c>
      <c r="I214" s="5">
        <f t="shared" si="10"/>
        <v>652.07999999999993</v>
      </c>
      <c r="J214" s="5">
        <f t="shared" si="11"/>
        <v>80.079999999999927</v>
      </c>
    </row>
    <row r="215" spans="1:10" x14ac:dyDescent="0.35">
      <c r="A215" s="8">
        <v>45140</v>
      </c>
      <c r="B215" s="6" t="s">
        <v>130</v>
      </c>
      <c r="C215" s="6">
        <v>7</v>
      </c>
      <c r="D215" s="6" t="s">
        <v>170</v>
      </c>
      <c r="E215" s="6" t="s">
        <v>171</v>
      </c>
      <c r="F215" s="4">
        <f>VLOOKUP(B215,Catalogue!$A$1:$F$51,5,FALSE)</f>
        <v>71</v>
      </c>
      <c r="G215" s="4">
        <f>VLOOKUP(B215,Catalogue!$A$1:$F$51,6,FALSE)</f>
        <v>79.52</v>
      </c>
      <c r="H215" s="5">
        <f t="shared" si="9"/>
        <v>497</v>
      </c>
      <c r="I215" s="5">
        <f t="shared" si="10"/>
        <v>556.64</v>
      </c>
      <c r="J215" s="5">
        <f t="shared" si="11"/>
        <v>59.639999999999986</v>
      </c>
    </row>
    <row r="216" spans="1:10" x14ac:dyDescent="0.35">
      <c r="A216" s="7">
        <v>45141</v>
      </c>
      <c r="B216" s="4" t="s">
        <v>76</v>
      </c>
      <c r="C216" s="4">
        <v>6</v>
      </c>
      <c r="D216" s="4" t="s">
        <v>171</v>
      </c>
      <c r="E216" s="4" t="s">
        <v>172</v>
      </c>
      <c r="F216" s="4">
        <f>VLOOKUP(B216,Catalogue!$A$1:$F$51,5,FALSE)</f>
        <v>136</v>
      </c>
      <c r="G216" s="4">
        <f>VLOOKUP(B216,Catalogue!$A$1:$F$51,6,FALSE)</f>
        <v>153.68</v>
      </c>
      <c r="H216" s="5">
        <f t="shared" si="9"/>
        <v>816</v>
      </c>
      <c r="I216" s="5">
        <f t="shared" si="10"/>
        <v>922.08</v>
      </c>
      <c r="J216" s="5">
        <f t="shared" si="11"/>
        <v>106.08000000000004</v>
      </c>
    </row>
    <row r="217" spans="1:10" x14ac:dyDescent="0.35">
      <c r="A217" s="8">
        <v>45142</v>
      </c>
      <c r="B217" s="6" t="s">
        <v>123</v>
      </c>
      <c r="C217" s="6">
        <v>14</v>
      </c>
      <c r="D217" s="6" t="s">
        <v>170</v>
      </c>
      <c r="E217" s="6" t="s">
        <v>171</v>
      </c>
      <c r="F217" s="4">
        <f>VLOOKUP(B217,Catalogue!$A$1:$F$51,5,FALSE)</f>
        <v>105</v>
      </c>
      <c r="G217" s="4">
        <f>VLOOKUP(B217,Catalogue!$A$1:$F$51,6,FALSE)</f>
        <v>153.30000000000001</v>
      </c>
      <c r="H217" s="5">
        <f t="shared" si="9"/>
        <v>1470</v>
      </c>
      <c r="I217" s="5">
        <f t="shared" si="10"/>
        <v>2146.2000000000003</v>
      </c>
      <c r="J217" s="5">
        <f t="shared" si="11"/>
        <v>676.20000000000027</v>
      </c>
    </row>
    <row r="218" spans="1:10" x14ac:dyDescent="0.35">
      <c r="A218" s="7">
        <v>45143</v>
      </c>
      <c r="B218" s="4" t="s">
        <v>41</v>
      </c>
      <c r="C218" s="4">
        <v>9</v>
      </c>
      <c r="D218" s="4" t="s">
        <v>170</v>
      </c>
      <c r="E218" s="4" t="s">
        <v>172</v>
      </c>
      <c r="F218" s="4">
        <f>VLOOKUP(B218,Catalogue!$A$1:$F$51,5,FALSE)</f>
        <v>12</v>
      </c>
      <c r="G218" s="4">
        <f>VLOOKUP(B218,Catalogue!$A$1:$F$51,6,FALSE)</f>
        <v>13.44</v>
      </c>
      <c r="H218" s="5">
        <f t="shared" si="9"/>
        <v>108</v>
      </c>
      <c r="I218" s="5">
        <f t="shared" si="10"/>
        <v>120.96</v>
      </c>
      <c r="J218" s="5">
        <f t="shared" si="11"/>
        <v>12.959999999999994</v>
      </c>
    </row>
    <row r="219" spans="1:10" x14ac:dyDescent="0.35">
      <c r="A219" s="8">
        <v>45144</v>
      </c>
      <c r="B219" s="6" t="s">
        <v>25</v>
      </c>
      <c r="C219" s="6">
        <v>10</v>
      </c>
      <c r="D219" s="6" t="s">
        <v>171</v>
      </c>
      <c r="E219" s="6" t="s">
        <v>171</v>
      </c>
      <c r="F219" s="4">
        <f>VLOOKUP(B219,Catalogue!$A$1:$F$51,5,FALSE)</f>
        <v>10</v>
      </c>
      <c r="G219" s="4">
        <f>VLOOKUP(B219,Catalogue!$A$1:$F$51,6,FALSE)</f>
        <v>11.2</v>
      </c>
      <c r="H219" s="5">
        <f t="shared" si="9"/>
        <v>100</v>
      </c>
      <c r="I219" s="5">
        <f t="shared" si="10"/>
        <v>112</v>
      </c>
      <c r="J219" s="5">
        <f t="shared" si="11"/>
        <v>12</v>
      </c>
    </row>
    <row r="220" spans="1:10" x14ac:dyDescent="0.35">
      <c r="A220" s="7">
        <v>45145</v>
      </c>
      <c r="B220" s="4" t="s">
        <v>37</v>
      </c>
      <c r="C220" s="4">
        <v>8</v>
      </c>
      <c r="D220" s="4" t="s">
        <v>174</v>
      </c>
      <c r="E220" s="4" t="s">
        <v>172</v>
      </c>
      <c r="F220" s="4">
        <f>VLOOKUP(B220,Catalogue!$A$1:$F$51,5,FALSE)</f>
        <v>136</v>
      </c>
      <c r="G220" s="4">
        <f>VLOOKUP(B220,Catalogue!$A$1:$F$51,6,FALSE)</f>
        <v>179.52</v>
      </c>
      <c r="H220" s="5">
        <f t="shared" si="9"/>
        <v>1088</v>
      </c>
      <c r="I220" s="5">
        <f t="shared" si="10"/>
        <v>1436.16</v>
      </c>
      <c r="J220" s="5">
        <f t="shared" si="11"/>
        <v>348.16000000000008</v>
      </c>
    </row>
    <row r="221" spans="1:10" x14ac:dyDescent="0.35">
      <c r="A221" s="8">
        <v>45146</v>
      </c>
      <c r="B221" s="6" t="s">
        <v>70</v>
      </c>
      <c r="C221" s="6">
        <v>20</v>
      </c>
      <c r="D221" s="6" t="s">
        <v>174</v>
      </c>
      <c r="E221" s="6" t="s">
        <v>172</v>
      </c>
      <c r="F221" s="4">
        <f>VLOOKUP(B221,Catalogue!$A$1:$F$51,5,FALSE)</f>
        <v>10</v>
      </c>
      <c r="G221" s="4">
        <f>VLOOKUP(B221,Catalogue!$A$1:$F$51,6,FALSE)</f>
        <v>11.2</v>
      </c>
      <c r="H221" s="5">
        <f t="shared" si="9"/>
        <v>200</v>
      </c>
      <c r="I221" s="5">
        <f t="shared" si="10"/>
        <v>224</v>
      </c>
      <c r="J221" s="5">
        <f t="shared" si="11"/>
        <v>24</v>
      </c>
    </row>
    <row r="222" spans="1:10" x14ac:dyDescent="0.35">
      <c r="A222" s="7">
        <v>45147</v>
      </c>
      <c r="B222" s="4" t="s">
        <v>53</v>
      </c>
      <c r="C222" s="4">
        <v>6</v>
      </c>
      <c r="D222" s="4" t="s">
        <v>171</v>
      </c>
      <c r="E222" s="4" t="s">
        <v>171</v>
      </c>
      <c r="F222" s="4">
        <f>VLOOKUP(B222,Catalogue!$A$1:$F$51,5,FALSE)</f>
        <v>44</v>
      </c>
      <c r="G222" s="4">
        <f>VLOOKUP(B222,Catalogue!$A$1:$F$51,6,FALSE)</f>
        <v>72.599999999999994</v>
      </c>
      <c r="H222" s="5">
        <f t="shared" si="9"/>
        <v>264</v>
      </c>
      <c r="I222" s="5">
        <f t="shared" si="10"/>
        <v>435.59999999999997</v>
      </c>
      <c r="J222" s="5">
        <f t="shared" si="11"/>
        <v>171.59999999999997</v>
      </c>
    </row>
    <row r="223" spans="1:10" x14ac:dyDescent="0.35">
      <c r="A223" s="8">
        <v>45148</v>
      </c>
      <c r="B223" s="6" t="s">
        <v>25</v>
      </c>
      <c r="C223" s="6">
        <v>16</v>
      </c>
      <c r="D223" s="6" t="s">
        <v>170</v>
      </c>
      <c r="E223" s="6" t="s">
        <v>172</v>
      </c>
      <c r="F223" s="4">
        <f>VLOOKUP(B223,Catalogue!$A$1:$F$51,5,FALSE)</f>
        <v>10</v>
      </c>
      <c r="G223" s="4">
        <f>VLOOKUP(B223,Catalogue!$A$1:$F$51,6,FALSE)</f>
        <v>11.2</v>
      </c>
      <c r="H223" s="5">
        <f t="shared" si="9"/>
        <v>160</v>
      </c>
      <c r="I223" s="5">
        <f t="shared" si="10"/>
        <v>179.2</v>
      </c>
      <c r="J223" s="5">
        <f t="shared" si="11"/>
        <v>19.199999999999989</v>
      </c>
    </row>
    <row r="224" spans="1:10" x14ac:dyDescent="0.35">
      <c r="A224" s="7">
        <v>45149</v>
      </c>
      <c r="B224" s="4" t="s">
        <v>28</v>
      </c>
      <c r="C224" s="4">
        <v>2</v>
      </c>
      <c r="D224" s="4" t="s">
        <v>170</v>
      </c>
      <c r="E224" s="4" t="s">
        <v>172</v>
      </c>
      <c r="F224" s="4">
        <f>VLOOKUP(B224,Catalogue!$A$1:$F$51,5,FALSE)</f>
        <v>16</v>
      </c>
      <c r="G224" s="4">
        <f>VLOOKUP(B224,Catalogue!$A$1:$F$51,6,FALSE)</f>
        <v>17.600000000000001</v>
      </c>
      <c r="H224" s="5">
        <f t="shared" si="9"/>
        <v>32</v>
      </c>
      <c r="I224" s="5">
        <f t="shared" si="10"/>
        <v>35.200000000000003</v>
      </c>
      <c r="J224" s="5">
        <f t="shared" si="11"/>
        <v>3.2000000000000028</v>
      </c>
    </row>
    <row r="225" spans="1:10" x14ac:dyDescent="0.35">
      <c r="A225" s="8">
        <v>45150</v>
      </c>
      <c r="B225" s="6" t="s">
        <v>47</v>
      </c>
      <c r="C225" s="6">
        <v>20</v>
      </c>
      <c r="D225" s="6" t="s">
        <v>171</v>
      </c>
      <c r="E225" s="6" t="s">
        <v>171</v>
      </c>
      <c r="F225" s="4">
        <f>VLOOKUP(B225,Catalogue!$A$1:$F$51,5,FALSE)</f>
        <v>98</v>
      </c>
      <c r="G225" s="4">
        <f>VLOOKUP(B225,Catalogue!$A$1:$F$51,6,FALSE)</f>
        <v>110.74</v>
      </c>
      <c r="H225" s="5">
        <f t="shared" si="9"/>
        <v>1960</v>
      </c>
      <c r="I225" s="5">
        <f t="shared" si="10"/>
        <v>2214.7999999999997</v>
      </c>
      <c r="J225" s="5">
        <f t="shared" si="11"/>
        <v>254.79999999999973</v>
      </c>
    </row>
    <row r="226" spans="1:10" x14ac:dyDescent="0.35">
      <c r="A226" s="7">
        <v>45151</v>
      </c>
      <c r="B226" s="4" t="s">
        <v>73</v>
      </c>
      <c r="C226" s="4">
        <v>14</v>
      </c>
      <c r="D226" s="4" t="s">
        <v>170</v>
      </c>
      <c r="E226" s="4" t="s">
        <v>172</v>
      </c>
      <c r="F226" s="4">
        <f>VLOOKUP(B226,Catalogue!$A$1:$F$51,5,FALSE)</f>
        <v>123</v>
      </c>
      <c r="G226" s="4">
        <f>VLOOKUP(B226,Catalogue!$A$1:$F$51,6,FALSE)</f>
        <v>140.22</v>
      </c>
      <c r="H226" s="5">
        <f t="shared" si="9"/>
        <v>1722</v>
      </c>
      <c r="I226" s="5">
        <f t="shared" si="10"/>
        <v>1963.08</v>
      </c>
      <c r="J226" s="5">
        <f t="shared" si="11"/>
        <v>241.07999999999993</v>
      </c>
    </row>
    <row r="227" spans="1:10" x14ac:dyDescent="0.35">
      <c r="A227" s="8">
        <v>45152</v>
      </c>
      <c r="B227" s="6" t="s">
        <v>154</v>
      </c>
      <c r="C227" s="6">
        <v>4</v>
      </c>
      <c r="D227" s="6" t="s">
        <v>170</v>
      </c>
      <c r="E227" s="6" t="s">
        <v>171</v>
      </c>
      <c r="F227" s="4">
        <f>VLOOKUP(B227,Catalogue!$A$1:$F$51,5,FALSE)</f>
        <v>12</v>
      </c>
      <c r="G227" s="4">
        <f>VLOOKUP(B227,Catalogue!$A$1:$F$51,6,FALSE)</f>
        <v>17.52</v>
      </c>
      <c r="H227" s="5">
        <f t="shared" si="9"/>
        <v>48</v>
      </c>
      <c r="I227" s="5">
        <f t="shared" si="10"/>
        <v>70.08</v>
      </c>
      <c r="J227" s="5">
        <f t="shared" si="11"/>
        <v>22.08</v>
      </c>
    </row>
    <row r="228" spans="1:10" x14ac:dyDescent="0.35">
      <c r="A228" s="7">
        <v>45153</v>
      </c>
      <c r="B228" s="4" t="s">
        <v>37</v>
      </c>
      <c r="C228" s="4">
        <v>4</v>
      </c>
      <c r="D228" s="4" t="s">
        <v>171</v>
      </c>
      <c r="E228" s="4" t="s">
        <v>172</v>
      </c>
      <c r="F228" s="4">
        <f>VLOOKUP(B228,Catalogue!$A$1:$F$51,5,FALSE)</f>
        <v>136</v>
      </c>
      <c r="G228" s="4">
        <f>VLOOKUP(B228,Catalogue!$A$1:$F$51,6,FALSE)</f>
        <v>179.52</v>
      </c>
      <c r="H228" s="5">
        <f t="shared" si="9"/>
        <v>544</v>
      </c>
      <c r="I228" s="5">
        <f t="shared" si="10"/>
        <v>718.08</v>
      </c>
      <c r="J228" s="5">
        <f t="shared" si="11"/>
        <v>174.08000000000004</v>
      </c>
    </row>
    <row r="229" spans="1:10" x14ac:dyDescent="0.35">
      <c r="A229" s="8">
        <v>45154</v>
      </c>
      <c r="B229" s="6" t="s">
        <v>145</v>
      </c>
      <c r="C229" s="6">
        <v>17</v>
      </c>
      <c r="D229" s="6" t="s">
        <v>174</v>
      </c>
      <c r="E229" s="6" t="s">
        <v>171</v>
      </c>
      <c r="F229" s="4">
        <f>VLOOKUP(B229,Catalogue!$A$1:$F$51,5,FALSE)</f>
        <v>10</v>
      </c>
      <c r="G229" s="4">
        <f>VLOOKUP(B229,Catalogue!$A$1:$F$51,6,FALSE)</f>
        <v>11.2</v>
      </c>
      <c r="H229" s="5">
        <f t="shared" si="9"/>
        <v>170</v>
      </c>
      <c r="I229" s="5">
        <f t="shared" si="10"/>
        <v>190.39999999999998</v>
      </c>
      <c r="J229" s="5">
        <f t="shared" si="11"/>
        <v>20.399999999999977</v>
      </c>
    </row>
    <row r="230" spans="1:10" x14ac:dyDescent="0.35">
      <c r="A230" s="7">
        <v>45155</v>
      </c>
      <c r="B230" s="4" t="s">
        <v>37</v>
      </c>
      <c r="C230" s="4">
        <v>18</v>
      </c>
      <c r="D230" s="4" t="s">
        <v>174</v>
      </c>
      <c r="E230" s="4" t="s">
        <v>172</v>
      </c>
      <c r="F230" s="4">
        <f>VLOOKUP(B230,Catalogue!$A$1:$F$51,5,FALSE)</f>
        <v>136</v>
      </c>
      <c r="G230" s="4">
        <f>VLOOKUP(B230,Catalogue!$A$1:$F$51,6,FALSE)</f>
        <v>179.52</v>
      </c>
      <c r="H230" s="5">
        <f t="shared" si="9"/>
        <v>2448</v>
      </c>
      <c r="I230" s="5">
        <f t="shared" si="10"/>
        <v>3231.36</v>
      </c>
      <c r="J230" s="5">
        <f t="shared" si="11"/>
        <v>783.36000000000013</v>
      </c>
    </row>
    <row r="231" spans="1:10" x14ac:dyDescent="0.35">
      <c r="A231" s="8">
        <v>45156</v>
      </c>
      <c r="B231" s="6" t="s">
        <v>111</v>
      </c>
      <c r="C231" s="6">
        <v>11</v>
      </c>
      <c r="D231" s="6" t="s">
        <v>171</v>
      </c>
      <c r="E231" s="6" t="s">
        <v>172</v>
      </c>
      <c r="F231" s="4">
        <f>VLOOKUP(B231,Catalogue!$A$1:$F$51,5,FALSE)</f>
        <v>136</v>
      </c>
      <c r="G231" s="4">
        <f>VLOOKUP(B231,Catalogue!$A$1:$F$51,6,FALSE)</f>
        <v>224.4</v>
      </c>
      <c r="H231" s="5">
        <f t="shared" si="9"/>
        <v>1496</v>
      </c>
      <c r="I231" s="5">
        <f t="shared" si="10"/>
        <v>2468.4</v>
      </c>
      <c r="J231" s="5">
        <f t="shared" si="11"/>
        <v>972.40000000000009</v>
      </c>
    </row>
    <row r="232" spans="1:10" x14ac:dyDescent="0.35">
      <c r="A232" s="7">
        <v>45157</v>
      </c>
      <c r="B232" s="4" t="s">
        <v>56</v>
      </c>
      <c r="C232" s="4">
        <v>6</v>
      </c>
      <c r="D232" s="4" t="s">
        <v>170</v>
      </c>
      <c r="E232" s="4" t="s">
        <v>171</v>
      </c>
      <c r="F232" s="4">
        <f>VLOOKUP(B232,Catalogue!$A$1:$F$51,5,FALSE)</f>
        <v>71</v>
      </c>
      <c r="G232" s="4">
        <f>VLOOKUP(B232,Catalogue!$A$1:$F$51,6,FALSE)</f>
        <v>79.52</v>
      </c>
      <c r="H232" s="5">
        <f t="shared" si="9"/>
        <v>426</v>
      </c>
      <c r="I232" s="5">
        <f t="shared" si="10"/>
        <v>477.12</v>
      </c>
      <c r="J232" s="5">
        <f t="shared" si="11"/>
        <v>51.120000000000005</v>
      </c>
    </row>
    <row r="233" spans="1:10" x14ac:dyDescent="0.35">
      <c r="A233" s="8">
        <v>45158</v>
      </c>
      <c r="B233" s="6" t="s">
        <v>85</v>
      </c>
      <c r="C233" s="6">
        <v>19</v>
      </c>
      <c r="D233" s="6" t="s">
        <v>170</v>
      </c>
      <c r="E233" s="6" t="s">
        <v>172</v>
      </c>
      <c r="F233" s="4">
        <f>VLOOKUP(B233,Catalogue!$A$1:$F$51,5,FALSE)</f>
        <v>105</v>
      </c>
      <c r="G233" s="4">
        <f>VLOOKUP(B233,Catalogue!$A$1:$F$51,6,FALSE)</f>
        <v>117.6</v>
      </c>
      <c r="H233" s="5">
        <f t="shared" si="9"/>
        <v>1995</v>
      </c>
      <c r="I233" s="5">
        <f t="shared" si="10"/>
        <v>2234.4</v>
      </c>
      <c r="J233" s="5">
        <f t="shared" si="11"/>
        <v>239.40000000000009</v>
      </c>
    </row>
    <row r="234" spans="1:10" x14ac:dyDescent="0.35">
      <c r="A234" s="7">
        <v>45159</v>
      </c>
      <c r="B234" s="4" t="s">
        <v>133</v>
      </c>
      <c r="C234" s="4">
        <v>16</v>
      </c>
      <c r="D234" s="4" t="s">
        <v>171</v>
      </c>
      <c r="E234" s="4" t="s">
        <v>172</v>
      </c>
      <c r="F234" s="4">
        <f>VLOOKUP(B234,Catalogue!$A$1:$F$51,5,FALSE)</f>
        <v>133</v>
      </c>
      <c r="G234" s="4">
        <f>VLOOKUP(B234,Catalogue!$A$1:$F$51,6,FALSE)</f>
        <v>151.62</v>
      </c>
      <c r="H234" s="5">
        <f t="shared" si="9"/>
        <v>2128</v>
      </c>
      <c r="I234" s="5">
        <f t="shared" si="10"/>
        <v>2425.92</v>
      </c>
      <c r="J234" s="5">
        <f t="shared" si="11"/>
        <v>297.92000000000007</v>
      </c>
    </row>
    <row r="235" spans="1:10" x14ac:dyDescent="0.35">
      <c r="A235" s="8">
        <v>45160</v>
      </c>
      <c r="B235" s="6" t="s">
        <v>94</v>
      </c>
      <c r="C235" s="6">
        <v>2</v>
      </c>
      <c r="D235" s="6" t="s">
        <v>170</v>
      </c>
      <c r="E235" s="6" t="s">
        <v>171</v>
      </c>
      <c r="F235" s="4">
        <f>VLOOKUP(B235,Catalogue!$A$1:$F$51,5,FALSE)</f>
        <v>133</v>
      </c>
      <c r="G235" s="4">
        <f>VLOOKUP(B235,Catalogue!$A$1:$F$51,6,FALSE)</f>
        <v>194.18</v>
      </c>
      <c r="H235" s="5">
        <f t="shared" si="9"/>
        <v>266</v>
      </c>
      <c r="I235" s="5">
        <f t="shared" si="10"/>
        <v>388.36</v>
      </c>
      <c r="J235" s="5">
        <f t="shared" si="11"/>
        <v>122.36000000000001</v>
      </c>
    </row>
    <row r="236" spans="1:10" x14ac:dyDescent="0.35">
      <c r="A236" s="7">
        <v>45161</v>
      </c>
      <c r="B236" s="4" t="s">
        <v>10</v>
      </c>
      <c r="C236" s="4">
        <v>18</v>
      </c>
      <c r="D236" s="4" t="s">
        <v>170</v>
      </c>
      <c r="E236" s="4" t="s">
        <v>172</v>
      </c>
      <c r="F236" s="4">
        <f>VLOOKUP(B236,Catalogue!$A$1:$F$51,5,FALSE)</f>
        <v>105</v>
      </c>
      <c r="G236" s="4">
        <f>VLOOKUP(B236,Catalogue!$A$1:$F$51,6,FALSE)</f>
        <v>117.6</v>
      </c>
      <c r="H236" s="5">
        <f t="shared" si="9"/>
        <v>1890</v>
      </c>
      <c r="I236" s="5">
        <f t="shared" si="10"/>
        <v>2116.7999999999997</v>
      </c>
      <c r="J236" s="5">
        <f t="shared" si="11"/>
        <v>226.79999999999973</v>
      </c>
    </row>
    <row r="237" spans="1:10" x14ac:dyDescent="0.35">
      <c r="A237" s="8">
        <v>45162</v>
      </c>
      <c r="B237" s="6" t="s">
        <v>142</v>
      </c>
      <c r="C237" s="6">
        <v>10</v>
      </c>
      <c r="D237" s="6" t="s">
        <v>171</v>
      </c>
      <c r="E237" s="6" t="s">
        <v>171</v>
      </c>
      <c r="F237" s="4">
        <f>VLOOKUP(B237,Catalogue!$A$1:$F$51,5,FALSE)</f>
        <v>16</v>
      </c>
      <c r="G237" s="4">
        <f>VLOOKUP(B237,Catalogue!$A$1:$F$51,6,FALSE)</f>
        <v>26.4</v>
      </c>
      <c r="H237" s="5">
        <f t="shared" si="9"/>
        <v>160</v>
      </c>
      <c r="I237" s="5">
        <f t="shared" si="10"/>
        <v>264</v>
      </c>
      <c r="J237" s="5">
        <f t="shared" si="11"/>
        <v>104</v>
      </c>
    </row>
    <row r="238" spans="1:10" x14ac:dyDescent="0.35">
      <c r="A238" s="7">
        <v>45163</v>
      </c>
      <c r="B238" s="4" t="s">
        <v>154</v>
      </c>
      <c r="C238" s="4">
        <v>16</v>
      </c>
      <c r="D238" s="4" t="s">
        <v>174</v>
      </c>
      <c r="E238" s="4" t="s">
        <v>172</v>
      </c>
      <c r="F238" s="4">
        <f>VLOOKUP(B238,Catalogue!$A$1:$F$51,5,FALSE)</f>
        <v>12</v>
      </c>
      <c r="G238" s="4">
        <f>VLOOKUP(B238,Catalogue!$A$1:$F$51,6,FALSE)</f>
        <v>17.52</v>
      </c>
      <c r="H238" s="5">
        <f t="shared" si="9"/>
        <v>192</v>
      </c>
      <c r="I238" s="5">
        <f t="shared" si="10"/>
        <v>280.32</v>
      </c>
      <c r="J238" s="5">
        <f t="shared" si="11"/>
        <v>88.32</v>
      </c>
    </row>
    <row r="239" spans="1:10" x14ac:dyDescent="0.35">
      <c r="A239" s="8">
        <v>45164</v>
      </c>
      <c r="B239" s="6" t="s">
        <v>16</v>
      </c>
      <c r="C239" s="6">
        <v>17</v>
      </c>
      <c r="D239" s="6" t="s">
        <v>174</v>
      </c>
      <c r="E239" s="6" t="s">
        <v>171</v>
      </c>
      <c r="F239" s="4">
        <f>VLOOKUP(B239,Catalogue!$A$1:$F$51,5,FALSE)</f>
        <v>71</v>
      </c>
      <c r="G239" s="4">
        <f>VLOOKUP(B239,Catalogue!$A$1:$F$51,6,FALSE)</f>
        <v>80.23</v>
      </c>
      <c r="H239" s="5">
        <f t="shared" si="9"/>
        <v>1207</v>
      </c>
      <c r="I239" s="5">
        <f t="shared" si="10"/>
        <v>1363.91</v>
      </c>
      <c r="J239" s="5">
        <f t="shared" si="11"/>
        <v>156.91000000000008</v>
      </c>
    </row>
    <row r="240" spans="1:10" x14ac:dyDescent="0.35">
      <c r="A240" s="7">
        <v>45165</v>
      </c>
      <c r="B240" s="4" t="s">
        <v>133</v>
      </c>
      <c r="C240" s="4">
        <v>8</v>
      </c>
      <c r="D240" s="4" t="s">
        <v>171</v>
      </c>
      <c r="E240" s="4" t="s">
        <v>172</v>
      </c>
      <c r="F240" s="4">
        <f>VLOOKUP(B240,Catalogue!$A$1:$F$51,5,FALSE)</f>
        <v>133</v>
      </c>
      <c r="G240" s="4">
        <f>VLOOKUP(B240,Catalogue!$A$1:$F$51,6,FALSE)</f>
        <v>151.62</v>
      </c>
      <c r="H240" s="5">
        <f t="shared" si="9"/>
        <v>1064</v>
      </c>
      <c r="I240" s="5">
        <f t="shared" si="10"/>
        <v>1212.96</v>
      </c>
      <c r="J240" s="5">
        <f t="shared" si="11"/>
        <v>148.96000000000004</v>
      </c>
    </row>
    <row r="241" spans="1:10" x14ac:dyDescent="0.35">
      <c r="A241" s="8">
        <v>45166</v>
      </c>
      <c r="B241" s="6" t="s">
        <v>136</v>
      </c>
      <c r="C241" s="6">
        <v>11</v>
      </c>
      <c r="D241" s="6" t="s">
        <v>170</v>
      </c>
      <c r="E241" s="6" t="s">
        <v>172</v>
      </c>
      <c r="F241" s="4">
        <f>VLOOKUP(B241,Catalogue!$A$1:$F$51,5,FALSE)</f>
        <v>124</v>
      </c>
      <c r="G241" s="4">
        <f>VLOOKUP(B241,Catalogue!$A$1:$F$51,6,FALSE)</f>
        <v>140.12</v>
      </c>
      <c r="H241" s="5">
        <f t="shared" si="9"/>
        <v>1364</v>
      </c>
      <c r="I241" s="5">
        <f t="shared" si="10"/>
        <v>1541.3200000000002</v>
      </c>
      <c r="J241" s="5">
        <f t="shared" si="11"/>
        <v>177.32000000000016</v>
      </c>
    </row>
    <row r="242" spans="1:10" x14ac:dyDescent="0.35">
      <c r="A242" s="7">
        <v>45167</v>
      </c>
      <c r="B242" s="4" t="s">
        <v>31</v>
      </c>
      <c r="C242" s="4">
        <v>14</v>
      </c>
      <c r="D242" s="4" t="s">
        <v>170</v>
      </c>
      <c r="E242" s="4" t="s">
        <v>171</v>
      </c>
      <c r="F242" s="4">
        <f>VLOOKUP(B242,Catalogue!$A$1:$F$51,5,FALSE)</f>
        <v>10</v>
      </c>
      <c r="G242" s="4">
        <f>VLOOKUP(B242,Catalogue!$A$1:$F$51,6,FALSE)</f>
        <v>13.5</v>
      </c>
      <c r="H242" s="5">
        <f t="shared" si="9"/>
        <v>140</v>
      </c>
      <c r="I242" s="5">
        <f t="shared" si="10"/>
        <v>189</v>
      </c>
      <c r="J242" s="5">
        <f t="shared" si="11"/>
        <v>49</v>
      </c>
    </row>
    <row r="243" spans="1:10" x14ac:dyDescent="0.35">
      <c r="A243" s="8">
        <v>45168</v>
      </c>
      <c r="B243" s="6" t="s">
        <v>28</v>
      </c>
      <c r="C243" s="6">
        <v>16</v>
      </c>
      <c r="D243" s="6" t="s">
        <v>171</v>
      </c>
      <c r="E243" s="6" t="s">
        <v>172</v>
      </c>
      <c r="F243" s="4">
        <f>VLOOKUP(B243,Catalogue!$A$1:$F$51,5,FALSE)</f>
        <v>16</v>
      </c>
      <c r="G243" s="4">
        <f>VLOOKUP(B243,Catalogue!$A$1:$F$51,6,FALSE)</f>
        <v>17.600000000000001</v>
      </c>
      <c r="H243" s="5">
        <f t="shared" si="9"/>
        <v>256</v>
      </c>
      <c r="I243" s="5">
        <f t="shared" si="10"/>
        <v>281.60000000000002</v>
      </c>
      <c r="J243" s="5">
        <f t="shared" si="11"/>
        <v>25.600000000000023</v>
      </c>
    </row>
    <row r="244" spans="1:10" x14ac:dyDescent="0.35">
      <c r="A244" s="7">
        <v>45169</v>
      </c>
      <c r="B244" s="4" t="s">
        <v>22</v>
      </c>
      <c r="C244" s="4">
        <v>19</v>
      </c>
      <c r="D244" s="4" t="s">
        <v>170</v>
      </c>
      <c r="E244" s="4" t="s">
        <v>172</v>
      </c>
      <c r="F244" s="4">
        <f>VLOOKUP(B244,Catalogue!$A$1:$F$51,5,FALSE)</f>
        <v>124</v>
      </c>
      <c r="G244" s="4">
        <f>VLOOKUP(B244,Catalogue!$A$1:$F$51,6,FALSE)</f>
        <v>204.60000000000002</v>
      </c>
      <c r="H244" s="5">
        <f t="shared" si="9"/>
        <v>2356</v>
      </c>
      <c r="I244" s="5">
        <f t="shared" si="10"/>
        <v>3887.4000000000005</v>
      </c>
      <c r="J244" s="5">
        <f t="shared" si="11"/>
        <v>1531.4000000000005</v>
      </c>
    </row>
    <row r="245" spans="1:10" x14ac:dyDescent="0.35">
      <c r="A245" s="8">
        <v>45170</v>
      </c>
      <c r="B245" s="6" t="s">
        <v>105</v>
      </c>
      <c r="C245" s="6">
        <v>2</v>
      </c>
      <c r="D245" s="6" t="s">
        <v>170</v>
      </c>
      <c r="E245" s="6" t="s">
        <v>171</v>
      </c>
      <c r="F245" s="4">
        <f>VLOOKUP(B245,Catalogue!$A$1:$F$51,5,FALSE)</f>
        <v>10</v>
      </c>
      <c r="G245" s="4">
        <f>VLOOKUP(B245,Catalogue!$A$1:$F$51,6,FALSE)</f>
        <v>11.3</v>
      </c>
      <c r="H245" s="5">
        <f t="shared" si="9"/>
        <v>20</v>
      </c>
      <c r="I245" s="5">
        <f t="shared" si="10"/>
        <v>22.6</v>
      </c>
      <c r="J245" s="5">
        <f t="shared" si="11"/>
        <v>2.6000000000000014</v>
      </c>
    </row>
    <row r="246" spans="1:10" x14ac:dyDescent="0.35">
      <c r="A246" s="7">
        <v>45171</v>
      </c>
      <c r="B246" s="4" t="s">
        <v>103</v>
      </c>
      <c r="C246" s="4">
        <v>3</v>
      </c>
      <c r="D246" s="4" t="s">
        <v>171</v>
      </c>
      <c r="E246" s="4" t="s">
        <v>172</v>
      </c>
      <c r="F246" s="4">
        <f>VLOOKUP(B246,Catalogue!$A$1:$F$51,5,FALSE)</f>
        <v>16</v>
      </c>
      <c r="G246" s="4">
        <f>VLOOKUP(B246,Catalogue!$A$1:$F$51,6,FALSE)</f>
        <v>18.240000000000002</v>
      </c>
      <c r="H246" s="5">
        <f t="shared" si="9"/>
        <v>48</v>
      </c>
      <c r="I246" s="5">
        <f t="shared" si="10"/>
        <v>54.720000000000006</v>
      </c>
      <c r="J246" s="5">
        <f t="shared" si="11"/>
        <v>6.720000000000006</v>
      </c>
    </row>
    <row r="247" spans="1:10" x14ac:dyDescent="0.35">
      <c r="A247" s="8">
        <v>45172</v>
      </c>
      <c r="B247" s="6" t="s">
        <v>123</v>
      </c>
      <c r="C247" s="6">
        <v>13</v>
      </c>
      <c r="D247" s="6" t="s">
        <v>174</v>
      </c>
      <c r="E247" s="6" t="s">
        <v>171</v>
      </c>
      <c r="F247" s="4">
        <f>VLOOKUP(B247,Catalogue!$A$1:$F$51,5,FALSE)</f>
        <v>105</v>
      </c>
      <c r="G247" s="4">
        <f>VLOOKUP(B247,Catalogue!$A$1:$F$51,6,FALSE)</f>
        <v>153.30000000000001</v>
      </c>
      <c r="H247" s="5">
        <f t="shared" si="9"/>
        <v>1365</v>
      </c>
      <c r="I247" s="5">
        <f t="shared" si="10"/>
        <v>1992.9</v>
      </c>
      <c r="J247" s="5">
        <f t="shared" si="11"/>
        <v>627.90000000000009</v>
      </c>
    </row>
    <row r="248" spans="1:10" x14ac:dyDescent="0.35">
      <c r="A248" s="7">
        <v>45173</v>
      </c>
      <c r="B248" s="4" t="s">
        <v>79</v>
      </c>
      <c r="C248" s="4">
        <v>9</v>
      </c>
      <c r="D248" s="4" t="s">
        <v>174</v>
      </c>
      <c r="E248" s="4" t="s">
        <v>172</v>
      </c>
      <c r="F248" s="4">
        <f>VLOOKUP(B248,Catalogue!$A$1:$F$51,5,FALSE)</f>
        <v>12</v>
      </c>
      <c r="G248" s="4">
        <f>VLOOKUP(B248,Catalogue!$A$1:$F$51,6,FALSE)</f>
        <v>16.920000000000002</v>
      </c>
      <c r="H248" s="5">
        <f t="shared" si="9"/>
        <v>108</v>
      </c>
      <c r="I248" s="5">
        <f t="shared" si="10"/>
        <v>152.28000000000003</v>
      </c>
      <c r="J248" s="5">
        <f t="shared" si="11"/>
        <v>44.28000000000003</v>
      </c>
    </row>
    <row r="249" spans="1:10" x14ac:dyDescent="0.35">
      <c r="A249" s="8">
        <v>45174</v>
      </c>
      <c r="B249" s="6" t="s">
        <v>111</v>
      </c>
      <c r="C249" s="6">
        <v>18</v>
      </c>
      <c r="D249" s="6" t="s">
        <v>171</v>
      </c>
      <c r="E249" s="6" t="s">
        <v>171</v>
      </c>
      <c r="F249" s="4">
        <f>VLOOKUP(B249,Catalogue!$A$1:$F$51,5,FALSE)</f>
        <v>136</v>
      </c>
      <c r="G249" s="4">
        <f>VLOOKUP(B249,Catalogue!$A$1:$F$51,6,FALSE)</f>
        <v>224.4</v>
      </c>
      <c r="H249" s="5">
        <f t="shared" si="9"/>
        <v>2448</v>
      </c>
      <c r="I249" s="5">
        <f t="shared" si="10"/>
        <v>4039.2000000000003</v>
      </c>
      <c r="J249" s="5">
        <f t="shared" si="11"/>
        <v>1591.2000000000003</v>
      </c>
    </row>
    <row r="250" spans="1:10" x14ac:dyDescent="0.35">
      <c r="A250" s="7">
        <v>45175</v>
      </c>
      <c r="B250" s="4" t="s">
        <v>133</v>
      </c>
      <c r="C250" s="4">
        <v>5</v>
      </c>
      <c r="D250" s="4" t="s">
        <v>170</v>
      </c>
      <c r="E250" s="4" t="s">
        <v>172</v>
      </c>
      <c r="F250" s="4">
        <f>VLOOKUP(B250,Catalogue!$A$1:$F$51,5,FALSE)</f>
        <v>133</v>
      </c>
      <c r="G250" s="4">
        <f>VLOOKUP(B250,Catalogue!$A$1:$F$51,6,FALSE)</f>
        <v>151.62</v>
      </c>
      <c r="H250" s="5">
        <f t="shared" si="9"/>
        <v>665</v>
      </c>
      <c r="I250" s="5">
        <f t="shared" si="10"/>
        <v>758.1</v>
      </c>
      <c r="J250" s="5">
        <f t="shared" si="11"/>
        <v>93.100000000000023</v>
      </c>
    </row>
    <row r="251" spans="1:10" x14ac:dyDescent="0.35">
      <c r="A251" s="8">
        <v>45176</v>
      </c>
      <c r="B251" s="6" t="s">
        <v>53</v>
      </c>
      <c r="C251" s="6">
        <v>17</v>
      </c>
      <c r="D251" s="6" t="s">
        <v>170</v>
      </c>
      <c r="E251" s="6" t="s">
        <v>172</v>
      </c>
      <c r="F251" s="4">
        <f>VLOOKUP(B251,Catalogue!$A$1:$F$51,5,FALSE)</f>
        <v>44</v>
      </c>
      <c r="G251" s="4">
        <f>VLOOKUP(B251,Catalogue!$A$1:$F$51,6,FALSE)</f>
        <v>72.599999999999994</v>
      </c>
      <c r="H251" s="5">
        <f t="shared" si="9"/>
        <v>748</v>
      </c>
      <c r="I251" s="5">
        <f t="shared" si="10"/>
        <v>1234.1999999999998</v>
      </c>
      <c r="J251" s="5">
        <f t="shared" si="11"/>
        <v>486.19999999999982</v>
      </c>
    </row>
    <row r="252" spans="1:10" x14ac:dyDescent="0.35">
      <c r="A252" s="7">
        <v>45177</v>
      </c>
      <c r="B252" s="4" t="s">
        <v>148</v>
      </c>
      <c r="C252" s="4">
        <v>15</v>
      </c>
      <c r="D252" s="4" t="s">
        <v>171</v>
      </c>
      <c r="E252" s="4" t="s">
        <v>171</v>
      </c>
      <c r="F252" s="4">
        <f>VLOOKUP(B252,Catalogue!$A$1:$F$51,5,FALSE)</f>
        <v>123</v>
      </c>
      <c r="G252" s="4">
        <f>VLOOKUP(B252,Catalogue!$A$1:$F$51,6,FALSE)</f>
        <v>135.30000000000001</v>
      </c>
      <c r="H252" s="5">
        <f t="shared" si="9"/>
        <v>1845</v>
      </c>
      <c r="I252" s="5">
        <f t="shared" si="10"/>
        <v>2029.5000000000002</v>
      </c>
      <c r="J252" s="5">
        <f t="shared" si="11"/>
        <v>184.50000000000023</v>
      </c>
    </row>
    <row r="253" spans="1:10" x14ac:dyDescent="0.35">
      <c r="A253" s="8">
        <v>45178</v>
      </c>
      <c r="B253" s="6" t="s">
        <v>103</v>
      </c>
      <c r="C253" s="6">
        <v>13</v>
      </c>
      <c r="D253" s="6" t="s">
        <v>170</v>
      </c>
      <c r="E253" s="6" t="s">
        <v>172</v>
      </c>
      <c r="F253" s="4">
        <f>VLOOKUP(B253,Catalogue!$A$1:$F$51,5,FALSE)</f>
        <v>16</v>
      </c>
      <c r="G253" s="4">
        <f>VLOOKUP(B253,Catalogue!$A$1:$F$51,6,FALSE)</f>
        <v>18.240000000000002</v>
      </c>
      <c r="H253" s="5">
        <f t="shared" si="9"/>
        <v>208</v>
      </c>
      <c r="I253" s="5">
        <f t="shared" si="10"/>
        <v>237.12000000000003</v>
      </c>
      <c r="J253" s="5">
        <f t="shared" si="11"/>
        <v>29.120000000000033</v>
      </c>
    </row>
    <row r="254" spans="1:10" x14ac:dyDescent="0.35">
      <c r="A254" s="7">
        <v>45179</v>
      </c>
      <c r="B254" s="4" t="s">
        <v>34</v>
      </c>
      <c r="C254" s="4">
        <v>4</v>
      </c>
      <c r="D254" s="4" t="s">
        <v>170</v>
      </c>
      <c r="E254" s="4" t="s">
        <v>172</v>
      </c>
      <c r="F254" s="4">
        <f>VLOOKUP(B254,Catalogue!$A$1:$F$51,5,FALSE)</f>
        <v>123</v>
      </c>
      <c r="G254" s="4">
        <f>VLOOKUP(B254,Catalogue!$A$1:$F$51,6,FALSE)</f>
        <v>179.58</v>
      </c>
      <c r="H254" s="5">
        <f t="shared" si="9"/>
        <v>492</v>
      </c>
      <c r="I254" s="5">
        <f t="shared" si="10"/>
        <v>718.32</v>
      </c>
      <c r="J254" s="5">
        <f t="shared" si="11"/>
        <v>226.32000000000005</v>
      </c>
    </row>
    <row r="255" spans="1:10" x14ac:dyDescent="0.35">
      <c r="A255" s="8">
        <v>45180</v>
      </c>
      <c r="B255" s="6" t="s">
        <v>19</v>
      </c>
      <c r="C255" s="6">
        <v>17</v>
      </c>
      <c r="D255" s="6" t="s">
        <v>171</v>
      </c>
      <c r="E255" s="6" t="s">
        <v>171</v>
      </c>
      <c r="F255" s="4">
        <f>VLOOKUP(B255,Catalogue!$A$1:$F$51,5,FALSE)</f>
        <v>133</v>
      </c>
      <c r="G255" s="4">
        <f>VLOOKUP(B255,Catalogue!$A$1:$F$51,6,FALSE)</f>
        <v>187.53</v>
      </c>
      <c r="H255" s="5">
        <f t="shared" si="9"/>
        <v>2261</v>
      </c>
      <c r="I255" s="5">
        <f t="shared" si="10"/>
        <v>3188.01</v>
      </c>
      <c r="J255" s="5">
        <f t="shared" si="11"/>
        <v>927.01000000000022</v>
      </c>
    </row>
    <row r="256" spans="1:10" x14ac:dyDescent="0.35">
      <c r="A256" s="7">
        <v>45181</v>
      </c>
      <c r="B256" s="4" t="s">
        <v>105</v>
      </c>
      <c r="C256" s="4">
        <v>7</v>
      </c>
      <c r="D256" s="4" t="s">
        <v>174</v>
      </c>
      <c r="E256" s="4" t="s">
        <v>172</v>
      </c>
      <c r="F256" s="4">
        <f>VLOOKUP(B256,Catalogue!$A$1:$F$51,5,FALSE)</f>
        <v>10</v>
      </c>
      <c r="G256" s="4">
        <f>VLOOKUP(B256,Catalogue!$A$1:$F$51,6,FALSE)</f>
        <v>11.3</v>
      </c>
      <c r="H256" s="5">
        <f t="shared" si="9"/>
        <v>70</v>
      </c>
      <c r="I256" s="5">
        <f t="shared" si="10"/>
        <v>79.100000000000009</v>
      </c>
      <c r="J256" s="5">
        <f t="shared" si="11"/>
        <v>9.1000000000000085</v>
      </c>
    </row>
    <row r="257" spans="1:10" x14ac:dyDescent="0.35">
      <c r="A257" s="8">
        <v>45182</v>
      </c>
      <c r="B257" s="6" t="s">
        <v>100</v>
      </c>
      <c r="C257" s="6">
        <v>1</v>
      </c>
      <c r="D257" s="6" t="s">
        <v>174</v>
      </c>
      <c r="E257" s="6" t="s">
        <v>171</v>
      </c>
      <c r="F257" s="4">
        <f>VLOOKUP(B257,Catalogue!$A$1:$F$51,5,FALSE)</f>
        <v>10</v>
      </c>
      <c r="G257" s="4">
        <f>VLOOKUP(B257,Catalogue!$A$1:$F$51,6,FALSE)</f>
        <v>11.2</v>
      </c>
      <c r="H257" s="5">
        <f t="shared" si="9"/>
        <v>10</v>
      </c>
      <c r="I257" s="5">
        <f t="shared" si="10"/>
        <v>11.2</v>
      </c>
      <c r="J257" s="5">
        <f t="shared" si="11"/>
        <v>1.1999999999999993</v>
      </c>
    </row>
    <row r="258" spans="1:10" x14ac:dyDescent="0.35">
      <c r="A258" s="7">
        <v>45183</v>
      </c>
      <c r="B258" s="4" t="s">
        <v>16</v>
      </c>
      <c r="C258" s="4">
        <v>7</v>
      </c>
      <c r="D258" s="4" t="s">
        <v>171</v>
      </c>
      <c r="E258" s="4" t="s">
        <v>172</v>
      </c>
      <c r="F258" s="4">
        <f>VLOOKUP(B258,Catalogue!$A$1:$F$51,5,FALSE)</f>
        <v>71</v>
      </c>
      <c r="G258" s="4">
        <f>VLOOKUP(B258,Catalogue!$A$1:$F$51,6,FALSE)</f>
        <v>80.23</v>
      </c>
      <c r="H258" s="5">
        <f t="shared" si="9"/>
        <v>497</v>
      </c>
      <c r="I258" s="5">
        <f t="shared" si="10"/>
        <v>561.61</v>
      </c>
      <c r="J258" s="5">
        <f t="shared" si="11"/>
        <v>64.610000000000014</v>
      </c>
    </row>
    <row r="259" spans="1:10" x14ac:dyDescent="0.35">
      <c r="A259" s="8">
        <v>45184</v>
      </c>
      <c r="B259" s="6" t="s">
        <v>44</v>
      </c>
      <c r="C259" s="6">
        <v>14</v>
      </c>
      <c r="D259" s="6" t="s">
        <v>170</v>
      </c>
      <c r="E259" s="6" t="s">
        <v>171</v>
      </c>
      <c r="F259" s="4">
        <f>VLOOKUP(B259,Catalogue!$A$1:$F$51,5,FALSE)</f>
        <v>63</v>
      </c>
      <c r="G259" s="4">
        <f>VLOOKUP(B259,Catalogue!$A$1:$F$51,6,FALSE)</f>
        <v>71.819999999999993</v>
      </c>
      <c r="H259" s="5">
        <f t="shared" ref="H259:H322" si="12">PRODUCT(C259*F259)</f>
        <v>882</v>
      </c>
      <c r="I259" s="5">
        <f t="shared" ref="I259:I322" si="13">PRODUCT(C259*G259)</f>
        <v>1005.4799999999999</v>
      </c>
      <c r="J259" s="5">
        <f t="shared" ref="J259:J322" si="14">I259-H259</f>
        <v>123.4799999999999</v>
      </c>
    </row>
    <row r="260" spans="1:10" x14ac:dyDescent="0.35">
      <c r="A260" s="7">
        <v>45185</v>
      </c>
      <c r="B260" s="4" t="s">
        <v>10</v>
      </c>
      <c r="C260" s="4">
        <v>18</v>
      </c>
      <c r="D260" s="4" t="s">
        <v>170</v>
      </c>
      <c r="E260" s="4" t="s">
        <v>172</v>
      </c>
      <c r="F260" s="4">
        <f>VLOOKUP(B260,Catalogue!$A$1:$F$51,5,FALSE)</f>
        <v>105</v>
      </c>
      <c r="G260" s="4">
        <f>VLOOKUP(B260,Catalogue!$A$1:$F$51,6,FALSE)</f>
        <v>117.6</v>
      </c>
      <c r="H260" s="5">
        <f t="shared" si="12"/>
        <v>1890</v>
      </c>
      <c r="I260" s="5">
        <f t="shared" si="13"/>
        <v>2116.7999999999997</v>
      </c>
      <c r="J260" s="5">
        <f t="shared" si="14"/>
        <v>226.79999999999973</v>
      </c>
    </row>
    <row r="261" spans="1:10" x14ac:dyDescent="0.35">
      <c r="A261" s="8">
        <v>45186</v>
      </c>
      <c r="B261" s="6" t="s">
        <v>50</v>
      </c>
      <c r="C261" s="6">
        <v>20</v>
      </c>
      <c r="D261" s="6" t="s">
        <v>171</v>
      </c>
      <c r="E261" s="6" t="s">
        <v>172</v>
      </c>
      <c r="F261" s="4">
        <f>VLOOKUP(B261,Catalogue!$A$1:$F$51,5,FALSE)</f>
        <v>105</v>
      </c>
      <c r="G261" s="4">
        <f>VLOOKUP(B261,Catalogue!$A$1:$F$51,6,FALSE)</f>
        <v>148.05000000000001</v>
      </c>
      <c r="H261" s="5">
        <f t="shared" si="12"/>
        <v>2100</v>
      </c>
      <c r="I261" s="5">
        <f t="shared" si="13"/>
        <v>2961</v>
      </c>
      <c r="J261" s="5">
        <f t="shared" si="14"/>
        <v>861</v>
      </c>
    </row>
    <row r="262" spans="1:10" x14ac:dyDescent="0.35">
      <c r="A262" s="7">
        <v>45187</v>
      </c>
      <c r="B262" s="4" t="s">
        <v>120</v>
      </c>
      <c r="C262" s="4">
        <v>16</v>
      </c>
      <c r="D262" s="4" t="s">
        <v>170</v>
      </c>
      <c r="E262" s="4" t="s">
        <v>171</v>
      </c>
      <c r="F262" s="4">
        <f>VLOOKUP(B262,Catalogue!$A$1:$F$51,5,FALSE)</f>
        <v>98</v>
      </c>
      <c r="G262" s="4">
        <f>VLOOKUP(B262,Catalogue!$A$1:$F$51,6,FALSE)</f>
        <v>132.30000000000001</v>
      </c>
      <c r="H262" s="5">
        <f t="shared" si="12"/>
        <v>1568</v>
      </c>
      <c r="I262" s="5">
        <f t="shared" si="13"/>
        <v>2116.8000000000002</v>
      </c>
      <c r="J262" s="5">
        <f t="shared" si="14"/>
        <v>548.80000000000018</v>
      </c>
    </row>
    <row r="263" spans="1:10" x14ac:dyDescent="0.35">
      <c r="A263" s="8">
        <v>45188</v>
      </c>
      <c r="B263" s="6" t="s">
        <v>114</v>
      </c>
      <c r="C263" s="6">
        <v>2</v>
      </c>
      <c r="D263" s="6" t="s">
        <v>170</v>
      </c>
      <c r="E263" s="6" t="s">
        <v>172</v>
      </c>
      <c r="F263" s="4">
        <f>VLOOKUP(B263,Catalogue!$A$1:$F$51,5,FALSE)</f>
        <v>12</v>
      </c>
      <c r="G263" s="4">
        <f>VLOOKUP(B263,Catalogue!$A$1:$F$51,6,FALSE)</f>
        <v>13.44</v>
      </c>
      <c r="H263" s="5">
        <f t="shared" si="12"/>
        <v>24</v>
      </c>
      <c r="I263" s="5">
        <f t="shared" si="13"/>
        <v>26.88</v>
      </c>
      <c r="J263" s="5">
        <f t="shared" si="14"/>
        <v>2.879999999999999</v>
      </c>
    </row>
    <row r="264" spans="1:10" x14ac:dyDescent="0.35">
      <c r="A264" s="7">
        <v>45189</v>
      </c>
      <c r="B264" s="4" t="s">
        <v>123</v>
      </c>
      <c r="C264" s="4">
        <v>15</v>
      </c>
      <c r="D264" s="4" t="s">
        <v>171</v>
      </c>
      <c r="E264" s="4" t="s">
        <v>172</v>
      </c>
      <c r="F264" s="4">
        <f>VLOOKUP(B264,Catalogue!$A$1:$F$51,5,FALSE)</f>
        <v>105</v>
      </c>
      <c r="G264" s="4">
        <f>VLOOKUP(B264,Catalogue!$A$1:$F$51,6,FALSE)</f>
        <v>153.30000000000001</v>
      </c>
      <c r="H264" s="5">
        <f t="shared" si="12"/>
        <v>1575</v>
      </c>
      <c r="I264" s="5">
        <f t="shared" si="13"/>
        <v>2299.5</v>
      </c>
      <c r="J264" s="5">
        <f t="shared" si="14"/>
        <v>724.5</v>
      </c>
    </row>
    <row r="265" spans="1:10" x14ac:dyDescent="0.35">
      <c r="A265" s="8">
        <v>45190</v>
      </c>
      <c r="B265" s="6" t="s">
        <v>25</v>
      </c>
      <c r="C265" s="6">
        <v>11</v>
      </c>
      <c r="D265" s="6" t="s">
        <v>174</v>
      </c>
      <c r="E265" s="6" t="s">
        <v>171</v>
      </c>
      <c r="F265" s="4">
        <f>VLOOKUP(B265,Catalogue!$A$1:$F$51,5,FALSE)</f>
        <v>10</v>
      </c>
      <c r="G265" s="4">
        <f>VLOOKUP(B265,Catalogue!$A$1:$F$51,6,FALSE)</f>
        <v>11.2</v>
      </c>
      <c r="H265" s="5">
        <f t="shared" si="12"/>
        <v>110</v>
      </c>
      <c r="I265" s="5">
        <f t="shared" si="13"/>
        <v>123.19999999999999</v>
      </c>
      <c r="J265" s="5">
        <f t="shared" si="14"/>
        <v>13.199999999999989</v>
      </c>
    </row>
    <row r="266" spans="1:10" x14ac:dyDescent="0.35">
      <c r="A266" s="7">
        <v>45191</v>
      </c>
      <c r="B266" s="4" t="s">
        <v>151</v>
      </c>
      <c r="C266" s="4">
        <v>20</v>
      </c>
      <c r="D266" s="4" t="s">
        <v>174</v>
      </c>
      <c r="E266" s="4" t="s">
        <v>172</v>
      </c>
      <c r="F266" s="4">
        <f>VLOOKUP(B266,Catalogue!$A$1:$F$51,5,FALSE)</f>
        <v>136</v>
      </c>
      <c r="G266" s="4">
        <f>VLOOKUP(B266,Catalogue!$A$1:$F$51,6,FALSE)</f>
        <v>183.6</v>
      </c>
      <c r="H266" s="5">
        <f t="shared" si="12"/>
        <v>2720</v>
      </c>
      <c r="I266" s="5">
        <f t="shared" si="13"/>
        <v>3672</v>
      </c>
      <c r="J266" s="5">
        <f t="shared" si="14"/>
        <v>952</v>
      </c>
    </row>
    <row r="267" spans="1:10" x14ac:dyDescent="0.35">
      <c r="A267" s="8">
        <v>45192</v>
      </c>
      <c r="B267" s="6" t="s">
        <v>28</v>
      </c>
      <c r="C267" s="6">
        <v>8</v>
      </c>
      <c r="D267" s="6" t="s">
        <v>171</v>
      </c>
      <c r="E267" s="6" t="s">
        <v>171</v>
      </c>
      <c r="F267" s="4">
        <f>VLOOKUP(B267,Catalogue!$A$1:$F$51,5,FALSE)</f>
        <v>16</v>
      </c>
      <c r="G267" s="4">
        <f>VLOOKUP(B267,Catalogue!$A$1:$F$51,6,FALSE)</f>
        <v>17.600000000000001</v>
      </c>
      <c r="H267" s="5">
        <f t="shared" si="12"/>
        <v>128</v>
      </c>
      <c r="I267" s="5">
        <f t="shared" si="13"/>
        <v>140.80000000000001</v>
      </c>
      <c r="J267" s="5">
        <f t="shared" si="14"/>
        <v>12.800000000000011</v>
      </c>
    </row>
    <row r="268" spans="1:10" x14ac:dyDescent="0.35">
      <c r="A268" s="7">
        <v>45193</v>
      </c>
      <c r="B268" s="4" t="s">
        <v>111</v>
      </c>
      <c r="C268" s="4">
        <v>10</v>
      </c>
      <c r="D268" s="4" t="s">
        <v>170</v>
      </c>
      <c r="E268" s="4" t="s">
        <v>172</v>
      </c>
      <c r="F268" s="4">
        <f>VLOOKUP(B268,Catalogue!$A$1:$F$51,5,FALSE)</f>
        <v>136</v>
      </c>
      <c r="G268" s="4">
        <f>VLOOKUP(B268,Catalogue!$A$1:$F$51,6,FALSE)</f>
        <v>224.4</v>
      </c>
      <c r="H268" s="5">
        <f t="shared" si="12"/>
        <v>1360</v>
      </c>
      <c r="I268" s="5">
        <f t="shared" si="13"/>
        <v>2244</v>
      </c>
      <c r="J268" s="5">
        <f t="shared" si="14"/>
        <v>884</v>
      </c>
    </row>
    <row r="269" spans="1:10" x14ac:dyDescent="0.35">
      <c r="A269" s="8">
        <v>45194</v>
      </c>
      <c r="B269" s="6" t="s">
        <v>34</v>
      </c>
      <c r="C269" s="6">
        <v>11</v>
      </c>
      <c r="D269" s="6" t="s">
        <v>170</v>
      </c>
      <c r="E269" s="6" t="s">
        <v>171</v>
      </c>
      <c r="F269" s="4">
        <f>VLOOKUP(B269,Catalogue!$A$1:$F$51,5,FALSE)</f>
        <v>123</v>
      </c>
      <c r="G269" s="4">
        <f>VLOOKUP(B269,Catalogue!$A$1:$F$51,6,FALSE)</f>
        <v>179.58</v>
      </c>
      <c r="H269" s="5">
        <f t="shared" si="12"/>
        <v>1353</v>
      </c>
      <c r="I269" s="5">
        <f t="shared" si="13"/>
        <v>1975.38</v>
      </c>
      <c r="J269" s="5">
        <f t="shared" si="14"/>
        <v>622.38000000000011</v>
      </c>
    </row>
    <row r="270" spans="1:10" x14ac:dyDescent="0.35">
      <c r="A270" s="7">
        <v>45195</v>
      </c>
      <c r="B270" s="4" t="s">
        <v>136</v>
      </c>
      <c r="C270" s="4">
        <v>3</v>
      </c>
      <c r="D270" s="4" t="s">
        <v>171</v>
      </c>
      <c r="E270" s="4" t="s">
        <v>172</v>
      </c>
      <c r="F270" s="4">
        <f>VLOOKUP(B270,Catalogue!$A$1:$F$51,5,FALSE)</f>
        <v>124</v>
      </c>
      <c r="G270" s="4">
        <f>VLOOKUP(B270,Catalogue!$A$1:$F$51,6,FALSE)</f>
        <v>140.12</v>
      </c>
      <c r="H270" s="5">
        <f t="shared" si="12"/>
        <v>372</v>
      </c>
      <c r="I270" s="5">
        <f t="shared" si="13"/>
        <v>420.36</v>
      </c>
      <c r="J270" s="5">
        <f t="shared" si="14"/>
        <v>48.360000000000014</v>
      </c>
    </row>
    <row r="271" spans="1:10" x14ac:dyDescent="0.35">
      <c r="A271" s="8">
        <v>45196</v>
      </c>
      <c r="B271" s="6" t="s">
        <v>79</v>
      </c>
      <c r="C271" s="6">
        <v>12</v>
      </c>
      <c r="D271" s="6" t="s">
        <v>170</v>
      </c>
      <c r="E271" s="6" t="s">
        <v>172</v>
      </c>
      <c r="F271" s="4">
        <f>VLOOKUP(B271,Catalogue!$A$1:$F$51,5,FALSE)</f>
        <v>12</v>
      </c>
      <c r="G271" s="4">
        <f>VLOOKUP(B271,Catalogue!$A$1:$F$51,6,FALSE)</f>
        <v>16.920000000000002</v>
      </c>
      <c r="H271" s="5">
        <f t="shared" si="12"/>
        <v>144</v>
      </c>
      <c r="I271" s="5">
        <f t="shared" si="13"/>
        <v>203.04000000000002</v>
      </c>
      <c r="J271" s="5">
        <f t="shared" si="14"/>
        <v>59.04000000000002</v>
      </c>
    </row>
    <row r="272" spans="1:10" x14ac:dyDescent="0.35">
      <c r="A272" s="7">
        <v>45197</v>
      </c>
      <c r="B272" s="4" t="s">
        <v>56</v>
      </c>
      <c r="C272" s="4">
        <v>7</v>
      </c>
      <c r="D272" s="4" t="s">
        <v>170</v>
      </c>
      <c r="E272" s="4" t="s">
        <v>171</v>
      </c>
      <c r="F272" s="4">
        <f>VLOOKUP(B272,Catalogue!$A$1:$F$51,5,FALSE)</f>
        <v>71</v>
      </c>
      <c r="G272" s="4">
        <f>VLOOKUP(B272,Catalogue!$A$1:$F$51,6,FALSE)</f>
        <v>79.52</v>
      </c>
      <c r="H272" s="5">
        <f t="shared" si="12"/>
        <v>497</v>
      </c>
      <c r="I272" s="5">
        <f t="shared" si="13"/>
        <v>556.64</v>
      </c>
      <c r="J272" s="5">
        <f t="shared" si="14"/>
        <v>59.639999999999986</v>
      </c>
    </row>
    <row r="273" spans="1:10" x14ac:dyDescent="0.35">
      <c r="A273" s="8">
        <v>45198</v>
      </c>
      <c r="B273" s="6" t="s">
        <v>31</v>
      </c>
      <c r="C273" s="6">
        <v>19</v>
      </c>
      <c r="D273" s="6" t="s">
        <v>171</v>
      </c>
      <c r="E273" s="6" t="s">
        <v>172</v>
      </c>
      <c r="F273" s="4">
        <f>VLOOKUP(B273,Catalogue!$A$1:$F$51,5,FALSE)</f>
        <v>10</v>
      </c>
      <c r="G273" s="4">
        <f>VLOOKUP(B273,Catalogue!$A$1:$F$51,6,FALSE)</f>
        <v>13.5</v>
      </c>
      <c r="H273" s="5">
        <f t="shared" si="12"/>
        <v>190</v>
      </c>
      <c r="I273" s="5">
        <f t="shared" si="13"/>
        <v>256.5</v>
      </c>
      <c r="J273" s="5">
        <f t="shared" si="14"/>
        <v>66.5</v>
      </c>
    </row>
    <row r="274" spans="1:10" x14ac:dyDescent="0.35">
      <c r="A274" s="7">
        <v>45199</v>
      </c>
      <c r="B274" s="4" t="s">
        <v>82</v>
      </c>
      <c r="C274" s="4">
        <v>17</v>
      </c>
      <c r="D274" s="4" t="s">
        <v>174</v>
      </c>
      <c r="E274" s="4" t="s">
        <v>172</v>
      </c>
      <c r="F274" s="4">
        <f>VLOOKUP(B274,Catalogue!$A$1:$F$51,5,FALSE)</f>
        <v>98</v>
      </c>
      <c r="G274" s="4">
        <f>VLOOKUP(B274,Catalogue!$A$1:$F$51,6,FALSE)</f>
        <v>161.69999999999999</v>
      </c>
      <c r="H274" s="5">
        <f t="shared" si="12"/>
        <v>1666</v>
      </c>
      <c r="I274" s="5">
        <f t="shared" si="13"/>
        <v>2748.8999999999996</v>
      </c>
      <c r="J274" s="5">
        <f t="shared" si="14"/>
        <v>1082.8999999999996</v>
      </c>
    </row>
    <row r="275" spans="1:10" x14ac:dyDescent="0.35">
      <c r="A275" s="8">
        <v>45200</v>
      </c>
      <c r="B275" s="6" t="s">
        <v>13</v>
      </c>
      <c r="C275" s="6">
        <v>20</v>
      </c>
      <c r="D275" s="6" t="s">
        <v>174</v>
      </c>
      <c r="E275" s="6" t="s">
        <v>171</v>
      </c>
      <c r="F275" s="4">
        <f>VLOOKUP(B275,Catalogue!$A$1:$F$51,5,FALSE)</f>
        <v>44</v>
      </c>
      <c r="G275" s="4">
        <f>VLOOKUP(B275,Catalogue!$A$1:$F$51,6,FALSE)</f>
        <v>50.16</v>
      </c>
      <c r="H275" s="5">
        <f t="shared" si="12"/>
        <v>880</v>
      </c>
      <c r="I275" s="5">
        <f t="shared" si="13"/>
        <v>1003.1999999999999</v>
      </c>
      <c r="J275" s="5">
        <f t="shared" si="14"/>
        <v>123.19999999999993</v>
      </c>
    </row>
    <row r="276" spans="1:10" x14ac:dyDescent="0.35">
      <c r="A276" s="7">
        <v>45201</v>
      </c>
      <c r="B276" s="4" t="s">
        <v>133</v>
      </c>
      <c r="C276" s="4">
        <v>16</v>
      </c>
      <c r="D276" s="4" t="s">
        <v>171</v>
      </c>
      <c r="E276" s="4" t="s">
        <v>172</v>
      </c>
      <c r="F276" s="4">
        <f>VLOOKUP(B276,Catalogue!$A$1:$F$51,5,FALSE)</f>
        <v>133</v>
      </c>
      <c r="G276" s="4">
        <f>VLOOKUP(B276,Catalogue!$A$1:$F$51,6,FALSE)</f>
        <v>151.62</v>
      </c>
      <c r="H276" s="5">
        <f t="shared" si="12"/>
        <v>2128</v>
      </c>
      <c r="I276" s="5">
        <f t="shared" si="13"/>
        <v>2425.92</v>
      </c>
      <c r="J276" s="5">
        <f t="shared" si="14"/>
        <v>297.92000000000007</v>
      </c>
    </row>
    <row r="277" spans="1:10" x14ac:dyDescent="0.35">
      <c r="A277" s="8">
        <v>45202</v>
      </c>
      <c r="B277" s="6" t="s">
        <v>10</v>
      </c>
      <c r="C277" s="6">
        <v>11</v>
      </c>
      <c r="D277" s="6" t="s">
        <v>170</v>
      </c>
      <c r="E277" s="6" t="s">
        <v>171</v>
      </c>
      <c r="F277" s="4">
        <f>VLOOKUP(B277,Catalogue!$A$1:$F$51,5,FALSE)</f>
        <v>105</v>
      </c>
      <c r="G277" s="4">
        <f>VLOOKUP(B277,Catalogue!$A$1:$F$51,6,FALSE)</f>
        <v>117.6</v>
      </c>
      <c r="H277" s="5">
        <f t="shared" si="12"/>
        <v>1155</v>
      </c>
      <c r="I277" s="5">
        <f t="shared" si="13"/>
        <v>1293.5999999999999</v>
      </c>
      <c r="J277" s="5">
        <f t="shared" si="14"/>
        <v>138.59999999999991</v>
      </c>
    </row>
    <row r="278" spans="1:10" x14ac:dyDescent="0.35">
      <c r="A278" s="7">
        <v>45203</v>
      </c>
      <c r="B278" s="4" t="s">
        <v>154</v>
      </c>
      <c r="C278" s="4">
        <v>4</v>
      </c>
      <c r="D278" s="4" t="s">
        <v>170</v>
      </c>
      <c r="E278" s="4" t="s">
        <v>172</v>
      </c>
      <c r="F278" s="4">
        <f>VLOOKUP(B278,Catalogue!$A$1:$F$51,5,FALSE)</f>
        <v>12</v>
      </c>
      <c r="G278" s="4">
        <f>VLOOKUP(B278,Catalogue!$A$1:$F$51,6,FALSE)</f>
        <v>17.52</v>
      </c>
      <c r="H278" s="5">
        <f t="shared" si="12"/>
        <v>48</v>
      </c>
      <c r="I278" s="5">
        <f t="shared" si="13"/>
        <v>70.08</v>
      </c>
      <c r="J278" s="5">
        <f t="shared" si="14"/>
        <v>22.08</v>
      </c>
    </row>
    <row r="279" spans="1:10" x14ac:dyDescent="0.35">
      <c r="A279" s="8">
        <v>45204</v>
      </c>
      <c r="B279" s="6" t="s">
        <v>56</v>
      </c>
      <c r="C279" s="6">
        <v>6</v>
      </c>
      <c r="D279" s="6" t="s">
        <v>171</v>
      </c>
      <c r="E279" s="6" t="s">
        <v>171</v>
      </c>
      <c r="F279" s="4">
        <f>VLOOKUP(B279,Catalogue!$A$1:$F$51,5,FALSE)</f>
        <v>71</v>
      </c>
      <c r="G279" s="4">
        <f>VLOOKUP(B279,Catalogue!$A$1:$F$51,6,FALSE)</f>
        <v>79.52</v>
      </c>
      <c r="H279" s="5">
        <f t="shared" si="12"/>
        <v>426</v>
      </c>
      <c r="I279" s="5">
        <f t="shared" si="13"/>
        <v>477.12</v>
      </c>
      <c r="J279" s="5">
        <f t="shared" si="14"/>
        <v>51.120000000000005</v>
      </c>
    </row>
    <row r="280" spans="1:10" x14ac:dyDescent="0.35">
      <c r="A280" s="7">
        <v>45205</v>
      </c>
      <c r="B280" s="4" t="s">
        <v>34</v>
      </c>
      <c r="C280" s="4">
        <v>16</v>
      </c>
      <c r="D280" s="4" t="s">
        <v>170</v>
      </c>
      <c r="E280" s="4" t="s">
        <v>172</v>
      </c>
      <c r="F280" s="4">
        <f>VLOOKUP(B280,Catalogue!$A$1:$F$51,5,FALSE)</f>
        <v>123</v>
      </c>
      <c r="G280" s="4">
        <f>VLOOKUP(B280,Catalogue!$A$1:$F$51,6,FALSE)</f>
        <v>179.58</v>
      </c>
      <c r="H280" s="5">
        <f t="shared" si="12"/>
        <v>1968</v>
      </c>
      <c r="I280" s="5">
        <f t="shared" si="13"/>
        <v>2873.28</v>
      </c>
      <c r="J280" s="5">
        <f t="shared" si="14"/>
        <v>905.2800000000002</v>
      </c>
    </row>
    <row r="281" spans="1:10" x14ac:dyDescent="0.35">
      <c r="A281" s="8">
        <v>45206</v>
      </c>
      <c r="B281" s="6" t="s">
        <v>25</v>
      </c>
      <c r="C281" s="6">
        <v>2</v>
      </c>
      <c r="D281" s="6" t="s">
        <v>170</v>
      </c>
      <c r="E281" s="6" t="s">
        <v>172</v>
      </c>
      <c r="F281" s="4">
        <f>VLOOKUP(B281,Catalogue!$A$1:$F$51,5,FALSE)</f>
        <v>10</v>
      </c>
      <c r="G281" s="4">
        <f>VLOOKUP(B281,Catalogue!$A$1:$F$51,6,FALSE)</f>
        <v>11.2</v>
      </c>
      <c r="H281" s="5">
        <f t="shared" si="12"/>
        <v>20</v>
      </c>
      <c r="I281" s="5">
        <f t="shared" si="13"/>
        <v>22.4</v>
      </c>
      <c r="J281" s="5">
        <f t="shared" si="14"/>
        <v>2.3999999999999986</v>
      </c>
    </row>
    <row r="282" spans="1:10" x14ac:dyDescent="0.35">
      <c r="A282" s="7">
        <v>45207</v>
      </c>
      <c r="B282" s="4" t="s">
        <v>6</v>
      </c>
      <c r="C282" s="4">
        <v>13</v>
      </c>
      <c r="D282" s="4" t="s">
        <v>171</v>
      </c>
      <c r="E282" s="4" t="s">
        <v>171</v>
      </c>
      <c r="F282" s="4">
        <f>VLOOKUP(B282,Catalogue!$A$1:$F$51,5,FALSE)</f>
        <v>98</v>
      </c>
      <c r="G282" s="4">
        <f>VLOOKUP(B282,Catalogue!$A$1:$F$51,6,FALSE)</f>
        <v>129.36000000000001</v>
      </c>
      <c r="H282" s="5">
        <f t="shared" si="12"/>
        <v>1274</v>
      </c>
      <c r="I282" s="5">
        <f t="shared" si="13"/>
        <v>1681.6800000000003</v>
      </c>
      <c r="J282" s="5">
        <f t="shared" si="14"/>
        <v>407.68000000000029</v>
      </c>
    </row>
    <row r="283" spans="1:10" x14ac:dyDescent="0.35">
      <c r="A283" s="8">
        <v>45208</v>
      </c>
      <c r="B283" s="6" t="s">
        <v>56</v>
      </c>
      <c r="C283" s="6">
        <v>14</v>
      </c>
      <c r="D283" s="6" t="s">
        <v>174</v>
      </c>
      <c r="E283" s="6" t="s">
        <v>172</v>
      </c>
      <c r="F283" s="4">
        <f>VLOOKUP(B283,Catalogue!$A$1:$F$51,5,FALSE)</f>
        <v>71</v>
      </c>
      <c r="G283" s="4">
        <f>VLOOKUP(B283,Catalogue!$A$1:$F$51,6,FALSE)</f>
        <v>79.52</v>
      </c>
      <c r="H283" s="5">
        <f t="shared" si="12"/>
        <v>994</v>
      </c>
      <c r="I283" s="5">
        <f t="shared" si="13"/>
        <v>1113.28</v>
      </c>
      <c r="J283" s="5">
        <f t="shared" si="14"/>
        <v>119.27999999999997</v>
      </c>
    </row>
    <row r="284" spans="1:10" x14ac:dyDescent="0.35">
      <c r="A284" s="7">
        <v>45209</v>
      </c>
      <c r="B284" s="4" t="s">
        <v>37</v>
      </c>
      <c r="C284" s="4">
        <v>7</v>
      </c>
      <c r="D284" s="4" t="s">
        <v>174</v>
      </c>
      <c r="E284" s="4" t="s">
        <v>172</v>
      </c>
      <c r="F284" s="4">
        <f>VLOOKUP(B284,Catalogue!$A$1:$F$51,5,FALSE)</f>
        <v>136</v>
      </c>
      <c r="G284" s="4">
        <f>VLOOKUP(B284,Catalogue!$A$1:$F$51,6,FALSE)</f>
        <v>179.52</v>
      </c>
      <c r="H284" s="5">
        <f t="shared" si="12"/>
        <v>952</v>
      </c>
      <c r="I284" s="5">
        <f t="shared" si="13"/>
        <v>1256.6400000000001</v>
      </c>
      <c r="J284" s="5">
        <f t="shared" si="14"/>
        <v>304.6400000000001</v>
      </c>
    </row>
    <row r="285" spans="1:10" x14ac:dyDescent="0.35">
      <c r="A285" s="8">
        <v>45210</v>
      </c>
      <c r="B285" s="6" t="s">
        <v>79</v>
      </c>
      <c r="C285" s="6">
        <v>10</v>
      </c>
      <c r="D285" s="6" t="s">
        <v>171</v>
      </c>
      <c r="E285" s="6" t="s">
        <v>171</v>
      </c>
      <c r="F285" s="4">
        <f>VLOOKUP(B285,Catalogue!$A$1:$F$51,5,FALSE)</f>
        <v>12</v>
      </c>
      <c r="G285" s="4">
        <f>VLOOKUP(B285,Catalogue!$A$1:$F$51,6,FALSE)</f>
        <v>16.920000000000002</v>
      </c>
      <c r="H285" s="5">
        <f t="shared" si="12"/>
        <v>120</v>
      </c>
      <c r="I285" s="5">
        <f t="shared" si="13"/>
        <v>169.20000000000002</v>
      </c>
      <c r="J285" s="5">
        <f t="shared" si="14"/>
        <v>49.200000000000017</v>
      </c>
    </row>
    <row r="286" spans="1:10" x14ac:dyDescent="0.35">
      <c r="A286" s="7">
        <v>45211</v>
      </c>
      <c r="B286" s="4" t="s">
        <v>16</v>
      </c>
      <c r="C286" s="4">
        <v>17</v>
      </c>
      <c r="D286" s="4" t="s">
        <v>170</v>
      </c>
      <c r="E286" s="4" t="s">
        <v>172</v>
      </c>
      <c r="F286" s="4">
        <f>VLOOKUP(B286,Catalogue!$A$1:$F$51,5,FALSE)</f>
        <v>71</v>
      </c>
      <c r="G286" s="4">
        <f>VLOOKUP(B286,Catalogue!$A$1:$F$51,6,FALSE)</f>
        <v>80.23</v>
      </c>
      <c r="H286" s="5">
        <f t="shared" si="12"/>
        <v>1207</v>
      </c>
      <c r="I286" s="5">
        <f t="shared" si="13"/>
        <v>1363.91</v>
      </c>
      <c r="J286" s="5">
        <f t="shared" si="14"/>
        <v>156.91000000000008</v>
      </c>
    </row>
    <row r="287" spans="1:10" x14ac:dyDescent="0.35">
      <c r="A287" s="8">
        <v>45212</v>
      </c>
      <c r="B287" s="6" t="s">
        <v>96</v>
      </c>
      <c r="C287" s="6">
        <v>17</v>
      </c>
      <c r="D287" s="6" t="s">
        <v>170</v>
      </c>
      <c r="E287" s="6" t="s">
        <v>171</v>
      </c>
      <c r="F287" s="4">
        <f>VLOOKUP(B287,Catalogue!$A$1:$F$51,5,FALSE)</f>
        <v>124</v>
      </c>
      <c r="G287" s="4">
        <f>VLOOKUP(B287,Catalogue!$A$1:$F$51,6,FALSE)</f>
        <v>163.68</v>
      </c>
      <c r="H287" s="5">
        <f t="shared" si="12"/>
        <v>2108</v>
      </c>
      <c r="I287" s="5">
        <f t="shared" si="13"/>
        <v>2782.56</v>
      </c>
      <c r="J287" s="5">
        <f t="shared" si="14"/>
        <v>674.56</v>
      </c>
    </row>
    <row r="288" spans="1:10" x14ac:dyDescent="0.35">
      <c r="A288" s="7">
        <v>45213</v>
      </c>
      <c r="B288" s="4" t="s">
        <v>114</v>
      </c>
      <c r="C288" s="4">
        <v>20</v>
      </c>
      <c r="D288" s="4" t="s">
        <v>171</v>
      </c>
      <c r="E288" s="4" t="s">
        <v>172</v>
      </c>
      <c r="F288" s="4">
        <f>VLOOKUP(B288,Catalogue!$A$1:$F$51,5,FALSE)</f>
        <v>12</v>
      </c>
      <c r="G288" s="4">
        <f>VLOOKUP(B288,Catalogue!$A$1:$F$51,6,FALSE)</f>
        <v>13.44</v>
      </c>
      <c r="H288" s="5">
        <f t="shared" si="12"/>
        <v>240</v>
      </c>
      <c r="I288" s="5">
        <f t="shared" si="13"/>
        <v>268.8</v>
      </c>
      <c r="J288" s="5">
        <f t="shared" si="14"/>
        <v>28.800000000000011</v>
      </c>
    </row>
    <row r="289" spans="1:10" x14ac:dyDescent="0.35">
      <c r="A289" s="8">
        <v>45214</v>
      </c>
      <c r="B289" s="6" t="s">
        <v>47</v>
      </c>
      <c r="C289" s="6">
        <v>13</v>
      </c>
      <c r="D289" s="6" t="s">
        <v>170</v>
      </c>
      <c r="E289" s="6" t="s">
        <v>171</v>
      </c>
      <c r="F289" s="4">
        <f>VLOOKUP(B289,Catalogue!$A$1:$F$51,5,FALSE)</f>
        <v>98</v>
      </c>
      <c r="G289" s="4">
        <f>VLOOKUP(B289,Catalogue!$A$1:$F$51,6,FALSE)</f>
        <v>110.74</v>
      </c>
      <c r="H289" s="5">
        <f t="shared" si="12"/>
        <v>1274</v>
      </c>
      <c r="I289" s="5">
        <f t="shared" si="13"/>
        <v>1439.62</v>
      </c>
      <c r="J289" s="5">
        <f t="shared" si="14"/>
        <v>165.61999999999989</v>
      </c>
    </row>
    <row r="290" spans="1:10" x14ac:dyDescent="0.35">
      <c r="A290" s="7">
        <v>45215</v>
      </c>
      <c r="B290" s="4" t="s">
        <v>70</v>
      </c>
      <c r="C290" s="4">
        <v>4</v>
      </c>
      <c r="D290" s="4" t="s">
        <v>170</v>
      </c>
      <c r="E290" s="4" t="s">
        <v>172</v>
      </c>
      <c r="F290" s="4">
        <f>VLOOKUP(B290,Catalogue!$A$1:$F$51,5,FALSE)</f>
        <v>10</v>
      </c>
      <c r="G290" s="4">
        <f>VLOOKUP(B290,Catalogue!$A$1:$F$51,6,FALSE)</f>
        <v>11.2</v>
      </c>
      <c r="H290" s="5">
        <f t="shared" si="12"/>
        <v>40</v>
      </c>
      <c r="I290" s="5">
        <f t="shared" si="13"/>
        <v>44.8</v>
      </c>
      <c r="J290" s="5">
        <f t="shared" si="14"/>
        <v>4.7999999999999972</v>
      </c>
    </row>
    <row r="291" spans="1:10" x14ac:dyDescent="0.35">
      <c r="A291" s="8">
        <v>45216</v>
      </c>
      <c r="B291" s="6" t="s">
        <v>66</v>
      </c>
      <c r="C291" s="6">
        <v>3</v>
      </c>
      <c r="D291" s="6" t="s">
        <v>171</v>
      </c>
      <c r="E291" s="6" t="s">
        <v>172</v>
      </c>
      <c r="F291" s="4">
        <f>VLOOKUP(B291,Catalogue!$A$1:$F$51,5,FALSE)</f>
        <v>16</v>
      </c>
      <c r="G291" s="4">
        <f>VLOOKUP(B291,Catalogue!$A$1:$F$51,6,FALSE)</f>
        <v>21.12</v>
      </c>
      <c r="H291" s="5">
        <f t="shared" si="12"/>
        <v>48</v>
      </c>
      <c r="I291" s="5">
        <f t="shared" si="13"/>
        <v>63.36</v>
      </c>
      <c r="J291" s="5">
        <f t="shared" si="14"/>
        <v>15.36</v>
      </c>
    </row>
    <row r="292" spans="1:10" x14ac:dyDescent="0.35">
      <c r="A292" s="7">
        <v>45217</v>
      </c>
      <c r="B292" s="4" t="s">
        <v>151</v>
      </c>
      <c r="C292" s="4">
        <v>12</v>
      </c>
      <c r="D292" s="4" t="s">
        <v>174</v>
      </c>
      <c r="E292" s="4" t="s">
        <v>171</v>
      </c>
      <c r="F292" s="4">
        <f>VLOOKUP(B292,Catalogue!$A$1:$F$51,5,FALSE)</f>
        <v>136</v>
      </c>
      <c r="G292" s="4">
        <f>VLOOKUP(B292,Catalogue!$A$1:$F$51,6,FALSE)</f>
        <v>183.6</v>
      </c>
      <c r="H292" s="5">
        <f t="shared" si="12"/>
        <v>1632</v>
      </c>
      <c r="I292" s="5">
        <f t="shared" si="13"/>
        <v>2203.1999999999998</v>
      </c>
      <c r="J292" s="5">
        <f t="shared" si="14"/>
        <v>571.19999999999982</v>
      </c>
    </row>
    <row r="293" spans="1:10" x14ac:dyDescent="0.35">
      <c r="A293" s="8">
        <v>45218</v>
      </c>
      <c r="B293" s="6" t="s">
        <v>56</v>
      </c>
      <c r="C293" s="6">
        <v>2</v>
      </c>
      <c r="D293" s="6" t="s">
        <v>174</v>
      </c>
      <c r="E293" s="6" t="s">
        <v>172</v>
      </c>
      <c r="F293" s="4">
        <f>VLOOKUP(B293,Catalogue!$A$1:$F$51,5,FALSE)</f>
        <v>71</v>
      </c>
      <c r="G293" s="4">
        <f>VLOOKUP(B293,Catalogue!$A$1:$F$51,6,FALSE)</f>
        <v>79.52</v>
      </c>
      <c r="H293" s="5">
        <f t="shared" si="12"/>
        <v>142</v>
      </c>
      <c r="I293" s="5">
        <f t="shared" si="13"/>
        <v>159.04</v>
      </c>
      <c r="J293" s="5">
        <f t="shared" si="14"/>
        <v>17.039999999999992</v>
      </c>
    </row>
    <row r="294" spans="1:10" x14ac:dyDescent="0.35">
      <c r="A294" s="7">
        <v>45219</v>
      </c>
      <c r="B294" s="4" t="s">
        <v>88</v>
      </c>
      <c r="C294" s="4">
        <v>5</v>
      </c>
      <c r="D294" s="4" t="s">
        <v>171</v>
      </c>
      <c r="E294" s="4" t="s">
        <v>172</v>
      </c>
      <c r="F294" s="4">
        <f>VLOOKUP(B294,Catalogue!$A$1:$F$51,5,FALSE)</f>
        <v>44</v>
      </c>
      <c r="G294" s="4">
        <f>VLOOKUP(B294,Catalogue!$A$1:$F$51,6,FALSE)</f>
        <v>48.4</v>
      </c>
      <c r="H294" s="5">
        <f t="shared" si="12"/>
        <v>220</v>
      </c>
      <c r="I294" s="5">
        <f t="shared" si="13"/>
        <v>242</v>
      </c>
      <c r="J294" s="5">
        <f t="shared" si="14"/>
        <v>22</v>
      </c>
    </row>
    <row r="295" spans="1:10" x14ac:dyDescent="0.35">
      <c r="A295" s="8">
        <v>45220</v>
      </c>
      <c r="B295" s="6" t="s">
        <v>100</v>
      </c>
      <c r="C295" s="6">
        <v>13</v>
      </c>
      <c r="D295" s="6" t="s">
        <v>170</v>
      </c>
      <c r="E295" s="6" t="s">
        <v>171</v>
      </c>
      <c r="F295" s="4">
        <f>VLOOKUP(B295,Catalogue!$A$1:$F$51,5,FALSE)</f>
        <v>10</v>
      </c>
      <c r="G295" s="4">
        <f>VLOOKUP(B295,Catalogue!$A$1:$F$51,6,FALSE)</f>
        <v>11.2</v>
      </c>
      <c r="H295" s="5">
        <f t="shared" si="12"/>
        <v>130</v>
      </c>
      <c r="I295" s="5">
        <f t="shared" si="13"/>
        <v>145.6</v>
      </c>
      <c r="J295" s="5">
        <f t="shared" si="14"/>
        <v>15.599999999999994</v>
      </c>
    </row>
    <row r="296" spans="1:10" x14ac:dyDescent="0.35">
      <c r="A296" s="7">
        <v>45221</v>
      </c>
      <c r="B296" s="4" t="s">
        <v>130</v>
      </c>
      <c r="C296" s="4">
        <v>18</v>
      </c>
      <c r="D296" s="4" t="s">
        <v>170</v>
      </c>
      <c r="E296" s="4" t="s">
        <v>172</v>
      </c>
      <c r="F296" s="4">
        <f>VLOOKUP(B296,Catalogue!$A$1:$F$51,5,FALSE)</f>
        <v>71</v>
      </c>
      <c r="G296" s="4">
        <f>VLOOKUP(B296,Catalogue!$A$1:$F$51,6,FALSE)</f>
        <v>79.52</v>
      </c>
      <c r="H296" s="5">
        <f t="shared" si="12"/>
        <v>1278</v>
      </c>
      <c r="I296" s="5">
        <f t="shared" si="13"/>
        <v>1431.36</v>
      </c>
      <c r="J296" s="5">
        <f t="shared" si="14"/>
        <v>153.3599999999999</v>
      </c>
    </row>
    <row r="297" spans="1:10" x14ac:dyDescent="0.35">
      <c r="A297" s="8">
        <v>45222</v>
      </c>
      <c r="B297" s="6" t="s">
        <v>126</v>
      </c>
      <c r="C297" s="6">
        <v>7</v>
      </c>
      <c r="D297" s="6" t="s">
        <v>171</v>
      </c>
      <c r="E297" s="6" t="s">
        <v>171</v>
      </c>
      <c r="F297" s="4">
        <f>VLOOKUP(B297,Catalogue!$A$1:$F$51,5,FALSE)</f>
        <v>44</v>
      </c>
      <c r="G297" s="4">
        <f>VLOOKUP(B297,Catalogue!$A$1:$F$51,6,FALSE)</f>
        <v>58.08</v>
      </c>
      <c r="H297" s="5">
        <f t="shared" si="12"/>
        <v>308</v>
      </c>
      <c r="I297" s="5">
        <f t="shared" si="13"/>
        <v>406.56</v>
      </c>
      <c r="J297" s="5">
        <f t="shared" si="14"/>
        <v>98.56</v>
      </c>
    </row>
    <row r="298" spans="1:10" x14ac:dyDescent="0.35">
      <c r="A298" s="7">
        <v>45223</v>
      </c>
      <c r="B298" s="4" t="s">
        <v>53</v>
      </c>
      <c r="C298" s="4">
        <v>4</v>
      </c>
      <c r="D298" s="4" t="s">
        <v>170</v>
      </c>
      <c r="E298" s="4" t="s">
        <v>172</v>
      </c>
      <c r="F298" s="4">
        <f>VLOOKUP(B298,Catalogue!$A$1:$F$51,5,FALSE)</f>
        <v>44</v>
      </c>
      <c r="G298" s="4">
        <f>VLOOKUP(B298,Catalogue!$A$1:$F$51,6,FALSE)</f>
        <v>72.599999999999994</v>
      </c>
      <c r="H298" s="5">
        <f t="shared" si="12"/>
        <v>176</v>
      </c>
      <c r="I298" s="5">
        <f t="shared" si="13"/>
        <v>290.39999999999998</v>
      </c>
      <c r="J298" s="5">
        <f t="shared" si="14"/>
        <v>114.39999999999998</v>
      </c>
    </row>
    <row r="299" spans="1:10" x14ac:dyDescent="0.35">
      <c r="A299" s="8">
        <v>45224</v>
      </c>
      <c r="B299" s="6" t="s">
        <v>19</v>
      </c>
      <c r="C299" s="6">
        <v>1</v>
      </c>
      <c r="D299" s="6" t="s">
        <v>170</v>
      </c>
      <c r="E299" s="6" t="s">
        <v>171</v>
      </c>
      <c r="F299" s="4">
        <f>VLOOKUP(B299,Catalogue!$A$1:$F$51,5,FALSE)</f>
        <v>133</v>
      </c>
      <c r="G299" s="4">
        <f>VLOOKUP(B299,Catalogue!$A$1:$F$51,6,FALSE)</f>
        <v>187.53</v>
      </c>
      <c r="H299" s="5">
        <f t="shared" si="12"/>
        <v>133</v>
      </c>
      <c r="I299" s="5">
        <f t="shared" si="13"/>
        <v>187.53</v>
      </c>
      <c r="J299" s="5">
        <f t="shared" si="14"/>
        <v>54.53</v>
      </c>
    </row>
    <row r="300" spans="1:10" x14ac:dyDescent="0.35">
      <c r="A300" s="7">
        <v>45225</v>
      </c>
      <c r="B300" s="4" t="s">
        <v>148</v>
      </c>
      <c r="C300" s="4">
        <v>6</v>
      </c>
      <c r="D300" s="4" t="s">
        <v>171</v>
      </c>
      <c r="E300" s="4" t="s">
        <v>172</v>
      </c>
      <c r="F300" s="4">
        <f>VLOOKUP(B300,Catalogue!$A$1:$F$51,5,FALSE)</f>
        <v>123</v>
      </c>
      <c r="G300" s="4">
        <f>VLOOKUP(B300,Catalogue!$A$1:$F$51,6,FALSE)</f>
        <v>135.30000000000001</v>
      </c>
      <c r="H300" s="5">
        <f t="shared" si="12"/>
        <v>738</v>
      </c>
      <c r="I300" s="5">
        <f t="shared" si="13"/>
        <v>811.80000000000007</v>
      </c>
      <c r="J300" s="5">
        <f t="shared" si="14"/>
        <v>73.800000000000068</v>
      </c>
    </row>
    <row r="301" spans="1:10" x14ac:dyDescent="0.35">
      <c r="A301" s="8">
        <v>45226</v>
      </c>
      <c r="B301" s="6" t="s">
        <v>111</v>
      </c>
      <c r="C301" s="6">
        <v>16</v>
      </c>
      <c r="D301" s="6" t="s">
        <v>174</v>
      </c>
      <c r="E301" s="6" t="s">
        <v>172</v>
      </c>
      <c r="F301" s="4">
        <f>VLOOKUP(B301,Catalogue!$A$1:$F$51,5,FALSE)</f>
        <v>136</v>
      </c>
      <c r="G301" s="4">
        <f>VLOOKUP(B301,Catalogue!$A$1:$F$51,6,FALSE)</f>
        <v>224.4</v>
      </c>
      <c r="H301" s="5">
        <f t="shared" si="12"/>
        <v>2176</v>
      </c>
      <c r="I301" s="5">
        <f t="shared" si="13"/>
        <v>3590.4</v>
      </c>
      <c r="J301" s="5">
        <f t="shared" si="14"/>
        <v>1414.4</v>
      </c>
    </row>
    <row r="302" spans="1:10" x14ac:dyDescent="0.35">
      <c r="A302" s="7">
        <v>45227</v>
      </c>
      <c r="B302" s="4" t="s">
        <v>28</v>
      </c>
      <c r="C302" s="4">
        <v>3</v>
      </c>
      <c r="D302" s="4" t="s">
        <v>174</v>
      </c>
      <c r="E302" s="4" t="s">
        <v>171</v>
      </c>
      <c r="F302" s="4">
        <f>VLOOKUP(B302,Catalogue!$A$1:$F$51,5,FALSE)</f>
        <v>16</v>
      </c>
      <c r="G302" s="4">
        <f>VLOOKUP(B302,Catalogue!$A$1:$F$51,6,FALSE)</f>
        <v>17.600000000000001</v>
      </c>
      <c r="H302" s="5">
        <f t="shared" si="12"/>
        <v>48</v>
      </c>
      <c r="I302" s="5">
        <f t="shared" si="13"/>
        <v>52.800000000000004</v>
      </c>
      <c r="J302" s="5">
        <f t="shared" si="14"/>
        <v>4.8000000000000043</v>
      </c>
    </row>
    <row r="303" spans="1:10" x14ac:dyDescent="0.35">
      <c r="A303" s="8">
        <v>45228</v>
      </c>
      <c r="B303" s="6" t="s">
        <v>6</v>
      </c>
      <c r="C303" s="6">
        <v>16</v>
      </c>
      <c r="D303" s="6" t="s">
        <v>171</v>
      </c>
      <c r="E303" s="6" t="s">
        <v>172</v>
      </c>
      <c r="F303" s="4">
        <f>VLOOKUP(B303,Catalogue!$A$1:$F$51,5,FALSE)</f>
        <v>98</v>
      </c>
      <c r="G303" s="4">
        <f>VLOOKUP(B303,Catalogue!$A$1:$F$51,6,FALSE)</f>
        <v>129.36000000000001</v>
      </c>
      <c r="H303" s="5">
        <f t="shared" si="12"/>
        <v>1568</v>
      </c>
      <c r="I303" s="5">
        <f t="shared" si="13"/>
        <v>2069.7600000000002</v>
      </c>
      <c r="J303" s="5">
        <f t="shared" si="14"/>
        <v>501.76000000000022</v>
      </c>
    </row>
    <row r="304" spans="1:10" x14ac:dyDescent="0.35">
      <c r="A304" s="7">
        <v>45229</v>
      </c>
      <c r="B304" s="4" t="s">
        <v>61</v>
      </c>
      <c r="C304" s="4">
        <v>2</v>
      </c>
      <c r="D304" s="4" t="s">
        <v>170</v>
      </c>
      <c r="E304" s="4" t="s">
        <v>172</v>
      </c>
      <c r="F304" s="4">
        <f>VLOOKUP(B304,Catalogue!$A$1:$F$51,5,FALSE)</f>
        <v>124</v>
      </c>
      <c r="G304" s="4">
        <f>VLOOKUP(B304,Catalogue!$A$1:$F$51,6,FALSE)</f>
        <v>167.4</v>
      </c>
      <c r="H304" s="5">
        <f t="shared" si="12"/>
        <v>248</v>
      </c>
      <c r="I304" s="5">
        <f t="shared" si="13"/>
        <v>334.8</v>
      </c>
      <c r="J304" s="5">
        <f t="shared" si="14"/>
        <v>86.800000000000011</v>
      </c>
    </row>
    <row r="305" spans="1:10" x14ac:dyDescent="0.35">
      <c r="A305" s="8">
        <v>45230</v>
      </c>
      <c r="B305" s="6" t="s">
        <v>123</v>
      </c>
      <c r="C305" s="6">
        <v>19</v>
      </c>
      <c r="D305" s="6" t="s">
        <v>170</v>
      </c>
      <c r="E305" s="6" t="s">
        <v>171</v>
      </c>
      <c r="F305" s="4">
        <f>VLOOKUP(B305,Catalogue!$A$1:$F$51,5,FALSE)</f>
        <v>105</v>
      </c>
      <c r="G305" s="4">
        <f>VLOOKUP(B305,Catalogue!$A$1:$F$51,6,FALSE)</f>
        <v>153.30000000000001</v>
      </c>
      <c r="H305" s="5">
        <f t="shared" si="12"/>
        <v>1995</v>
      </c>
      <c r="I305" s="5">
        <f t="shared" si="13"/>
        <v>2912.7000000000003</v>
      </c>
      <c r="J305" s="5">
        <f t="shared" si="14"/>
        <v>917.70000000000027</v>
      </c>
    </row>
    <row r="306" spans="1:10" x14ac:dyDescent="0.35">
      <c r="A306" s="7">
        <v>45231</v>
      </c>
      <c r="B306" s="4" t="s">
        <v>148</v>
      </c>
      <c r="C306" s="4">
        <v>19</v>
      </c>
      <c r="D306" s="4" t="s">
        <v>171</v>
      </c>
      <c r="E306" s="4" t="s">
        <v>172</v>
      </c>
      <c r="F306" s="4">
        <f>VLOOKUP(B306,Catalogue!$A$1:$F$51,5,FALSE)</f>
        <v>123</v>
      </c>
      <c r="G306" s="4">
        <f>VLOOKUP(B306,Catalogue!$A$1:$F$51,6,FALSE)</f>
        <v>135.30000000000001</v>
      </c>
      <c r="H306" s="5">
        <f t="shared" si="12"/>
        <v>2337</v>
      </c>
      <c r="I306" s="5">
        <f t="shared" si="13"/>
        <v>2570.7000000000003</v>
      </c>
      <c r="J306" s="5">
        <f t="shared" si="14"/>
        <v>233.70000000000027</v>
      </c>
    </row>
    <row r="307" spans="1:10" x14ac:dyDescent="0.35">
      <c r="A307" s="8">
        <v>45232</v>
      </c>
      <c r="B307" s="6" t="s">
        <v>76</v>
      </c>
      <c r="C307" s="6">
        <v>11</v>
      </c>
      <c r="D307" s="6" t="s">
        <v>170</v>
      </c>
      <c r="E307" s="6" t="s">
        <v>171</v>
      </c>
      <c r="F307" s="4">
        <f>VLOOKUP(B307,Catalogue!$A$1:$F$51,5,FALSE)</f>
        <v>136</v>
      </c>
      <c r="G307" s="4">
        <f>VLOOKUP(B307,Catalogue!$A$1:$F$51,6,FALSE)</f>
        <v>153.68</v>
      </c>
      <c r="H307" s="5">
        <f t="shared" si="12"/>
        <v>1496</v>
      </c>
      <c r="I307" s="5">
        <f t="shared" si="13"/>
        <v>1690.48</v>
      </c>
      <c r="J307" s="5">
        <f t="shared" si="14"/>
        <v>194.48000000000002</v>
      </c>
    </row>
    <row r="308" spans="1:10" x14ac:dyDescent="0.35">
      <c r="A308" s="7">
        <v>45233</v>
      </c>
      <c r="B308" s="4" t="s">
        <v>63</v>
      </c>
      <c r="C308" s="4">
        <v>3</v>
      </c>
      <c r="D308" s="4" t="s">
        <v>170</v>
      </c>
      <c r="E308" s="4" t="s">
        <v>172</v>
      </c>
      <c r="F308" s="4">
        <f>VLOOKUP(B308,Catalogue!$A$1:$F$51,5,FALSE)</f>
        <v>10</v>
      </c>
      <c r="G308" s="4">
        <f>VLOOKUP(B308,Catalogue!$A$1:$F$51,6,FALSE)</f>
        <v>14.600000000000001</v>
      </c>
      <c r="H308" s="5">
        <f t="shared" si="12"/>
        <v>30</v>
      </c>
      <c r="I308" s="5">
        <f t="shared" si="13"/>
        <v>43.800000000000004</v>
      </c>
      <c r="J308" s="5">
        <f t="shared" si="14"/>
        <v>13.800000000000004</v>
      </c>
    </row>
    <row r="309" spans="1:10" x14ac:dyDescent="0.35">
      <c r="A309" s="8">
        <v>45234</v>
      </c>
      <c r="B309" s="6" t="s">
        <v>136</v>
      </c>
      <c r="C309" s="6">
        <v>10</v>
      </c>
      <c r="D309" s="6" t="s">
        <v>171</v>
      </c>
      <c r="E309" s="6" t="s">
        <v>171</v>
      </c>
      <c r="F309" s="4">
        <f>VLOOKUP(B309,Catalogue!$A$1:$F$51,5,FALSE)</f>
        <v>124</v>
      </c>
      <c r="G309" s="4">
        <f>VLOOKUP(B309,Catalogue!$A$1:$F$51,6,FALSE)</f>
        <v>140.12</v>
      </c>
      <c r="H309" s="5">
        <f t="shared" si="12"/>
        <v>1240</v>
      </c>
      <c r="I309" s="5">
        <f t="shared" si="13"/>
        <v>1401.2</v>
      </c>
      <c r="J309" s="5">
        <f t="shared" si="14"/>
        <v>161.20000000000005</v>
      </c>
    </row>
    <row r="310" spans="1:10" x14ac:dyDescent="0.35">
      <c r="A310" s="7">
        <v>45235</v>
      </c>
      <c r="B310" s="4" t="s">
        <v>117</v>
      </c>
      <c r="C310" s="4">
        <v>19</v>
      </c>
      <c r="D310" s="4" t="s">
        <v>174</v>
      </c>
      <c r="E310" s="4" t="s">
        <v>172</v>
      </c>
      <c r="F310" s="4">
        <f>VLOOKUP(B310,Catalogue!$A$1:$F$51,5,FALSE)</f>
        <v>63</v>
      </c>
      <c r="G310" s="4">
        <f>VLOOKUP(B310,Catalogue!$A$1:$F$51,6,FALSE)</f>
        <v>69.3</v>
      </c>
      <c r="H310" s="5">
        <f t="shared" si="12"/>
        <v>1197</v>
      </c>
      <c r="I310" s="5">
        <f t="shared" si="13"/>
        <v>1316.7</v>
      </c>
      <c r="J310" s="5">
        <f t="shared" si="14"/>
        <v>119.70000000000005</v>
      </c>
    </row>
    <row r="311" spans="1:10" x14ac:dyDescent="0.35">
      <c r="A311" s="8">
        <v>45236</v>
      </c>
      <c r="B311" s="6" t="s">
        <v>59</v>
      </c>
      <c r="C311" s="6">
        <v>14</v>
      </c>
      <c r="D311" s="6" t="s">
        <v>174</v>
      </c>
      <c r="E311" s="6" t="s">
        <v>172</v>
      </c>
      <c r="F311" s="4">
        <f>VLOOKUP(B311,Catalogue!$A$1:$F$51,5,FALSE)</f>
        <v>133</v>
      </c>
      <c r="G311" s="4">
        <f>VLOOKUP(B311,Catalogue!$A$1:$F$51,6,FALSE)</f>
        <v>146.30000000000001</v>
      </c>
      <c r="H311" s="5">
        <f t="shared" si="12"/>
        <v>1862</v>
      </c>
      <c r="I311" s="5">
        <f t="shared" si="13"/>
        <v>2048.2000000000003</v>
      </c>
      <c r="J311" s="5">
        <f t="shared" si="14"/>
        <v>186.20000000000027</v>
      </c>
    </row>
    <row r="312" spans="1:10" x14ac:dyDescent="0.35">
      <c r="A312" s="7">
        <v>45237</v>
      </c>
      <c r="B312" s="4" t="s">
        <v>10</v>
      </c>
      <c r="C312" s="4">
        <v>17</v>
      </c>
      <c r="D312" s="4" t="s">
        <v>171</v>
      </c>
      <c r="E312" s="4" t="s">
        <v>171</v>
      </c>
      <c r="F312" s="4">
        <f>VLOOKUP(B312,Catalogue!$A$1:$F$51,5,FALSE)</f>
        <v>105</v>
      </c>
      <c r="G312" s="4">
        <f>VLOOKUP(B312,Catalogue!$A$1:$F$51,6,FALSE)</f>
        <v>117.6</v>
      </c>
      <c r="H312" s="5">
        <f t="shared" si="12"/>
        <v>1785</v>
      </c>
      <c r="I312" s="5">
        <f t="shared" si="13"/>
        <v>1999.1999999999998</v>
      </c>
      <c r="J312" s="5">
        <f t="shared" si="14"/>
        <v>214.19999999999982</v>
      </c>
    </row>
    <row r="313" spans="1:10" x14ac:dyDescent="0.35">
      <c r="A313" s="8">
        <v>45238</v>
      </c>
      <c r="B313" s="6" t="s">
        <v>117</v>
      </c>
      <c r="C313" s="6">
        <v>1</v>
      </c>
      <c r="D313" s="6" t="s">
        <v>170</v>
      </c>
      <c r="E313" s="6" t="s">
        <v>172</v>
      </c>
      <c r="F313" s="4">
        <f>VLOOKUP(B313,Catalogue!$A$1:$F$51,5,FALSE)</f>
        <v>63</v>
      </c>
      <c r="G313" s="4">
        <f>VLOOKUP(B313,Catalogue!$A$1:$F$51,6,FALSE)</f>
        <v>69.3</v>
      </c>
      <c r="H313" s="5">
        <f t="shared" si="12"/>
        <v>63</v>
      </c>
      <c r="I313" s="5">
        <f t="shared" si="13"/>
        <v>69.3</v>
      </c>
      <c r="J313" s="5">
        <f t="shared" si="14"/>
        <v>6.2999999999999972</v>
      </c>
    </row>
    <row r="314" spans="1:10" x14ac:dyDescent="0.35">
      <c r="A314" s="7">
        <v>45239</v>
      </c>
      <c r="B314" s="4" t="s">
        <v>50</v>
      </c>
      <c r="C314" s="4">
        <v>12</v>
      </c>
      <c r="D314" s="4" t="s">
        <v>170</v>
      </c>
      <c r="E314" s="4" t="s">
        <v>172</v>
      </c>
      <c r="F314" s="4">
        <f>VLOOKUP(B314,Catalogue!$A$1:$F$51,5,FALSE)</f>
        <v>105</v>
      </c>
      <c r="G314" s="4">
        <f>VLOOKUP(B314,Catalogue!$A$1:$F$51,6,FALSE)</f>
        <v>148.05000000000001</v>
      </c>
      <c r="H314" s="5">
        <f t="shared" si="12"/>
        <v>1260</v>
      </c>
      <c r="I314" s="5">
        <f t="shared" si="13"/>
        <v>1776.6000000000001</v>
      </c>
      <c r="J314" s="5">
        <f t="shared" si="14"/>
        <v>516.60000000000014</v>
      </c>
    </row>
    <row r="315" spans="1:10" x14ac:dyDescent="0.35">
      <c r="A315" s="8">
        <v>45240</v>
      </c>
      <c r="B315" s="6" t="s">
        <v>28</v>
      </c>
      <c r="C315" s="6">
        <v>4</v>
      </c>
      <c r="D315" s="6" t="s">
        <v>171</v>
      </c>
      <c r="E315" s="6" t="s">
        <v>171</v>
      </c>
      <c r="F315" s="4">
        <f>VLOOKUP(B315,Catalogue!$A$1:$F$51,5,FALSE)</f>
        <v>16</v>
      </c>
      <c r="G315" s="4">
        <f>VLOOKUP(B315,Catalogue!$A$1:$F$51,6,FALSE)</f>
        <v>17.600000000000001</v>
      </c>
      <c r="H315" s="5">
        <f t="shared" si="12"/>
        <v>64</v>
      </c>
      <c r="I315" s="5">
        <f t="shared" si="13"/>
        <v>70.400000000000006</v>
      </c>
      <c r="J315" s="5">
        <f t="shared" si="14"/>
        <v>6.4000000000000057</v>
      </c>
    </row>
    <row r="316" spans="1:10" x14ac:dyDescent="0.35">
      <c r="A316" s="7">
        <v>45241</v>
      </c>
      <c r="B316" s="4" t="s">
        <v>28</v>
      </c>
      <c r="C316" s="4">
        <v>14</v>
      </c>
      <c r="D316" s="4" t="s">
        <v>170</v>
      </c>
      <c r="E316" s="4" t="s">
        <v>172</v>
      </c>
      <c r="F316" s="4">
        <f>VLOOKUP(B316,Catalogue!$A$1:$F$51,5,FALSE)</f>
        <v>16</v>
      </c>
      <c r="G316" s="4">
        <f>VLOOKUP(B316,Catalogue!$A$1:$F$51,6,FALSE)</f>
        <v>17.600000000000001</v>
      </c>
      <c r="H316" s="5">
        <f t="shared" si="12"/>
        <v>224</v>
      </c>
      <c r="I316" s="5">
        <f t="shared" si="13"/>
        <v>246.40000000000003</v>
      </c>
      <c r="J316" s="5">
        <f t="shared" si="14"/>
        <v>22.400000000000034</v>
      </c>
    </row>
    <row r="317" spans="1:10" x14ac:dyDescent="0.35">
      <c r="A317" s="8">
        <v>45242</v>
      </c>
      <c r="B317" s="6" t="s">
        <v>123</v>
      </c>
      <c r="C317" s="6">
        <v>10</v>
      </c>
      <c r="D317" s="6" t="s">
        <v>170</v>
      </c>
      <c r="E317" s="6" t="s">
        <v>171</v>
      </c>
      <c r="F317" s="4">
        <f>VLOOKUP(B317,Catalogue!$A$1:$F$51,5,FALSE)</f>
        <v>105</v>
      </c>
      <c r="G317" s="4">
        <f>VLOOKUP(B317,Catalogue!$A$1:$F$51,6,FALSE)</f>
        <v>153.30000000000001</v>
      </c>
      <c r="H317" s="5">
        <f t="shared" si="12"/>
        <v>1050</v>
      </c>
      <c r="I317" s="5">
        <f t="shared" si="13"/>
        <v>1533</v>
      </c>
      <c r="J317" s="5">
        <f t="shared" si="14"/>
        <v>483</v>
      </c>
    </row>
    <row r="318" spans="1:10" x14ac:dyDescent="0.35">
      <c r="A318" s="7">
        <v>45243</v>
      </c>
      <c r="B318" s="4" t="s">
        <v>96</v>
      </c>
      <c r="C318" s="4">
        <v>12</v>
      </c>
      <c r="D318" s="4" t="s">
        <v>171</v>
      </c>
      <c r="E318" s="4" t="s">
        <v>172</v>
      </c>
      <c r="F318" s="4">
        <f>VLOOKUP(B318,Catalogue!$A$1:$F$51,5,FALSE)</f>
        <v>124</v>
      </c>
      <c r="G318" s="4">
        <f>VLOOKUP(B318,Catalogue!$A$1:$F$51,6,FALSE)</f>
        <v>163.68</v>
      </c>
      <c r="H318" s="5">
        <f t="shared" si="12"/>
        <v>1488</v>
      </c>
      <c r="I318" s="5">
        <f t="shared" si="13"/>
        <v>1964.16</v>
      </c>
      <c r="J318" s="5">
        <f t="shared" si="14"/>
        <v>476.16000000000008</v>
      </c>
    </row>
    <row r="319" spans="1:10" x14ac:dyDescent="0.35">
      <c r="A319" s="8">
        <v>45244</v>
      </c>
      <c r="B319" s="6" t="s">
        <v>61</v>
      </c>
      <c r="C319" s="6">
        <v>12</v>
      </c>
      <c r="D319" s="6" t="s">
        <v>174</v>
      </c>
      <c r="E319" s="6" t="s">
        <v>171</v>
      </c>
      <c r="F319" s="4">
        <f>VLOOKUP(B319,Catalogue!$A$1:$F$51,5,FALSE)</f>
        <v>124</v>
      </c>
      <c r="G319" s="4">
        <f>VLOOKUP(B319,Catalogue!$A$1:$F$51,6,FALSE)</f>
        <v>167.4</v>
      </c>
      <c r="H319" s="5">
        <f t="shared" si="12"/>
        <v>1488</v>
      </c>
      <c r="I319" s="5">
        <f t="shared" si="13"/>
        <v>2008.8000000000002</v>
      </c>
      <c r="J319" s="5">
        <f t="shared" si="14"/>
        <v>520.80000000000018</v>
      </c>
    </row>
    <row r="320" spans="1:10" x14ac:dyDescent="0.35">
      <c r="A320" s="7">
        <v>45245</v>
      </c>
      <c r="B320" s="4" t="s">
        <v>53</v>
      </c>
      <c r="C320" s="4">
        <v>8</v>
      </c>
      <c r="D320" s="4" t="s">
        <v>174</v>
      </c>
      <c r="E320" s="4" t="s">
        <v>172</v>
      </c>
      <c r="F320" s="4">
        <f>VLOOKUP(B320,Catalogue!$A$1:$F$51,5,FALSE)</f>
        <v>44</v>
      </c>
      <c r="G320" s="4">
        <f>VLOOKUP(B320,Catalogue!$A$1:$F$51,6,FALSE)</f>
        <v>72.599999999999994</v>
      </c>
      <c r="H320" s="5">
        <f t="shared" si="12"/>
        <v>352</v>
      </c>
      <c r="I320" s="5">
        <f t="shared" si="13"/>
        <v>580.79999999999995</v>
      </c>
      <c r="J320" s="5">
        <f t="shared" si="14"/>
        <v>228.79999999999995</v>
      </c>
    </row>
    <row r="321" spans="1:10" x14ac:dyDescent="0.35">
      <c r="A321" s="8">
        <v>45246</v>
      </c>
      <c r="B321" s="6" t="s">
        <v>50</v>
      </c>
      <c r="C321" s="6">
        <v>19</v>
      </c>
      <c r="D321" s="6" t="s">
        <v>171</v>
      </c>
      <c r="E321" s="6" t="s">
        <v>172</v>
      </c>
      <c r="F321" s="4">
        <f>VLOOKUP(B321,Catalogue!$A$1:$F$51,5,FALSE)</f>
        <v>105</v>
      </c>
      <c r="G321" s="4">
        <f>VLOOKUP(B321,Catalogue!$A$1:$F$51,6,FALSE)</f>
        <v>148.05000000000001</v>
      </c>
      <c r="H321" s="5">
        <f t="shared" si="12"/>
        <v>1995</v>
      </c>
      <c r="I321" s="5">
        <f t="shared" si="13"/>
        <v>2812.9500000000003</v>
      </c>
      <c r="J321" s="5">
        <f t="shared" si="14"/>
        <v>817.95000000000027</v>
      </c>
    </row>
    <row r="322" spans="1:10" x14ac:dyDescent="0.35">
      <c r="A322" s="7">
        <v>45247</v>
      </c>
      <c r="B322" s="4" t="s">
        <v>10</v>
      </c>
      <c r="C322" s="4">
        <v>3</v>
      </c>
      <c r="D322" s="4" t="s">
        <v>170</v>
      </c>
      <c r="E322" s="4" t="s">
        <v>171</v>
      </c>
      <c r="F322" s="4">
        <f>VLOOKUP(B322,Catalogue!$A$1:$F$51,5,FALSE)</f>
        <v>105</v>
      </c>
      <c r="G322" s="4">
        <f>VLOOKUP(B322,Catalogue!$A$1:$F$51,6,FALSE)</f>
        <v>117.6</v>
      </c>
      <c r="H322" s="5">
        <f t="shared" si="12"/>
        <v>315</v>
      </c>
      <c r="I322" s="5">
        <f t="shared" si="13"/>
        <v>352.79999999999995</v>
      </c>
      <c r="J322" s="5">
        <f t="shared" si="14"/>
        <v>37.799999999999955</v>
      </c>
    </row>
    <row r="323" spans="1:10" x14ac:dyDescent="0.35">
      <c r="A323" s="8">
        <v>45248</v>
      </c>
      <c r="B323" s="6" t="s">
        <v>22</v>
      </c>
      <c r="C323" s="6">
        <v>4</v>
      </c>
      <c r="D323" s="6" t="s">
        <v>170</v>
      </c>
      <c r="E323" s="6" t="s">
        <v>172</v>
      </c>
      <c r="F323" s="4">
        <f>VLOOKUP(B323,Catalogue!$A$1:$F$51,5,FALSE)</f>
        <v>124</v>
      </c>
      <c r="G323" s="4">
        <f>VLOOKUP(B323,Catalogue!$A$1:$F$51,6,FALSE)</f>
        <v>204.60000000000002</v>
      </c>
      <c r="H323" s="5">
        <f t="shared" ref="H323:H386" si="15">PRODUCT(C323*F323)</f>
        <v>496</v>
      </c>
      <c r="I323" s="5">
        <f t="shared" ref="I323:I386" si="16">PRODUCT(C323*G323)</f>
        <v>818.40000000000009</v>
      </c>
      <c r="J323" s="5">
        <f t="shared" ref="J323:J386" si="17">I323-H323</f>
        <v>322.40000000000009</v>
      </c>
    </row>
    <row r="324" spans="1:10" x14ac:dyDescent="0.35">
      <c r="A324" s="7">
        <v>45249</v>
      </c>
      <c r="B324" s="4" t="s">
        <v>13</v>
      </c>
      <c r="C324" s="4">
        <v>13</v>
      </c>
      <c r="D324" s="4" t="s">
        <v>171</v>
      </c>
      <c r="E324" s="4" t="s">
        <v>172</v>
      </c>
      <c r="F324" s="4">
        <f>VLOOKUP(B324,Catalogue!$A$1:$F$51,5,FALSE)</f>
        <v>44</v>
      </c>
      <c r="G324" s="4">
        <f>VLOOKUP(B324,Catalogue!$A$1:$F$51,6,FALSE)</f>
        <v>50.16</v>
      </c>
      <c r="H324" s="5">
        <f t="shared" si="15"/>
        <v>572</v>
      </c>
      <c r="I324" s="5">
        <f t="shared" si="16"/>
        <v>652.07999999999993</v>
      </c>
      <c r="J324" s="5">
        <f t="shared" si="17"/>
        <v>80.079999999999927</v>
      </c>
    </row>
    <row r="325" spans="1:10" x14ac:dyDescent="0.35">
      <c r="A325" s="8">
        <v>45250</v>
      </c>
      <c r="B325" s="6" t="s">
        <v>73</v>
      </c>
      <c r="C325" s="6">
        <v>18</v>
      </c>
      <c r="D325" s="6" t="s">
        <v>170</v>
      </c>
      <c r="E325" s="6" t="s">
        <v>171</v>
      </c>
      <c r="F325" s="4">
        <f>VLOOKUP(B325,Catalogue!$A$1:$F$51,5,FALSE)</f>
        <v>123</v>
      </c>
      <c r="G325" s="4">
        <f>VLOOKUP(B325,Catalogue!$A$1:$F$51,6,FALSE)</f>
        <v>140.22</v>
      </c>
      <c r="H325" s="5">
        <f t="shared" si="15"/>
        <v>2214</v>
      </c>
      <c r="I325" s="5">
        <f t="shared" si="16"/>
        <v>2523.96</v>
      </c>
      <c r="J325" s="5">
        <f t="shared" si="17"/>
        <v>309.96000000000004</v>
      </c>
    </row>
    <row r="326" spans="1:10" x14ac:dyDescent="0.35">
      <c r="A326" s="7">
        <v>45251</v>
      </c>
      <c r="B326" s="4" t="s">
        <v>25</v>
      </c>
      <c r="C326" s="4">
        <v>20</v>
      </c>
      <c r="D326" s="4" t="s">
        <v>170</v>
      </c>
      <c r="E326" s="4" t="s">
        <v>172</v>
      </c>
      <c r="F326" s="4">
        <f>VLOOKUP(B326,Catalogue!$A$1:$F$51,5,FALSE)</f>
        <v>10</v>
      </c>
      <c r="G326" s="4">
        <f>VLOOKUP(B326,Catalogue!$A$1:$F$51,6,FALSE)</f>
        <v>11.2</v>
      </c>
      <c r="H326" s="5">
        <f t="shared" si="15"/>
        <v>200</v>
      </c>
      <c r="I326" s="5">
        <f t="shared" si="16"/>
        <v>224</v>
      </c>
      <c r="J326" s="5">
        <f t="shared" si="17"/>
        <v>24</v>
      </c>
    </row>
    <row r="327" spans="1:10" x14ac:dyDescent="0.35">
      <c r="A327" s="8">
        <v>45252</v>
      </c>
      <c r="B327" s="6" t="s">
        <v>139</v>
      </c>
      <c r="C327" s="6">
        <v>17</v>
      </c>
      <c r="D327" s="6" t="s">
        <v>171</v>
      </c>
      <c r="E327" s="6" t="s">
        <v>171</v>
      </c>
      <c r="F327" s="4">
        <f>VLOOKUP(B327,Catalogue!$A$1:$F$51,5,FALSE)</f>
        <v>10</v>
      </c>
      <c r="G327" s="4">
        <f>VLOOKUP(B327,Catalogue!$A$1:$F$51,6,FALSE)</f>
        <v>14.100000000000001</v>
      </c>
      <c r="H327" s="5">
        <f t="shared" si="15"/>
        <v>170</v>
      </c>
      <c r="I327" s="5">
        <f t="shared" si="16"/>
        <v>239.70000000000002</v>
      </c>
      <c r="J327" s="5">
        <f t="shared" si="17"/>
        <v>69.700000000000017</v>
      </c>
    </row>
    <row r="328" spans="1:10" x14ac:dyDescent="0.35">
      <c r="A328" s="7">
        <v>45253</v>
      </c>
      <c r="B328" s="4" t="s">
        <v>108</v>
      </c>
      <c r="C328" s="4">
        <v>5</v>
      </c>
      <c r="D328" s="4" t="s">
        <v>174</v>
      </c>
      <c r="E328" s="4" t="s">
        <v>172</v>
      </c>
      <c r="F328" s="4">
        <f>VLOOKUP(B328,Catalogue!$A$1:$F$51,5,FALSE)</f>
        <v>123</v>
      </c>
      <c r="G328" s="4">
        <f>VLOOKUP(B328,Catalogue!$A$1:$F$51,6,FALSE)</f>
        <v>173.43</v>
      </c>
      <c r="H328" s="5">
        <f t="shared" si="15"/>
        <v>615</v>
      </c>
      <c r="I328" s="5">
        <f t="shared" si="16"/>
        <v>867.15000000000009</v>
      </c>
      <c r="J328" s="5">
        <f t="shared" si="17"/>
        <v>252.15000000000009</v>
      </c>
    </row>
    <row r="329" spans="1:10" x14ac:dyDescent="0.35">
      <c r="A329" s="8">
        <v>45254</v>
      </c>
      <c r="B329" s="6" t="s">
        <v>91</v>
      </c>
      <c r="C329" s="6">
        <v>4</v>
      </c>
      <c r="D329" s="6" t="s">
        <v>174</v>
      </c>
      <c r="E329" s="6" t="s">
        <v>171</v>
      </c>
      <c r="F329" s="4">
        <f>VLOOKUP(B329,Catalogue!$A$1:$F$51,5,FALSE)</f>
        <v>71</v>
      </c>
      <c r="G329" s="4">
        <f>VLOOKUP(B329,Catalogue!$A$1:$F$51,6,FALSE)</f>
        <v>95.85</v>
      </c>
      <c r="H329" s="5">
        <f t="shared" si="15"/>
        <v>284</v>
      </c>
      <c r="I329" s="5">
        <f t="shared" si="16"/>
        <v>383.4</v>
      </c>
      <c r="J329" s="5">
        <f t="shared" si="17"/>
        <v>99.399999999999977</v>
      </c>
    </row>
    <row r="330" spans="1:10" x14ac:dyDescent="0.35">
      <c r="A330" s="7">
        <v>45255</v>
      </c>
      <c r="B330" s="4" t="s">
        <v>25</v>
      </c>
      <c r="C330" s="4">
        <v>16</v>
      </c>
      <c r="D330" s="4" t="s">
        <v>171</v>
      </c>
      <c r="E330" s="4" t="s">
        <v>172</v>
      </c>
      <c r="F330" s="4">
        <f>VLOOKUP(B330,Catalogue!$A$1:$F$51,5,FALSE)</f>
        <v>10</v>
      </c>
      <c r="G330" s="4">
        <f>VLOOKUP(B330,Catalogue!$A$1:$F$51,6,FALSE)</f>
        <v>11.2</v>
      </c>
      <c r="H330" s="5">
        <f t="shared" si="15"/>
        <v>160</v>
      </c>
      <c r="I330" s="5">
        <f t="shared" si="16"/>
        <v>179.2</v>
      </c>
      <c r="J330" s="5">
        <f t="shared" si="17"/>
        <v>19.199999999999989</v>
      </c>
    </row>
    <row r="331" spans="1:10" x14ac:dyDescent="0.35">
      <c r="A331" s="8">
        <v>45256</v>
      </c>
      <c r="B331" s="6" t="s">
        <v>139</v>
      </c>
      <c r="C331" s="6">
        <v>12</v>
      </c>
      <c r="D331" s="6" t="s">
        <v>170</v>
      </c>
      <c r="E331" s="6" t="s">
        <v>172</v>
      </c>
      <c r="F331" s="4">
        <f>VLOOKUP(B331,Catalogue!$A$1:$F$51,5,FALSE)</f>
        <v>10</v>
      </c>
      <c r="G331" s="4">
        <f>VLOOKUP(B331,Catalogue!$A$1:$F$51,6,FALSE)</f>
        <v>14.100000000000001</v>
      </c>
      <c r="H331" s="5">
        <f t="shared" si="15"/>
        <v>120</v>
      </c>
      <c r="I331" s="5">
        <f t="shared" si="16"/>
        <v>169.20000000000002</v>
      </c>
      <c r="J331" s="5">
        <f t="shared" si="17"/>
        <v>49.200000000000017</v>
      </c>
    </row>
    <row r="332" spans="1:10" x14ac:dyDescent="0.35">
      <c r="A332" s="7">
        <v>45257</v>
      </c>
      <c r="B332" s="4" t="s">
        <v>120</v>
      </c>
      <c r="C332" s="4">
        <v>7</v>
      </c>
      <c r="D332" s="4" t="s">
        <v>170</v>
      </c>
      <c r="E332" s="4" t="s">
        <v>171</v>
      </c>
      <c r="F332" s="4">
        <f>VLOOKUP(B332,Catalogue!$A$1:$F$51,5,FALSE)</f>
        <v>98</v>
      </c>
      <c r="G332" s="4">
        <f>VLOOKUP(B332,Catalogue!$A$1:$F$51,6,FALSE)</f>
        <v>132.30000000000001</v>
      </c>
      <c r="H332" s="5">
        <f t="shared" si="15"/>
        <v>686</v>
      </c>
      <c r="I332" s="5">
        <f t="shared" si="16"/>
        <v>926.10000000000014</v>
      </c>
      <c r="J332" s="5">
        <f t="shared" si="17"/>
        <v>240.10000000000014</v>
      </c>
    </row>
    <row r="333" spans="1:10" x14ac:dyDescent="0.35">
      <c r="A333" s="8">
        <v>45258</v>
      </c>
      <c r="B333" s="6" t="s">
        <v>41</v>
      </c>
      <c r="C333" s="6">
        <v>9</v>
      </c>
      <c r="D333" s="6" t="s">
        <v>171</v>
      </c>
      <c r="E333" s="6" t="s">
        <v>172</v>
      </c>
      <c r="F333" s="4">
        <f>VLOOKUP(B333,Catalogue!$A$1:$F$51,5,FALSE)</f>
        <v>12</v>
      </c>
      <c r="G333" s="4">
        <f>VLOOKUP(B333,Catalogue!$A$1:$F$51,6,FALSE)</f>
        <v>13.44</v>
      </c>
      <c r="H333" s="5">
        <f t="shared" si="15"/>
        <v>108</v>
      </c>
      <c r="I333" s="5">
        <f t="shared" si="16"/>
        <v>120.96</v>
      </c>
      <c r="J333" s="5">
        <f t="shared" si="17"/>
        <v>12.959999999999994</v>
      </c>
    </row>
    <row r="334" spans="1:10" x14ac:dyDescent="0.35">
      <c r="A334" s="7">
        <v>45259</v>
      </c>
      <c r="B334" s="4" t="s">
        <v>133</v>
      </c>
      <c r="C334" s="4">
        <v>17</v>
      </c>
      <c r="D334" s="4" t="s">
        <v>170</v>
      </c>
      <c r="E334" s="4" t="s">
        <v>172</v>
      </c>
      <c r="F334" s="4">
        <f>VLOOKUP(B334,Catalogue!$A$1:$F$51,5,FALSE)</f>
        <v>133</v>
      </c>
      <c r="G334" s="4">
        <f>VLOOKUP(B334,Catalogue!$A$1:$F$51,6,FALSE)</f>
        <v>151.62</v>
      </c>
      <c r="H334" s="5">
        <f t="shared" si="15"/>
        <v>2261</v>
      </c>
      <c r="I334" s="5">
        <f t="shared" si="16"/>
        <v>2577.54</v>
      </c>
      <c r="J334" s="5">
        <f t="shared" si="17"/>
        <v>316.53999999999996</v>
      </c>
    </row>
    <row r="335" spans="1:10" x14ac:dyDescent="0.35">
      <c r="A335" s="8">
        <v>45260</v>
      </c>
      <c r="B335" s="6" t="s">
        <v>88</v>
      </c>
      <c r="C335" s="6">
        <v>3</v>
      </c>
      <c r="D335" s="6" t="s">
        <v>170</v>
      </c>
      <c r="E335" s="6" t="s">
        <v>171</v>
      </c>
      <c r="F335" s="4">
        <f>VLOOKUP(B335,Catalogue!$A$1:$F$51,5,FALSE)</f>
        <v>44</v>
      </c>
      <c r="G335" s="4">
        <f>VLOOKUP(B335,Catalogue!$A$1:$F$51,6,FALSE)</f>
        <v>48.4</v>
      </c>
      <c r="H335" s="5">
        <f t="shared" si="15"/>
        <v>132</v>
      </c>
      <c r="I335" s="5">
        <f t="shared" si="16"/>
        <v>145.19999999999999</v>
      </c>
      <c r="J335" s="5">
        <f t="shared" si="17"/>
        <v>13.199999999999989</v>
      </c>
    </row>
    <row r="336" spans="1:10" x14ac:dyDescent="0.35">
      <c r="A336" s="7">
        <v>45261</v>
      </c>
      <c r="B336" s="4" t="s">
        <v>59</v>
      </c>
      <c r="C336" s="4">
        <v>14</v>
      </c>
      <c r="D336" s="4" t="s">
        <v>171</v>
      </c>
      <c r="E336" s="4" t="s">
        <v>172</v>
      </c>
      <c r="F336" s="4">
        <f>VLOOKUP(B336,Catalogue!$A$1:$F$51,5,FALSE)</f>
        <v>133</v>
      </c>
      <c r="G336" s="4">
        <f>VLOOKUP(B336,Catalogue!$A$1:$F$51,6,FALSE)</f>
        <v>146.30000000000001</v>
      </c>
      <c r="H336" s="5">
        <f t="shared" si="15"/>
        <v>1862</v>
      </c>
      <c r="I336" s="5">
        <f t="shared" si="16"/>
        <v>2048.2000000000003</v>
      </c>
      <c r="J336" s="5">
        <f t="shared" si="17"/>
        <v>186.20000000000027</v>
      </c>
    </row>
    <row r="337" spans="1:10" x14ac:dyDescent="0.35">
      <c r="A337" s="8">
        <v>45262</v>
      </c>
      <c r="B337" s="6" t="s">
        <v>59</v>
      </c>
      <c r="C337" s="6">
        <v>6</v>
      </c>
      <c r="D337" s="6" t="s">
        <v>174</v>
      </c>
      <c r="E337" s="6" t="s">
        <v>171</v>
      </c>
      <c r="F337" s="4">
        <f>VLOOKUP(B337,Catalogue!$A$1:$F$51,5,FALSE)</f>
        <v>133</v>
      </c>
      <c r="G337" s="4">
        <f>VLOOKUP(B337,Catalogue!$A$1:$F$51,6,FALSE)</f>
        <v>146.30000000000001</v>
      </c>
      <c r="H337" s="5">
        <f t="shared" si="15"/>
        <v>798</v>
      </c>
      <c r="I337" s="5">
        <f t="shared" si="16"/>
        <v>877.80000000000007</v>
      </c>
      <c r="J337" s="5">
        <f t="shared" si="17"/>
        <v>79.800000000000068</v>
      </c>
    </row>
    <row r="338" spans="1:10" x14ac:dyDescent="0.35">
      <c r="A338" s="7">
        <v>45263</v>
      </c>
      <c r="B338" s="4" t="s">
        <v>117</v>
      </c>
      <c r="C338" s="4">
        <v>10</v>
      </c>
      <c r="D338" s="4" t="s">
        <v>174</v>
      </c>
      <c r="E338" s="4" t="s">
        <v>172</v>
      </c>
      <c r="F338" s="4">
        <f>VLOOKUP(B338,Catalogue!$A$1:$F$51,5,FALSE)</f>
        <v>63</v>
      </c>
      <c r="G338" s="4">
        <f>VLOOKUP(B338,Catalogue!$A$1:$F$51,6,FALSE)</f>
        <v>69.3</v>
      </c>
      <c r="H338" s="5">
        <f t="shared" si="15"/>
        <v>630</v>
      </c>
      <c r="I338" s="5">
        <f t="shared" si="16"/>
        <v>693</v>
      </c>
      <c r="J338" s="5">
        <f t="shared" si="17"/>
        <v>63</v>
      </c>
    </row>
    <row r="339" spans="1:10" x14ac:dyDescent="0.35">
      <c r="A339" s="8">
        <v>45264</v>
      </c>
      <c r="B339" s="6" t="s">
        <v>117</v>
      </c>
      <c r="C339" s="6">
        <v>15</v>
      </c>
      <c r="D339" s="6" t="s">
        <v>171</v>
      </c>
      <c r="E339" s="6" t="s">
        <v>171</v>
      </c>
      <c r="F339" s="4">
        <f>VLOOKUP(B339,Catalogue!$A$1:$F$51,5,FALSE)</f>
        <v>63</v>
      </c>
      <c r="G339" s="4">
        <f>VLOOKUP(B339,Catalogue!$A$1:$F$51,6,FALSE)</f>
        <v>69.3</v>
      </c>
      <c r="H339" s="5">
        <f t="shared" si="15"/>
        <v>945</v>
      </c>
      <c r="I339" s="5">
        <f t="shared" si="16"/>
        <v>1039.5</v>
      </c>
      <c r="J339" s="5">
        <f t="shared" si="17"/>
        <v>94.5</v>
      </c>
    </row>
    <row r="340" spans="1:10" x14ac:dyDescent="0.35">
      <c r="A340" s="7">
        <v>45265</v>
      </c>
      <c r="B340" s="4" t="s">
        <v>85</v>
      </c>
      <c r="C340" s="4">
        <v>14</v>
      </c>
      <c r="D340" s="4" t="s">
        <v>170</v>
      </c>
      <c r="E340" s="4" t="s">
        <v>172</v>
      </c>
      <c r="F340" s="4">
        <f>VLOOKUP(B340,Catalogue!$A$1:$F$51,5,FALSE)</f>
        <v>105</v>
      </c>
      <c r="G340" s="4">
        <f>VLOOKUP(B340,Catalogue!$A$1:$F$51,6,FALSE)</f>
        <v>117.6</v>
      </c>
      <c r="H340" s="5">
        <f t="shared" si="15"/>
        <v>1470</v>
      </c>
      <c r="I340" s="5">
        <f t="shared" si="16"/>
        <v>1646.3999999999999</v>
      </c>
      <c r="J340" s="5">
        <f t="shared" si="17"/>
        <v>176.39999999999986</v>
      </c>
    </row>
    <row r="341" spans="1:10" x14ac:dyDescent="0.35">
      <c r="A341" s="8">
        <v>45266</v>
      </c>
      <c r="B341" s="6" t="s">
        <v>136</v>
      </c>
      <c r="C341" s="6">
        <v>4</v>
      </c>
      <c r="D341" s="6" t="s">
        <v>170</v>
      </c>
      <c r="E341" s="6" t="s">
        <v>172</v>
      </c>
      <c r="F341" s="4">
        <f>VLOOKUP(B341,Catalogue!$A$1:$F$51,5,FALSE)</f>
        <v>124</v>
      </c>
      <c r="G341" s="4">
        <f>VLOOKUP(B341,Catalogue!$A$1:$F$51,6,FALSE)</f>
        <v>140.12</v>
      </c>
      <c r="H341" s="5">
        <f t="shared" si="15"/>
        <v>496</v>
      </c>
      <c r="I341" s="5">
        <f t="shared" si="16"/>
        <v>560.48</v>
      </c>
      <c r="J341" s="5">
        <f t="shared" si="17"/>
        <v>64.480000000000018</v>
      </c>
    </row>
    <row r="342" spans="1:10" x14ac:dyDescent="0.35">
      <c r="A342" s="7">
        <v>45267</v>
      </c>
      <c r="B342" s="4" t="s">
        <v>28</v>
      </c>
      <c r="C342" s="4">
        <v>8</v>
      </c>
      <c r="D342" s="4" t="s">
        <v>171</v>
      </c>
      <c r="E342" s="4" t="s">
        <v>171</v>
      </c>
      <c r="F342" s="4">
        <f>VLOOKUP(B342,Catalogue!$A$1:$F$51,5,FALSE)</f>
        <v>16</v>
      </c>
      <c r="G342" s="4">
        <f>VLOOKUP(B342,Catalogue!$A$1:$F$51,6,FALSE)</f>
        <v>17.600000000000001</v>
      </c>
      <c r="H342" s="5">
        <f t="shared" si="15"/>
        <v>128</v>
      </c>
      <c r="I342" s="5">
        <f t="shared" si="16"/>
        <v>140.80000000000001</v>
      </c>
      <c r="J342" s="5">
        <f t="shared" si="17"/>
        <v>12.800000000000011</v>
      </c>
    </row>
    <row r="343" spans="1:10" x14ac:dyDescent="0.35">
      <c r="A343" s="8">
        <v>45268</v>
      </c>
      <c r="B343" s="6" t="s">
        <v>142</v>
      </c>
      <c r="C343" s="6">
        <v>20</v>
      </c>
      <c r="D343" s="6" t="s">
        <v>170</v>
      </c>
      <c r="E343" s="6" t="s">
        <v>172</v>
      </c>
      <c r="F343" s="4">
        <f>VLOOKUP(B343,Catalogue!$A$1:$F$51,5,FALSE)</f>
        <v>16</v>
      </c>
      <c r="G343" s="4">
        <f>VLOOKUP(B343,Catalogue!$A$1:$F$51,6,FALSE)</f>
        <v>26.4</v>
      </c>
      <c r="H343" s="5">
        <f t="shared" si="15"/>
        <v>320</v>
      </c>
      <c r="I343" s="5">
        <f t="shared" si="16"/>
        <v>528</v>
      </c>
      <c r="J343" s="5">
        <f t="shared" si="17"/>
        <v>208</v>
      </c>
    </row>
    <row r="344" spans="1:10" x14ac:dyDescent="0.35">
      <c r="A344" s="7">
        <v>45269</v>
      </c>
      <c r="B344" s="4" t="s">
        <v>59</v>
      </c>
      <c r="C344" s="4">
        <v>5</v>
      </c>
      <c r="D344" s="4" t="s">
        <v>170</v>
      </c>
      <c r="E344" s="4" t="s">
        <v>172</v>
      </c>
      <c r="F344" s="4">
        <f>VLOOKUP(B344,Catalogue!$A$1:$F$51,5,FALSE)</f>
        <v>133</v>
      </c>
      <c r="G344" s="4">
        <f>VLOOKUP(B344,Catalogue!$A$1:$F$51,6,FALSE)</f>
        <v>146.30000000000001</v>
      </c>
      <c r="H344" s="5">
        <f t="shared" si="15"/>
        <v>665</v>
      </c>
      <c r="I344" s="5">
        <f t="shared" si="16"/>
        <v>731.5</v>
      </c>
      <c r="J344" s="5">
        <f t="shared" si="17"/>
        <v>66.5</v>
      </c>
    </row>
    <row r="345" spans="1:10" x14ac:dyDescent="0.35">
      <c r="A345" s="8">
        <v>45270</v>
      </c>
      <c r="B345" s="6" t="s">
        <v>148</v>
      </c>
      <c r="C345" s="6">
        <v>15</v>
      </c>
      <c r="D345" s="6" t="s">
        <v>171</v>
      </c>
      <c r="E345" s="6" t="s">
        <v>171</v>
      </c>
      <c r="F345" s="4">
        <f>VLOOKUP(B345,Catalogue!$A$1:$F$51,5,FALSE)</f>
        <v>123</v>
      </c>
      <c r="G345" s="4">
        <f>VLOOKUP(B345,Catalogue!$A$1:$F$51,6,FALSE)</f>
        <v>135.30000000000001</v>
      </c>
      <c r="H345" s="5">
        <f t="shared" si="15"/>
        <v>1845</v>
      </c>
      <c r="I345" s="5">
        <f t="shared" si="16"/>
        <v>2029.5000000000002</v>
      </c>
      <c r="J345" s="5">
        <f t="shared" si="17"/>
        <v>184.50000000000023</v>
      </c>
    </row>
    <row r="346" spans="1:10" x14ac:dyDescent="0.35">
      <c r="A346" s="7">
        <v>45271</v>
      </c>
      <c r="B346" s="4" t="s">
        <v>76</v>
      </c>
      <c r="C346" s="4">
        <v>10</v>
      </c>
      <c r="D346" s="4" t="s">
        <v>174</v>
      </c>
      <c r="E346" s="4" t="s">
        <v>172</v>
      </c>
      <c r="F346" s="4">
        <f>VLOOKUP(B346,Catalogue!$A$1:$F$51,5,FALSE)</f>
        <v>136</v>
      </c>
      <c r="G346" s="4">
        <f>VLOOKUP(B346,Catalogue!$A$1:$F$51,6,FALSE)</f>
        <v>153.68</v>
      </c>
      <c r="H346" s="5">
        <f t="shared" si="15"/>
        <v>1360</v>
      </c>
      <c r="I346" s="5">
        <f t="shared" si="16"/>
        <v>1536.8000000000002</v>
      </c>
      <c r="J346" s="5">
        <f t="shared" si="17"/>
        <v>176.80000000000018</v>
      </c>
    </row>
    <row r="347" spans="1:10" x14ac:dyDescent="0.35">
      <c r="A347" s="8">
        <v>45272</v>
      </c>
      <c r="B347" s="6" t="s">
        <v>114</v>
      </c>
      <c r="C347" s="6">
        <v>11</v>
      </c>
      <c r="D347" s="6" t="s">
        <v>174</v>
      </c>
      <c r="E347" s="6" t="s">
        <v>171</v>
      </c>
      <c r="F347" s="4">
        <f>VLOOKUP(B347,Catalogue!$A$1:$F$51,5,FALSE)</f>
        <v>12</v>
      </c>
      <c r="G347" s="4">
        <f>VLOOKUP(B347,Catalogue!$A$1:$F$51,6,FALSE)</f>
        <v>13.44</v>
      </c>
      <c r="H347" s="5">
        <f t="shared" si="15"/>
        <v>132</v>
      </c>
      <c r="I347" s="5">
        <f t="shared" si="16"/>
        <v>147.84</v>
      </c>
      <c r="J347" s="5">
        <f t="shared" si="17"/>
        <v>15.840000000000003</v>
      </c>
    </row>
    <row r="348" spans="1:10" x14ac:dyDescent="0.35">
      <c r="A348" s="7">
        <v>45273</v>
      </c>
      <c r="B348" s="4" t="s">
        <v>120</v>
      </c>
      <c r="C348" s="4">
        <v>6</v>
      </c>
      <c r="D348" s="4" t="s">
        <v>171</v>
      </c>
      <c r="E348" s="4" t="s">
        <v>172</v>
      </c>
      <c r="F348" s="4">
        <f>VLOOKUP(B348,Catalogue!$A$1:$F$51,5,FALSE)</f>
        <v>98</v>
      </c>
      <c r="G348" s="4">
        <f>VLOOKUP(B348,Catalogue!$A$1:$F$51,6,FALSE)</f>
        <v>132.30000000000001</v>
      </c>
      <c r="H348" s="5">
        <f t="shared" si="15"/>
        <v>588</v>
      </c>
      <c r="I348" s="5">
        <f t="shared" si="16"/>
        <v>793.80000000000007</v>
      </c>
      <c r="J348" s="5">
        <f t="shared" si="17"/>
        <v>205.80000000000007</v>
      </c>
    </row>
    <row r="349" spans="1:10" x14ac:dyDescent="0.35">
      <c r="A349" s="8">
        <v>45274</v>
      </c>
      <c r="B349" s="6" t="s">
        <v>126</v>
      </c>
      <c r="C349" s="6">
        <v>5</v>
      </c>
      <c r="D349" s="6" t="s">
        <v>170</v>
      </c>
      <c r="E349" s="6" t="s">
        <v>171</v>
      </c>
      <c r="F349" s="4">
        <f>VLOOKUP(B349,Catalogue!$A$1:$F$51,5,FALSE)</f>
        <v>44</v>
      </c>
      <c r="G349" s="4">
        <f>VLOOKUP(B349,Catalogue!$A$1:$F$51,6,FALSE)</f>
        <v>58.08</v>
      </c>
      <c r="H349" s="5">
        <f t="shared" si="15"/>
        <v>220</v>
      </c>
      <c r="I349" s="5">
        <f t="shared" si="16"/>
        <v>290.39999999999998</v>
      </c>
      <c r="J349" s="5">
        <f t="shared" si="17"/>
        <v>70.399999999999977</v>
      </c>
    </row>
    <row r="350" spans="1:10" x14ac:dyDescent="0.35">
      <c r="A350" s="7">
        <v>45275</v>
      </c>
      <c r="B350" s="4" t="s">
        <v>94</v>
      </c>
      <c r="C350" s="4">
        <v>6</v>
      </c>
      <c r="D350" s="4" t="s">
        <v>170</v>
      </c>
      <c r="E350" s="4" t="s">
        <v>172</v>
      </c>
      <c r="F350" s="4">
        <f>VLOOKUP(B350,Catalogue!$A$1:$F$51,5,FALSE)</f>
        <v>133</v>
      </c>
      <c r="G350" s="4">
        <f>VLOOKUP(B350,Catalogue!$A$1:$F$51,6,FALSE)</f>
        <v>194.18</v>
      </c>
      <c r="H350" s="5">
        <f t="shared" si="15"/>
        <v>798</v>
      </c>
      <c r="I350" s="5">
        <f t="shared" si="16"/>
        <v>1165.08</v>
      </c>
      <c r="J350" s="5">
        <f t="shared" si="17"/>
        <v>367.07999999999993</v>
      </c>
    </row>
    <row r="351" spans="1:10" x14ac:dyDescent="0.35">
      <c r="A351" s="8">
        <v>45276</v>
      </c>
      <c r="B351" s="6" t="s">
        <v>16</v>
      </c>
      <c r="C351" s="6">
        <v>10</v>
      </c>
      <c r="D351" s="6" t="s">
        <v>171</v>
      </c>
      <c r="E351" s="6" t="s">
        <v>172</v>
      </c>
      <c r="F351" s="4">
        <f>VLOOKUP(B351,Catalogue!$A$1:$F$51,5,FALSE)</f>
        <v>71</v>
      </c>
      <c r="G351" s="4">
        <f>VLOOKUP(B351,Catalogue!$A$1:$F$51,6,FALSE)</f>
        <v>80.23</v>
      </c>
      <c r="H351" s="5">
        <f t="shared" si="15"/>
        <v>710</v>
      </c>
      <c r="I351" s="5">
        <f t="shared" si="16"/>
        <v>802.30000000000007</v>
      </c>
      <c r="J351" s="5">
        <f t="shared" si="17"/>
        <v>92.300000000000068</v>
      </c>
    </row>
    <row r="352" spans="1:10" x14ac:dyDescent="0.35">
      <c r="A352" s="7">
        <v>45277</v>
      </c>
      <c r="B352" s="4" t="s">
        <v>56</v>
      </c>
      <c r="C352" s="4">
        <v>20</v>
      </c>
      <c r="D352" s="4" t="s">
        <v>170</v>
      </c>
      <c r="E352" s="4" t="s">
        <v>171</v>
      </c>
      <c r="F352" s="4">
        <f>VLOOKUP(B352,Catalogue!$A$1:$F$51,5,FALSE)</f>
        <v>71</v>
      </c>
      <c r="G352" s="4">
        <f>VLOOKUP(B352,Catalogue!$A$1:$F$51,6,FALSE)</f>
        <v>79.52</v>
      </c>
      <c r="H352" s="5">
        <f t="shared" si="15"/>
        <v>1420</v>
      </c>
      <c r="I352" s="5">
        <f t="shared" si="16"/>
        <v>1590.3999999999999</v>
      </c>
      <c r="J352" s="5">
        <f t="shared" si="17"/>
        <v>170.39999999999986</v>
      </c>
    </row>
    <row r="353" spans="1:10" x14ac:dyDescent="0.35">
      <c r="A353" s="8">
        <v>45278</v>
      </c>
      <c r="B353" s="6" t="s">
        <v>13</v>
      </c>
      <c r="C353" s="6">
        <v>10</v>
      </c>
      <c r="D353" s="6" t="s">
        <v>170</v>
      </c>
      <c r="E353" s="6" t="s">
        <v>172</v>
      </c>
      <c r="F353" s="4">
        <f>VLOOKUP(B353,Catalogue!$A$1:$F$51,5,FALSE)</f>
        <v>44</v>
      </c>
      <c r="G353" s="4">
        <f>VLOOKUP(B353,Catalogue!$A$1:$F$51,6,FALSE)</f>
        <v>50.16</v>
      </c>
      <c r="H353" s="5">
        <f t="shared" si="15"/>
        <v>440</v>
      </c>
      <c r="I353" s="5">
        <f t="shared" si="16"/>
        <v>501.59999999999997</v>
      </c>
      <c r="J353" s="5">
        <f t="shared" si="17"/>
        <v>61.599999999999966</v>
      </c>
    </row>
    <row r="354" spans="1:10" x14ac:dyDescent="0.35">
      <c r="A354" s="7">
        <v>45279</v>
      </c>
      <c r="B354" s="4" t="s">
        <v>22</v>
      </c>
      <c r="C354" s="4">
        <v>11</v>
      </c>
      <c r="D354" s="4" t="s">
        <v>171</v>
      </c>
      <c r="E354" s="4" t="s">
        <v>172</v>
      </c>
      <c r="F354" s="4">
        <f>VLOOKUP(B354,Catalogue!$A$1:$F$51,5,FALSE)</f>
        <v>124</v>
      </c>
      <c r="G354" s="4">
        <f>VLOOKUP(B354,Catalogue!$A$1:$F$51,6,FALSE)</f>
        <v>204.60000000000002</v>
      </c>
      <c r="H354" s="5">
        <f t="shared" si="15"/>
        <v>1364</v>
      </c>
      <c r="I354" s="5">
        <f t="shared" si="16"/>
        <v>2250.6000000000004</v>
      </c>
      <c r="J354" s="5">
        <f t="shared" si="17"/>
        <v>886.60000000000036</v>
      </c>
    </row>
    <row r="355" spans="1:10" x14ac:dyDescent="0.35">
      <c r="A355" s="8">
        <v>45280</v>
      </c>
      <c r="B355" s="6" t="s">
        <v>19</v>
      </c>
      <c r="C355" s="6">
        <v>19</v>
      </c>
      <c r="D355" s="6" t="s">
        <v>174</v>
      </c>
      <c r="E355" s="6" t="s">
        <v>171</v>
      </c>
      <c r="F355" s="4">
        <f>VLOOKUP(B355,Catalogue!$A$1:$F$51,5,FALSE)</f>
        <v>133</v>
      </c>
      <c r="G355" s="4">
        <f>VLOOKUP(B355,Catalogue!$A$1:$F$51,6,FALSE)</f>
        <v>187.53</v>
      </c>
      <c r="H355" s="5">
        <f t="shared" si="15"/>
        <v>2527</v>
      </c>
      <c r="I355" s="5">
        <f t="shared" si="16"/>
        <v>3563.07</v>
      </c>
      <c r="J355" s="5">
        <f t="shared" si="17"/>
        <v>1036.0700000000002</v>
      </c>
    </row>
    <row r="356" spans="1:10" x14ac:dyDescent="0.35">
      <c r="A356" s="7">
        <v>45281</v>
      </c>
      <c r="B356" s="4" t="s">
        <v>123</v>
      </c>
      <c r="C356" s="4">
        <v>7</v>
      </c>
      <c r="D356" s="4" t="s">
        <v>174</v>
      </c>
      <c r="E356" s="4" t="s">
        <v>172</v>
      </c>
      <c r="F356" s="4">
        <f>VLOOKUP(B356,Catalogue!$A$1:$F$51,5,FALSE)</f>
        <v>105</v>
      </c>
      <c r="G356" s="4">
        <f>VLOOKUP(B356,Catalogue!$A$1:$F$51,6,FALSE)</f>
        <v>153.30000000000001</v>
      </c>
      <c r="H356" s="5">
        <f t="shared" si="15"/>
        <v>735</v>
      </c>
      <c r="I356" s="5">
        <f t="shared" si="16"/>
        <v>1073.1000000000001</v>
      </c>
      <c r="J356" s="5">
        <f t="shared" si="17"/>
        <v>338.10000000000014</v>
      </c>
    </row>
    <row r="357" spans="1:10" x14ac:dyDescent="0.35">
      <c r="A357" s="8">
        <v>45282</v>
      </c>
      <c r="B357" s="6" t="s">
        <v>111</v>
      </c>
      <c r="C357" s="6">
        <v>11</v>
      </c>
      <c r="D357" s="6" t="s">
        <v>171</v>
      </c>
      <c r="E357" s="6" t="s">
        <v>171</v>
      </c>
      <c r="F357" s="4">
        <f>VLOOKUP(B357,Catalogue!$A$1:$F$51,5,FALSE)</f>
        <v>136</v>
      </c>
      <c r="G357" s="4">
        <f>VLOOKUP(B357,Catalogue!$A$1:$F$51,6,FALSE)</f>
        <v>224.4</v>
      </c>
      <c r="H357" s="5">
        <f t="shared" si="15"/>
        <v>1496</v>
      </c>
      <c r="I357" s="5">
        <f t="shared" si="16"/>
        <v>2468.4</v>
      </c>
      <c r="J357" s="5">
        <f t="shared" si="17"/>
        <v>972.40000000000009</v>
      </c>
    </row>
    <row r="358" spans="1:10" x14ac:dyDescent="0.35">
      <c r="A358" s="7">
        <v>45283</v>
      </c>
      <c r="B358" s="4" t="s">
        <v>16</v>
      </c>
      <c r="C358" s="4">
        <v>5</v>
      </c>
      <c r="D358" s="4" t="s">
        <v>170</v>
      </c>
      <c r="E358" s="4" t="s">
        <v>172</v>
      </c>
      <c r="F358" s="4">
        <f>VLOOKUP(B358,Catalogue!$A$1:$F$51,5,FALSE)</f>
        <v>71</v>
      </c>
      <c r="G358" s="4">
        <f>VLOOKUP(B358,Catalogue!$A$1:$F$51,6,FALSE)</f>
        <v>80.23</v>
      </c>
      <c r="H358" s="5">
        <f t="shared" si="15"/>
        <v>355</v>
      </c>
      <c r="I358" s="5">
        <f t="shared" si="16"/>
        <v>401.15000000000003</v>
      </c>
      <c r="J358" s="5">
        <f t="shared" si="17"/>
        <v>46.150000000000034</v>
      </c>
    </row>
    <row r="359" spans="1:10" x14ac:dyDescent="0.35">
      <c r="A359" s="8">
        <v>45284</v>
      </c>
      <c r="B359" s="6" t="s">
        <v>66</v>
      </c>
      <c r="C359" s="6">
        <v>11</v>
      </c>
      <c r="D359" s="6" t="s">
        <v>170</v>
      </c>
      <c r="E359" s="6" t="s">
        <v>171</v>
      </c>
      <c r="F359" s="4">
        <f>VLOOKUP(B359,Catalogue!$A$1:$F$51,5,FALSE)</f>
        <v>16</v>
      </c>
      <c r="G359" s="4">
        <f>VLOOKUP(B359,Catalogue!$A$1:$F$51,6,FALSE)</f>
        <v>21.12</v>
      </c>
      <c r="H359" s="5">
        <f t="shared" si="15"/>
        <v>176</v>
      </c>
      <c r="I359" s="5">
        <f t="shared" si="16"/>
        <v>232.32000000000002</v>
      </c>
      <c r="J359" s="5">
        <f t="shared" si="17"/>
        <v>56.320000000000022</v>
      </c>
    </row>
    <row r="360" spans="1:10" x14ac:dyDescent="0.35">
      <c r="A360" s="7">
        <v>45285</v>
      </c>
      <c r="B360" s="4" t="s">
        <v>25</v>
      </c>
      <c r="C360" s="4">
        <v>14</v>
      </c>
      <c r="D360" s="4" t="s">
        <v>171</v>
      </c>
      <c r="E360" s="4" t="s">
        <v>172</v>
      </c>
      <c r="F360" s="4">
        <f>VLOOKUP(B360,Catalogue!$A$1:$F$51,5,FALSE)</f>
        <v>10</v>
      </c>
      <c r="G360" s="4">
        <f>VLOOKUP(B360,Catalogue!$A$1:$F$51,6,FALSE)</f>
        <v>11.2</v>
      </c>
      <c r="H360" s="5">
        <f t="shared" si="15"/>
        <v>140</v>
      </c>
      <c r="I360" s="5">
        <f t="shared" si="16"/>
        <v>156.79999999999998</v>
      </c>
      <c r="J360" s="5">
        <f t="shared" si="17"/>
        <v>16.799999999999983</v>
      </c>
    </row>
    <row r="361" spans="1:10" x14ac:dyDescent="0.35">
      <c r="A361" s="8">
        <v>45286</v>
      </c>
      <c r="B361" s="6" t="s">
        <v>82</v>
      </c>
      <c r="C361" s="6">
        <v>11</v>
      </c>
      <c r="D361" s="6" t="s">
        <v>170</v>
      </c>
      <c r="E361" s="6" t="s">
        <v>172</v>
      </c>
      <c r="F361" s="4">
        <f>VLOOKUP(B361,Catalogue!$A$1:$F$51,5,FALSE)</f>
        <v>98</v>
      </c>
      <c r="G361" s="4">
        <f>VLOOKUP(B361,Catalogue!$A$1:$F$51,6,FALSE)</f>
        <v>161.69999999999999</v>
      </c>
      <c r="H361" s="5">
        <f t="shared" si="15"/>
        <v>1078</v>
      </c>
      <c r="I361" s="5">
        <f t="shared" si="16"/>
        <v>1778.6999999999998</v>
      </c>
      <c r="J361" s="5">
        <f t="shared" si="17"/>
        <v>700.69999999999982</v>
      </c>
    </row>
    <row r="362" spans="1:10" x14ac:dyDescent="0.35">
      <c r="A362" s="7">
        <v>45287</v>
      </c>
      <c r="B362" s="4" t="s">
        <v>66</v>
      </c>
      <c r="C362" s="4">
        <v>17</v>
      </c>
      <c r="D362" s="4" t="s">
        <v>170</v>
      </c>
      <c r="E362" s="4" t="s">
        <v>171</v>
      </c>
      <c r="F362" s="4">
        <f>VLOOKUP(B362,Catalogue!$A$1:$F$51,5,FALSE)</f>
        <v>16</v>
      </c>
      <c r="G362" s="4">
        <f>VLOOKUP(B362,Catalogue!$A$1:$F$51,6,FALSE)</f>
        <v>21.12</v>
      </c>
      <c r="H362" s="5">
        <f t="shared" si="15"/>
        <v>272</v>
      </c>
      <c r="I362" s="5">
        <f t="shared" si="16"/>
        <v>359.04</v>
      </c>
      <c r="J362" s="5">
        <f t="shared" si="17"/>
        <v>87.04000000000002</v>
      </c>
    </row>
    <row r="363" spans="1:10" x14ac:dyDescent="0.35">
      <c r="A363" s="8">
        <v>45288</v>
      </c>
      <c r="B363" s="6" t="s">
        <v>142</v>
      </c>
      <c r="C363" s="6">
        <v>2</v>
      </c>
      <c r="D363" s="6" t="s">
        <v>171</v>
      </c>
      <c r="E363" s="6" t="s">
        <v>172</v>
      </c>
      <c r="F363" s="4">
        <f>VLOOKUP(B363,Catalogue!$A$1:$F$51,5,FALSE)</f>
        <v>16</v>
      </c>
      <c r="G363" s="4">
        <f>VLOOKUP(B363,Catalogue!$A$1:$F$51,6,FALSE)</f>
        <v>26.4</v>
      </c>
      <c r="H363" s="5">
        <f t="shared" si="15"/>
        <v>32</v>
      </c>
      <c r="I363" s="5">
        <f t="shared" si="16"/>
        <v>52.8</v>
      </c>
      <c r="J363" s="5">
        <f t="shared" si="17"/>
        <v>20.799999999999997</v>
      </c>
    </row>
    <row r="364" spans="1:10" x14ac:dyDescent="0.35">
      <c r="A364" s="7">
        <v>45289</v>
      </c>
      <c r="B364" s="4" t="s">
        <v>61</v>
      </c>
      <c r="C364" s="4">
        <v>8</v>
      </c>
      <c r="D364" s="4" t="s">
        <v>174</v>
      </c>
      <c r="E364" s="4" t="s">
        <v>172</v>
      </c>
      <c r="F364" s="4">
        <f>VLOOKUP(B364,Catalogue!$A$1:$F$51,5,FALSE)</f>
        <v>124</v>
      </c>
      <c r="G364" s="4">
        <f>VLOOKUP(B364,Catalogue!$A$1:$F$51,6,FALSE)</f>
        <v>167.4</v>
      </c>
      <c r="H364" s="5">
        <f t="shared" si="15"/>
        <v>992</v>
      </c>
      <c r="I364" s="5">
        <f t="shared" si="16"/>
        <v>1339.2</v>
      </c>
      <c r="J364" s="5">
        <f t="shared" si="17"/>
        <v>347.20000000000005</v>
      </c>
    </row>
    <row r="365" spans="1:10" x14ac:dyDescent="0.35">
      <c r="A365" s="8">
        <v>45290</v>
      </c>
      <c r="B365" s="6" t="s">
        <v>22</v>
      </c>
      <c r="C365" s="6">
        <v>17</v>
      </c>
      <c r="D365" s="6" t="s">
        <v>174</v>
      </c>
      <c r="E365" s="6" t="s">
        <v>171</v>
      </c>
      <c r="F365" s="4">
        <f>VLOOKUP(B365,Catalogue!$A$1:$F$51,5,FALSE)</f>
        <v>124</v>
      </c>
      <c r="G365" s="4">
        <f>VLOOKUP(B365,Catalogue!$A$1:$F$51,6,FALSE)</f>
        <v>204.60000000000002</v>
      </c>
      <c r="H365" s="5">
        <f t="shared" si="15"/>
        <v>2108</v>
      </c>
      <c r="I365" s="5">
        <f t="shared" si="16"/>
        <v>3478.2000000000003</v>
      </c>
      <c r="J365" s="5">
        <f t="shared" si="17"/>
        <v>1370.2000000000003</v>
      </c>
    </row>
    <row r="366" spans="1:10" x14ac:dyDescent="0.35">
      <c r="A366" s="7">
        <v>45291</v>
      </c>
      <c r="B366" s="4" t="s">
        <v>91</v>
      </c>
      <c r="C366" s="4">
        <v>19</v>
      </c>
      <c r="D366" s="4" t="s">
        <v>171</v>
      </c>
      <c r="E366" s="4" t="s">
        <v>172</v>
      </c>
      <c r="F366" s="4">
        <f>VLOOKUP(B366,Catalogue!$A$1:$F$51,5,FALSE)</f>
        <v>71</v>
      </c>
      <c r="G366" s="4">
        <f>VLOOKUP(B366,Catalogue!$A$1:$F$51,6,FALSE)</f>
        <v>95.85</v>
      </c>
      <c r="H366" s="5">
        <f t="shared" si="15"/>
        <v>1349</v>
      </c>
      <c r="I366" s="5">
        <f t="shared" si="16"/>
        <v>1821.1499999999999</v>
      </c>
      <c r="J366" s="5">
        <f t="shared" si="17"/>
        <v>472.14999999999986</v>
      </c>
    </row>
    <row r="367" spans="1:10" x14ac:dyDescent="0.35">
      <c r="A367" s="8">
        <f>+A366+2</f>
        <v>45293</v>
      </c>
      <c r="B367" s="6" t="s">
        <v>25</v>
      </c>
      <c r="C367" s="6">
        <v>10</v>
      </c>
      <c r="D367" s="6" t="s">
        <v>170</v>
      </c>
      <c r="E367" s="6" t="s">
        <v>171</v>
      </c>
      <c r="F367" s="4">
        <f>VLOOKUP(B367,Catalogue!$A$1:$F$51,5,FALSE)</f>
        <v>10</v>
      </c>
      <c r="G367" s="4">
        <f>VLOOKUP(B367,Catalogue!$A$1:$F$51,6,FALSE)</f>
        <v>11.2</v>
      </c>
      <c r="H367" s="5">
        <f t="shared" si="15"/>
        <v>100</v>
      </c>
      <c r="I367" s="5">
        <f t="shared" si="16"/>
        <v>112</v>
      </c>
      <c r="J367" s="5">
        <f t="shared" si="17"/>
        <v>12</v>
      </c>
    </row>
    <row r="368" spans="1:10" x14ac:dyDescent="0.35">
      <c r="A368" s="7">
        <f t="shared" ref="A368:A428" si="18">+A367+2</f>
        <v>45295</v>
      </c>
      <c r="B368" s="4" t="s">
        <v>142</v>
      </c>
      <c r="C368" s="4">
        <v>14</v>
      </c>
      <c r="D368" s="4" t="s">
        <v>170</v>
      </c>
      <c r="E368" s="4" t="s">
        <v>172</v>
      </c>
      <c r="F368" s="4">
        <f>VLOOKUP(B368,Catalogue!$A$1:$F$51,5,FALSE)</f>
        <v>16</v>
      </c>
      <c r="G368" s="4">
        <f>VLOOKUP(B368,Catalogue!$A$1:$F$51,6,FALSE)</f>
        <v>26.4</v>
      </c>
      <c r="H368" s="5">
        <f t="shared" si="15"/>
        <v>224</v>
      </c>
      <c r="I368" s="5">
        <f t="shared" si="16"/>
        <v>369.59999999999997</v>
      </c>
      <c r="J368" s="5">
        <f t="shared" si="17"/>
        <v>145.59999999999997</v>
      </c>
    </row>
    <row r="369" spans="1:10" x14ac:dyDescent="0.35">
      <c r="A369" s="8">
        <f t="shared" si="18"/>
        <v>45297</v>
      </c>
      <c r="B369" s="6" t="s">
        <v>88</v>
      </c>
      <c r="C369" s="6">
        <v>10</v>
      </c>
      <c r="D369" s="6" t="s">
        <v>171</v>
      </c>
      <c r="E369" s="6" t="s">
        <v>171</v>
      </c>
      <c r="F369" s="4">
        <f>VLOOKUP(B369,Catalogue!$A$1:$F$51,5,FALSE)</f>
        <v>44</v>
      </c>
      <c r="G369" s="4">
        <f>VLOOKUP(B369,Catalogue!$A$1:$F$51,6,FALSE)</f>
        <v>48.4</v>
      </c>
      <c r="H369" s="5">
        <f t="shared" si="15"/>
        <v>440</v>
      </c>
      <c r="I369" s="5">
        <f t="shared" si="16"/>
        <v>484</v>
      </c>
      <c r="J369" s="5">
        <f t="shared" si="17"/>
        <v>44</v>
      </c>
    </row>
    <row r="370" spans="1:10" x14ac:dyDescent="0.35">
      <c r="A370" s="7">
        <f t="shared" si="18"/>
        <v>45299</v>
      </c>
      <c r="B370" s="4" t="s">
        <v>96</v>
      </c>
      <c r="C370" s="4">
        <v>16</v>
      </c>
      <c r="D370" s="4" t="s">
        <v>170</v>
      </c>
      <c r="E370" s="4" t="s">
        <v>172</v>
      </c>
      <c r="F370" s="4">
        <f>VLOOKUP(B370,Catalogue!$A$1:$F$51,5,FALSE)</f>
        <v>124</v>
      </c>
      <c r="G370" s="4">
        <f>VLOOKUP(B370,Catalogue!$A$1:$F$51,6,FALSE)</f>
        <v>163.68</v>
      </c>
      <c r="H370" s="5">
        <f t="shared" si="15"/>
        <v>1984</v>
      </c>
      <c r="I370" s="5">
        <f t="shared" si="16"/>
        <v>2618.88</v>
      </c>
      <c r="J370" s="5">
        <f t="shared" si="17"/>
        <v>634.88000000000011</v>
      </c>
    </row>
    <row r="371" spans="1:10" x14ac:dyDescent="0.35">
      <c r="A371" s="8">
        <f t="shared" si="18"/>
        <v>45301</v>
      </c>
      <c r="B371" s="6" t="s">
        <v>105</v>
      </c>
      <c r="C371" s="6">
        <v>14</v>
      </c>
      <c r="D371" s="6" t="s">
        <v>170</v>
      </c>
      <c r="E371" s="6" t="s">
        <v>172</v>
      </c>
      <c r="F371" s="4">
        <f>VLOOKUP(B371,Catalogue!$A$1:$F$51,5,FALSE)</f>
        <v>10</v>
      </c>
      <c r="G371" s="4">
        <f>VLOOKUP(B371,Catalogue!$A$1:$F$51,6,FALSE)</f>
        <v>11.3</v>
      </c>
      <c r="H371" s="5">
        <f t="shared" si="15"/>
        <v>140</v>
      </c>
      <c r="I371" s="5">
        <f t="shared" si="16"/>
        <v>158.20000000000002</v>
      </c>
      <c r="J371" s="5">
        <f t="shared" si="17"/>
        <v>18.200000000000017</v>
      </c>
    </row>
    <row r="372" spans="1:10" x14ac:dyDescent="0.35">
      <c r="A372" s="7">
        <f t="shared" si="18"/>
        <v>45303</v>
      </c>
      <c r="B372" s="4" t="s">
        <v>73</v>
      </c>
      <c r="C372" s="4">
        <v>17</v>
      </c>
      <c r="D372" s="4" t="s">
        <v>171</v>
      </c>
      <c r="E372" s="4" t="s">
        <v>171</v>
      </c>
      <c r="F372" s="4">
        <f>VLOOKUP(B372,Catalogue!$A$1:$F$51,5,FALSE)</f>
        <v>123</v>
      </c>
      <c r="G372" s="4">
        <f>VLOOKUP(B372,Catalogue!$A$1:$F$51,6,FALSE)</f>
        <v>140.22</v>
      </c>
      <c r="H372" s="5">
        <f t="shared" si="15"/>
        <v>2091</v>
      </c>
      <c r="I372" s="5">
        <f t="shared" si="16"/>
        <v>2383.7399999999998</v>
      </c>
      <c r="J372" s="5">
        <f t="shared" si="17"/>
        <v>292.73999999999978</v>
      </c>
    </row>
    <row r="373" spans="1:10" x14ac:dyDescent="0.35">
      <c r="A373" s="8">
        <f t="shared" si="18"/>
        <v>45305</v>
      </c>
      <c r="B373" s="6" t="s">
        <v>41</v>
      </c>
      <c r="C373" s="6">
        <v>10</v>
      </c>
      <c r="D373" s="6" t="s">
        <v>174</v>
      </c>
      <c r="E373" s="6" t="s">
        <v>172</v>
      </c>
      <c r="F373" s="4">
        <f>VLOOKUP(B373,Catalogue!$A$1:$F$51,5,FALSE)</f>
        <v>12</v>
      </c>
      <c r="G373" s="4">
        <f>VLOOKUP(B373,Catalogue!$A$1:$F$51,6,FALSE)</f>
        <v>13.44</v>
      </c>
      <c r="H373" s="5">
        <f t="shared" si="15"/>
        <v>120</v>
      </c>
      <c r="I373" s="5">
        <f t="shared" si="16"/>
        <v>134.4</v>
      </c>
      <c r="J373" s="5">
        <f t="shared" si="17"/>
        <v>14.400000000000006</v>
      </c>
    </row>
    <row r="374" spans="1:10" x14ac:dyDescent="0.35">
      <c r="A374" s="7">
        <f t="shared" si="18"/>
        <v>45307</v>
      </c>
      <c r="B374" s="4" t="s">
        <v>151</v>
      </c>
      <c r="C374" s="4">
        <v>8</v>
      </c>
      <c r="D374" s="4" t="s">
        <v>174</v>
      </c>
      <c r="E374" s="4" t="s">
        <v>172</v>
      </c>
      <c r="F374" s="4">
        <f>VLOOKUP(B374,Catalogue!$A$1:$F$51,5,FALSE)</f>
        <v>136</v>
      </c>
      <c r="G374" s="4">
        <f>VLOOKUP(B374,Catalogue!$A$1:$F$51,6,FALSE)</f>
        <v>183.6</v>
      </c>
      <c r="H374" s="5">
        <f t="shared" si="15"/>
        <v>1088</v>
      </c>
      <c r="I374" s="5">
        <f t="shared" si="16"/>
        <v>1468.8</v>
      </c>
      <c r="J374" s="5">
        <f t="shared" si="17"/>
        <v>380.79999999999995</v>
      </c>
    </row>
    <row r="375" spans="1:10" x14ac:dyDescent="0.35">
      <c r="A375" s="8">
        <f t="shared" si="18"/>
        <v>45309</v>
      </c>
      <c r="B375" s="6" t="s">
        <v>41</v>
      </c>
      <c r="C375" s="6">
        <v>12</v>
      </c>
      <c r="D375" s="6" t="s">
        <v>171</v>
      </c>
      <c r="E375" s="6" t="s">
        <v>171</v>
      </c>
      <c r="F375" s="4">
        <f>VLOOKUP(B375,Catalogue!$A$1:$F$51,5,FALSE)</f>
        <v>12</v>
      </c>
      <c r="G375" s="4">
        <f>VLOOKUP(B375,Catalogue!$A$1:$F$51,6,FALSE)</f>
        <v>13.44</v>
      </c>
      <c r="H375" s="5">
        <f t="shared" si="15"/>
        <v>144</v>
      </c>
      <c r="I375" s="5">
        <f t="shared" si="16"/>
        <v>161.28</v>
      </c>
      <c r="J375" s="5">
        <f t="shared" si="17"/>
        <v>17.28</v>
      </c>
    </row>
    <row r="376" spans="1:10" x14ac:dyDescent="0.35">
      <c r="A376" s="7">
        <f t="shared" si="18"/>
        <v>45311</v>
      </c>
      <c r="B376" s="4" t="s">
        <v>145</v>
      </c>
      <c r="C376" s="4">
        <v>4</v>
      </c>
      <c r="D376" s="4" t="s">
        <v>170</v>
      </c>
      <c r="E376" s="4" t="s">
        <v>172</v>
      </c>
      <c r="F376" s="4">
        <f>VLOOKUP(B376,Catalogue!$A$1:$F$51,5,FALSE)</f>
        <v>10</v>
      </c>
      <c r="G376" s="4">
        <f>VLOOKUP(B376,Catalogue!$A$1:$F$51,6,FALSE)</f>
        <v>11.2</v>
      </c>
      <c r="H376" s="5">
        <f t="shared" si="15"/>
        <v>40</v>
      </c>
      <c r="I376" s="5">
        <f t="shared" si="16"/>
        <v>44.8</v>
      </c>
      <c r="J376" s="5">
        <f t="shared" si="17"/>
        <v>4.7999999999999972</v>
      </c>
    </row>
    <row r="377" spans="1:10" x14ac:dyDescent="0.35">
      <c r="A377" s="8">
        <f t="shared" si="18"/>
        <v>45313</v>
      </c>
      <c r="B377" s="6" t="s">
        <v>28</v>
      </c>
      <c r="C377" s="6">
        <v>8</v>
      </c>
      <c r="D377" s="6" t="s">
        <v>170</v>
      </c>
      <c r="E377" s="6" t="s">
        <v>171</v>
      </c>
      <c r="F377" s="4">
        <f>VLOOKUP(B377,Catalogue!$A$1:$F$51,5,FALSE)</f>
        <v>16</v>
      </c>
      <c r="G377" s="4">
        <f>VLOOKUP(B377,Catalogue!$A$1:$F$51,6,FALSE)</f>
        <v>17.600000000000001</v>
      </c>
      <c r="H377" s="5">
        <f t="shared" si="15"/>
        <v>128</v>
      </c>
      <c r="I377" s="5">
        <f t="shared" si="16"/>
        <v>140.80000000000001</v>
      </c>
      <c r="J377" s="5">
        <f t="shared" si="17"/>
        <v>12.800000000000011</v>
      </c>
    </row>
    <row r="378" spans="1:10" x14ac:dyDescent="0.35">
      <c r="A378" s="7">
        <f t="shared" si="18"/>
        <v>45315</v>
      </c>
      <c r="B378" s="4" t="s">
        <v>123</v>
      </c>
      <c r="C378" s="4">
        <v>4</v>
      </c>
      <c r="D378" s="4" t="s">
        <v>171</v>
      </c>
      <c r="E378" s="4" t="s">
        <v>172</v>
      </c>
      <c r="F378" s="4">
        <f>VLOOKUP(B378,Catalogue!$A$1:$F$51,5,FALSE)</f>
        <v>105</v>
      </c>
      <c r="G378" s="4">
        <f>VLOOKUP(B378,Catalogue!$A$1:$F$51,6,FALSE)</f>
        <v>153.30000000000001</v>
      </c>
      <c r="H378" s="5">
        <f t="shared" si="15"/>
        <v>420</v>
      </c>
      <c r="I378" s="5">
        <f t="shared" si="16"/>
        <v>613.20000000000005</v>
      </c>
      <c r="J378" s="5">
        <f t="shared" si="17"/>
        <v>193.20000000000005</v>
      </c>
    </row>
    <row r="379" spans="1:10" x14ac:dyDescent="0.35">
      <c r="A379" s="8">
        <f t="shared" si="18"/>
        <v>45317</v>
      </c>
      <c r="B379" s="6" t="s">
        <v>19</v>
      </c>
      <c r="C379" s="6">
        <v>19</v>
      </c>
      <c r="D379" s="6" t="s">
        <v>170</v>
      </c>
      <c r="E379" s="6" t="s">
        <v>171</v>
      </c>
      <c r="F379" s="4">
        <f>VLOOKUP(B379,Catalogue!$A$1:$F$51,5,FALSE)</f>
        <v>133</v>
      </c>
      <c r="G379" s="4">
        <f>VLOOKUP(B379,Catalogue!$A$1:$F$51,6,FALSE)</f>
        <v>187.53</v>
      </c>
      <c r="H379" s="5">
        <f t="shared" si="15"/>
        <v>2527</v>
      </c>
      <c r="I379" s="5">
        <f t="shared" si="16"/>
        <v>3563.07</v>
      </c>
      <c r="J379" s="5">
        <f t="shared" si="17"/>
        <v>1036.0700000000002</v>
      </c>
    </row>
    <row r="380" spans="1:10" x14ac:dyDescent="0.35">
      <c r="A380" s="7">
        <f t="shared" si="18"/>
        <v>45319</v>
      </c>
      <c r="B380" s="4" t="s">
        <v>66</v>
      </c>
      <c r="C380" s="4">
        <v>3</v>
      </c>
      <c r="D380" s="4" t="s">
        <v>170</v>
      </c>
      <c r="E380" s="4" t="s">
        <v>172</v>
      </c>
      <c r="F380" s="4">
        <f>VLOOKUP(B380,Catalogue!$A$1:$F$51,5,FALSE)</f>
        <v>16</v>
      </c>
      <c r="G380" s="4">
        <f>VLOOKUP(B380,Catalogue!$A$1:$F$51,6,FALSE)</f>
        <v>21.12</v>
      </c>
      <c r="H380" s="5">
        <f t="shared" si="15"/>
        <v>48</v>
      </c>
      <c r="I380" s="5">
        <f t="shared" si="16"/>
        <v>63.36</v>
      </c>
      <c r="J380" s="5">
        <f t="shared" si="17"/>
        <v>15.36</v>
      </c>
    </row>
    <row r="381" spans="1:10" x14ac:dyDescent="0.35">
      <c r="A381" s="8">
        <f t="shared" si="18"/>
        <v>45321</v>
      </c>
      <c r="B381" s="6" t="s">
        <v>96</v>
      </c>
      <c r="C381" s="6">
        <v>14</v>
      </c>
      <c r="D381" s="6" t="s">
        <v>171</v>
      </c>
      <c r="E381" s="6" t="s">
        <v>172</v>
      </c>
      <c r="F381" s="4">
        <f>VLOOKUP(B381,Catalogue!$A$1:$F$51,5,FALSE)</f>
        <v>124</v>
      </c>
      <c r="G381" s="4">
        <f>VLOOKUP(B381,Catalogue!$A$1:$F$51,6,FALSE)</f>
        <v>163.68</v>
      </c>
      <c r="H381" s="5">
        <f t="shared" si="15"/>
        <v>1736</v>
      </c>
      <c r="I381" s="5">
        <f t="shared" si="16"/>
        <v>2291.52</v>
      </c>
      <c r="J381" s="5">
        <f t="shared" si="17"/>
        <v>555.52</v>
      </c>
    </row>
    <row r="382" spans="1:10" x14ac:dyDescent="0.35">
      <c r="A382" s="7">
        <f t="shared" si="18"/>
        <v>45323</v>
      </c>
      <c r="B382" s="4" t="s">
        <v>47</v>
      </c>
      <c r="C382" s="4">
        <v>2</v>
      </c>
      <c r="D382" s="4" t="s">
        <v>174</v>
      </c>
      <c r="E382" s="4" t="s">
        <v>171</v>
      </c>
      <c r="F382" s="4">
        <f>VLOOKUP(B382,Catalogue!$A$1:$F$51,5,FALSE)</f>
        <v>98</v>
      </c>
      <c r="G382" s="4">
        <f>VLOOKUP(B382,Catalogue!$A$1:$F$51,6,FALSE)</f>
        <v>110.74</v>
      </c>
      <c r="H382" s="5">
        <f t="shared" si="15"/>
        <v>196</v>
      </c>
      <c r="I382" s="5">
        <f t="shared" si="16"/>
        <v>221.48</v>
      </c>
      <c r="J382" s="5">
        <f t="shared" si="17"/>
        <v>25.47999999999999</v>
      </c>
    </row>
    <row r="383" spans="1:10" x14ac:dyDescent="0.35">
      <c r="A383" s="8">
        <f t="shared" si="18"/>
        <v>45325</v>
      </c>
      <c r="B383" s="6" t="s">
        <v>28</v>
      </c>
      <c r="C383" s="6">
        <v>7</v>
      </c>
      <c r="D383" s="6" t="s">
        <v>174</v>
      </c>
      <c r="E383" s="6" t="s">
        <v>172</v>
      </c>
      <c r="F383" s="4">
        <f>VLOOKUP(B383,Catalogue!$A$1:$F$51,5,FALSE)</f>
        <v>16</v>
      </c>
      <c r="G383" s="4">
        <f>VLOOKUP(B383,Catalogue!$A$1:$F$51,6,FALSE)</f>
        <v>17.600000000000001</v>
      </c>
      <c r="H383" s="5">
        <f t="shared" si="15"/>
        <v>112</v>
      </c>
      <c r="I383" s="5">
        <f t="shared" si="16"/>
        <v>123.20000000000002</v>
      </c>
      <c r="J383" s="5">
        <f t="shared" si="17"/>
        <v>11.200000000000017</v>
      </c>
    </row>
    <row r="384" spans="1:10" x14ac:dyDescent="0.35">
      <c r="A384" s="7">
        <f t="shared" si="18"/>
        <v>45327</v>
      </c>
      <c r="B384" s="4" t="s">
        <v>13</v>
      </c>
      <c r="C384" s="4">
        <v>4</v>
      </c>
      <c r="D384" s="4" t="s">
        <v>171</v>
      </c>
      <c r="E384" s="4" t="s">
        <v>172</v>
      </c>
      <c r="F384" s="4">
        <f>VLOOKUP(B384,Catalogue!$A$1:$F$51,5,FALSE)</f>
        <v>44</v>
      </c>
      <c r="G384" s="4">
        <f>VLOOKUP(B384,Catalogue!$A$1:$F$51,6,FALSE)</f>
        <v>50.16</v>
      </c>
      <c r="H384" s="5">
        <f t="shared" si="15"/>
        <v>176</v>
      </c>
      <c r="I384" s="5">
        <f t="shared" si="16"/>
        <v>200.64</v>
      </c>
      <c r="J384" s="5">
        <f t="shared" si="17"/>
        <v>24.639999999999986</v>
      </c>
    </row>
    <row r="385" spans="1:10" x14ac:dyDescent="0.35">
      <c r="A385" s="8">
        <f t="shared" si="18"/>
        <v>45329</v>
      </c>
      <c r="B385" s="6" t="s">
        <v>76</v>
      </c>
      <c r="C385" s="6">
        <v>10</v>
      </c>
      <c r="D385" s="6" t="s">
        <v>170</v>
      </c>
      <c r="E385" s="6" t="s">
        <v>171</v>
      </c>
      <c r="F385" s="4">
        <f>VLOOKUP(B385,Catalogue!$A$1:$F$51,5,FALSE)</f>
        <v>136</v>
      </c>
      <c r="G385" s="4">
        <f>VLOOKUP(B385,Catalogue!$A$1:$F$51,6,FALSE)</f>
        <v>153.68</v>
      </c>
      <c r="H385" s="5">
        <f t="shared" si="15"/>
        <v>1360</v>
      </c>
      <c r="I385" s="5">
        <f t="shared" si="16"/>
        <v>1536.8000000000002</v>
      </c>
      <c r="J385" s="5">
        <f t="shared" si="17"/>
        <v>176.80000000000018</v>
      </c>
    </row>
    <row r="386" spans="1:10" x14ac:dyDescent="0.35">
      <c r="A386" s="7">
        <f t="shared" si="18"/>
        <v>45331</v>
      </c>
      <c r="B386" s="4" t="s">
        <v>126</v>
      </c>
      <c r="C386" s="4">
        <v>2</v>
      </c>
      <c r="D386" s="4" t="s">
        <v>171</v>
      </c>
      <c r="E386" s="4" t="s">
        <v>172</v>
      </c>
      <c r="F386" s="4">
        <f>VLOOKUP(B386,Catalogue!$A$1:$F$51,5,FALSE)</f>
        <v>44</v>
      </c>
      <c r="G386" s="4">
        <f>VLOOKUP(B386,Catalogue!$A$1:$F$51,6,FALSE)</f>
        <v>58.08</v>
      </c>
      <c r="H386" s="5">
        <f t="shared" si="15"/>
        <v>88</v>
      </c>
      <c r="I386" s="5">
        <f t="shared" si="16"/>
        <v>116.16</v>
      </c>
      <c r="J386" s="5">
        <f t="shared" si="17"/>
        <v>28.159999999999997</v>
      </c>
    </row>
    <row r="387" spans="1:10" x14ac:dyDescent="0.35">
      <c r="A387" s="8">
        <f t="shared" si="18"/>
        <v>45333</v>
      </c>
      <c r="B387" s="6" t="s">
        <v>73</v>
      </c>
      <c r="C387" s="6">
        <v>2</v>
      </c>
      <c r="D387" s="6" t="s">
        <v>174</v>
      </c>
      <c r="E387" s="6" t="s">
        <v>172</v>
      </c>
      <c r="F387" s="4">
        <f>VLOOKUP(B387,Catalogue!$A$1:$F$51,5,FALSE)</f>
        <v>123</v>
      </c>
      <c r="G387" s="4">
        <f>VLOOKUP(B387,Catalogue!$A$1:$F$51,6,FALSE)</f>
        <v>140.22</v>
      </c>
      <c r="H387" s="5">
        <f t="shared" ref="H387:H428" si="19">PRODUCT(C387*F387)</f>
        <v>246</v>
      </c>
      <c r="I387" s="5">
        <f t="shared" ref="I387:I428" si="20">PRODUCT(C387*G387)</f>
        <v>280.44</v>
      </c>
      <c r="J387" s="5">
        <f t="shared" ref="J387:J428" si="21">I387-H387</f>
        <v>34.44</v>
      </c>
    </row>
    <row r="388" spans="1:10" x14ac:dyDescent="0.35">
      <c r="A388" s="7">
        <f t="shared" si="18"/>
        <v>45335</v>
      </c>
      <c r="B388" s="4" t="s">
        <v>154</v>
      </c>
      <c r="C388" s="4">
        <v>11</v>
      </c>
      <c r="D388" s="4" t="s">
        <v>174</v>
      </c>
      <c r="E388" s="4" t="s">
        <v>171</v>
      </c>
      <c r="F388" s="4">
        <f>VLOOKUP(B388,Catalogue!$A$1:$F$51,5,FALSE)</f>
        <v>12</v>
      </c>
      <c r="G388" s="4">
        <f>VLOOKUP(B388,Catalogue!$A$1:$F$51,6,FALSE)</f>
        <v>17.52</v>
      </c>
      <c r="H388" s="5">
        <f t="shared" si="19"/>
        <v>132</v>
      </c>
      <c r="I388" s="5">
        <f t="shared" si="20"/>
        <v>192.72</v>
      </c>
      <c r="J388" s="5">
        <f t="shared" si="21"/>
        <v>60.72</v>
      </c>
    </row>
    <row r="389" spans="1:10" x14ac:dyDescent="0.35">
      <c r="A389" s="8">
        <f t="shared" si="18"/>
        <v>45337</v>
      </c>
      <c r="B389" s="6" t="s">
        <v>126</v>
      </c>
      <c r="C389" s="6">
        <v>18</v>
      </c>
      <c r="D389" s="6" t="s">
        <v>171</v>
      </c>
      <c r="E389" s="6" t="s">
        <v>172</v>
      </c>
      <c r="F389" s="4">
        <f>VLOOKUP(B389,Catalogue!$A$1:$F$51,5,FALSE)</f>
        <v>44</v>
      </c>
      <c r="G389" s="4">
        <f>VLOOKUP(B389,Catalogue!$A$1:$F$51,6,FALSE)</f>
        <v>58.08</v>
      </c>
      <c r="H389" s="5">
        <f t="shared" si="19"/>
        <v>792</v>
      </c>
      <c r="I389" s="5">
        <f t="shared" si="20"/>
        <v>1045.44</v>
      </c>
      <c r="J389" s="5">
        <f t="shared" si="21"/>
        <v>253.44000000000005</v>
      </c>
    </row>
    <row r="390" spans="1:10" x14ac:dyDescent="0.35">
      <c r="A390" s="7">
        <f t="shared" si="18"/>
        <v>45339</v>
      </c>
      <c r="B390" s="4" t="s">
        <v>25</v>
      </c>
      <c r="C390" s="4">
        <v>10</v>
      </c>
      <c r="D390" s="4" t="s">
        <v>170</v>
      </c>
      <c r="E390" s="4" t="s">
        <v>171</v>
      </c>
      <c r="F390" s="4">
        <f>VLOOKUP(B390,Catalogue!$A$1:$F$51,5,FALSE)</f>
        <v>10</v>
      </c>
      <c r="G390" s="4">
        <f>VLOOKUP(B390,Catalogue!$A$1:$F$51,6,FALSE)</f>
        <v>11.2</v>
      </c>
      <c r="H390" s="5">
        <f t="shared" si="19"/>
        <v>100</v>
      </c>
      <c r="I390" s="5">
        <f t="shared" si="20"/>
        <v>112</v>
      </c>
      <c r="J390" s="5">
        <f t="shared" si="21"/>
        <v>12</v>
      </c>
    </row>
    <row r="391" spans="1:10" x14ac:dyDescent="0.35">
      <c r="A391" s="8">
        <f t="shared" si="18"/>
        <v>45341</v>
      </c>
      <c r="B391" s="6" t="s">
        <v>142</v>
      </c>
      <c r="C391" s="6">
        <v>14</v>
      </c>
      <c r="D391" s="6" t="s">
        <v>170</v>
      </c>
      <c r="E391" s="6" t="s">
        <v>172</v>
      </c>
      <c r="F391" s="4">
        <f>VLOOKUP(B391,Catalogue!$A$1:$F$51,5,FALSE)</f>
        <v>16</v>
      </c>
      <c r="G391" s="4">
        <f>VLOOKUP(B391,Catalogue!$A$1:$F$51,6,FALSE)</f>
        <v>26.4</v>
      </c>
      <c r="H391" s="5">
        <f t="shared" si="19"/>
        <v>224</v>
      </c>
      <c r="I391" s="5">
        <f t="shared" si="20"/>
        <v>369.59999999999997</v>
      </c>
      <c r="J391" s="5">
        <f t="shared" si="21"/>
        <v>145.59999999999997</v>
      </c>
    </row>
    <row r="392" spans="1:10" x14ac:dyDescent="0.35">
      <c r="A392" s="7">
        <f t="shared" si="18"/>
        <v>45343</v>
      </c>
      <c r="B392" s="4" t="s">
        <v>88</v>
      </c>
      <c r="C392" s="4">
        <v>10</v>
      </c>
      <c r="D392" s="4" t="s">
        <v>171</v>
      </c>
      <c r="E392" s="4" t="s">
        <v>171</v>
      </c>
      <c r="F392" s="4">
        <f>VLOOKUP(B392,Catalogue!$A$1:$F$51,5,FALSE)</f>
        <v>44</v>
      </c>
      <c r="G392" s="4">
        <f>VLOOKUP(B392,Catalogue!$A$1:$F$51,6,FALSE)</f>
        <v>48.4</v>
      </c>
      <c r="H392" s="5">
        <f t="shared" si="19"/>
        <v>440</v>
      </c>
      <c r="I392" s="5">
        <f t="shared" si="20"/>
        <v>484</v>
      </c>
      <c r="J392" s="5">
        <f t="shared" si="21"/>
        <v>44</v>
      </c>
    </row>
    <row r="393" spans="1:10" x14ac:dyDescent="0.35">
      <c r="A393" s="8">
        <f t="shared" si="18"/>
        <v>45345</v>
      </c>
      <c r="B393" s="6" t="s">
        <v>96</v>
      </c>
      <c r="C393" s="6">
        <v>16</v>
      </c>
      <c r="D393" s="6" t="s">
        <v>170</v>
      </c>
      <c r="E393" s="6" t="s">
        <v>172</v>
      </c>
      <c r="F393" s="4">
        <f>VLOOKUP(B393,Catalogue!$A$1:$F$51,5,FALSE)</f>
        <v>124</v>
      </c>
      <c r="G393" s="4">
        <f>VLOOKUP(B393,Catalogue!$A$1:$F$51,6,FALSE)</f>
        <v>163.68</v>
      </c>
      <c r="H393" s="5">
        <f t="shared" si="19"/>
        <v>1984</v>
      </c>
      <c r="I393" s="5">
        <f t="shared" si="20"/>
        <v>2618.88</v>
      </c>
      <c r="J393" s="5">
        <f t="shared" si="21"/>
        <v>634.88000000000011</v>
      </c>
    </row>
    <row r="394" spans="1:10" x14ac:dyDescent="0.35">
      <c r="A394" s="7">
        <f t="shared" si="18"/>
        <v>45347</v>
      </c>
      <c r="B394" s="4" t="s">
        <v>105</v>
      </c>
      <c r="C394" s="4">
        <v>14</v>
      </c>
      <c r="D394" s="4" t="s">
        <v>170</v>
      </c>
      <c r="E394" s="4" t="s">
        <v>172</v>
      </c>
      <c r="F394" s="4">
        <f>VLOOKUP(B394,Catalogue!$A$1:$F$51,5,FALSE)</f>
        <v>10</v>
      </c>
      <c r="G394" s="4">
        <f>VLOOKUP(B394,Catalogue!$A$1:$F$51,6,FALSE)</f>
        <v>11.3</v>
      </c>
      <c r="H394" s="5">
        <f t="shared" si="19"/>
        <v>140</v>
      </c>
      <c r="I394" s="5">
        <f t="shared" si="20"/>
        <v>158.20000000000002</v>
      </c>
      <c r="J394" s="5">
        <f t="shared" si="21"/>
        <v>18.200000000000017</v>
      </c>
    </row>
    <row r="395" spans="1:10" x14ac:dyDescent="0.35">
      <c r="A395" s="8">
        <f t="shared" si="18"/>
        <v>45349</v>
      </c>
      <c r="B395" s="6" t="s">
        <v>73</v>
      </c>
      <c r="C395" s="6">
        <v>17</v>
      </c>
      <c r="D395" s="6" t="s">
        <v>171</v>
      </c>
      <c r="E395" s="6" t="s">
        <v>171</v>
      </c>
      <c r="F395" s="4">
        <f>VLOOKUP(B395,Catalogue!$A$1:$F$51,5,FALSE)</f>
        <v>123</v>
      </c>
      <c r="G395" s="4">
        <f>VLOOKUP(B395,Catalogue!$A$1:$F$51,6,FALSE)</f>
        <v>140.22</v>
      </c>
      <c r="H395" s="5">
        <f t="shared" si="19"/>
        <v>2091</v>
      </c>
      <c r="I395" s="5">
        <f t="shared" si="20"/>
        <v>2383.7399999999998</v>
      </c>
      <c r="J395" s="5">
        <f t="shared" si="21"/>
        <v>292.73999999999978</v>
      </c>
    </row>
    <row r="396" spans="1:10" x14ac:dyDescent="0.35">
      <c r="A396" s="7">
        <f t="shared" si="18"/>
        <v>45351</v>
      </c>
      <c r="B396" s="4" t="s">
        <v>41</v>
      </c>
      <c r="C396" s="4">
        <v>10</v>
      </c>
      <c r="D396" s="4" t="s">
        <v>174</v>
      </c>
      <c r="E396" s="4" t="s">
        <v>172</v>
      </c>
      <c r="F396" s="4">
        <f>VLOOKUP(B396,Catalogue!$A$1:$F$51,5,FALSE)</f>
        <v>12</v>
      </c>
      <c r="G396" s="4">
        <f>VLOOKUP(B396,Catalogue!$A$1:$F$51,6,FALSE)</f>
        <v>13.44</v>
      </c>
      <c r="H396" s="5">
        <f t="shared" si="19"/>
        <v>120</v>
      </c>
      <c r="I396" s="5">
        <f t="shared" si="20"/>
        <v>134.4</v>
      </c>
      <c r="J396" s="5">
        <f t="shared" si="21"/>
        <v>14.400000000000006</v>
      </c>
    </row>
    <row r="397" spans="1:10" x14ac:dyDescent="0.35">
      <c r="A397" s="8">
        <f t="shared" si="18"/>
        <v>45353</v>
      </c>
      <c r="B397" s="6" t="s">
        <v>151</v>
      </c>
      <c r="C397" s="6">
        <v>8</v>
      </c>
      <c r="D397" s="6" t="s">
        <v>174</v>
      </c>
      <c r="E397" s="6" t="s">
        <v>172</v>
      </c>
      <c r="F397" s="4">
        <f>VLOOKUP(B397,Catalogue!$A$1:$F$51,5,FALSE)</f>
        <v>136</v>
      </c>
      <c r="G397" s="4">
        <f>VLOOKUP(B397,Catalogue!$A$1:$F$51,6,FALSE)</f>
        <v>183.6</v>
      </c>
      <c r="H397" s="5">
        <f t="shared" si="19"/>
        <v>1088</v>
      </c>
      <c r="I397" s="5">
        <f t="shared" si="20"/>
        <v>1468.8</v>
      </c>
      <c r="J397" s="5">
        <f t="shared" si="21"/>
        <v>380.79999999999995</v>
      </c>
    </row>
    <row r="398" spans="1:10" x14ac:dyDescent="0.35">
      <c r="A398" s="7">
        <f t="shared" si="18"/>
        <v>45355</v>
      </c>
      <c r="B398" s="4" t="s">
        <v>41</v>
      </c>
      <c r="C398" s="4">
        <v>12</v>
      </c>
      <c r="D398" s="4" t="s">
        <v>171</v>
      </c>
      <c r="E398" s="4" t="s">
        <v>171</v>
      </c>
      <c r="F398" s="4">
        <f>VLOOKUP(B398,Catalogue!$A$1:$F$51,5,FALSE)</f>
        <v>12</v>
      </c>
      <c r="G398" s="4">
        <f>VLOOKUP(B398,Catalogue!$A$1:$F$51,6,FALSE)</f>
        <v>13.44</v>
      </c>
      <c r="H398" s="5">
        <f t="shared" si="19"/>
        <v>144</v>
      </c>
      <c r="I398" s="5">
        <f t="shared" si="20"/>
        <v>161.28</v>
      </c>
      <c r="J398" s="5">
        <f t="shared" si="21"/>
        <v>17.28</v>
      </c>
    </row>
    <row r="399" spans="1:10" x14ac:dyDescent="0.35">
      <c r="A399" s="8">
        <f t="shared" si="18"/>
        <v>45357</v>
      </c>
      <c r="B399" s="6" t="s">
        <v>145</v>
      </c>
      <c r="C399" s="6">
        <v>4</v>
      </c>
      <c r="D399" s="6" t="s">
        <v>170</v>
      </c>
      <c r="E399" s="6" t="s">
        <v>172</v>
      </c>
      <c r="F399" s="4">
        <f>VLOOKUP(B399,Catalogue!$A$1:$F$51,5,FALSE)</f>
        <v>10</v>
      </c>
      <c r="G399" s="4">
        <f>VLOOKUP(B399,Catalogue!$A$1:$F$51,6,FALSE)</f>
        <v>11.2</v>
      </c>
      <c r="H399" s="5">
        <f t="shared" si="19"/>
        <v>40</v>
      </c>
      <c r="I399" s="5">
        <f t="shared" si="20"/>
        <v>44.8</v>
      </c>
      <c r="J399" s="5">
        <f t="shared" si="21"/>
        <v>4.7999999999999972</v>
      </c>
    </row>
    <row r="400" spans="1:10" x14ac:dyDescent="0.35">
      <c r="A400" s="7">
        <f t="shared" si="18"/>
        <v>45359</v>
      </c>
      <c r="B400" s="4" t="s">
        <v>28</v>
      </c>
      <c r="C400" s="4">
        <v>8</v>
      </c>
      <c r="D400" s="4" t="s">
        <v>170</v>
      </c>
      <c r="E400" s="4" t="s">
        <v>171</v>
      </c>
      <c r="F400" s="4">
        <f>VLOOKUP(B400,Catalogue!$A$1:$F$51,5,FALSE)</f>
        <v>16</v>
      </c>
      <c r="G400" s="4">
        <f>VLOOKUP(B400,Catalogue!$A$1:$F$51,6,FALSE)</f>
        <v>17.600000000000001</v>
      </c>
      <c r="H400" s="5">
        <f t="shared" si="19"/>
        <v>128</v>
      </c>
      <c r="I400" s="5">
        <f t="shared" si="20"/>
        <v>140.80000000000001</v>
      </c>
      <c r="J400" s="5">
        <f t="shared" si="21"/>
        <v>12.800000000000011</v>
      </c>
    </row>
    <row r="401" spans="1:10" x14ac:dyDescent="0.35">
      <c r="A401" s="8">
        <f t="shared" si="18"/>
        <v>45361</v>
      </c>
      <c r="B401" s="6" t="s">
        <v>123</v>
      </c>
      <c r="C401" s="6">
        <v>4</v>
      </c>
      <c r="D401" s="6" t="s">
        <v>171</v>
      </c>
      <c r="E401" s="6" t="s">
        <v>172</v>
      </c>
      <c r="F401" s="4">
        <f>VLOOKUP(B401,Catalogue!$A$1:$F$51,5,FALSE)</f>
        <v>105</v>
      </c>
      <c r="G401" s="4">
        <f>VLOOKUP(B401,Catalogue!$A$1:$F$51,6,FALSE)</f>
        <v>153.30000000000001</v>
      </c>
      <c r="H401" s="5">
        <f t="shared" si="19"/>
        <v>420</v>
      </c>
      <c r="I401" s="5">
        <f t="shared" si="20"/>
        <v>613.20000000000005</v>
      </c>
      <c r="J401" s="5">
        <f t="shared" si="21"/>
        <v>193.20000000000005</v>
      </c>
    </row>
    <row r="402" spans="1:10" x14ac:dyDescent="0.35">
      <c r="A402" s="7">
        <f t="shared" si="18"/>
        <v>45363</v>
      </c>
      <c r="B402" s="4" t="s">
        <v>19</v>
      </c>
      <c r="C402" s="4">
        <v>19</v>
      </c>
      <c r="D402" s="4" t="s">
        <v>170</v>
      </c>
      <c r="E402" s="4" t="s">
        <v>171</v>
      </c>
      <c r="F402" s="4">
        <f>VLOOKUP(B402,Catalogue!$A$1:$F$51,5,FALSE)</f>
        <v>133</v>
      </c>
      <c r="G402" s="4">
        <f>VLOOKUP(B402,Catalogue!$A$1:$F$51,6,FALSE)</f>
        <v>187.53</v>
      </c>
      <c r="H402" s="5">
        <f t="shared" si="19"/>
        <v>2527</v>
      </c>
      <c r="I402" s="5">
        <f t="shared" si="20"/>
        <v>3563.07</v>
      </c>
      <c r="J402" s="5">
        <f t="shared" si="21"/>
        <v>1036.0700000000002</v>
      </c>
    </row>
    <row r="403" spans="1:10" x14ac:dyDescent="0.35">
      <c r="A403" s="8">
        <f t="shared" si="18"/>
        <v>45365</v>
      </c>
      <c r="B403" s="6" t="s">
        <v>66</v>
      </c>
      <c r="C403" s="6">
        <v>3</v>
      </c>
      <c r="D403" s="6" t="s">
        <v>170</v>
      </c>
      <c r="E403" s="6" t="s">
        <v>172</v>
      </c>
      <c r="F403" s="4">
        <f>VLOOKUP(B403,Catalogue!$A$1:$F$51,5,FALSE)</f>
        <v>16</v>
      </c>
      <c r="G403" s="4">
        <f>VLOOKUP(B403,Catalogue!$A$1:$F$51,6,FALSE)</f>
        <v>21.12</v>
      </c>
      <c r="H403" s="5">
        <f t="shared" si="19"/>
        <v>48</v>
      </c>
      <c r="I403" s="5">
        <f t="shared" si="20"/>
        <v>63.36</v>
      </c>
      <c r="J403" s="5">
        <f t="shared" si="21"/>
        <v>15.36</v>
      </c>
    </row>
    <row r="404" spans="1:10" x14ac:dyDescent="0.35">
      <c r="A404" s="7">
        <f t="shared" si="18"/>
        <v>45367</v>
      </c>
      <c r="B404" s="4" t="s">
        <v>96</v>
      </c>
      <c r="C404" s="4">
        <v>14</v>
      </c>
      <c r="D404" s="4" t="s">
        <v>171</v>
      </c>
      <c r="E404" s="4" t="s">
        <v>172</v>
      </c>
      <c r="F404" s="4">
        <f>VLOOKUP(B404,Catalogue!$A$1:$F$51,5,FALSE)</f>
        <v>124</v>
      </c>
      <c r="G404" s="4">
        <f>VLOOKUP(B404,Catalogue!$A$1:$F$51,6,FALSE)</f>
        <v>163.68</v>
      </c>
      <c r="H404" s="5">
        <f t="shared" si="19"/>
        <v>1736</v>
      </c>
      <c r="I404" s="5">
        <f t="shared" si="20"/>
        <v>2291.52</v>
      </c>
      <c r="J404" s="5">
        <f t="shared" si="21"/>
        <v>555.52</v>
      </c>
    </row>
    <row r="405" spans="1:10" x14ac:dyDescent="0.35">
      <c r="A405" s="8">
        <f t="shared" si="18"/>
        <v>45369</v>
      </c>
      <c r="B405" s="6" t="s">
        <v>47</v>
      </c>
      <c r="C405" s="6">
        <v>2</v>
      </c>
      <c r="D405" s="6" t="s">
        <v>174</v>
      </c>
      <c r="E405" s="6" t="s">
        <v>171</v>
      </c>
      <c r="F405" s="4">
        <f>VLOOKUP(B405,Catalogue!$A$1:$F$51,5,FALSE)</f>
        <v>98</v>
      </c>
      <c r="G405" s="4">
        <f>VLOOKUP(B405,Catalogue!$A$1:$F$51,6,FALSE)</f>
        <v>110.74</v>
      </c>
      <c r="H405" s="5">
        <f t="shared" si="19"/>
        <v>196</v>
      </c>
      <c r="I405" s="5">
        <f t="shared" si="20"/>
        <v>221.48</v>
      </c>
      <c r="J405" s="5">
        <f t="shared" si="21"/>
        <v>25.47999999999999</v>
      </c>
    </row>
    <row r="406" spans="1:10" x14ac:dyDescent="0.35">
      <c r="A406" s="7">
        <f t="shared" si="18"/>
        <v>45371</v>
      </c>
      <c r="B406" s="4" t="s">
        <v>28</v>
      </c>
      <c r="C406" s="4">
        <v>7</v>
      </c>
      <c r="D406" s="4" t="s">
        <v>174</v>
      </c>
      <c r="E406" s="4" t="s">
        <v>172</v>
      </c>
      <c r="F406" s="4">
        <f>VLOOKUP(B406,Catalogue!$A$1:$F$51,5,FALSE)</f>
        <v>16</v>
      </c>
      <c r="G406" s="4">
        <f>VLOOKUP(B406,Catalogue!$A$1:$F$51,6,FALSE)</f>
        <v>17.600000000000001</v>
      </c>
      <c r="H406" s="5">
        <f t="shared" si="19"/>
        <v>112</v>
      </c>
      <c r="I406" s="5">
        <f t="shared" si="20"/>
        <v>123.20000000000002</v>
      </c>
      <c r="J406" s="5">
        <f t="shared" si="21"/>
        <v>11.200000000000017</v>
      </c>
    </row>
    <row r="407" spans="1:10" x14ac:dyDescent="0.35">
      <c r="A407" s="8">
        <f t="shared" si="18"/>
        <v>45373</v>
      </c>
      <c r="B407" s="6" t="s">
        <v>13</v>
      </c>
      <c r="C407" s="6">
        <v>4</v>
      </c>
      <c r="D407" s="6" t="s">
        <v>171</v>
      </c>
      <c r="E407" s="6" t="s">
        <v>172</v>
      </c>
      <c r="F407" s="4">
        <f>VLOOKUP(B407,Catalogue!$A$1:$F$51,5,FALSE)</f>
        <v>44</v>
      </c>
      <c r="G407" s="4">
        <f>VLOOKUP(B407,Catalogue!$A$1:$F$51,6,FALSE)</f>
        <v>50.16</v>
      </c>
      <c r="H407" s="5">
        <f t="shared" si="19"/>
        <v>176</v>
      </c>
      <c r="I407" s="5">
        <f t="shared" si="20"/>
        <v>200.64</v>
      </c>
      <c r="J407" s="5">
        <f t="shared" si="21"/>
        <v>24.639999999999986</v>
      </c>
    </row>
    <row r="408" spans="1:10" x14ac:dyDescent="0.35">
      <c r="A408" s="7">
        <f t="shared" si="18"/>
        <v>45375</v>
      </c>
      <c r="B408" s="4" t="s">
        <v>59</v>
      </c>
      <c r="C408" s="4">
        <v>20</v>
      </c>
      <c r="D408" s="4" t="s">
        <v>170</v>
      </c>
      <c r="E408" s="4" t="s">
        <v>171</v>
      </c>
      <c r="F408" s="4">
        <f>VLOOKUP(B408,Catalogue!$A$1:$F$51,5,FALSE)</f>
        <v>133</v>
      </c>
      <c r="G408" s="4">
        <f>VLOOKUP(B408,Catalogue!$A$1:$F$51,6,FALSE)</f>
        <v>146.30000000000001</v>
      </c>
      <c r="H408" s="5">
        <f t="shared" si="19"/>
        <v>2660</v>
      </c>
      <c r="I408" s="5">
        <f t="shared" si="20"/>
        <v>2926</v>
      </c>
      <c r="J408" s="5">
        <f t="shared" si="21"/>
        <v>266</v>
      </c>
    </row>
    <row r="409" spans="1:10" x14ac:dyDescent="0.35">
      <c r="A409" s="8">
        <f t="shared" si="18"/>
        <v>45377</v>
      </c>
      <c r="B409" s="6" t="s">
        <v>108</v>
      </c>
      <c r="C409" s="6">
        <v>15</v>
      </c>
      <c r="D409" s="6" t="s">
        <v>170</v>
      </c>
      <c r="E409" s="6" t="s">
        <v>172</v>
      </c>
      <c r="F409" s="4">
        <f>VLOOKUP(B409,Catalogue!$A$1:$F$51,5,FALSE)</f>
        <v>123</v>
      </c>
      <c r="G409" s="4">
        <f>VLOOKUP(B409,Catalogue!$A$1:$F$51,6,FALSE)</f>
        <v>173.43</v>
      </c>
      <c r="H409" s="5">
        <f t="shared" si="19"/>
        <v>1845</v>
      </c>
      <c r="I409" s="5">
        <f t="shared" si="20"/>
        <v>2601.4500000000003</v>
      </c>
      <c r="J409" s="5">
        <f t="shared" si="21"/>
        <v>756.45000000000027</v>
      </c>
    </row>
    <row r="410" spans="1:10" x14ac:dyDescent="0.35">
      <c r="A410" s="7">
        <f t="shared" si="18"/>
        <v>45379</v>
      </c>
      <c r="B410" s="4" t="s">
        <v>53</v>
      </c>
      <c r="C410" s="4">
        <v>2</v>
      </c>
      <c r="D410" s="4" t="s">
        <v>171</v>
      </c>
      <c r="E410" s="4" t="s">
        <v>171</v>
      </c>
      <c r="F410" s="4">
        <f>VLOOKUP(B410,Catalogue!$A$1:$F$51,5,FALSE)</f>
        <v>44</v>
      </c>
      <c r="G410" s="4">
        <f>VLOOKUP(B410,Catalogue!$A$1:$F$51,6,FALSE)</f>
        <v>72.599999999999994</v>
      </c>
      <c r="H410" s="5">
        <f t="shared" si="19"/>
        <v>88</v>
      </c>
      <c r="I410" s="5">
        <f t="shared" si="20"/>
        <v>145.19999999999999</v>
      </c>
      <c r="J410" s="5">
        <f t="shared" si="21"/>
        <v>57.199999999999989</v>
      </c>
    </row>
    <row r="411" spans="1:10" x14ac:dyDescent="0.35">
      <c r="A411" s="8">
        <f t="shared" si="18"/>
        <v>45381</v>
      </c>
      <c r="B411" s="6" t="s">
        <v>96</v>
      </c>
      <c r="C411" s="6">
        <v>9</v>
      </c>
      <c r="D411" s="6" t="s">
        <v>170</v>
      </c>
      <c r="E411" s="6" t="s">
        <v>172</v>
      </c>
      <c r="F411" s="4">
        <f>VLOOKUP(B411,Catalogue!$A$1:$F$51,5,FALSE)</f>
        <v>124</v>
      </c>
      <c r="G411" s="4">
        <f>VLOOKUP(B411,Catalogue!$A$1:$F$51,6,FALSE)</f>
        <v>163.68</v>
      </c>
      <c r="H411" s="5">
        <f t="shared" si="19"/>
        <v>1116</v>
      </c>
      <c r="I411" s="5">
        <f t="shared" si="20"/>
        <v>1473.1200000000001</v>
      </c>
      <c r="J411" s="5">
        <f t="shared" si="21"/>
        <v>357.12000000000012</v>
      </c>
    </row>
    <row r="412" spans="1:10" x14ac:dyDescent="0.35">
      <c r="A412" s="7">
        <f t="shared" si="18"/>
        <v>45383</v>
      </c>
      <c r="B412" s="4" t="s">
        <v>10</v>
      </c>
      <c r="C412" s="4">
        <v>6</v>
      </c>
      <c r="D412" s="4" t="s">
        <v>170</v>
      </c>
      <c r="E412" s="4" t="s">
        <v>171</v>
      </c>
      <c r="F412" s="4">
        <f>VLOOKUP(B412,Catalogue!$A$1:$F$51,5,FALSE)</f>
        <v>105</v>
      </c>
      <c r="G412" s="4">
        <f>VLOOKUP(B412,Catalogue!$A$1:$F$51,6,FALSE)</f>
        <v>117.6</v>
      </c>
      <c r="H412" s="5">
        <f t="shared" si="19"/>
        <v>630</v>
      </c>
      <c r="I412" s="5">
        <f t="shared" si="20"/>
        <v>705.59999999999991</v>
      </c>
      <c r="J412" s="5">
        <f t="shared" si="21"/>
        <v>75.599999999999909</v>
      </c>
    </row>
    <row r="413" spans="1:10" x14ac:dyDescent="0.35">
      <c r="A413" s="8">
        <f t="shared" si="18"/>
        <v>45385</v>
      </c>
      <c r="B413" s="6" t="s">
        <v>151</v>
      </c>
      <c r="C413" s="6">
        <v>8</v>
      </c>
      <c r="D413" s="6" t="s">
        <v>171</v>
      </c>
      <c r="E413" s="6" t="s">
        <v>172</v>
      </c>
      <c r="F413" s="4">
        <f>VLOOKUP(B413,Catalogue!$A$1:$F$51,5,FALSE)</f>
        <v>136</v>
      </c>
      <c r="G413" s="4">
        <f>VLOOKUP(B413,Catalogue!$A$1:$F$51,6,FALSE)</f>
        <v>183.6</v>
      </c>
      <c r="H413" s="5">
        <f t="shared" si="19"/>
        <v>1088</v>
      </c>
      <c r="I413" s="5">
        <f t="shared" si="20"/>
        <v>1468.8</v>
      </c>
      <c r="J413" s="5">
        <f t="shared" si="21"/>
        <v>380.79999999999995</v>
      </c>
    </row>
    <row r="414" spans="1:10" x14ac:dyDescent="0.35">
      <c r="A414" s="7">
        <f t="shared" si="18"/>
        <v>45387</v>
      </c>
      <c r="B414" s="4" t="s">
        <v>126</v>
      </c>
      <c r="C414" s="4">
        <v>12</v>
      </c>
      <c r="D414" s="4" t="s">
        <v>174</v>
      </c>
      <c r="E414" s="4" t="s">
        <v>172</v>
      </c>
      <c r="F414" s="4">
        <f>VLOOKUP(B414,Catalogue!$A$1:$F$51,5,FALSE)</f>
        <v>44</v>
      </c>
      <c r="G414" s="4">
        <f>VLOOKUP(B414,Catalogue!$A$1:$F$51,6,FALSE)</f>
        <v>58.08</v>
      </c>
      <c r="H414" s="5">
        <f t="shared" si="19"/>
        <v>528</v>
      </c>
      <c r="I414" s="5">
        <f t="shared" si="20"/>
        <v>696.96</v>
      </c>
      <c r="J414" s="5">
        <f t="shared" si="21"/>
        <v>168.96000000000004</v>
      </c>
    </row>
    <row r="415" spans="1:10" x14ac:dyDescent="0.35">
      <c r="A415" s="8">
        <f t="shared" si="18"/>
        <v>45389</v>
      </c>
      <c r="B415" s="6" t="s">
        <v>85</v>
      </c>
      <c r="C415" s="6">
        <v>13</v>
      </c>
      <c r="D415" s="6" t="s">
        <v>174</v>
      </c>
      <c r="E415" s="6" t="s">
        <v>171</v>
      </c>
      <c r="F415" s="4">
        <f>VLOOKUP(B415,Catalogue!$A$1:$F$51,5,FALSE)</f>
        <v>105</v>
      </c>
      <c r="G415" s="4">
        <f>VLOOKUP(B415,Catalogue!$A$1:$F$51,6,FALSE)</f>
        <v>117.6</v>
      </c>
      <c r="H415" s="5">
        <f t="shared" si="19"/>
        <v>1365</v>
      </c>
      <c r="I415" s="5">
        <f t="shared" si="20"/>
        <v>1528.8</v>
      </c>
      <c r="J415" s="5">
        <f t="shared" si="21"/>
        <v>163.79999999999995</v>
      </c>
    </row>
    <row r="416" spans="1:10" x14ac:dyDescent="0.35">
      <c r="A416" s="7">
        <f t="shared" si="18"/>
        <v>45391</v>
      </c>
      <c r="B416" s="4" t="s">
        <v>91</v>
      </c>
      <c r="C416" s="4">
        <v>14</v>
      </c>
      <c r="D416" s="4" t="s">
        <v>171</v>
      </c>
      <c r="E416" s="4" t="s">
        <v>172</v>
      </c>
      <c r="F416" s="4">
        <f>VLOOKUP(B416,Catalogue!$A$1:$F$51,5,FALSE)</f>
        <v>71</v>
      </c>
      <c r="G416" s="4">
        <f>VLOOKUP(B416,Catalogue!$A$1:$F$51,6,FALSE)</f>
        <v>95.85</v>
      </c>
      <c r="H416" s="5">
        <f t="shared" si="19"/>
        <v>994</v>
      </c>
      <c r="I416" s="5">
        <f t="shared" si="20"/>
        <v>1341.8999999999999</v>
      </c>
      <c r="J416" s="5">
        <f t="shared" si="21"/>
        <v>347.89999999999986</v>
      </c>
    </row>
    <row r="417" spans="1:10" x14ac:dyDescent="0.35">
      <c r="A417" s="8">
        <f t="shared" si="18"/>
        <v>45393</v>
      </c>
      <c r="B417" s="6" t="s">
        <v>22</v>
      </c>
      <c r="C417" s="6">
        <v>2</v>
      </c>
      <c r="D417" s="6" t="s">
        <v>170</v>
      </c>
      <c r="E417" s="6" t="s">
        <v>172</v>
      </c>
      <c r="F417" s="4">
        <f>VLOOKUP(B417,Catalogue!$A$1:$F$51,5,FALSE)</f>
        <v>124</v>
      </c>
      <c r="G417" s="4">
        <f>VLOOKUP(B417,Catalogue!$A$1:$F$51,6,FALSE)</f>
        <v>204.60000000000002</v>
      </c>
      <c r="H417" s="5">
        <f t="shared" si="19"/>
        <v>248</v>
      </c>
      <c r="I417" s="5">
        <f t="shared" si="20"/>
        <v>409.20000000000005</v>
      </c>
      <c r="J417" s="5">
        <f t="shared" si="21"/>
        <v>161.20000000000005</v>
      </c>
    </row>
    <row r="418" spans="1:10" x14ac:dyDescent="0.35">
      <c r="A418" s="7">
        <f t="shared" si="18"/>
        <v>45395</v>
      </c>
      <c r="B418" s="4" t="s">
        <v>103</v>
      </c>
      <c r="C418" s="4">
        <v>19</v>
      </c>
      <c r="D418" s="4" t="s">
        <v>170</v>
      </c>
      <c r="E418" s="4" t="s">
        <v>171</v>
      </c>
      <c r="F418" s="4">
        <f>VLOOKUP(B418,Catalogue!$A$1:$F$51,5,FALSE)</f>
        <v>16</v>
      </c>
      <c r="G418" s="4">
        <f>VLOOKUP(B418,Catalogue!$A$1:$F$51,6,FALSE)</f>
        <v>18.240000000000002</v>
      </c>
      <c r="H418" s="5">
        <f t="shared" si="19"/>
        <v>304</v>
      </c>
      <c r="I418" s="5">
        <f t="shared" si="20"/>
        <v>346.56000000000006</v>
      </c>
      <c r="J418" s="5">
        <f t="shared" si="21"/>
        <v>42.560000000000059</v>
      </c>
    </row>
    <row r="419" spans="1:10" x14ac:dyDescent="0.35">
      <c r="A419" s="8">
        <f t="shared" si="18"/>
        <v>45397</v>
      </c>
      <c r="B419" s="6" t="s">
        <v>63</v>
      </c>
      <c r="C419" s="6">
        <v>19</v>
      </c>
      <c r="D419" s="6" t="s">
        <v>171</v>
      </c>
      <c r="E419" s="6" t="s">
        <v>172</v>
      </c>
      <c r="F419" s="4">
        <f>VLOOKUP(B419,Catalogue!$A$1:$F$51,5,FALSE)</f>
        <v>10</v>
      </c>
      <c r="G419" s="4">
        <f>VLOOKUP(B419,Catalogue!$A$1:$F$51,6,FALSE)</f>
        <v>14.600000000000001</v>
      </c>
      <c r="H419" s="5">
        <f t="shared" si="19"/>
        <v>190</v>
      </c>
      <c r="I419" s="5">
        <f t="shared" si="20"/>
        <v>277.40000000000003</v>
      </c>
      <c r="J419" s="5">
        <f t="shared" si="21"/>
        <v>87.400000000000034</v>
      </c>
    </row>
    <row r="420" spans="1:10" x14ac:dyDescent="0.35">
      <c r="A420" s="7">
        <f t="shared" si="18"/>
        <v>45399</v>
      </c>
      <c r="B420" s="4" t="s">
        <v>22</v>
      </c>
      <c r="C420" s="4">
        <v>7</v>
      </c>
      <c r="D420" s="4" t="s">
        <v>170</v>
      </c>
      <c r="E420" s="4" t="s">
        <v>171</v>
      </c>
      <c r="F420" s="4">
        <f>VLOOKUP(B420,Catalogue!$A$1:$F$51,5,FALSE)</f>
        <v>124</v>
      </c>
      <c r="G420" s="4">
        <f>VLOOKUP(B420,Catalogue!$A$1:$F$51,6,FALSE)</f>
        <v>204.60000000000002</v>
      </c>
      <c r="H420" s="5">
        <f t="shared" si="19"/>
        <v>868</v>
      </c>
      <c r="I420" s="5">
        <f t="shared" si="20"/>
        <v>1432.2000000000003</v>
      </c>
      <c r="J420" s="5">
        <f t="shared" si="21"/>
        <v>564.20000000000027</v>
      </c>
    </row>
    <row r="421" spans="1:10" x14ac:dyDescent="0.35">
      <c r="A421" s="8">
        <f t="shared" si="18"/>
        <v>45401</v>
      </c>
      <c r="B421" s="6" t="s">
        <v>142</v>
      </c>
      <c r="C421" s="6">
        <v>14</v>
      </c>
      <c r="D421" s="6" t="s">
        <v>170</v>
      </c>
      <c r="E421" s="6" t="s">
        <v>172</v>
      </c>
      <c r="F421" s="4">
        <f>VLOOKUP(B421,Catalogue!$A$1:$F$51,5,FALSE)</f>
        <v>16</v>
      </c>
      <c r="G421" s="4">
        <f>VLOOKUP(B421,Catalogue!$A$1:$F$51,6,FALSE)</f>
        <v>26.4</v>
      </c>
      <c r="H421" s="5">
        <f t="shared" si="19"/>
        <v>224</v>
      </c>
      <c r="I421" s="5">
        <f t="shared" si="20"/>
        <v>369.59999999999997</v>
      </c>
      <c r="J421" s="5">
        <f t="shared" si="21"/>
        <v>145.59999999999997</v>
      </c>
    </row>
    <row r="422" spans="1:10" x14ac:dyDescent="0.35">
      <c r="A422" s="7">
        <f t="shared" si="18"/>
        <v>45403</v>
      </c>
      <c r="B422" s="4" t="s">
        <v>53</v>
      </c>
      <c r="C422" s="4">
        <v>7</v>
      </c>
      <c r="D422" s="4" t="s">
        <v>171</v>
      </c>
      <c r="E422" s="4" t="s">
        <v>171</v>
      </c>
      <c r="F422" s="4">
        <f>VLOOKUP(B422,Catalogue!$A$1:$F$51,5,FALSE)</f>
        <v>44</v>
      </c>
      <c r="G422" s="4">
        <f>VLOOKUP(B422,Catalogue!$A$1:$F$51,6,FALSE)</f>
        <v>72.599999999999994</v>
      </c>
      <c r="H422" s="5">
        <f t="shared" si="19"/>
        <v>308</v>
      </c>
      <c r="I422" s="5">
        <f t="shared" si="20"/>
        <v>508.19999999999993</v>
      </c>
      <c r="J422" s="5">
        <f t="shared" si="21"/>
        <v>200.19999999999993</v>
      </c>
    </row>
    <row r="423" spans="1:10" x14ac:dyDescent="0.35">
      <c r="A423" s="8">
        <f t="shared" si="18"/>
        <v>45405</v>
      </c>
      <c r="B423" s="6" t="s">
        <v>94</v>
      </c>
      <c r="C423" s="6">
        <v>10</v>
      </c>
      <c r="D423" s="6" t="s">
        <v>174</v>
      </c>
      <c r="E423" s="6" t="s">
        <v>172</v>
      </c>
      <c r="F423" s="4">
        <f>VLOOKUP(B423,Catalogue!$A$1:$F$51,5,FALSE)</f>
        <v>133</v>
      </c>
      <c r="G423" s="4">
        <f>VLOOKUP(B423,Catalogue!$A$1:$F$51,6,FALSE)</f>
        <v>194.18</v>
      </c>
      <c r="H423" s="5">
        <f t="shared" si="19"/>
        <v>1330</v>
      </c>
      <c r="I423" s="5">
        <f t="shared" si="20"/>
        <v>1941.8000000000002</v>
      </c>
      <c r="J423" s="5">
        <f t="shared" si="21"/>
        <v>611.80000000000018</v>
      </c>
    </row>
    <row r="424" spans="1:10" x14ac:dyDescent="0.35">
      <c r="A424" s="7">
        <f t="shared" si="18"/>
        <v>45407</v>
      </c>
      <c r="B424" s="4" t="s">
        <v>63</v>
      </c>
      <c r="C424" s="4">
        <v>18</v>
      </c>
      <c r="D424" s="4" t="s">
        <v>174</v>
      </c>
      <c r="E424" s="4" t="s">
        <v>172</v>
      </c>
      <c r="F424" s="4">
        <f>VLOOKUP(B424,Catalogue!$A$1:$F$51,5,FALSE)</f>
        <v>10</v>
      </c>
      <c r="G424" s="4">
        <f>VLOOKUP(B424,Catalogue!$A$1:$F$51,6,FALSE)</f>
        <v>14.600000000000001</v>
      </c>
      <c r="H424" s="5">
        <f t="shared" si="19"/>
        <v>180</v>
      </c>
      <c r="I424" s="5">
        <f t="shared" si="20"/>
        <v>262.8</v>
      </c>
      <c r="J424" s="5">
        <f t="shared" si="21"/>
        <v>82.800000000000011</v>
      </c>
    </row>
    <row r="425" spans="1:10" x14ac:dyDescent="0.35">
      <c r="A425" s="8">
        <f t="shared" si="18"/>
        <v>45409</v>
      </c>
      <c r="B425" s="6" t="s">
        <v>59</v>
      </c>
      <c r="C425" s="6">
        <v>13</v>
      </c>
      <c r="D425" s="6" t="s">
        <v>171</v>
      </c>
      <c r="E425" s="6" t="s">
        <v>171</v>
      </c>
      <c r="F425" s="4">
        <f>VLOOKUP(B425,Catalogue!$A$1:$F$51,5,FALSE)</f>
        <v>133</v>
      </c>
      <c r="G425" s="4">
        <f>VLOOKUP(B425,Catalogue!$A$1:$F$51,6,FALSE)</f>
        <v>146.30000000000001</v>
      </c>
      <c r="H425" s="5">
        <f t="shared" si="19"/>
        <v>1729</v>
      </c>
      <c r="I425" s="5">
        <f t="shared" si="20"/>
        <v>1901.9</v>
      </c>
      <c r="J425" s="5">
        <f t="shared" si="21"/>
        <v>172.90000000000009</v>
      </c>
    </row>
    <row r="426" spans="1:10" x14ac:dyDescent="0.35">
      <c r="A426" s="7">
        <f t="shared" si="18"/>
        <v>45411</v>
      </c>
      <c r="B426" s="4" t="s">
        <v>136</v>
      </c>
      <c r="C426" s="4">
        <v>12</v>
      </c>
      <c r="D426" s="4" t="s">
        <v>170</v>
      </c>
      <c r="E426" s="4" t="s">
        <v>172</v>
      </c>
      <c r="F426" s="4">
        <f>VLOOKUP(B426,Catalogue!$A$1:$F$51,5,FALSE)</f>
        <v>124</v>
      </c>
      <c r="G426" s="4">
        <f>VLOOKUP(B426,Catalogue!$A$1:$F$51,6,FALSE)</f>
        <v>140.12</v>
      </c>
      <c r="H426" s="5">
        <f t="shared" si="19"/>
        <v>1488</v>
      </c>
      <c r="I426" s="5">
        <f t="shared" si="20"/>
        <v>1681.44</v>
      </c>
      <c r="J426" s="5">
        <f t="shared" si="21"/>
        <v>193.44000000000005</v>
      </c>
    </row>
    <row r="427" spans="1:10" x14ac:dyDescent="0.35">
      <c r="A427" s="8">
        <f t="shared" si="18"/>
        <v>45413</v>
      </c>
      <c r="B427" s="6" t="s">
        <v>34</v>
      </c>
      <c r="C427" s="6">
        <v>5</v>
      </c>
      <c r="D427" s="6" t="s">
        <v>170</v>
      </c>
      <c r="E427" s="6" t="s">
        <v>172</v>
      </c>
      <c r="F427" s="4">
        <f>VLOOKUP(B427,Catalogue!$A$1:$F$51,5,FALSE)</f>
        <v>123</v>
      </c>
      <c r="G427" s="4">
        <f>VLOOKUP(B427,Catalogue!$A$1:$F$51,6,FALSE)</f>
        <v>179.58</v>
      </c>
      <c r="H427" s="5">
        <f t="shared" si="19"/>
        <v>615</v>
      </c>
      <c r="I427" s="5">
        <f t="shared" si="20"/>
        <v>897.90000000000009</v>
      </c>
      <c r="J427" s="5">
        <f t="shared" si="21"/>
        <v>282.90000000000009</v>
      </c>
    </row>
    <row r="428" spans="1:10" ht="15" thickBot="1" x14ac:dyDescent="0.4">
      <c r="A428" s="7">
        <f t="shared" si="18"/>
        <v>45415</v>
      </c>
      <c r="B428" s="4" t="s">
        <v>136</v>
      </c>
      <c r="C428" s="4">
        <v>9</v>
      </c>
      <c r="D428" s="4" t="s">
        <v>171</v>
      </c>
      <c r="E428" s="4" t="s">
        <v>171</v>
      </c>
      <c r="F428" s="4">
        <f>VLOOKUP(B428,Catalogue!$A$1:$F$51,5,FALSE)</f>
        <v>124</v>
      </c>
      <c r="G428" s="4">
        <f>VLOOKUP(B428,Catalogue!$A$1:$F$51,6,FALSE)</f>
        <v>140.12</v>
      </c>
      <c r="H428" s="5">
        <f t="shared" si="19"/>
        <v>1116</v>
      </c>
      <c r="I428" s="5">
        <f t="shared" si="20"/>
        <v>1261.08</v>
      </c>
      <c r="J428" s="5">
        <f t="shared" si="21"/>
        <v>145.07999999999993</v>
      </c>
    </row>
    <row r="429" spans="1:10" ht="15" thickTop="1" x14ac:dyDescent="0.35">
      <c r="A429" s="11" t="s">
        <v>177</v>
      </c>
      <c r="B429" s="12"/>
      <c r="C429" s="12"/>
      <c r="D429" s="12"/>
      <c r="E429" s="12"/>
      <c r="F429" s="12"/>
      <c r="G429" s="12"/>
      <c r="H429" s="13">
        <f>SUBTOTAL(109,'Sales Report'!$H$2:$H$428)</f>
        <v>336779</v>
      </c>
      <c r="I429" s="13">
        <f>SUBTOTAL(109,'Sales Report'!$I$2:$I$428)</f>
        <v>435820.44000000035</v>
      </c>
      <c r="J429" s="13">
        <f>SUBTOTAL(109,'Sales Report'!$J$2:$J$428)</f>
        <v>99041.439999999988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Catalogue</vt:lpstr>
      <vt:lpstr>Sheet1</vt:lpstr>
      <vt:lpstr>DASHBOARD</vt:lpstr>
      <vt:lpstr>Sales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Immanuvel Joseph</dc:creator>
  <cp:keywords/>
  <dc:description/>
  <cp:lastModifiedBy>VISHNURAM, VENKIDASAMY</cp:lastModifiedBy>
  <cp:revision/>
  <dcterms:created xsi:type="dcterms:W3CDTF">2023-09-26T02:09:28Z</dcterms:created>
  <dcterms:modified xsi:type="dcterms:W3CDTF">2025-09-06T16:27:44Z</dcterms:modified>
  <cp:category/>
  <cp:contentStatus/>
</cp:coreProperties>
</file>