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Excel\"/>
    </mc:Choice>
  </mc:AlternateContent>
  <xr:revisionPtr revIDLastSave="0" documentId="13_ncr:1_{ED0EE4EA-3902-46A8-A9B6-669C0843EA2B}" xr6:coauthVersionLast="47" xr6:coauthVersionMax="47" xr10:uidLastSave="{00000000-0000-0000-0000-000000000000}"/>
  <bookViews>
    <workbookView xWindow="-120" yWindow="-120" windowWidth="20730" windowHeight="11160" activeTab="2" xr2:uid="{C0893FBD-34B3-420E-B0D6-EC330180DDEA}"/>
  </bookViews>
  <sheets>
    <sheet name="Dashboard" sheetId="5" r:id="rId1"/>
    <sheet name="Pivot Tables" sheetId="4" r:id="rId2"/>
    <sheet name="SalesData" sheetId="3" r:id="rId3"/>
  </sheets>
  <definedNames>
    <definedName name="Slicer_Product">#N/A</definedName>
    <definedName name="Slicer_Region">#N/A</definedName>
    <definedName name="Slicer_Sales_Pers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 i="3" l="1"/>
  <c r="G51" i="3"/>
  <c r="F51" i="3"/>
  <c r="H51" i="3" s="1"/>
  <c r="G50" i="3"/>
  <c r="F50" i="3"/>
  <c r="H50" i="3" s="1"/>
  <c r="G49" i="3"/>
  <c r="F49" i="3"/>
  <c r="H49" i="3" s="1"/>
  <c r="G48" i="3"/>
  <c r="F48" i="3"/>
  <c r="H48" i="3" s="1"/>
  <c r="G47" i="3"/>
  <c r="F47" i="3"/>
  <c r="H47" i="3" s="1"/>
  <c r="G46" i="3"/>
  <c r="F46" i="3"/>
  <c r="H46" i="3" s="1"/>
  <c r="G45" i="3"/>
  <c r="F45" i="3"/>
  <c r="H45" i="3" s="1"/>
  <c r="G44" i="3"/>
  <c r="F44" i="3"/>
  <c r="H44" i="3" s="1"/>
  <c r="G43" i="3"/>
  <c r="F43" i="3"/>
  <c r="H43" i="3" s="1"/>
  <c r="G42" i="3"/>
  <c r="F42" i="3"/>
  <c r="H42" i="3" s="1"/>
  <c r="G41" i="3"/>
  <c r="F41" i="3"/>
  <c r="H41" i="3" s="1"/>
  <c r="G40" i="3"/>
  <c r="F40" i="3"/>
  <c r="H40" i="3" s="1"/>
  <c r="G39" i="3"/>
  <c r="F39" i="3"/>
  <c r="H39" i="3" s="1"/>
  <c r="G38" i="3"/>
  <c r="F38" i="3"/>
  <c r="H38" i="3" s="1"/>
  <c r="G37" i="3"/>
  <c r="F37" i="3"/>
  <c r="H37" i="3" s="1"/>
  <c r="G36" i="3"/>
  <c r="F36" i="3"/>
  <c r="H36" i="3" s="1"/>
  <c r="G35" i="3"/>
  <c r="F35" i="3"/>
  <c r="H35" i="3" s="1"/>
  <c r="G34" i="3"/>
  <c r="F34" i="3"/>
  <c r="H34" i="3" s="1"/>
  <c r="G33" i="3"/>
  <c r="F33" i="3"/>
  <c r="H33" i="3" s="1"/>
  <c r="G32" i="3"/>
  <c r="F32" i="3"/>
  <c r="H32" i="3" s="1"/>
  <c r="G31" i="3"/>
  <c r="F31" i="3"/>
  <c r="H31" i="3" s="1"/>
  <c r="G30" i="3"/>
  <c r="F30" i="3"/>
  <c r="H30" i="3" s="1"/>
  <c r="G29" i="3"/>
  <c r="F29" i="3"/>
  <c r="H29" i="3" s="1"/>
  <c r="G28" i="3"/>
  <c r="F28" i="3"/>
  <c r="H28" i="3" s="1"/>
  <c r="G27" i="3"/>
  <c r="F27" i="3"/>
  <c r="H27" i="3" s="1"/>
  <c r="G26" i="3"/>
  <c r="F26" i="3"/>
  <c r="H26" i="3" s="1"/>
  <c r="G25" i="3"/>
  <c r="F25" i="3"/>
  <c r="H25" i="3" s="1"/>
  <c r="G24" i="3"/>
  <c r="F24" i="3"/>
  <c r="H24" i="3" s="1"/>
  <c r="G23" i="3"/>
  <c r="F23" i="3"/>
  <c r="H23" i="3" s="1"/>
  <c r="G22" i="3"/>
  <c r="F22" i="3"/>
  <c r="H22" i="3" s="1"/>
  <c r="G21" i="3"/>
  <c r="F21" i="3"/>
  <c r="H21" i="3" s="1"/>
  <c r="G20" i="3"/>
  <c r="F20" i="3"/>
  <c r="H20" i="3" s="1"/>
  <c r="G19" i="3"/>
  <c r="F19" i="3"/>
  <c r="H19" i="3" s="1"/>
  <c r="G18" i="3"/>
  <c r="F18" i="3"/>
  <c r="H18" i="3" s="1"/>
  <c r="G17" i="3"/>
  <c r="F17" i="3"/>
  <c r="H17" i="3" s="1"/>
  <c r="G16" i="3"/>
  <c r="F16" i="3"/>
  <c r="H16" i="3" s="1"/>
  <c r="G15" i="3"/>
  <c r="F15" i="3"/>
  <c r="H15" i="3" s="1"/>
  <c r="G14" i="3"/>
  <c r="F14" i="3"/>
  <c r="H14" i="3" s="1"/>
  <c r="G13" i="3"/>
  <c r="F13" i="3"/>
  <c r="H13" i="3" s="1"/>
  <c r="G12" i="3"/>
  <c r="F12" i="3"/>
  <c r="H12" i="3" s="1"/>
  <c r="G11" i="3"/>
  <c r="F11" i="3"/>
  <c r="H11" i="3" s="1"/>
  <c r="G10" i="3"/>
  <c r="F10" i="3"/>
  <c r="H10" i="3" s="1"/>
  <c r="G9" i="3"/>
  <c r="F9" i="3"/>
  <c r="H9" i="3" s="1"/>
  <c r="G8" i="3"/>
  <c r="F8" i="3"/>
  <c r="H8" i="3" s="1"/>
  <c r="G7" i="3"/>
  <c r="F7" i="3"/>
  <c r="H7" i="3" s="1"/>
  <c r="G6" i="3"/>
  <c r="F6" i="3"/>
  <c r="H6" i="3" s="1"/>
  <c r="G5" i="3"/>
  <c r="F5" i="3"/>
  <c r="H5" i="3" s="1"/>
  <c r="G4" i="3"/>
  <c r="F4" i="3"/>
  <c r="H4" i="3" s="1"/>
  <c r="G3" i="3"/>
  <c r="F3" i="3"/>
  <c r="H3" i="3" s="1"/>
  <c r="G2" i="3"/>
  <c r="F2" i="3"/>
  <c r="H2" i="3" s="1"/>
  <c r="I3" i="3" l="1"/>
  <c r="I4" i="3"/>
  <c r="I6" i="3"/>
  <c r="I7" i="3"/>
  <c r="I8" i="3"/>
  <c r="I10" i="3"/>
  <c r="I11" i="3"/>
  <c r="I12" i="3"/>
  <c r="I14" i="3"/>
  <c r="I15" i="3"/>
  <c r="I16" i="3"/>
  <c r="I18" i="3"/>
  <c r="I19" i="3"/>
  <c r="I20" i="3"/>
  <c r="I22" i="3"/>
  <c r="I23" i="3"/>
  <c r="I24" i="3"/>
  <c r="I26" i="3"/>
  <c r="I27" i="3"/>
  <c r="I28" i="3"/>
  <c r="I30" i="3"/>
  <c r="I31" i="3"/>
  <c r="I32" i="3"/>
  <c r="I34" i="3"/>
  <c r="I35" i="3"/>
  <c r="I36" i="3"/>
  <c r="I38" i="3"/>
  <c r="I39" i="3"/>
  <c r="I40" i="3"/>
  <c r="I41" i="3"/>
  <c r="I42" i="3"/>
  <c r="I43" i="3"/>
  <c r="I44" i="3"/>
  <c r="I45" i="3"/>
  <c r="I46" i="3"/>
  <c r="I47" i="3"/>
  <c r="I48" i="3"/>
  <c r="I49" i="3"/>
  <c r="I50" i="3"/>
  <c r="I51" i="3"/>
  <c r="J2" i="3"/>
  <c r="J6" i="3"/>
  <c r="I2" i="3"/>
  <c r="I5" i="3"/>
  <c r="I9" i="3"/>
  <c r="I13" i="3"/>
  <c r="I17" i="3"/>
  <c r="I21" i="3"/>
  <c r="I25" i="3"/>
  <c r="I29" i="3"/>
  <c r="I33" i="3"/>
  <c r="I37" i="3"/>
  <c r="J8" i="3" l="1"/>
</calcChain>
</file>

<file path=xl/sharedStrings.xml><?xml version="1.0" encoding="utf-8"?>
<sst xmlns="http://schemas.openxmlformats.org/spreadsheetml/2006/main" count="203" uniqueCount="35">
  <si>
    <t>Date</t>
  </si>
  <si>
    <t>Sales Person</t>
  </si>
  <si>
    <t>Region</t>
  </si>
  <si>
    <t>Product</t>
  </si>
  <si>
    <t>Units Sold</t>
  </si>
  <si>
    <t>Unit Price</t>
  </si>
  <si>
    <t>Cost of Goods</t>
  </si>
  <si>
    <t>Total Sales</t>
  </si>
  <si>
    <t>Andrew</t>
  </si>
  <si>
    <t>West</t>
  </si>
  <si>
    <t>Tent</t>
  </si>
  <si>
    <t>Grace</t>
  </si>
  <si>
    <t>East</t>
  </si>
  <si>
    <t>Blender</t>
  </si>
  <si>
    <t>Ella</t>
  </si>
  <si>
    <t>South</t>
  </si>
  <si>
    <t>Action Figure</t>
  </si>
  <si>
    <t>Cameron</t>
  </si>
  <si>
    <t>North</t>
  </si>
  <si>
    <t>Novel</t>
  </si>
  <si>
    <t>Megan</t>
  </si>
  <si>
    <t>Sneakers</t>
  </si>
  <si>
    <t>Carolyn</t>
  </si>
  <si>
    <t>Virginia</t>
  </si>
  <si>
    <t>Connor</t>
  </si>
  <si>
    <t>Anna</t>
  </si>
  <si>
    <t>Moisturizer</t>
  </si>
  <si>
    <t>Nicholas</t>
  </si>
  <si>
    <t>Smartphone</t>
  </si>
  <si>
    <t>Grand Total</t>
  </si>
  <si>
    <t>Unit Sold</t>
  </si>
  <si>
    <t>Average Sales</t>
  </si>
  <si>
    <t>Total Profit</t>
  </si>
  <si>
    <t>Sum of Total Sales</t>
  </si>
  <si>
    <t>Sum of Units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</si>
</sst>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quot;Rs.&quot;\ * #,##0_ ;_ &quot;Rs.&quot;\ * \-#,##0_ ;_ &quot;Rs.&quot;\ * &quot;-&quot;_ ;_ @_ "/>
    <numFmt numFmtId="165" formatCode="_(&quot;$&quot;* #,##0_);_(&quot;$&quot;* \(#,##0\);_(&quot;$&quot;* &quot;-&quot;??_);_(@_)"/>
  </numFmts>
  <fonts count="4">
    <font>
      <sz val="11"/>
      <color theme="1"/>
      <name val="Aptos Narrow"/>
      <family val="2"/>
      <scheme val="minor"/>
    </font>
    <font>
      <sz val="11"/>
      <color theme="1"/>
      <name val="Aptos Narrow"/>
      <family val="2"/>
      <scheme val="minor"/>
    </font>
    <font>
      <sz val="11"/>
      <color theme="0"/>
      <name val="Aptos Narrow"/>
      <family val="2"/>
      <scheme val="minor"/>
    </font>
    <font>
      <sz val="8"/>
      <name val="Aptos Narrow"/>
      <family val="2"/>
      <scheme val="minor"/>
    </font>
  </fonts>
  <fills count="3">
    <fill>
      <patternFill patternType="none"/>
    </fill>
    <fill>
      <patternFill patternType="gray125"/>
    </fill>
    <fill>
      <patternFill patternType="solid">
        <fgColor rgb="FF002060"/>
        <bgColor indexed="64"/>
      </patternFill>
    </fill>
  </fills>
  <borders count="2">
    <border>
      <left/>
      <right/>
      <top/>
      <bottom/>
      <diagonal/>
    </border>
    <border>
      <left/>
      <right/>
      <top/>
      <bottom style="thick">
        <color rgb="FFFFC000"/>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0" fontId="2" fillId="2" borderId="1" xfId="0" applyFont="1" applyFill="1"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0" fontId="2" fillId="2" borderId="0" xfId="0" applyFont="1" applyFill="1" applyBorder="1" applyAlignment="1">
      <alignment horizontal="center" vertical="center"/>
    </xf>
    <xf numFmtId="0" fontId="0" fillId="0" borderId="0" xfId="0" pivotButton="1"/>
    <xf numFmtId="0" fontId="0" fillId="0" borderId="0" xfId="0" applyNumberFormat="1"/>
    <xf numFmtId="165" fontId="0" fillId="0" borderId="0" xfId="0" applyNumberFormat="1"/>
    <xf numFmtId="165" fontId="0" fillId="0" borderId="0" xfId="1" applyNumberFormat="1" applyFont="1"/>
    <xf numFmtId="165" fontId="2" fillId="2" borderId="1" xfId="0" applyNumberFormat="1" applyFont="1" applyFill="1" applyBorder="1" applyAlignment="1">
      <alignment horizontal="center" vertical="center"/>
    </xf>
    <xf numFmtId="165" fontId="0" fillId="0" borderId="0" xfId="1" applyNumberFormat="1" applyFont="1" applyBorder="1"/>
    <xf numFmtId="0" fontId="0" fillId="0" borderId="0" xfId="1" applyNumberFormat="1" applyFont="1"/>
  </cellXfs>
  <cellStyles count="2">
    <cellStyle name="Currency" xfId="1" builtinId="4"/>
    <cellStyle name="Normal" xfId="0" builtinId="0"/>
  </cellStyles>
  <dxfs count="140">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font>
        <b val="0"/>
        <i val="0"/>
        <strike val="0"/>
        <condense val="0"/>
        <extend val="0"/>
        <outline val="0"/>
        <shadow val="0"/>
        <u val="none"/>
        <vertAlign val="baseline"/>
        <sz val="11"/>
        <color theme="1"/>
        <name val="Aptos Narrow"/>
        <family val="2"/>
        <scheme val="minor"/>
      </font>
      <numFmt numFmtId="165" formatCode="_(&quot;$&quot;* #,##0_);_(&quot;$&quot;* \(#,##0\);_(&quot;$&quot;* &quot;-&quot;??_);_(@_)"/>
    </dxf>
    <dxf>
      <font>
        <b val="0"/>
        <i val="0"/>
        <strike val="0"/>
        <condense val="0"/>
        <extend val="0"/>
        <outline val="0"/>
        <shadow val="0"/>
        <u val="none"/>
        <vertAlign val="baseline"/>
        <sz val="11"/>
        <color theme="1"/>
        <name val="Aptos Narrow"/>
        <family val="2"/>
        <scheme val="minor"/>
      </font>
      <numFmt numFmtId="165" formatCode="_(&quot;$&quot;* #,##0_);_(&quot;$&quot;* \(#,##0\);_(&quot;$&quot;* &quot;-&quot;??_);_(@_)"/>
    </dxf>
    <dxf>
      <font>
        <b val="0"/>
        <i val="0"/>
        <strike val="0"/>
        <condense val="0"/>
        <extend val="0"/>
        <outline val="0"/>
        <shadow val="0"/>
        <u val="none"/>
        <vertAlign val="baseline"/>
        <sz val="11"/>
        <color theme="1"/>
        <name val="Aptos Narrow"/>
        <family val="2"/>
        <scheme val="minor"/>
      </font>
      <numFmt numFmtId="165" formatCode="_(&quot;$&quot;* #,##0_);_(&quot;$&quot;* \(#,##0\);_(&quot;$&quot;* &quot;-&quot;??_);_(@_)"/>
    </dxf>
    <dxf>
      <alignment horizontal="left" vertical="bottom" textRotation="0" wrapText="0" indent="0" justifyLastLine="0" shrinkToFit="0" readingOrder="0"/>
    </dxf>
    <dxf>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dxf>
    <dxf>
      <border outline="0">
        <bottom style="thick">
          <color rgb="FFFFC000"/>
        </bottom>
      </border>
    </dxf>
    <dxf>
      <font>
        <b val="0"/>
        <i val="0"/>
        <strike val="0"/>
        <condense val="0"/>
        <extend val="0"/>
        <outline val="0"/>
        <shadow val="0"/>
        <u val="none"/>
        <vertAlign val="baseline"/>
        <sz val="11"/>
        <color theme="0"/>
        <name val="Aptos Narrow"/>
        <family val="2"/>
        <scheme val="minor"/>
      </font>
      <fill>
        <patternFill patternType="solid">
          <fgColor indexed="64"/>
          <bgColor rgb="FF002060"/>
        </patternFill>
      </fill>
      <alignment horizontal="center" vertical="center" textRotation="0" wrapText="0" indent="0" justifyLastLine="0" shrinkToFit="0" readingOrder="0"/>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s>
  <tableStyles count="1" defaultTableStyle="TableStyleMedium2" defaultPivotStyle="PivotStyleLight16">
    <tableStyle name="Invisible" pivot="0" table="0" count="0" xr9:uid="{BDFCBA0C-0FAD-47E9-B8E0-311E6D44976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[Dashboard-2024.xlsx]Pivot Tables!PivotTable4</c:name>
    <c:fmtId val="6"/>
  </c:pivotSource>
  <c:chart>
    <c:autoTitleDeleted val="1"/>
    <c:pivotFmts>
      <c:pivotFmt>
        <c:idx val="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6"/>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7"/>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8"/>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9"/>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10"/>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11"/>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12"/>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13"/>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14"/>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15"/>
        <c:spPr>
          <a:pattFill prst="ltUpDiag">
            <a:fgClr>
              <a:schemeClr val="accent1"/>
            </a:fgClr>
            <a:bgClr>
              <a:schemeClr val="lt1"/>
            </a:bgClr>
          </a:pattFill>
          <a:ln w="34925" cap="rnd">
            <a:solidFill>
              <a:schemeClr val="lt1"/>
            </a:solidFill>
            <a:round/>
          </a:ln>
          <a:effectLst>
            <a:outerShdw dist="25400" dir="2700000" algn="tl" rotWithShape="0">
              <a:schemeClr val="accent1"/>
            </a:outerShdw>
          </a:effectLst>
        </c:spPr>
        <c:marker>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
      </c:pivotFmt>
      <c:pivotFmt>
        <c:idx val="16"/>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2611111111111113E-2"/>
              <c:y val="-0.1435185185185185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2611111111111113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8944444444444443E-2"/>
              <c:y val="-5.092592592592593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2611111111111211E-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5388888888888888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2611111111111211E-2"/>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2611111111111211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580927384076992E-2"/>
          <c:y val="2.5428331875182269E-2"/>
          <c:w val="0.87753018372703417"/>
          <c:h val="0.65560148731408574"/>
        </c:manualLayout>
      </c:layout>
      <c:lineChart>
        <c:grouping val="standard"/>
        <c:varyColors val="0"/>
        <c:ser>
          <c:idx val="0"/>
          <c:order val="0"/>
          <c:tx>
            <c:strRef>
              <c:f>'Pivot Tables'!$J$4</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Pt>
            <c:idx val="0"/>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1-EE2B-4A30-BF14-11390D2B258D}"/>
              </c:ext>
            </c:extLst>
          </c:dPt>
          <c:dPt>
            <c:idx val="1"/>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3-EE2B-4A30-BF14-11390D2B258D}"/>
              </c:ext>
            </c:extLst>
          </c:dPt>
          <c:dPt>
            <c:idx val="2"/>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5-EE2B-4A30-BF14-11390D2B258D}"/>
              </c:ext>
            </c:extLst>
          </c:dPt>
          <c:dPt>
            <c:idx val="3"/>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7-EE2B-4A30-BF14-11390D2B258D}"/>
              </c:ext>
            </c:extLst>
          </c:dPt>
          <c:dPt>
            <c:idx val="4"/>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9-EE2B-4A30-BF14-11390D2B258D}"/>
              </c:ext>
            </c:extLst>
          </c:dPt>
          <c:dPt>
            <c:idx val="5"/>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B-EE2B-4A30-BF14-11390D2B258D}"/>
              </c:ext>
            </c:extLst>
          </c:dPt>
          <c:dPt>
            <c:idx val="6"/>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D-EE2B-4A30-BF14-11390D2B258D}"/>
              </c:ext>
            </c:extLst>
          </c:dPt>
          <c:dLbls>
            <c:dLbl>
              <c:idx val="0"/>
              <c:layout>
                <c:manualLayout>
                  <c:x val="-4.2611111111111113E-2"/>
                  <c:y val="-0.1435185185185185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E2B-4A30-BF14-11390D2B258D}"/>
                </c:ext>
              </c:extLst>
            </c:dLbl>
            <c:dLbl>
              <c:idx val="1"/>
              <c:layout>
                <c:manualLayout>
                  <c:x val="-4.2611111111111113E-2"/>
                  <c:y val="-0.1296296296296296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E2B-4A30-BF14-11390D2B258D}"/>
                </c:ext>
              </c:extLst>
            </c:dLbl>
            <c:dLbl>
              <c:idx val="2"/>
              <c:layout>
                <c:manualLayout>
                  <c:x val="-4.8944444444444443E-2"/>
                  <c:y val="-5.09259259259259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E2B-4A30-BF14-11390D2B258D}"/>
                </c:ext>
              </c:extLst>
            </c:dLbl>
            <c:dLbl>
              <c:idx val="3"/>
              <c:layout>
                <c:manualLayout>
                  <c:x val="-4.2611111111111211E-2"/>
                  <c:y val="-0.1064814814814814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E2B-4A30-BF14-11390D2B258D}"/>
                </c:ext>
              </c:extLst>
            </c:dLbl>
            <c:dLbl>
              <c:idx val="4"/>
              <c:layout>
                <c:manualLayout>
                  <c:x val="-4.5388888888888888E-2"/>
                  <c:y val="-0.1157407407407407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E2B-4A30-BF14-11390D2B258D}"/>
                </c:ext>
              </c:extLst>
            </c:dLbl>
            <c:dLbl>
              <c:idx val="5"/>
              <c:layout>
                <c:manualLayout>
                  <c:x val="-4.2611111111111211E-2"/>
                  <c:y val="-7.40740740740741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E2B-4A30-BF14-11390D2B258D}"/>
                </c:ext>
              </c:extLst>
            </c:dLbl>
            <c:dLbl>
              <c:idx val="6"/>
              <c:layout>
                <c:manualLayout>
                  <c:x val="-4.2611111111111211E-2"/>
                  <c:y val="-9.25925925925925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EE2B-4A30-BF14-11390D2B258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Tables'!$I$5:$I$12</c:f>
              <c:strCache>
                <c:ptCount val="7"/>
                <c:pt idx="0">
                  <c:v>Action Figure</c:v>
                </c:pt>
                <c:pt idx="1">
                  <c:v>Blender</c:v>
                </c:pt>
                <c:pt idx="2">
                  <c:v>Moisturizer</c:v>
                </c:pt>
                <c:pt idx="3">
                  <c:v>Novel</c:v>
                </c:pt>
                <c:pt idx="4">
                  <c:v>Smartphone</c:v>
                </c:pt>
                <c:pt idx="5">
                  <c:v>Sneakers</c:v>
                </c:pt>
                <c:pt idx="6">
                  <c:v>Tent</c:v>
                </c:pt>
              </c:strCache>
            </c:strRef>
          </c:cat>
          <c:val>
            <c:numRef>
              <c:f>'Pivot Tables'!$J$5:$J$12</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E-EE2B-4A30-BF14-11390D2B258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06128224"/>
        <c:axId val="906115328"/>
      </c:lineChart>
      <c:catAx>
        <c:axId val="906128224"/>
        <c:scaling>
          <c:orientation val="minMax"/>
        </c:scaling>
        <c:delete val="0"/>
        <c:axPos val="b"/>
        <c:numFmt formatCode="General" sourceLinked="1"/>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906115328"/>
        <c:crosses val="autoZero"/>
        <c:auto val="1"/>
        <c:lblAlgn val="ctr"/>
        <c:lblOffset val="100"/>
        <c:noMultiLvlLbl val="0"/>
      </c:catAx>
      <c:valAx>
        <c:axId val="906115328"/>
        <c:scaling>
          <c:orientation val="minMax"/>
        </c:scaling>
        <c:delete val="1"/>
        <c:axPos val="l"/>
        <c:numFmt formatCode="General" sourceLinked="1"/>
        <c:majorTickMark val="out"/>
        <c:minorTickMark val="none"/>
        <c:tickLblPos val="nextTo"/>
        <c:crossAx val="90612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[Dashboard-2024.xlsx]Pivot Tables!PivotTable1</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222222222222221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1666666666666657"/>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1944444444444445"/>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1944455380577433"/>
              <c:y val="3.703703703703703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612489063867014"/>
                  <c:h val="9.2523330417031202E-2"/>
                </c:manualLayout>
              </c15:layout>
            </c:ext>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1666666666666657"/>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222222222222221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1944455380577433"/>
              <c:y val="3.703703703703703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612489063867014"/>
                  <c:h val="9.2523330417031202E-2"/>
                </c:manualLayout>
              </c15:layout>
            </c:ext>
          </c:extLst>
        </c:dLbl>
      </c:pivotFmt>
      <c:pivotFmt>
        <c:idx val="9"/>
        <c:spPr>
          <a:solidFill>
            <a:schemeClr val="accent1"/>
          </a:solidFill>
          <a:ln w="19050">
            <a:solidFill>
              <a:schemeClr val="lt1"/>
            </a:solidFill>
          </a:ln>
          <a:effectLst/>
        </c:spPr>
        <c:dLbl>
          <c:idx val="0"/>
          <c:layout>
            <c:manualLayout>
              <c:x val="-0.11944444444444445"/>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1666666666666657"/>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0.1222222222222221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0.11944455380577433"/>
              <c:y val="3.703703703703703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612489063867014"/>
                  <c:h val="9.2523330417031202E-2"/>
                </c:manualLayout>
              </c15:layout>
            </c:ext>
          </c:extLst>
        </c:dLbl>
      </c:pivotFmt>
      <c:pivotFmt>
        <c:idx val="14"/>
        <c:spPr>
          <a:solidFill>
            <a:schemeClr val="accent1"/>
          </a:solidFill>
          <a:ln w="19050">
            <a:solidFill>
              <a:schemeClr val="lt1"/>
            </a:solidFill>
          </a:ln>
          <a:effectLst/>
        </c:spPr>
        <c:dLbl>
          <c:idx val="0"/>
          <c:layout>
            <c:manualLayout>
              <c:x val="-0.11944444444444445"/>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790-414C-A5D2-621A6939B3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790-414C-A5D2-621A6939B3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790-414C-A5D2-621A6939B34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790-414C-A5D2-621A6939B342}"/>
              </c:ext>
            </c:extLst>
          </c:dPt>
          <c:dLbls>
            <c:dLbl>
              <c:idx val="0"/>
              <c:layout>
                <c:manualLayout>
                  <c:x val="0.11666666666666657"/>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790-414C-A5D2-621A6939B342}"/>
                </c:ext>
              </c:extLst>
            </c:dLbl>
            <c:dLbl>
              <c:idx val="1"/>
              <c:layout>
                <c:manualLayout>
                  <c:x val="0.12222222222222212"/>
                  <c:y val="-4.62962962962954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790-414C-A5D2-621A6939B342}"/>
                </c:ext>
              </c:extLst>
            </c:dLbl>
            <c:dLbl>
              <c:idx val="2"/>
              <c:layout>
                <c:manualLayout>
                  <c:x val="-0.11944455380577433"/>
                  <c:y val="3.703703703703703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612489063867014"/>
                      <c:h val="9.2523330417031202E-2"/>
                    </c:manualLayout>
                  </c15:layout>
                </c:ext>
                <c:ext xmlns:c16="http://schemas.microsoft.com/office/drawing/2014/chart" uri="{C3380CC4-5D6E-409C-BE32-E72D297353CC}">
                  <c16:uniqueId val="{00000005-A790-414C-A5D2-621A6939B342}"/>
                </c:ext>
              </c:extLst>
            </c:dLbl>
            <c:dLbl>
              <c:idx val="3"/>
              <c:layout>
                <c:manualLayout>
                  <c:x val="-0.11944444444444445"/>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790-414C-A5D2-621A6939B34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_("$"* #,##0_);_("$"* \(#,##0\);_("$"* "-"??_);_(@_)</c:formatCode>
                <c:ptCount val="4"/>
                <c:pt idx="0">
                  <c:v>3534400</c:v>
                </c:pt>
                <c:pt idx="1">
                  <c:v>2661400</c:v>
                </c:pt>
                <c:pt idx="2">
                  <c:v>2870600</c:v>
                </c:pt>
                <c:pt idx="3">
                  <c:v>3878100</c:v>
                </c:pt>
              </c:numCache>
            </c:numRef>
          </c:val>
          <c:extLst>
            <c:ext xmlns:c16="http://schemas.microsoft.com/office/drawing/2014/chart" uri="{C3380CC4-5D6E-409C-BE32-E72D297353CC}">
              <c16:uniqueId val="{00000008-A790-414C-A5D2-621A6939B342}"/>
            </c:ext>
          </c:extLst>
        </c:ser>
        <c:dLbls>
          <c:showLegendKey val="0"/>
          <c:showVal val="1"/>
          <c:showCatName val="0"/>
          <c:showSerName val="0"/>
          <c:showPercent val="0"/>
          <c:showBubbleSize val="0"/>
          <c:showLeaderLines val="1"/>
        </c:dLbls>
        <c:firstSliceAng val="0"/>
        <c:holeSize val="49"/>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[Dashboard-2024.xlsx]Pivot Tables!PivotTable5</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63889839280827"/>
          <c:y val="5.2088615524122583E-2"/>
          <c:w val="0.82018586830700757"/>
          <c:h val="0.89582276895175483"/>
        </c:manualLayout>
      </c:layout>
      <c:barChart>
        <c:barDir val="bar"/>
        <c:grouping val="clustered"/>
        <c:varyColors val="0"/>
        <c:ser>
          <c:idx val="0"/>
          <c:order val="0"/>
          <c:tx>
            <c:strRef>
              <c:f>'Pivot Tables'!$B$17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Tables'!$A$18:$A$25</c:f>
              <c:strCache>
                <c:ptCount val="7"/>
                <c:pt idx="0">
                  <c:v>Action Figure</c:v>
                </c:pt>
                <c:pt idx="1">
                  <c:v>Blender</c:v>
                </c:pt>
                <c:pt idx="2">
                  <c:v>Moisturizer</c:v>
                </c:pt>
                <c:pt idx="3">
                  <c:v>Novel</c:v>
                </c:pt>
                <c:pt idx="4">
                  <c:v>Smartphone</c:v>
                </c:pt>
                <c:pt idx="5">
                  <c:v>Sneakers</c:v>
                </c:pt>
                <c:pt idx="6">
                  <c:v>Tent</c:v>
                </c:pt>
              </c:strCache>
            </c:strRef>
          </c:cat>
          <c:val>
            <c:numRef>
              <c:f>'Pivot Tables'!$B$18:$B$25</c:f>
              <c:numCache>
                <c:formatCode>_("$"* #,##0_);_("$"* \(#,##0\);_("$"* "-"??_);_(@_)</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2AE5-4ED1-B823-00A5730CD9BA}"/>
            </c:ext>
          </c:extLst>
        </c:ser>
        <c:dLbls>
          <c:dLblPos val="ctr"/>
          <c:showLegendKey val="0"/>
          <c:showVal val="1"/>
          <c:showCatName val="0"/>
          <c:showSerName val="0"/>
          <c:showPercent val="0"/>
          <c:showBubbleSize val="0"/>
        </c:dLbls>
        <c:gapWidth val="52"/>
        <c:axId val="906126976"/>
        <c:axId val="906122816"/>
      </c:barChart>
      <c:catAx>
        <c:axId val="9061269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122816"/>
        <c:crosses val="autoZero"/>
        <c:auto val="1"/>
        <c:lblAlgn val="ctr"/>
        <c:lblOffset val="100"/>
        <c:noMultiLvlLbl val="0"/>
      </c:catAx>
      <c:valAx>
        <c:axId val="906122816"/>
        <c:scaling>
          <c:orientation val="minMax"/>
        </c:scaling>
        <c:delete val="1"/>
        <c:axPos val="b"/>
        <c:numFmt formatCode="_(&quot;$&quot;* #,##0_);_(&quot;$&quot;* \(#,##0\);_(&quot;$&quot;* &quot;-&quot;??_);_(@_)" sourceLinked="1"/>
        <c:majorTickMark val="out"/>
        <c:minorTickMark val="none"/>
        <c:tickLblPos val="nextTo"/>
        <c:crossAx val="90612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[Dashboard-2024.xlsx]Pivot Tables!PivotTable3</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9444444444444445E-2"/>
              <c:y val="1.388888888888884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5.5555555555556061E-3"/>
              <c:y val="1.851851851851847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layout>
            <c:manualLayout>
              <c:x val="-5.5555555555556061E-3"/>
              <c:y val="1.851851851851847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layout>
            <c:manualLayout>
              <c:x val="1.9444444444444445E-2"/>
              <c:y val="1.388888888888884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layout>
            <c:manualLayout>
              <c:x val="-5.5555555555556061E-3"/>
              <c:y val="1.851851851851847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1.9444444444444445E-2"/>
              <c:y val="1.388888888888884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Tables'!$F$3</c:f>
              <c:strCache>
                <c:ptCount val="1"/>
                <c:pt idx="0">
                  <c:v>Total</c:v>
                </c:pt>
              </c:strCache>
            </c:strRef>
          </c:tx>
          <c:spPr>
            <a:solidFill>
              <a:schemeClr val="accent1"/>
            </a:solidFill>
            <a:ln>
              <a:noFill/>
            </a:ln>
            <a:effectLst/>
          </c:spPr>
          <c:invertIfNegative val="0"/>
          <c:dPt>
            <c:idx val="3"/>
            <c:invertIfNegative val="0"/>
            <c:bubble3D val="0"/>
            <c:spPr>
              <a:solidFill>
                <a:schemeClr val="accent1"/>
              </a:solidFill>
              <a:ln>
                <a:noFill/>
              </a:ln>
              <a:effectLst/>
            </c:spPr>
            <c:extLst>
              <c:ext xmlns:c16="http://schemas.microsoft.com/office/drawing/2014/chart" uri="{C3380CC4-5D6E-409C-BE32-E72D297353CC}">
                <c16:uniqueId val="{00000001-8E9A-47B0-937E-7ECC50C32A98}"/>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3-8E9A-47B0-937E-7ECC50C32A98}"/>
              </c:ext>
            </c:extLst>
          </c:dPt>
          <c:dLbls>
            <c:dLbl>
              <c:idx val="3"/>
              <c:layout>
                <c:manualLayout>
                  <c:x val="-5.5555555555556061E-3"/>
                  <c:y val="1.85185185185184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E9A-47B0-937E-7ECC50C32A98}"/>
                </c:ext>
              </c:extLst>
            </c:dLbl>
            <c:dLbl>
              <c:idx val="4"/>
              <c:layout>
                <c:manualLayout>
                  <c:x val="1.9444444444444445E-2"/>
                  <c:y val="1.38888888888888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E9A-47B0-937E-7ECC50C32A9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Tables'!$E$4:$E$14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Tables'!$F$4:$F$14</c:f>
              <c:numCache>
                <c:formatCode>_("$"* #,##0_);_("$"* \(#,##0\);_("$"* "-"??_);_(@_)</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4-8E9A-47B0-937E-7ECC50C32A98}"/>
            </c:ext>
          </c:extLst>
        </c:ser>
        <c:dLbls>
          <c:showLegendKey val="0"/>
          <c:showVal val="1"/>
          <c:showCatName val="0"/>
          <c:showSerName val="0"/>
          <c:showPercent val="0"/>
          <c:showBubbleSize val="0"/>
        </c:dLbls>
        <c:gapWidth val="80"/>
        <c:overlap val="-27"/>
        <c:axId val="899578864"/>
        <c:axId val="899583024"/>
      </c:barChart>
      <c:catAx>
        <c:axId val="89957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83024"/>
        <c:crosses val="autoZero"/>
        <c:auto val="1"/>
        <c:lblAlgn val="ctr"/>
        <c:lblOffset val="100"/>
        <c:noMultiLvlLbl val="0"/>
      </c:catAx>
      <c:valAx>
        <c:axId val="899583024"/>
        <c:scaling>
          <c:orientation val="minMax"/>
        </c:scaling>
        <c:delete val="1"/>
        <c:axPos val="l"/>
        <c:numFmt formatCode="_(&quot;$&quot;* #,##0_);_(&quot;$&quot;* \(#,##0\);_(&quot;$&quot;* &quot;-&quot;??_);_(@_)" sourceLinked="1"/>
        <c:majorTickMark val="none"/>
        <c:minorTickMark val="none"/>
        <c:tickLblPos val="nextTo"/>
        <c:crossAx val="89957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[Dashboard-2024.xlsx]Pivot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region</a:t>
            </a:r>
          </a:p>
        </c:rich>
      </c:tx>
      <c:layout>
        <c:manualLayout>
          <c:xMode val="edge"/>
          <c:yMode val="edge"/>
          <c:x val="0.2992290026246718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2222222222222212"/>
              <c:y val="-4.6296296296295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1666666666666657"/>
              <c:y val="-3.70370370370370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1944444444444445"/>
              <c:y val="-6.9444444444444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1944455380577433"/>
              <c:y val="3.703703703703703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612489063867014"/>
                  <c:h val="9.2523330417031202E-2"/>
                </c:manualLayout>
              </c15:layout>
            </c:ext>
          </c:extLst>
        </c:dLbl>
      </c:pivotFmt>
    </c:pivotFmts>
    <c:plotArea>
      <c:layout/>
      <c:doughnutChart>
        <c:varyColors val="1"/>
        <c:ser>
          <c:idx val="0"/>
          <c:order val="0"/>
          <c:tx>
            <c:strRef>
              <c:f>'Pivot Tables'!$B$3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F744-4EDE-8F58-9C5336648AF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F744-4EDE-8F58-9C5336648AF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44-4EDE-8F58-9C5336648AF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4-F744-4EDE-8F58-9C5336648AFE}"/>
              </c:ext>
            </c:extLst>
          </c:dPt>
          <c:dLbls>
            <c:dLbl>
              <c:idx val="0"/>
              <c:layout>
                <c:manualLayout>
                  <c:x val="0.11666666666666657"/>
                  <c:y val="-3.703703703703703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44-4EDE-8F58-9C5336648AFE}"/>
                </c:ext>
              </c:extLst>
            </c:dLbl>
            <c:dLbl>
              <c:idx val="1"/>
              <c:layout>
                <c:manualLayout>
                  <c:x val="0.12222222222222212"/>
                  <c:y val="-4.629629629629544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744-4EDE-8F58-9C5336648AFE}"/>
                </c:ext>
              </c:extLst>
            </c:dLbl>
            <c:dLbl>
              <c:idx val="2"/>
              <c:layout>
                <c:manualLayout>
                  <c:x val="-0.11944455380577433"/>
                  <c:y val="3.703703703703703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612489063867014"/>
                      <c:h val="9.2523330417031202E-2"/>
                    </c:manualLayout>
                  </c15:layout>
                </c:ext>
                <c:ext xmlns:c16="http://schemas.microsoft.com/office/drawing/2014/chart" uri="{C3380CC4-5D6E-409C-BE32-E72D297353CC}">
                  <c16:uniqueId val="{00000005-F744-4EDE-8F58-9C5336648AFE}"/>
                </c:ext>
              </c:extLst>
            </c:dLbl>
            <c:dLbl>
              <c:idx val="3"/>
              <c:layout>
                <c:manualLayout>
                  <c:x val="-0.11944444444444445"/>
                  <c:y val="-6.94444444444444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744-4EDE-8F58-9C5336648A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Tables'!$A$4:$A$8</c:f>
              <c:strCache>
                <c:ptCount val="4"/>
                <c:pt idx="0">
                  <c:v>East</c:v>
                </c:pt>
                <c:pt idx="1">
                  <c:v>North</c:v>
                </c:pt>
                <c:pt idx="2">
                  <c:v>South</c:v>
                </c:pt>
                <c:pt idx="3">
                  <c:v>West</c:v>
                </c:pt>
              </c:strCache>
            </c:strRef>
          </c:cat>
          <c:val>
            <c:numRef>
              <c:f>'Pivot Tables'!$B$4:$B$8</c:f>
              <c:numCache>
                <c:formatCode>_("$"* #,##0_);_("$"* \(#,##0\);_("$"* "-"??_);_(@_)</c:formatCode>
                <c:ptCount val="4"/>
                <c:pt idx="0">
                  <c:v>3534400</c:v>
                </c:pt>
                <c:pt idx="1">
                  <c:v>2661400</c:v>
                </c:pt>
                <c:pt idx="2">
                  <c:v>2870600</c:v>
                </c:pt>
                <c:pt idx="3">
                  <c:v>3878100</c:v>
                </c:pt>
              </c:numCache>
            </c:numRef>
          </c:val>
          <c:extLst>
            <c:ext xmlns:c16="http://schemas.microsoft.com/office/drawing/2014/chart" uri="{C3380CC4-5D6E-409C-BE32-E72D297353CC}">
              <c16:uniqueId val="{00000000-F744-4EDE-8F58-9C5336648AFE}"/>
            </c:ext>
          </c:extLst>
        </c:ser>
        <c:dLbls>
          <c:showLegendKey val="0"/>
          <c:showVal val="1"/>
          <c:showCatName val="0"/>
          <c:showSerName val="0"/>
          <c:showPercent val="0"/>
          <c:showBubbleSize val="0"/>
          <c:showLeaderLines val="1"/>
        </c:dLbls>
        <c:firstSliceAng val="0"/>
        <c:holeSize val="49"/>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[Dashboard-2024.xlsx]Pivot Tables!PivotTable5</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bar"/>
        <c:grouping val="clustered"/>
        <c:varyColors val="0"/>
        <c:ser>
          <c:idx val="0"/>
          <c:order val="0"/>
          <c:tx>
            <c:strRef>
              <c:f>'Pivot Tables'!$B$17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Tables'!$A$18:$A$25</c:f>
              <c:strCache>
                <c:ptCount val="7"/>
                <c:pt idx="0">
                  <c:v>Action Figure</c:v>
                </c:pt>
                <c:pt idx="1">
                  <c:v>Blender</c:v>
                </c:pt>
                <c:pt idx="2">
                  <c:v>Moisturizer</c:v>
                </c:pt>
                <c:pt idx="3">
                  <c:v>Novel</c:v>
                </c:pt>
                <c:pt idx="4">
                  <c:v>Smartphone</c:v>
                </c:pt>
                <c:pt idx="5">
                  <c:v>Sneakers</c:v>
                </c:pt>
                <c:pt idx="6">
                  <c:v>Tent</c:v>
                </c:pt>
              </c:strCache>
            </c:strRef>
          </c:cat>
          <c:val>
            <c:numRef>
              <c:f>'Pivot Tables'!$B$18:$B$25</c:f>
              <c:numCache>
                <c:formatCode>_("$"* #,##0_);_("$"* \(#,##0\);_("$"* "-"??_);_(@_)</c:formatCode>
                <c:ptCount val="7"/>
                <c:pt idx="0">
                  <c:v>547200</c:v>
                </c:pt>
                <c:pt idx="1">
                  <c:v>2222500</c:v>
                </c:pt>
                <c:pt idx="2">
                  <c:v>706800</c:v>
                </c:pt>
                <c:pt idx="3">
                  <c:v>898000</c:v>
                </c:pt>
                <c:pt idx="4">
                  <c:v>2350000</c:v>
                </c:pt>
                <c:pt idx="5">
                  <c:v>3196000</c:v>
                </c:pt>
                <c:pt idx="6">
                  <c:v>3024000</c:v>
                </c:pt>
              </c:numCache>
            </c:numRef>
          </c:val>
          <c:extLst>
            <c:ext xmlns:c16="http://schemas.microsoft.com/office/drawing/2014/chart" uri="{C3380CC4-5D6E-409C-BE32-E72D297353CC}">
              <c16:uniqueId val="{00000000-84AF-4017-857A-DA8444473836}"/>
            </c:ext>
          </c:extLst>
        </c:ser>
        <c:dLbls>
          <c:dLblPos val="ctr"/>
          <c:showLegendKey val="0"/>
          <c:showVal val="1"/>
          <c:showCatName val="0"/>
          <c:showSerName val="0"/>
          <c:showPercent val="0"/>
          <c:showBubbleSize val="0"/>
        </c:dLbls>
        <c:gapWidth val="52"/>
        <c:axId val="906126976"/>
        <c:axId val="906122816"/>
      </c:barChart>
      <c:catAx>
        <c:axId val="9061269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122816"/>
        <c:crosses val="autoZero"/>
        <c:auto val="1"/>
        <c:lblAlgn val="ctr"/>
        <c:lblOffset val="100"/>
        <c:noMultiLvlLbl val="0"/>
      </c:catAx>
      <c:valAx>
        <c:axId val="906122816"/>
        <c:scaling>
          <c:orientation val="minMax"/>
        </c:scaling>
        <c:delete val="1"/>
        <c:axPos val="b"/>
        <c:numFmt formatCode="_(&quot;$&quot;* #,##0_);_(&quot;$&quot;* \(#,##0\);_(&quot;$&quot;* &quot;-&quot;??_);_(@_)" sourceLinked="1"/>
        <c:majorTickMark val="out"/>
        <c:minorTickMark val="none"/>
        <c:tickLblPos val="nextTo"/>
        <c:crossAx val="90612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[Dashboard-2024.xlsx]Pivot Tables!PivotTable3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dLbl>
          <c:idx val="0"/>
          <c:layout>
            <c:manualLayout>
              <c:x val="1.9444444444444445E-2"/>
              <c:y val="1.388888888888884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dLbl>
          <c:idx val="0"/>
          <c:layout>
            <c:manualLayout>
              <c:x val="-5.5555555555556061E-3"/>
              <c:y val="1.8518518518518476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Tables'!$F$3</c:f>
              <c:strCache>
                <c:ptCount val="1"/>
                <c:pt idx="0">
                  <c:v>Total</c:v>
                </c:pt>
              </c:strCache>
            </c:strRef>
          </c:tx>
          <c:spPr>
            <a:solidFill>
              <a:schemeClr val="accent1"/>
            </a:solidFill>
            <a:ln>
              <a:noFill/>
            </a:ln>
            <a:effectLst/>
          </c:spPr>
          <c:invertIfNegative val="0"/>
          <c:dPt>
            <c:idx val="3"/>
            <c:invertIfNegative val="0"/>
            <c:bubble3D val="0"/>
            <c:spPr>
              <a:solidFill>
                <a:schemeClr val="accent1"/>
              </a:solidFill>
              <a:ln>
                <a:noFill/>
              </a:ln>
              <a:effectLst/>
            </c:spPr>
            <c:extLst>
              <c:ext xmlns:c16="http://schemas.microsoft.com/office/drawing/2014/chart" uri="{C3380CC4-5D6E-409C-BE32-E72D297353CC}">
                <c16:uniqueId val="{00000003-B5B5-4600-B41C-A2675C3A8192}"/>
              </c:ext>
            </c:extLst>
          </c:dPt>
          <c:dPt>
            <c:idx val="4"/>
            <c:invertIfNegative val="0"/>
            <c:bubble3D val="0"/>
            <c:spPr>
              <a:solidFill>
                <a:schemeClr val="accent1"/>
              </a:solidFill>
              <a:ln>
                <a:noFill/>
              </a:ln>
              <a:effectLst/>
            </c:spPr>
            <c:extLst>
              <c:ext xmlns:c16="http://schemas.microsoft.com/office/drawing/2014/chart" uri="{C3380CC4-5D6E-409C-BE32-E72D297353CC}">
                <c16:uniqueId val="{00000002-B5B5-4600-B41C-A2675C3A8192}"/>
              </c:ext>
            </c:extLst>
          </c:dPt>
          <c:dLbls>
            <c:dLbl>
              <c:idx val="3"/>
              <c:layout>
                <c:manualLayout>
                  <c:x val="-5.5555555555556061E-3"/>
                  <c:y val="1.851851851851847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5B5-4600-B41C-A2675C3A8192}"/>
                </c:ext>
              </c:extLst>
            </c:dLbl>
            <c:dLbl>
              <c:idx val="4"/>
              <c:layout>
                <c:manualLayout>
                  <c:x val="1.9444444444444445E-2"/>
                  <c:y val="1.388888888888884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5B5-4600-B41C-A2675C3A819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Tables'!$E$4:$E$14</c:f>
              <c:strCache>
                <c:ptCount val="10"/>
                <c:pt idx="0">
                  <c:v>Andrew</c:v>
                </c:pt>
                <c:pt idx="1">
                  <c:v>Anna</c:v>
                </c:pt>
                <c:pt idx="2">
                  <c:v>Cameron</c:v>
                </c:pt>
                <c:pt idx="3">
                  <c:v>Carolyn</c:v>
                </c:pt>
                <c:pt idx="4">
                  <c:v>Connor</c:v>
                </c:pt>
                <c:pt idx="5">
                  <c:v>Ella</c:v>
                </c:pt>
                <c:pt idx="6">
                  <c:v>Grace</c:v>
                </c:pt>
                <c:pt idx="7">
                  <c:v>Megan</c:v>
                </c:pt>
                <c:pt idx="8">
                  <c:v>Nicholas</c:v>
                </c:pt>
                <c:pt idx="9">
                  <c:v>Virginia</c:v>
                </c:pt>
              </c:strCache>
            </c:strRef>
          </c:cat>
          <c:val>
            <c:numRef>
              <c:f>'Pivot Tables'!$F$4:$F$14</c:f>
              <c:numCache>
                <c:formatCode>_("$"* #,##0_);_("$"* \(#,##0\);_("$"* "-"??_);_(@_)</c:formatCode>
                <c:ptCount val="10"/>
                <c:pt idx="0">
                  <c:v>1591600</c:v>
                </c:pt>
                <c:pt idx="1">
                  <c:v>677600</c:v>
                </c:pt>
                <c:pt idx="2">
                  <c:v>1957000</c:v>
                </c:pt>
                <c:pt idx="3">
                  <c:v>1661400</c:v>
                </c:pt>
                <c:pt idx="4">
                  <c:v>1741200</c:v>
                </c:pt>
                <c:pt idx="5">
                  <c:v>1110000</c:v>
                </c:pt>
                <c:pt idx="6">
                  <c:v>1777400</c:v>
                </c:pt>
                <c:pt idx="7">
                  <c:v>1065400</c:v>
                </c:pt>
                <c:pt idx="8">
                  <c:v>784400</c:v>
                </c:pt>
                <c:pt idx="9">
                  <c:v>578500</c:v>
                </c:pt>
              </c:numCache>
            </c:numRef>
          </c:val>
          <c:extLst>
            <c:ext xmlns:c16="http://schemas.microsoft.com/office/drawing/2014/chart" uri="{C3380CC4-5D6E-409C-BE32-E72D297353CC}">
              <c16:uniqueId val="{00000000-B5B5-4600-B41C-A2675C3A8192}"/>
            </c:ext>
          </c:extLst>
        </c:ser>
        <c:dLbls>
          <c:showLegendKey val="0"/>
          <c:showVal val="1"/>
          <c:showCatName val="0"/>
          <c:showSerName val="0"/>
          <c:showPercent val="0"/>
          <c:showBubbleSize val="0"/>
        </c:dLbls>
        <c:gapWidth val="80"/>
        <c:overlap val="-27"/>
        <c:axId val="899578864"/>
        <c:axId val="899583024"/>
      </c:barChart>
      <c:catAx>
        <c:axId val="899578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583024"/>
        <c:crosses val="autoZero"/>
        <c:auto val="1"/>
        <c:lblAlgn val="ctr"/>
        <c:lblOffset val="100"/>
        <c:noMultiLvlLbl val="0"/>
      </c:catAx>
      <c:valAx>
        <c:axId val="899583024"/>
        <c:scaling>
          <c:orientation val="minMax"/>
        </c:scaling>
        <c:delete val="1"/>
        <c:axPos val="l"/>
        <c:numFmt formatCode="_(&quot;$&quot;* #,##0_);_(&quot;$&quot;* \(#,##0\);_(&quot;$&quot;* &quot;-&quot;??_);_(@_)" sourceLinked="1"/>
        <c:majorTickMark val="none"/>
        <c:minorTickMark val="none"/>
        <c:tickLblPos val="nextTo"/>
        <c:crossAx val="8995788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[Dashboard-2024.xlsx]Pivot Tables!PivotTable4</c:name>
    <c:fmtId val="4"/>
  </c:pivotSource>
  <c:chart>
    <c:autoTitleDeleted val="1"/>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2611111111111113E-2"/>
              <c:y val="-0.1296296296296296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8944444444444443E-2"/>
              <c:y val="-5.092592592592593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2611111111111211E-2"/>
              <c:y val="-0.1064814814814814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5388888888888888E-2"/>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2611111111111211E-2"/>
              <c:y val="-7.4074074074074112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2611111111111211E-2"/>
              <c:y val="-9.259259259259258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4.2611111111111113E-2"/>
              <c:y val="-0.1435185185185185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580927384076992E-2"/>
          <c:y val="2.5428331875182269E-2"/>
          <c:w val="0.87753018372703417"/>
          <c:h val="0.65560148731408574"/>
        </c:manualLayout>
      </c:layout>
      <c:lineChart>
        <c:grouping val="standard"/>
        <c:varyColors val="0"/>
        <c:ser>
          <c:idx val="0"/>
          <c:order val="0"/>
          <c:tx>
            <c:strRef>
              <c:f>'Pivot Tables'!$J$4</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Pt>
            <c:idx val="0"/>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8-352C-44E6-951F-EBBB49B9D09D}"/>
              </c:ext>
            </c:extLst>
          </c:dPt>
          <c:dPt>
            <c:idx val="1"/>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2-352C-44E6-951F-EBBB49B9D09D}"/>
              </c:ext>
            </c:extLst>
          </c:dPt>
          <c:dPt>
            <c:idx val="2"/>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3-352C-44E6-951F-EBBB49B9D09D}"/>
              </c:ext>
            </c:extLst>
          </c:dPt>
          <c:dPt>
            <c:idx val="3"/>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4-352C-44E6-951F-EBBB49B9D09D}"/>
              </c:ext>
            </c:extLst>
          </c:dPt>
          <c:dPt>
            <c:idx val="4"/>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5-352C-44E6-951F-EBBB49B9D09D}"/>
              </c:ext>
            </c:extLst>
          </c:dPt>
          <c:dPt>
            <c:idx val="5"/>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6-352C-44E6-951F-EBBB49B9D09D}"/>
              </c:ext>
            </c:extLst>
          </c:dPt>
          <c:dPt>
            <c:idx val="6"/>
            <c:marker>
              <c:symbol val="circle"/>
              <c:size val="5"/>
              <c:spPr>
                <a:solidFill>
                  <a:schemeClr val="accent1"/>
                </a:solidFill>
                <a:ln w="22225">
                  <a:solidFill>
                    <a:schemeClr val="lt1"/>
                  </a:solidFill>
                  <a:round/>
                </a:ln>
                <a:effectLst/>
              </c:spPr>
            </c:marker>
            <c:bubble3D val="0"/>
            <c:spPr>
              <a:ln w="34925" cap="rnd">
                <a:solidFill>
                  <a:schemeClr val="lt1"/>
                </a:solidFill>
                <a:round/>
              </a:ln>
              <a:effectLst>
                <a:outerShdw dist="25400" dir="2700000" algn="tl" rotWithShape="0">
                  <a:schemeClr val="accent1"/>
                </a:outerShdw>
              </a:effectLst>
            </c:spPr>
            <c:extLst>
              <c:ext xmlns:c16="http://schemas.microsoft.com/office/drawing/2014/chart" uri="{C3380CC4-5D6E-409C-BE32-E72D297353CC}">
                <c16:uniqueId val="{00000007-352C-44E6-951F-EBBB49B9D09D}"/>
              </c:ext>
            </c:extLst>
          </c:dPt>
          <c:dLbls>
            <c:dLbl>
              <c:idx val="0"/>
              <c:layout>
                <c:manualLayout>
                  <c:x val="-4.2611111111111113E-2"/>
                  <c:y val="-0.14351851851851857"/>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52C-44E6-951F-EBBB49B9D09D}"/>
                </c:ext>
              </c:extLst>
            </c:dLbl>
            <c:dLbl>
              <c:idx val="1"/>
              <c:layout>
                <c:manualLayout>
                  <c:x val="-4.2611111111111113E-2"/>
                  <c:y val="-0.1296296296296296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52C-44E6-951F-EBBB49B9D09D}"/>
                </c:ext>
              </c:extLst>
            </c:dLbl>
            <c:dLbl>
              <c:idx val="2"/>
              <c:layout>
                <c:manualLayout>
                  <c:x val="-4.8944444444444443E-2"/>
                  <c:y val="-5.092592592592593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52C-44E6-951F-EBBB49B9D09D}"/>
                </c:ext>
              </c:extLst>
            </c:dLbl>
            <c:dLbl>
              <c:idx val="3"/>
              <c:layout>
                <c:manualLayout>
                  <c:x val="-4.2611111111111211E-2"/>
                  <c:y val="-0.10648148148148148"/>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52C-44E6-951F-EBBB49B9D09D}"/>
                </c:ext>
              </c:extLst>
            </c:dLbl>
            <c:dLbl>
              <c:idx val="4"/>
              <c:layout>
                <c:manualLayout>
                  <c:x val="-4.5388888888888888E-2"/>
                  <c:y val="-0.11574074074074074"/>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52C-44E6-951F-EBBB49B9D09D}"/>
                </c:ext>
              </c:extLst>
            </c:dLbl>
            <c:dLbl>
              <c:idx val="5"/>
              <c:layout>
                <c:manualLayout>
                  <c:x val="-4.2611111111111211E-2"/>
                  <c:y val="-7.407407407407411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52C-44E6-951F-EBBB49B9D09D}"/>
                </c:ext>
              </c:extLst>
            </c:dLbl>
            <c:dLbl>
              <c:idx val="6"/>
              <c:layout>
                <c:manualLayout>
                  <c:x val="-4.2611111111111211E-2"/>
                  <c:y val="-9.25925925925925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52C-44E6-951F-EBBB49B9D09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Tables'!$I$5:$I$12</c:f>
              <c:strCache>
                <c:ptCount val="7"/>
                <c:pt idx="0">
                  <c:v>Action Figure</c:v>
                </c:pt>
                <c:pt idx="1">
                  <c:v>Blender</c:v>
                </c:pt>
                <c:pt idx="2">
                  <c:v>Moisturizer</c:v>
                </c:pt>
                <c:pt idx="3">
                  <c:v>Novel</c:v>
                </c:pt>
                <c:pt idx="4">
                  <c:v>Smartphone</c:v>
                </c:pt>
                <c:pt idx="5">
                  <c:v>Sneakers</c:v>
                </c:pt>
                <c:pt idx="6">
                  <c:v>Tent</c:v>
                </c:pt>
              </c:strCache>
            </c:strRef>
          </c:cat>
          <c:val>
            <c:numRef>
              <c:f>'Pivot Tables'!$J$5:$J$12</c:f>
              <c:numCache>
                <c:formatCode>General</c:formatCode>
                <c:ptCount val="7"/>
                <c:pt idx="0">
                  <c:v>456</c:v>
                </c:pt>
                <c:pt idx="1">
                  <c:v>635</c:v>
                </c:pt>
                <c:pt idx="2">
                  <c:v>1178</c:v>
                </c:pt>
                <c:pt idx="3">
                  <c:v>898</c:v>
                </c:pt>
                <c:pt idx="4">
                  <c:v>235</c:v>
                </c:pt>
                <c:pt idx="5">
                  <c:v>799</c:v>
                </c:pt>
                <c:pt idx="6">
                  <c:v>504</c:v>
                </c:pt>
              </c:numCache>
            </c:numRef>
          </c:val>
          <c:smooth val="0"/>
          <c:extLst>
            <c:ext xmlns:c16="http://schemas.microsoft.com/office/drawing/2014/chart" uri="{C3380CC4-5D6E-409C-BE32-E72D297353CC}">
              <c16:uniqueId val="{00000000-352C-44E6-951F-EBBB49B9D09D}"/>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906128224"/>
        <c:axId val="906115328"/>
      </c:lineChart>
      <c:catAx>
        <c:axId val="906128224"/>
        <c:scaling>
          <c:orientation val="minMax"/>
        </c:scaling>
        <c:delete val="0"/>
        <c:axPos val="b"/>
        <c:numFmt formatCode="General" sourceLinked="1"/>
        <c:majorTickMark val="out"/>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906115328"/>
        <c:crosses val="autoZero"/>
        <c:auto val="1"/>
        <c:lblAlgn val="ctr"/>
        <c:lblOffset val="100"/>
        <c:noMultiLvlLbl val="0"/>
      </c:catAx>
      <c:valAx>
        <c:axId val="906115328"/>
        <c:scaling>
          <c:orientation val="minMax"/>
        </c:scaling>
        <c:delete val="1"/>
        <c:axPos val="l"/>
        <c:numFmt formatCode="General" sourceLinked="1"/>
        <c:majorTickMark val="out"/>
        <c:minorTickMark val="none"/>
        <c:tickLblPos val="nextTo"/>
        <c:crossAx val="9061282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4.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3.xml"/><Relationship Id="rId5" Type="http://schemas.openxmlformats.org/officeDocument/2006/relationships/image" Target="../media/image5.png"/><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57150</xdr:rowOff>
    </xdr:from>
    <xdr:to>
      <xdr:col>18</xdr:col>
      <xdr:colOff>27214</xdr:colOff>
      <xdr:row>5</xdr:row>
      <xdr:rowOff>123825</xdr:rowOff>
    </xdr:to>
    <xdr:sp macro="" textlink="">
      <xdr:nvSpPr>
        <xdr:cNvPr id="3" name="Rectangle: Rounded Corners 2">
          <a:extLst>
            <a:ext uri="{FF2B5EF4-FFF2-40B4-BE49-F238E27FC236}">
              <a16:creationId xmlns:a16="http://schemas.microsoft.com/office/drawing/2014/main" id="{6881B5CC-8125-4E85-AAB8-4FCE3068DA33}"/>
            </a:ext>
          </a:extLst>
        </xdr:cNvPr>
        <xdr:cNvSpPr/>
      </xdr:nvSpPr>
      <xdr:spPr>
        <a:xfrm>
          <a:off x="38100" y="57150"/>
          <a:ext cx="12235543" cy="951139"/>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47626</xdr:colOff>
      <xdr:row>6</xdr:row>
      <xdr:rowOff>142875</xdr:rowOff>
    </xdr:from>
    <xdr:to>
      <xdr:col>4</xdr:col>
      <xdr:colOff>542925</xdr:colOff>
      <xdr:row>12</xdr:row>
      <xdr:rowOff>57150</xdr:rowOff>
    </xdr:to>
    <xdr:grpSp>
      <xdr:nvGrpSpPr>
        <xdr:cNvPr id="14" name="Group 13">
          <a:extLst>
            <a:ext uri="{FF2B5EF4-FFF2-40B4-BE49-F238E27FC236}">
              <a16:creationId xmlns:a16="http://schemas.microsoft.com/office/drawing/2014/main" id="{775354A5-81B1-4CB9-99DD-23B415E36998}"/>
            </a:ext>
          </a:extLst>
        </xdr:cNvPr>
        <xdr:cNvGrpSpPr/>
      </xdr:nvGrpSpPr>
      <xdr:grpSpPr>
        <a:xfrm>
          <a:off x="47626" y="1204232"/>
          <a:ext cx="3216728" cy="975632"/>
          <a:chOff x="47625" y="1228725"/>
          <a:chExt cx="3467099" cy="1000125"/>
        </a:xfrm>
      </xdr:grpSpPr>
      <xdr:sp macro="" textlink="">
        <xdr:nvSpPr>
          <xdr:cNvPr id="4" name="Rectangle: Rounded Corners 3">
            <a:extLst>
              <a:ext uri="{FF2B5EF4-FFF2-40B4-BE49-F238E27FC236}">
                <a16:creationId xmlns:a16="http://schemas.microsoft.com/office/drawing/2014/main" id="{B1B3E653-2FD6-4F24-8E42-AA9AAF9F9D73}"/>
              </a:ext>
            </a:extLst>
          </xdr:cNvPr>
          <xdr:cNvSpPr/>
        </xdr:nvSpPr>
        <xdr:spPr>
          <a:xfrm>
            <a:off x="76200" y="1257300"/>
            <a:ext cx="3438524" cy="9715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2" name="Group 11">
            <a:extLst>
              <a:ext uri="{FF2B5EF4-FFF2-40B4-BE49-F238E27FC236}">
                <a16:creationId xmlns:a16="http://schemas.microsoft.com/office/drawing/2014/main" id="{77619E7B-BE8B-4F87-991B-3EB08F1CC287}"/>
              </a:ext>
            </a:extLst>
          </xdr:cNvPr>
          <xdr:cNvGrpSpPr/>
        </xdr:nvGrpSpPr>
        <xdr:grpSpPr>
          <a:xfrm>
            <a:off x="47625" y="1228725"/>
            <a:ext cx="3038476" cy="990600"/>
            <a:chOff x="47625" y="1228725"/>
            <a:chExt cx="3038476" cy="990600"/>
          </a:xfrm>
        </xdr:grpSpPr>
        <xdr:sp macro="" textlink="">
          <xdr:nvSpPr>
            <xdr:cNvPr id="5" name="Rectangle: Rounded Corners 4">
              <a:extLst>
                <a:ext uri="{FF2B5EF4-FFF2-40B4-BE49-F238E27FC236}">
                  <a16:creationId xmlns:a16="http://schemas.microsoft.com/office/drawing/2014/main" id="{A506709A-F9ED-4101-90C1-CACDA23AE629}"/>
                </a:ext>
              </a:extLst>
            </xdr:cNvPr>
            <xdr:cNvSpPr/>
          </xdr:nvSpPr>
          <xdr:spPr>
            <a:xfrm rot="5400000">
              <a:off x="38100" y="1238250"/>
              <a:ext cx="990600" cy="971550"/>
            </a:xfrm>
            <a:prstGeom prst="roundRect">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accent1"/>
                </a:solidFill>
                <a:effectLst>
                  <a:outerShdw blurRad="38100" dist="25400" dir="5400000" algn="ctr" rotWithShape="0">
                    <a:srgbClr val="6E747A">
                      <a:alpha val="43000"/>
                    </a:srgbClr>
                  </a:outerShdw>
                </a:effectLst>
              </a:endParaRPr>
            </a:p>
          </xdr:txBody>
        </xdr:sp>
        <xdr:sp macro="" textlink="">
          <xdr:nvSpPr>
            <xdr:cNvPr id="6" name="TextBox 5">
              <a:extLst>
                <a:ext uri="{FF2B5EF4-FFF2-40B4-BE49-F238E27FC236}">
                  <a16:creationId xmlns:a16="http://schemas.microsoft.com/office/drawing/2014/main" id="{6625B1F6-D48D-4FA2-BD5F-EE5A2AB03C4F}"/>
                </a:ext>
              </a:extLst>
            </xdr:cNvPr>
            <xdr:cNvSpPr txBox="1"/>
          </xdr:nvSpPr>
          <xdr:spPr>
            <a:xfrm>
              <a:off x="1466851" y="1295400"/>
              <a:ext cx="161925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chemeClr val="accent1">
                      <a:lumMod val="75000"/>
                    </a:schemeClr>
                  </a:solidFill>
                </a:rPr>
                <a:t>Total Sales</a:t>
              </a:r>
            </a:p>
          </xdr:txBody>
        </xdr:sp>
        <xdr:sp macro="" textlink="">
          <xdr:nvSpPr>
            <xdr:cNvPr id="7" name="TextBox 6">
              <a:extLst>
                <a:ext uri="{FF2B5EF4-FFF2-40B4-BE49-F238E27FC236}">
                  <a16:creationId xmlns:a16="http://schemas.microsoft.com/office/drawing/2014/main" id="{B8FA237A-A283-4BC4-8EB1-EF763EA5D025}"/>
                </a:ext>
              </a:extLst>
            </xdr:cNvPr>
            <xdr:cNvSpPr txBox="1"/>
          </xdr:nvSpPr>
          <xdr:spPr>
            <a:xfrm>
              <a:off x="1162049" y="1628775"/>
              <a:ext cx="1781176"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i="0" u="none" strike="noStrike">
                  <a:solidFill>
                    <a:schemeClr val="tx1"/>
                  </a:solidFill>
                  <a:effectLst/>
                  <a:latin typeface="+mn-lt"/>
                  <a:ea typeface="+mn-ea"/>
                  <a:cs typeface="+mn-cs"/>
                </a:rPr>
                <a:t> $  12,944,500 </a:t>
              </a:r>
              <a:endParaRPr lang="en-US" sz="2000" b="1"/>
            </a:p>
          </xdr:txBody>
        </xdr:sp>
      </xdr:grpSp>
    </xdr:grpSp>
    <xdr:clientData/>
  </xdr:twoCellAnchor>
  <xdr:twoCellAnchor>
    <xdr:from>
      <xdr:col>5</xdr:col>
      <xdr:colOff>1</xdr:colOff>
      <xdr:row>6</xdr:row>
      <xdr:rowOff>152400</xdr:rowOff>
    </xdr:from>
    <xdr:to>
      <xdr:col>9</xdr:col>
      <xdr:colOff>285751</xdr:colOff>
      <xdr:row>12</xdr:row>
      <xdr:rowOff>66675</xdr:rowOff>
    </xdr:to>
    <xdr:grpSp>
      <xdr:nvGrpSpPr>
        <xdr:cNvPr id="21" name="Group 20">
          <a:extLst>
            <a:ext uri="{FF2B5EF4-FFF2-40B4-BE49-F238E27FC236}">
              <a16:creationId xmlns:a16="http://schemas.microsoft.com/office/drawing/2014/main" id="{4927183E-307E-4EA6-9495-5034C1799FB7}"/>
            </a:ext>
          </a:extLst>
        </xdr:cNvPr>
        <xdr:cNvGrpSpPr/>
      </xdr:nvGrpSpPr>
      <xdr:grpSpPr>
        <a:xfrm>
          <a:off x="3401787" y="1213757"/>
          <a:ext cx="3007178" cy="975632"/>
          <a:chOff x="47625" y="1228725"/>
          <a:chExt cx="3467099" cy="1000125"/>
        </a:xfrm>
      </xdr:grpSpPr>
      <xdr:sp macro="" textlink="">
        <xdr:nvSpPr>
          <xdr:cNvPr id="22" name="Rectangle: Rounded Corners 21">
            <a:extLst>
              <a:ext uri="{FF2B5EF4-FFF2-40B4-BE49-F238E27FC236}">
                <a16:creationId xmlns:a16="http://schemas.microsoft.com/office/drawing/2014/main" id="{0721D916-8143-4807-A839-BE4930BAD1EE}"/>
              </a:ext>
            </a:extLst>
          </xdr:cNvPr>
          <xdr:cNvSpPr/>
        </xdr:nvSpPr>
        <xdr:spPr>
          <a:xfrm>
            <a:off x="76200" y="1257300"/>
            <a:ext cx="3438524" cy="9715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3" name="Group 22">
            <a:extLst>
              <a:ext uri="{FF2B5EF4-FFF2-40B4-BE49-F238E27FC236}">
                <a16:creationId xmlns:a16="http://schemas.microsoft.com/office/drawing/2014/main" id="{40A3538D-DCC1-4532-917C-1F57C1EC10CB}"/>
              </a:ext>
            </a:extLst>
          </xdr:cNvPr>
          <xdr:cNvGrpSpPr/>
        </xdr:nvGrpSpPr>
        <xdr:grpSpPr>
          <a:xfrm>
            <a:off x="47625" y="1228725"/>
            <a:ext cx="3038476" cy="990600"/>
            <a:chOff x="47625" y="1228725"/>
            <a:chExt cx="3038476" cy="990600"/>
          </a:xfrm>
        </xdr:grpSpPr>
        <xdr:sp macro="" textlink="">
          <xdr:nvSpPr>
            <xdr:cNvPr id="24" name="Rectangle: Rounded Corners 23">
              <a:extLst>
                <a:ext uri="{FF2B5EF4-FFF2-40B4-BE49-F238E27FC236}">
                  <a16:creationId xmlns:a16="http://schemas.microsoft.com/office/drawing/2014/main" id="{37CB8F67-0853-4026-A3F1-A3AC6A766189}"/>
                </a:ext>
              </a:extLst>
            </xdr:cNvPr>
            <xdr:cNvSpPr/>
          </xdr:nvSpPr>
          <xdr:spPr>
            <a:xfrm rot="5400000">
              <a:off x="38100" y="1238250"/>
              <a:ext cx="990600" cy="971550"/>
            </a:xfrm>
            <a:prstGeom prst="roundRect">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accent1"/>
                </a:solidFill>
                <a:effectLst>
                  <a:outerShdw blurRad="38100" dist="25400" dir="5400000" algn="ctr" rotWithShape="0">
                    <a:srgbClr val="6E747A">
                      <a:alpha val="43000"/>
                    </a:srgbClr>
                  </a:outerShdw>
                </a:effectLst>
              </a:endParaRPr>
            </a:p>
          </xdr:txBody>
        </xdr:sp>
        <xdr:sp macro="" textlink="">
          <xdr:nvSpPr>
            <xdr:cNvPr id="25" name="TextBox 24">
              <a:extLst>
                <a:ext uri="{FF2B5EF4-FFF2-40B4-BE49-F238E27FC236}">
                  <a16:creationId xmlns:a16="http://schemas.microsoft.com/office/drawing/2014/main" id="{8921FE76-DD26-4056-8ABE-AEAA95D4CA7E}"/>
                </a:ext>
              </a:extLst>
            </xdr:cNvPr>
            <xdr:cNvSpPr txBox="1"/>
          </xdr:nvSpPr>
          <xdr:spPr>
            <a:xfrm>
              <a:off x="1466851" y="1295400"/>
              <a:ext cx="161925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chemeClr val="accent1">
                      <a:lumMod val="75000"/>
                    </a:schemeClr>
                  </a:solidFill>
                </a:rPr>
                <a:t> Unit</a:t>
              </a:r>
              <a:r>
                <a:rPr lang="en-US" sz="1600" b="1" baseline="0">
                  <a:solidFill>
                    <a:schemeClr val="accent1">
                      <a:lumMod val="75000"/>
                    </a:schemeClr>
                  </a:solidFill>
                </a:rPr>
                <a:t> Sold</a:t>
              </a:r>
              <a:endParaRPr lang="en-US" sz="1600" b="1">
                <a:solidFill>
                  <a:schemeClr val="accent1">
                    <a:lumMod val="75000"/>
                  </a:schemeClr>
                </a:solidFill>
              </a:endParaRPr>
            </a:p>
          </xdr:txBody>
        </xdr:sp>
        <xdr:sp macro="" textlink="">
          <xdr:nvSpPr>
            <xdr:cNvPr id="26" name="TextBox 25">
              <a:extLst>
                <a:ext uri="{FF2B5EF4-FFF2-40B4-BE49-F238E27FC236}">
                  <a16:creationId xmlns:a16="http://schemas.microsoft.com/office/drawing/2014/main" id="{585C2070-01F2-43B1-B873-246805FC4D31}"/>
                </a:ext>
              </a:extLst>
            </xdr:cNvPr>
            <xdr:cNvSpPr txBox="1"/>
          </xdr:nvSpPr>
          <xdr:spPr>
            <a:xfrm>
              <a:off x="1162049" y="1628775"/>
              <a:ext cx="178117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i="0" u="none" strike="noStrike">
                  <a:solidFill>
                    <a:schemeClr val="tx1"/>
                  </a:solidFill>
                  <a:effectLst/>
                  <a:latin typeface="+mn-lt"/>
                  <a:ea typeface="+mn-ea"/>
                  <a:cs typeface="+mn-cs"/>
                </a:rPr>
                <a:t>      </a:t>
              </a:r>
              <a:r>
                <a:rPr lang="en-US" sz="2000" b="1" i="0" u="none" strike="noStrike" baseline="0">
                  <a:solidFill>
                    <a:schemeClr val="tx1"/>
                  </a:solidFill>
                  <a:effectLst/>
                  <a:latin typeface="+mn-lt"/>
                  <a:ea typeface="+mn-ea"/>
                  <a:cs typeface="+mn-cs"/>
                </a:rPr>
                <a:t> </a:t>
              </a:r>
              <a:r>
                <a:rPr lang="en-US" sz="2400" b="1" i="0" u="none" strike="noStrike">
                  <a:solidFill>
                    <a:schemeClr val="tx1"/>
                  </a:solidFill>
                  <a:effectLst/>
                  <a:latin typeface="+mn-lt"/>
                  <a:ea typeface="+mn-ea"/>
                  <a:cs typeface="+mn-cs"/>
                </a:rPr>
                <a:t>4705</a:t>
              </a:r>
              <a:endParaRPr lang="en-US" sz="2000" b="1"/>
            </a:p>
          </xdr:txBody>
        </xdr:sp>
      </xdr:grpSp>
    </xdr:grpSp>
    <xdr:clientData/>
  </xdr:twoCellAnchor>
  <xdr:twoCellAnchor>
    <xdr:from>
      <xdr:col>13</xdr:col>
      <xdr:colOff>533400</xdr:colOff>
      <xdr:row>6</xdr:row>
      <xdr:rowOff>152400</xdr:rowOff>
    </xdr:from>
    <xdr:to>
      <xdr:col>18</xdr:col>
      <xdr:colOff>13607</xdr:colOff>
      <xdr:row>12</xdr:row>
      <xdr:rowOff>66675</xdr:rowOff>
    </xdr:to>
    <xdr:grpSp>
      <xdr:nvGrpSpPr>
        <xdr:cNvPr id="27" name="Group 26">
          <a:extLst>
            <a:ext uri="{FF2B5EF4-FFF2-40B4-BE49-F238E27FC236}">
              <a16:creationId xmlns:a16="http://schemas.microsoft.com/office/drawing/2014/main" id="{FC6419DF-EFBF-44A0-B4A9-7FE50E543BC8}"/>
            </a:ext>
          </a:extLst>
        </xdr:cNvPr>
        <xdr:cNvGrpSpPr/>
      </xdr:nvGrpSpPr>
      <xdr:grpSpPr>
        <a:xfrm>
          <a:off x="9378043" y="1213757"/>
          <a:ext cx="2881993" cy="975632"/>
          <a:chOff x="47625" y="1228725"/>
          <a:chExt cx="3371588" cy="1000125"/>
        </a:xfrm>
      </xdr:grpSpPr>
      <xdr:sp macro="" textlink="">
        <xdr:nvSpPr>
          <xdr:cNvPr id="28" name="Rectangle: Rounded Corners 27">
            <a:extLst>
              <a:ext uri="{FF2B5EF4-FFF2-40B4-BE49-F238E27FC236}">
                <a16:creationId xmlns:a16="http://schemas.microsoft.com/office/drawing/2014/main" id="{CDFDAB5D-E2CC-4239-B0D5-7826686BC4F1}"/>
              </a:ext>
            </a:extLst>
          </xdr:cNvPr>
          <xdr:cNvSpPr/>
        </xdr:nvSpPr>
        <xdr:spPr>
          <a:xfrm>
            <a:off x="76201" y="1257300"/>
            <a:ext cx="3343012" cy="9715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9" name="Group 28">
            <a:extLst>
              <a:ext uri="{FF2B5EF4-FFF2-40B4-BE49-F238E27FC236}">
                <a16:creationId xmlns:a16="http://schemas.microsoft.com/office/drawing/2014/main" id="{CA91960A-5D37-4C92-B395-1F99382B6A6B}"/>
              </a:ext>
            </a:extLst>
          </xdr:cNvPr>
          <xdr:cNvGrpSpPr/>
        </xdr:nvGrpSpPr>
        <xdr:grpSpPr>
          <a:xfrm>
            <a:off x="47625" y="1228725"/>
            <a:ext cx="3355668" cy="990600"/>
            <a:chOff x="47625" y="1228725"/>
            <a:chExt cx="3355668" cy="990600"/>
          </a:xfrm>
        </xdr:grpSpPr>
        <xdr:sp macro="" textlink="">
          <xdr:nvSpPr>
            <xdr:cNvPr id="30" name="Rectangle: Rounded Corners 29">
              <a:extLst>
                <a:ext uri="{FF2B5EF4-FFF2-40B4-BE49-F238E27FC236}">
                  <a16:creationId xmlns:a16="http://schemas.microsoft.com/office/drawing/2014/main" id="{50FAE320-D7EF-4C8D-9C37-69D82B32B226}"/>
                </a:ext>
              </a:extLst>
            </xdr:cNvPr>
            <xdr:cNvSpPr/>
          </xdr:nvSpPr>
          <xdr:spPr>
            <a:xfrm rot="5400000">
              <a:off x="38100" y="1238250"/>
              <a:ext cx="990600" cy="971550"/>
            </a:xfrm>
            <a:prstGeom prst="roundRect">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accent1"/>
                </a:solidFill>
                <a:effectLst>
                  <a:outerShdw blurRad="38100" dist="25400" dir="5400000" algn="ctr" rotWithShape="0">
                    <a:srgbClr val="6E747A">
                      <a:alpha val="43000"/>
                    </a:srgbClr>
                  </a:outerShdw>
                </a:effectLst>
              </a:endParaRPr>
            </a:p>
          </xdr:txBody>
        </xdr:sp>
        <xdr:sp macro="" textlink="">
          <xdr:nvSpPr>
            <xdr:cNvPr id="31" name="TextBox 30">
              <a:extLst>
                <a:ext uri="{FF2B5EF4-FFF2-40B4-BE49-F238E27FC236}">
                  <a16:creationId xmlns:a16="http://schemas.microsoft.com/office/drawing/2014/main" id="{A42F64A4-8B29-4509-9EE6-CF59A08F4180}"/>
                </a:ext>
              </a:extLst>
            </xdr:cNvPr>
            <xdr:cNvSpPr txBox="1"/>
          </xdr:nvSpPr>
          <xdr:spPr>
            <a:xfrm>
              <a:off x="1466851" y="1295400"/>
              <a:ext cx="1619250"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chemeClr val="accent1">
                      <a:lumMod val="75000"/>
                    </a:schemeClr>
                  </a:solidFill>
                </a:rPr>
                <a:t>       Profit</a:t>
              </a:r>
            </a:p>
          </xdr:txBody>
        </xdr:sp>
        <xdr:sp macro="" textlink="">
          <xdr:nvSpPr>
            <xdr:cNvPr id="32" name="TextBox 31">
              <a:extLst>
                <a:ext uri="{FF2B5EF4-FFF2-40B4-BE49-F238E27FC236}">
                  <a16:creationId xmlns:a16="http://schemas.microsoft.com/office/drawing/2014/main" id="{3AE9227E-E436-4B3F-965E-057F9F3B03B8}"/>
                </a:ext>
              </a:extLst>
            </xdr:cNvPr>
            <xdr:cNvSpPr txBox="1"/>
          </xdr:nvSpPr>
          <xdr:spPr>
            <a:xfrm>
              <a:off x="1162047" y="1628775"/>
              <a:ext cx="2241246" cy="415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i="0" u="none" strike="noStrike">
                  <a:solidFill>
                    <a:schemeClr val="tx1"/>
                  </a:solidFill>
                  <a:effectLst/>
                  <a:latin typeface="+mn-lt"/>
                  <a:ea typeface="+mn-ea"/>
                  <a:cs typeface="+mn-cs"/>
                </a:rPr>
                <a:t>    $  3,834,400</a:t>
              </a:r>
              <a:endParaRPr lang="en-US" sz="2000" b="1"/>
            </a:p>
          </xdr:txBody>
        </xdr:sp>
      </xdr:grpSp>
    </xdr:grpSp>
    <xdr:clientData/>
  </xdr:twoCellAnchor>
  <xdr:twoCellAnchor>
    <xdr:from>
      <xdr:col>9</xdr:col>
      <xdr:colOff>400051</xdr:colOff>
      <xdr:row>6</xdr:row>
      <xdr:rowOff>152400</xdr:rowOff>
    </xdr:from>
    <xdr:to>
      <xdr:col>13</xdr:col>
      <xdr:colOff>400051</xdr:colOff>
      <xdr:row>12</xdr:row>
      <xdr:rowOff>66675</xdr:rowOff>
    </xdr:to>
    <xdr:grpSp>
      <xdr:nvGrpSpPr>
        <xdr:cNvPr id="33" name="Group 32">
          <a:extLst>
            <a:ext uri="{FF2B5EF4-FFF2-40B4-BE49-F238E27FC236}">
              <a16:creationId xmlns:a16="http://schemas.microsoft.com/office/drawing/2014/main" id="{774B93BA-BF8A-4A61-9945-31277B15282F}"/>
            </a:ext>
          </a:extLst>
        </xdr:cNvPr>
        <xdr:cNvGrpSpPr/>
      </xdr:nvGrpSpPr>
      <xdr:grpSpPr>
        <a:xfrm>
          <a:off x="6523265" y="1213757"/>
          <a:ext cx="2721429" cy="975632"/>
          <a:chOff x="47625" y="1228725"/>
          <a:chExt cx="3467099" cy="1000125"/>
        </a:xfrm>
      </xdr:grpSpPr>
      <xdr:sp macro="" textlink="">
        <xdr:nvSpPr>
          <xdr:cNvPr id="34" name="Rectangle: Rounded Corners 33">
            <a:extLst>
              <a:ext uri="{FF2B5EF4-FFF2-40B4-BE49-F238E27FC236}">
                <a16:creationId xmlns:a16="http://schemas.microsoft.com/office/drawing/2014/main" id="{7BED03B6-CD8F-405D-94FD-713E7AAC5A6F}"/>
              </a:ext>
            </a:extLst>
          </xdr:cNvPr>
          <xdr:cNvSpPr/>
        </xdr:nvSpPr>
        <xdr:spPr>
          <a:xfrm>
            <a:off x="76200" y="1257300"/>
            <a:ext cx="3438524" cy="9715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5" name="Group 34">
            <a:extLst>
              <a:ext uri="{FF2B5EF4-FFF2-40B4-BE49-F238E27FC236}">
                <a16:creationId xmlns:a16="http://schemas.microsoft.com/office/drawing/2014/main" id="{CCC40C34-EFB4-415F-AC6B-A0A74E7D5D49}"/>
              </a:ext>
            </a:extLst>
          </xdr:cNvPr>
          <xdr:cNvGrpSpPr/>
        </xdr:nvGrpSpPr>
        <xdr:grpSpPr>
          <a:xfrm>
            <a:off x="47625" y="1228725"/>
            <a:ext cx="3322635" cy="990600"/>
            <a:chOff x="47625" y="1228725"/>
            <a:chExt cx="3322635" cy="990600"/>
          </a:xfrm>
        </xdr:grpSpPr>
        <xdr:sp macro="" textlink="">
          <xdr:nvSpPr>
            <xdr:cNvPr id="36" name="Rectangle: Rounded Corners 35">
              <a:extLst>
                <a:ext uri="{FF2B5EF4-FFF2-40B4-BE49-F238E27FC236}">
                  <a16:creationId xmlns:a16="http://schemas.microsoft.com/office/drawing/2014/main" id="{0A56FF2A-7DB6-40D8-B695-95D8BD82CE27}"/>
                </a:ext>
              </a:extLst>
            </xdr:cNvPr>
            <xdr:cNvSpPr/>
          </xdr:nvSpPr>
          <xdr:spPr>
            <a:xfrm rot="5400000">
              <a:off x="38100" y="1238250"/>
              <a:ext cx="990600" cy="971550"/>
            </a:xfrm>
            <a:prstGeom prst="roundRect">
              <a:avLst/>
            </a:prstGeom>
            <a:solidFill>
              <a:schemeClr val="accent1">
                <a:lumMod val="75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0" cap="none" spc="0">
                <a:ln w="0"/>
                <a:solidFill>
                  <a:schemeClr val="accent1"/>
                </a:solidFill>
                <a:effectLst>
                  <a:outerShdw blurRad="38100" dist="25400" dir="5400000" algn="ctr" rotWithShape="0">
                    <a:srgbClr val="6E747A">
                      <a:alpha val="43000"/>
                    </a:srgbClr>
                  </a:outerShdw>
                </a:effectLst>
              </a:endParaRPr>
            </a:p>
          </xdr:txBody>
        </xdr:sp>
        <xdr:sp macro="" textlink="">
          <xdr:nvSpPr>
            <xdr:cNvPr id="37" name="TextBox 36">
              <a:extLst>
                <a:ext uri="{FF2B5EF4-FFF2-40B4-BE49-F238E27FC236}">
                  <a16:creationId xmlns:a16="http://schemas.microsoft.com/office/drawing/2014/main" id="{B5DAB942-474B-4080-91E6-92CF2E0C20F3}"/>
                </a:ext>
              </a:extLst>
            </xdr:cNvPr>
            <xdr:cNvSpPr txBox="1"/>
          </xdr:nvSpPr>
          <xdr:spPr>
            <a:xfrm>
              <a:off x="1179246" y="1295400"/>
              <a:ext cx="2191014"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solidFill>
                    <a:schemeClr val="accent1">
                      <a:lumMod val="75000"/>
                    </a:schemeClr>
                  </a:solidFill>
                </a:rPr>
                <a:t>    Average Sales</a:t>
              </a:r>
            </a:p>
          </xdr:txBody>
        </xdr:sp>
        <xdr:sp macro="" textlink="">
          <xdr:nvSpPr>
            <xdr:cNvPr id="38" name="TextBox 37">
              <a:extLst>
                <a:ext uri="{FF2B5EF4-FFF2-40B4-BE49-F238E27FC236}">
                  <a16:creationId xmlns:a16="http://schemas.microsoft.com/office/drawing/2014/main" id="{ED4CFDF5-8C11-4BAA-A605-BF8013C2B8DE}"/>
                </a:ext>
              </a:extLst>
            </xdr:cNvPr>
            <xdr:cNvSpPr txBox="1"/>
          </xdr:nvSpPr>
          <xdr:spPr>
            <a:xfrm>
              <a:off x="1162048" y="1628775"/>
              <a:ext cx="2099865" cy="4054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2000" b="1" i="0" u="none" strike="noStrike">
                  <a:solidFill>
                    <a:schemeClr val="tx1"/>
                  </a:solidFill>
                  <a:effectLst/>
                  <a:latin typeface="+mn-lt"/>
                  <a:ea typeface="+mn-ea"/>
                  <a:cs typeface="+mn-cs"/>
                </a:rPr>
                <a:t>   $   258,890</a:t>
              </a:r>
              <a:endParaRPr lang="en-US" sz="2000" b="1"/>
            </a:p>
          </xdr:txBody>
        </xdr:sp>
      </xdr:grpSp>
    </xdr:grpSp>
    <xdr:clientData/>
  </xdr:twoCellAnchor>
  <xdr:twoCellAnchor>
    <xdr:from>
      <xdr:col>4</xdr:col>
      <xdr:colOff>657226</xdr:colOff>
      <xdr:row>1</xdr:row>
      <xdr:rowOff>9525</xdr:rowOff>
    </xdr:from>
    <xdr:to>
      <xdr:col>14</xdr:col>
      <xdr:colOff>352426</xdr:colOff>
      <xdr:row>4</xdr:row>
      <xdr:rowOff>161925</xdr:rowOff>
    </xdr:to>
    <xdr:sp macro="" textlink="">
      <xdr:nvSpPr>
        <xdr:cNvPr id="39" name="TextBox 38">
          <a:extLst>
            <a:ext uri="{FF2B5EF4-FFF2-40B4-BE49-F238E27FC236}">
              <a16:creationId xmlns:a16="http://schemas.microsoft.com/office/drawing/2014/main" id="{51BA8EFC-1506-4ECC-AFC3-9E9153582210}"/>
            </a:ext>
          </a:extLst>
        </xdr:cNvPr>
        <xdr:cNvSpPr txBox="1"/>
      </xdr:nvSpPr>
      <xdr:spPr>
        <a:xfrm>
          <a:off x="3400426" y="190500"/>
          <a:ext cx="6553200" cy="6953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a:t>              </a:t>
          </a:r>
          <a:r>
            <a:rPr lang="en-US" sz="3200" b="1">
              <a:solidFill>
                <a:schemeClr val="accent1"/>
              </a:solidFill>
            </a:rPr>
            <a:t>Sales</a:t>
          </a:r>
          <a:r>
            <a:rPr lang="en-US" sz="3200" b="1" baseline="0">
              <a:solidFill>
                <a:schemeClr val="accent1"/>
              </a:solidFill>
            </a:rPr>
            <a:t> Dashboard</a:t>
          </a:r>
          <a:endParaRPr lang="en-US" sz="3200" b="1">
            <a:solidFill>
              <a:schemeClr val="accent1"/>
            </a:solidFill>
          </a:endParaRPr>
        </a:p>
      </xdr:txBody>
    </xdr:sp>
    <xdr:clientData/>
  </xdr:twoCellAnchor>
  <xdr:twoCellAnchor editAs="oneCell">
    <xdr:from>
      <xdr:col>4</xdr:col>
      <xdr:colOff>666750</xdr:colOff>
      <xdr:row>6</xdr:row>
      <xdr:rowOff>161925</xdr:rowOff>
    </xdr:from>
    <xdr:to>
      <xdr:col>6</xdr:col>
      <xdr:colOff>209550</xdr:colOff>
      <xdr:row>11</xdr:row>
      <xdr:rowOff>171450</xdr:rowOff>
    </xdr:to>
    <xdr:pic>
      <xdr:nvPicPr>
        <xdr:cNvPr id="8" name="Graphic 7" descr="Bank with solid fill">
          <a:extLst>
            <a:ext uri="{FF2B5EF4-FFF2-40B4-BE49-F238E27FC236}">
              <a16:creationId xmlns:a16="http://schemas.microsoft.com/office/drawing/2014/main" id="{73C98E88-F281-4111-BA07-2F5329BAA11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3409950" y="1247775"/>
          <a:ext cx="914400" cy="914400"/>
        </a:xfrm>
        <a:prstGeom prst="rect">
          <a:avLst/>
        </a:prstGeom>
      </xdr:spPr>
    </xdr:pic>
    <xdr:clientData/>
  </xdr:twoCellAnchor>
  <xdr:twoCellAnchor editAs="oneCell">
    <xdr:from>
      <xdr:col>0</xdr:col>
      <xdr:colOff>16650</xdr:colOff>
      <xdr:row>6</xdr:row>
      <xdr:rowOff>159525</xdr:rowOff>
    </xdr:from>
    <xdr:to>
      <xdr:col>1</xdr:col>
      <xdr:colOff>245250</xdr:colOff>
      <xdr:row>11</xdr:row>
      <xdr:rowOff>169050</xdr:rowOff>
    </xdr:to>
    <xdr:pic>
      <xdr:nvPicPr>
        <xdr:cNvPr id="10" name="Graphic 9" descr="Dollar with solid fill">
          <a:extLst>
            <a:ext uri="{FF2B5EF4-FFF2-40B4-BE49-F238E27FC236}">
              <a16:creationId xmlns:a16="http://schemas.microsoft.com/office/drawing/2014/main" id="{EC6C0BDA-66DF-46A6-B80C-AAF77BB8A2E2}"/>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6650" y="1245375"/>
          <a:ext cx="914400" cy="914400"/>
        </a:xfrm>
        <a:prstGeom prst="rect">
          <a:avLst/>
        </a:prstGeom>
      </xdr:spPr>
    </xdr:pic>
    <xdr:clientData/>
  </xdr:twoCellAnchor>
  <xdr:twoCellAnchor editAs="oneCell">
    <xdr:from>
      <xdr:col>9</xdr:col>
      <xdr:colOff>423825</xdr:colOff>
      <xdr:row>7</xdr:row>
      <xdr:rowOff>99975</xdr:rowOff>
    </xdr:from>
    <xdr:to>
      <xdr:col>10</xdr:col>
      <xdr:colOff>457200</xdr:colOff>
      <xdr:row>11</xdr:row>
      <xdr:rowOff>95250</xdr:rowOff>
    </xdr:to>
    <xdr:pic>
      <xdr:nvPicPr>
        <xdr:cNvPr id="13" name="Graphic 12" descr="Coins with solid fill">
          <a:extLst>
            <a:ext uri="{FF2B5EF4-FFF2-40B4-BE49-F238E27FC236}">
              <a16:creationId xmlns:a16="http://schemas.microsoft.com/office/drawing/2014/main" id="{0B8CF1B0-EB68-448E-ABC6-94B6A9BB7538}"/>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96025" y="1366800"/>
          <a:ext cx="719175" cy="719175"/>
        </a:xfrm>
        <a:prstGeom prst="rect">
          <a:avLst/>
        </a:prstGeom>
      </xdr:spPr>
    </xdr:pic>
    <xdr:clientData/>
  </xdr:twoCellAnchor>
  <xdr:twoCellAnchor editAs="oneCell">
    <xdr:from>
      <xdr:col>13</xdr:col>
      <xdr:colOff>504825</xdr:colOff>
      <xdr:row>7</xdr:row>
      <xdr:rowOff>28575</xdr:rowOff>
    </xdr:from>
    <xdr:to>
      <xdr:col>15</xdr:col>
      <xdr:colOff>47625</xdr:colOff>
      <xdr:row>12</xdr:row>
      <xdr:rowOff>38100</xdr:rowOff>
    </xdr:to>
    <xdr:pic>
      <xdr:nvPicPr>
        <xdr:cNvPr id="16" name="Graphic 15" descr="Upward trend with solid fill">
          <a:extLst>
            <a:ext uri="{FF2B5EF4-FFF2-40B4-BE49-F238E27FC236}">
              <a16:creationId xmlns:a16="http://schemas.microsoft.com/office/drawing/2014/main" id="{28619B86-8C3C-4181-AE8E-56C0D1D4FBD5}"/>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420225" y="1295400"/>
          <a:ext cx="914400" cy="914400"/>
        </a:xfrm>
        <a:prstGeom prst="rect">
          <a:avLst/>
        </a:prstGeom>
      </xdr:spPr>
    </xdr:pic>
    <xdr:clientData/>
  </xdr:twoCellAnchor>
  <xdr:twoCellAnchor editAs="oneCell">
    <xdr:from>
      <xdr:col>0</xdr:col>
      <xdr:colOff>13607</xdr:colOff>
      <xdr:row>45</xdr:row>
      <xdr:rowOff>74837</xdr:rowOff>
    </xdr:from>
    <xdr:to>
      <xdr:col>2</xdr:col>
      <xdr:colOff>517072</xdr:colOff>
      <xdr:row>50</xdr:row>
      <xdr:rowOff>55787</xdr:rowOff>
    </xdr:to>
    <mc:AlternateContent xmlns:mc="http://schemas.openxmlformats.org/markup-compatibility/2006">
      <mc:Choice xmlns:a14="http://schemas.microsoft.com/office/drawing/2010/main" Requires="a14">
        <xdr:graphicFrame macro="">
          <xdr:nvGraphicFramePr>
            <xdr:cNvPr id="40" name="Region 1">
              <a:extLst>
                <a:ext uri="{FF2B5EF4-FFF2-40B4-BE49-F238E27FC236}">
                  <a16:creationId xmlns:a16="http://schemas.microsoft.com/office/drawing/2014/main" id="{64BAE39D-A507-402D-BAB9-D8E51895DB5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3607" y="8035016"/>
              <a:ext cx="1864179" cy="8654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106135</xdr:colOff>
      <xdr:row>13</xdr:row>
      <xdr:rowOff>40823</xdr:rowOff>
    </xdr:from>
    <xdr:to>
      <xdr:col>2</xdr:col>
      <xdr:colOff>563335</xdr:colOff>
      <xdr:row>27</xdr:row>
      <xdr:rowOff>0</xdr:rowOff>
    </xdr:to>
    <mc:AlternateContent xmlns:mc="http://schemas.openxmlformats.org/markup-compatibility/2006">
      <mc:Choice xmlns:a14="http://schemas.microsoft.com/office/drawing/2010/main" Requires="a14">
        <xdr:graphicFrame macro="">
          <xdr:nvGraphicFramePr>
            <xdr:cNvPr id="41" name="Product 1">
              <a:extLst>
                <a:ext uri="{FF2B5EF4-FFF2-40B4-BE49-F238E27FC236}">
                  <a16:creationId xmlns:a16="http://schemas.microsoft.com/office/drawing/2014/main" id="{14C124FC-939B-45D6-AE2A-0735C9D6E2C9}"/>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06135" y="2340430"/>
              <a:ext cx="1817914" cy="24356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92529</xdr:colOff>
      <xdr:row>27</xdr:row>
      <xdr:rowOff>81643</xdr:rowOff>
    </xdr:from>
    <xdr:to>
      <xdr:col>2</xdr:col>
      <xdr:colOff>549729</xdr:colOff>
      <xdr:row>44</xdr:row>
      <xdr:rowOff>136072</xdr:rowOff>
    </xdr:to>
    <mc:AlternateContent xmlns:mc="http://schemas.openxmlformats.org/markup-compatibility/2006">
      <mc:Choice xmlns:a14="http://schemas.microsoft.com/office/drawing/2010/main" Requires="a14">
        <xdr:graphicFrame macro="">
          <xdr:nvGraphicFramePr>
            <xdr:cNvPr id="42" name="Sales Person 1">
              <a:extLst>
                <a:ext uri="{FF2B5EF4-FFF2-40B4-BE49-F238E27FC236}">
                  <a16:creationId xmlns:a16="http://schemas.microsoft.com/office/drawing/2014/main" id="{157EB5A8-2C57-42D0-A8C0-2711E325B8A9}"/>
                </a:ext>
              </a:extLst>
            </xdr:cNvPr>
            <xdr:cNvGraphicFramePr/>
          </xdr:nvGraphicFramePr>
          <xdr:xfrm>
            <a:off x="0" y="0"/>
            <a:ext cx="0" cy="0"/>
          </xdr:xfrm>
          <a:graphic>
            <a:graphicData uri="http://schemas.microsoft.com/office/drawing/2010/slicer">
              <sle:slicer xmlns:sle="http://schemas.microsoft.com/office/drawing/2010/slicer" name="Sales Person 1"/>
            </a:graphicData>
          </a:graphic>
        </xdr:graphicFrame>
      </mc:Choice>
      <mc:Fallback>
        <xdr:sp macro="" textlink="">
          <xdr:nvSpPr>
            <xdr:cNvPr id="0" name=""/>
            <xdr:cNvSpPr>
              <a:spLocks noTextEdit="1"/>
            </xdr:cNvSpPr>
          </xdr:nvSpPr>
          <xdr:spPr>
            <a:xfrm>
              <a:off x="92529" y="4857750"/>
              <a:ext cx="1817914" cy="30616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609601</xdr:colOff>
      <xdr:row>12</xdr:row>
      <xdr:rowOff>142876</xdr:rowOff>
    </xdr:from>
    <xdr:to>
      <xdr:col>10</xdr:col>
      <xdr:colOff>295275</xdr:colOff>
      <xdr:row>31</xdr:row>
      <xdr:rowOff>1</xdr:rowOff>
    </xdr:to>
    <xdr:sp macro="" textlink="">
      <xdr:nvSpPr>
        <xdr:cNvPr id="43" name="Rectangle: Rounded Corners 42">
          <a:extLst>
            <a:ext uri="{FF2B5EF4-FFF2-40B4-BE49-F238E27FC236}">
              <a16:creationId xmlns:a16="http://schemas.microsoft.com/office/drawing/2014/main" id="{7DC197FA-FFDF-488E-B37D-D77F8921BDD1}"/>
            </a:ext>
          </a:extLst>
        </xdr:cNvPr>
        <xdr:cNvSpPr/>
      </xdr:nvSpPr>
      <xdr:spPr>
        <a:xfrm>
          <a:off x="1981201" y="2314576"/>
          <a:ext cx="5172074" cy="3295650"/>
        </a:xfrm>
        <a:prstGeom prst="roundRect">
          <a:avLst>
            <a:gd name="adj" fmla="val 8730"/>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266700</xdr:colOff>
      <xdr:row>12</xdr:row>
      <xdr:rowOff>161926</xdr:rowOff>
    </xdr:from>
    <xdr:ext cx="2314575" cy="374141"/>
    <xdr:sp macro="" textlink="">
      <xdr:nvSpPr>
        <xdr:cNvPr id="17" name="TextBox 16">
          <a:extLst>
            <a:ext uri="{FF2B5EF4-FFF2-40B4-BE49-F238E27FC236}">
              <a16:creationId xmlns:a16="http://schemas.microsoft.com/office/drawing/2014/main" id="{5EF393B9-0DBA-4FD1-AE34-8620C4352698}"/>
            </a:ext>
          </a:extLst>
        </xdr:cNvPr>
        <xdr:cNvSpPr txBox="1"/>
      </xdr:nvSpPr>
      <xdr:spPr>
        <a:xfrm>
          <a:off x="2324100" y="2333626"/>
          <a:ext cx="2314575"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800" b="1">
              <a:solidFill>
                <a:schemeClr val="accent2"/>
              </a:solidFill>
            </a:rPr>
            <a:t>Units Sold by Products</a:t>
          </a:r>
        </a:p>
      </xdr:txBody>
    </xdr:sp>
    <xdr:clientData/>
  </xdr:oneCellAnchor>
  <xdr:twoCellAnchor>
    <xdr:from>
      <xdr:col>3</xdr:col>
      <xdr:colOff>314325</xdr:colOff>
      <xdr:row>15</xdr:row>
      <xdr:rowOff>28574</xdr:rowOff>
    </xdr:from>
    <xdr:to>
      <xdr:col>10</xdr:col>
      <xdr:colOff>85725</xdr:colOff>
      <xdr:row>30</xdr:row>
      <xdr:rowOff>57149</xdr:rowOff>
    </xdr:to>
    <xdr:graphicFrame macro="">
      <xdr:nvGraphicFramePr>
        <xdr:cNvPr id="44" name="Chart 43">
          <a:extLst>
            <a:ext uri="{FF2B5EF4-FFF2-40B4-BE49-F238E27FC236}">
              <a16:creationId xmlns:a16="http://schemas.microsoft.com/office/drawing/2014/main" id="{747799AE-E696-41EE-9ED2-BFE9CFDD9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314326</xdr:colOff>
      <xdr:row>12</xdr:row>
      <xdr:rowOff>152399</xdr:rowOff>
    </xdr:from>
    <xdr:to>
      <xdr:col>18</xdr:col>
      <xdr:colOff>0</xdr:colOff>
      <xdr:row>30</xdr:row>
      <xdr:rowOff>171450</xdr:rowOff>
    </xdr:to>
    <xdr:sp macro="" textlink="">
      <xdr:nvSpPr>
        <xdr:cNvPr id="45" name="Rectangle: Rounded Corners 44">
          <a:extLst>
            <a:ext uri="{FF2B5EF4-FFF2-40B4-BE49-F238E27FC236}">
              <a16:creationId xmlns:a16="http://schemas.microsoft.com/office/drawing/2014/main" id="{2CD15322-6780-4F75-A992-7B788026917E}"/>
            </a:ext>
          </a:extLst>
        </xdr:cNvPr>
        <xdr:cNvSpPr/>
      </xdr:nvSpPr>
      <xdr:spPr>
        <a:xfrm>
          <a:off x="7117897" y="2275113"/>
          <a:ext cx="5128532" cy="3203123"/>
        </a:xfrm>
        <a:prstGeom prst="roundRect">
          <a:avLst>
            <a:gd name="adj" fmla="val 8730"/>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2"/>
              </a:solidFill>
            </a:rPr>
            <a:t>Total sales by Region</a:t>
          </a:r>
        </a:p>
      </xdr:txBody>
    </xdr:sp>
    <xdr:clientData/>
  </xdr:twoCellAnchor>
  <xdr:twoCellAnchor>
    <xdr:from>
      <xdr:col>10</xdr:col>
      <xdr:colOff>323851</xdr:colOff>
      <xdr:row>31</xdr:row>
      <xdr:rowOff>19050</xdr:rowOff>
    </xdr:from>
    <xdr:to>
      <xdr:col>18</xdr:col>
      <xdr:colOff>9525</xdr:colOff>
      <xdr:row>50</xdr:row>
      <xdr:rowOff>68036</xdr:rowOff>
    </xdr:to>
    <xdr:sp macro="" textlink="">
      <xdr:nvSpPr>
        <xdr:cNvPr id="47" name="Rectangle: Rounded Corners 46">
          <a:extLst>
            <a:ext uri="{FF2B5EF4-FFF2-40B4-BE49-F238E27FC236}">
              <a16:creationId xmlns:a16="http://schemas.microsoft.com/office/drawing/2014/main" id="{648604C0-D06D-4AE3-96E4-9C04EC2CABFA}"/>
            </a:ext>
          </a:extLst>
        </xdr:cNvPr>
        <xdr:cNvSpPr/>
      </xdr:nvSpPr>
      <xdr:spPr>
        <a:xfrm>
          <a:off x="7127422" y="5502729"/>
          <a:ext cx="5128532" cy="3409950"/>
        </a:xfrm>
        <a:prstGeom prst="roundRect">
          <a:avLst>
            <a:gd name="adj" fmla="val 8730"/>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800" b="1">
              <a:solidFill>
                <a:schemeClr val="accent2"/>
              </a:solidFill>
            </a:rPr>
            <a:t>Total  Sales By SalesPerson</a:t>
          </a:r>
        </a:p>
      </xdr:txBody>
    </xdr:sp>
    <xdr:clientData/>
  </xdr:twoCellAnchor>
  <xdr:twoCellAnchor>
    <xdr:from>
      <xdr:col>2</xdr:col>
      <xdr:colOff>606879</xdr:colOff>
      <xdr:row>31</xdr:row>
      <xdr:rowOff>10886</xdr:rowOff>
    </xdr:from>
    <xdr:to>
      <xdr:col>10</xdr:col>
      <xdr:colOff>292553</xdr:colOff>
      <xdr:row>50</xdr:row>
      <xdr:rowOff>68036</xdr:rowOff>
    </xdr:to>
    <xdr:sp macro="" textlink="">
      <xdr:nvSpPr>
        <xdr:cNvPr id="48" name="Rectangle: Rounded Corners 47">
          <a:extLst>
            <a:ext uri="{FF2B5EF4-FFF2-40B4-BE49-F238E27FC236}">
              <a16:creationId xmlns:a16="http://schemas.microsoft.com/office/drawing/2014/main" id="{66361C4E-8AE3-438B-8ED5-B82B1F7F25CE}"/>
            </a:ext>
          </a:extLst>
        </xdr:cNvPr>
        <xdr:cNvSpPr/>
      </xdr:nvSpPr>
      <xdr:spPr>
        <a:xfrm>
          <a:off x="1967593" y="5494565"/>
          <a:ext cx="5128531" cy="3418114"/>
        </a:xfrm>
        <a:prstGeom prst="roundRect">
          <a:avLst>
            <a:gd name="adj" fmla="val 8730"/>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solidFill>
                <a:schemeClr val="accent2"/>
              </a:solidFill>
            </a:rPr>
            <a:t>Total</a:t>
          </a:r>
          <a:r>
            <a:rPr lang="en-US" sz="1600" b="1" baseline="0">
              <a:solidFill>
                <a:schemeClr val="accent2"/>
              </a:solidFill>
            </a:rPr>
            <a:t> Sales By Product</a:t>
          </a:r>
          <a:endParaRPr lang="en-US" sz="1600" b="1">
            <a:solidFill>
              <a:schemeClr val="accent2"/>
            </a:solidFill>
          </a:endParaRPr>
        </a:p>
      </xdr:txBody>
    </xdr:sp>
    <xdr:clientData/>
  </xdr:twoCellAnchor>
  <xdr:twoCellAnchor>
    <xdr:from>
      <xdr:col>10</xdr:col>
      <xdr:colOff>533400</xdr:colOff>
      <xdr:row>15</xdr:row>
      <xdr:rowOff>9524</xdr:rowOff>
    </xdr:from>
    <xdr:to>
      <xdr:col>17</xdr:col>
      <xdr:colOff>552450</xdr:colOff>
      <xdr:row>30</xdr:row>
      <xdr:rowOff>38099</xdr:rowOff>
    </xdr:to>
    <xdr:graphicFrame macro="">
      <xdr:nvGraphicFramePr>
        <xdr:cNvPr id="51" name="Chart 50">
          <a:extLst>
            <a:ext uri="{FF2B5EF4-FFF2-40B4-BE49-F238E27FC236}">
              <a16:creationId xmlns:a16="http://schemas.microsoft.com/office/drawing/2014/main" id="{86296B6D-8EB0-4E91-80B9-384E7EE3F4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152400</xdr:colOff>
      <xdr:row>33</xdr:row>
      <xdr:rowOff>123824</xdr:rowOff>
    </xdr:from>
    <xdr:to>
      <xdr:col>10</xdr:col>
      <xdr:colOff>209549</xdr:colOff>
      <xdr:row>48</xdr:row>
      <xdr:rowOff>152399</xdr:rowOff>
    </xdr:to>
    <xdr:graphicFrame macro="">
      <xdr:nvGraphicFramePr>
        <xdr:cNvPr id="52" name="Chart 51">
          <a:extLst>
            <a:ext uri="{FF2B5EF4-FFF2-40B4-BE49-F238E27FC236}">
              <a16:creationId xmlns:a16="http://schemas.microsoft.com/office/drawing/2014/main" id="{93C4D187-ED3B-4B31-BBAA-9B8E940BB8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638176</xdr:colOff>
      <xdr:row>33</xdr:row>
      <xdr:rowOff>161925</xdr:rowOff>
    </xdr:from>
    <xdr:to>
      <xdr:col>17</xdr:col>
      <xdr:colOff>571500</xdr:colOff>
      <xdr:row>49</xdr:row>
      <xdr:rowOff>9525</xdr:rowOff>
    </xdr:to>
    <xdr:graphicFrame macro="">
      <xdr:nvGraphicFramePr>
        <xdr:cNvPr id="53" name="Chart 52">
          <a:extLst>
            <a:ext uri="{FF2B5EF4-FFF2-40B4-BE49-F238E27FC236}">
              <a16:creationId xmlns:a16="http://schemas.microsoft.com/office/drawing/2014/main" id="{29350EAC-5089-4731-97B7-5B1B60151C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33337</xdr:colOff>
      <xdr:row>27</xdr:row>
      <xdr:rowOff>152400</xdr:rowOff>
    </xdr:from>
    <xdr:to>
      <xdr:col>5</xdr:col>
      <xdr:colOff>14287</xdr:colOff>
      <xdr:row>43</xdr:row>
      <xdr:rowOff>0</xdr:rowOff>
    </xdr:to>
    <xdr:graphicFrame macro="">
      <xdr:nvGraphicFramePr>
        <xdr:cNvPr id="2" name="Chart 1">
          <a:extLst>
            <a:ext uri="{FF2B5EF4-FFF2-40B4-BE49-F238E27FC236}">
              <a16:creationId xmlns:a16="http://schemas.microsoft.com/office/drawing/2014/main" id="{4714BA74-2B21-4924-BB7D-554FF631E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27</xdr:row>
      <xdr:rowOff>161925</xdr:rowOff>
    </xdr:from>
    <xdr:to>
      <xdr:col>9</xdr:col>
      <xdr:colOff>866775</xdr:colOff>
      <xdr:row>43</xdr:row>
      <xdr:rowOff>9525</xdr:rowOff>
    </xdr:to>
    <xdr:graphicFrame macro="">
      <xdr:nvGraphicFramePr>
        <xdr:cNvPr id="3" name="Chart 2">
          <a:extLst>
            <a:ext uri="{FF2B5EF4-FFF2-40B4-BE49-F238E27FC236}">
              <a16:creationId xmlns:a16="http://schemas.microsoft.com/office/drawing/2014/main" id="{366BBDDE-CBD9-4BCB-8EA7-06D0875EF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1176337</xdr:colOff>
      <xdr:row>27</xdr:row>
      <xdr:rowOff>171450</xdr:rowOff>
    </xdr:from>
    <xdr:to>
      <xdr:col>15</xdr:col>
      <xdr:colOff>452437</xdr:colOff>
      <xdr:row>43</xdr:row>
      <xdr:rowOff>19050</xdr:rowOff>
    </xdr:to>
    <xdr:graphicFrame macro="">
      <xdr:nvGraphicFramePr>
        <xdr:cNvPr id="4" name="Chart 3">
          <a:extLst>
            <a:ext uri="{FF2B5EF4-FFF2-40B4-BE49-F238E27FC236}">
              <a16:creationId xmlns:a16="http://schemas.microsoft.com/office/drawing/2014/main" id="{BAE7522B-8E5A-49F6-9384-1E7D99BFE8F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14287</xdr:colOff>
      <xdr:row>28</xdr:row>
      <xdr:rowOff>9525</xdr:rowOff>
    </xdr:from>
    <xdr:to>
      <xdr:col>22</xdr:col>
      <xdr:colOff>471487</xdr:colOff>
      <xdr:row>43</xdr:row>
      <xdr:rowOff>38100</xdr:rowOff>
    </xdr:to>
    <xdr:graphicFrame macro="">
      <xdr:nvGraphicFramePr>
        <xdr:cNvPr id="5" name="Chart 4">
          <a:extLst>
            <a:ext uri="{FF2B5EF4-FFF2-40B4-BE49-F238E27FC236}">
              <a16:creationId xmlns:a16="http://schemas.microsoft.com/office/drawing/2014/main" id="{58320BC7-BFDC-4C09-899C-811835B666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19050</xdr:colOff>
      <xdr:row>16</xdr:row>
      <xdr:rowOff>0</xdr:rowOff>
    </xdr:from>
    <xdr:to>
      <xdr:col>6</xdr:col>
      <xdr:colOff>504825</xdr:colOff>
      <xdr:row>29</xdr:row>
      <xdr:rowOff>171450</xdr:rowOff>
    </xdr:to>
    <mc:AlternateContent xmlns:mc="http://schemas.openxmlformats.org/markup-compatibility/2006">
      <mc:Choice xmlns:a14="http://schemas.microsoft.com/office/drawing/2010/main" Requires="a14">
        <xdr:graphicFrame macro="">
          <xdr:nvGraphicFramePr>
            <xdr:cNvPr id="6" name="Sales Person">
              <a:extLst>
                <a:ext uri="{FF2B5EF4-FFF2-40B4-BE49-F238E27FC236}">
                  <a16:creationId xmlns:a16="http://schemas.microsoft.com/office/drawing/2014/main" id="{225C0ED7-7330-4B2B-A221-3A1AC7FA51A0}"/>
                </a:ext>
              </a:extLst>
            </xdr:cNvPr>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dr:sp macro="" textlink="">
          <xdr:nvSpPr>
            <xdr:cNvPr id="0" name=""/>
            <xdr:cNvSpPr>
              <a:spLocks noTextEdit="1"/>
            </xdr:cNvSpPr>
          </xdr:nvSpPr>
          <xdr:spPr>
            <a:xfrm>
              <a:off x="4724400" y="2895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85725</xdr:colOff>
      <xdr:row>15</xdr:row>
      <xdr:rowOff>152401</xdr:rowOff>
    </xdr:from>
    <xdr:to>
      <xdr:col>9</xdr:col>
      <xdr:colOff>352425</xdr:colOff>
      <xdr:row>19</xdr:row>
      <xdr:rowOff>133351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F4EE2BA-2038-449B-9D70-2C590EF6345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819900" y="2867026"/>
              <a:ext cx="1828800" cy="704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542925</xdr:colOff>
      <xdr:row>15</xdr:row>
      <xdr:rowOff>142875</xdr:rowOff>
    </xdr:from>
    <xdr:to>
      <xdr:col>4</xdr:col>
      <xdr:colOff>1000125</xdr:colOff>
      <xdr:row>29</xdr:row>
      <xdr:rowOff>133350</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2C5AFBFE-314C-444D-A630-5112B97562D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2762250" y="285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jay" refreshedDate="45691.696770486109" createdVersion="7" refreshedVersion="7" minRefreshableVersion="3" recordCount="50" xr:uid="{81F0F0A3-1A32-4D8C-A486-0BC53DCF7BC0}">
  <cacheSource type="worksheet">
    <worksheetSource name="Table2"/>
  </cacheSource>
  <cacheFields count="10">
    <cacheField name="Date" numFmtId="14">
      <sharedItems containsSemiMixedTypes="0" containsNonDate="0" containsDate="1" containsString="0" minDate="2020-05-07T00:00:00" maxDate="2021-12-22T00:00:00"/>
    </cacheField>
    <cacheField name="Sales Person" numFmtId="0">
      <sharedItems count="10">
        <s v="Andrew"/>
        <s v="Grace"/>
        <s v="Ella"/>
        <s v="Cameron"/>
        <s v="Megan"/>
        <s v="Carolyn"/>
        <s v="Virginia"/>
        <s v="Connor"/>
        <s v="Anna"/>
        <s v="Nicholas"/>
      </sharedItems>
    </cacheField>
    <cacheField name="Region" numFmtId="0">
      <sharedItems count="4">
        <s v="West"/>
        <s v="East"/>
        <s v="South"/>
        <s v="North"/>
      </sharedItems>
    </cacheField>
    <cacheField name="Product" numFmtId="0">
      <sharedItems count="7">
        <s v="Tent"/>
        <s v="Blender"/>
        <s v="Action Figure"/>
        <s v="Novel"/>
        <s v="Sneakers"/>
        <s v="Moisturizer"/>
        <s v="Smartphone"/>
      </sharedItems>
    </cacheField>
    <cacheField name="Units Sold" numFmtId="0">
      <sharedItems containsSemiMixedTypes="0" containsString="0" containsNumber="1" containsInteger="1" minValue="51" maxValue="149"/>
    </cacheField>
    <cacheField name="Unit Price" numFmtId="164">
      <sharedItems containsSemiMixedTypes="0" containsString="0" containsNumber="1" containsInteger="1" minValue="600" maxValue="10000"/>
    </cacheField>
    <cacheField name="Cost of Goods" numFmtId="164">
      <sharedItems containsSemiMixedTypes="0" containsString="0" containsNumber="1" containsInteger="1" minValue="400" maxValue="7000"/>
    </cacheField>
    <cacheField name="Total Sales" numFmtId="164">
      <sharedItems containsSemiMixedTypes="0" containsString="0" containsNumber="1" containsInteger="1" minValue="34200" maxValue="1270000"/>
    </cacheField>
    <cacheField name="Total Profit" numFmtId="164">
      <sharedItems containsSemiMixedTypes="0" containsString="0" containsNumber="1" containsInteger="1" minValue="11400" maxValue="381000"/>
    </cacheField>
    <cacheField name="Grand Total" numFmtId="0">
      <sharedItems containsBlank="1" containsMixedTypes="1" containsNumber="1" containsInteger="1" minValue="4705" maxValue="12944500"/>
    </cacheField>
  </cacheFields>
  <extLst>
    <ext xmlns:x14="http://schemas.microsoft.com/office/spreadsheetml/2009/9/main" uri="{725AE2AE-9491-48be-B2B4-4EB974FC3084}">
      <x14:pivotCacheDefinition pivotCacheId="6591032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
  <r>
    <d v="2021-02-19T00:00:00"/>
    <x v="0"/>
    <x v="0"/>
    <x v="0"/>
    <n v="84"/>
    <n v="6000"/>
    <n v="4000"/>
    <n v="504000"/>
    <n v="168000"/>
    <n v="12944500"/>
  </r>
  <r>
    <d v="2021-09-07T00:00:00"/>
    <x v="1"/>
    <x v="1"/>
    <x v="1"/>
    <n v="128"/>
    <n v="3500"/>
    <n v="2500"/>
    <n v="448000"/>
    <n v="128000"/>
    <s v="Unit Sold"/>
  </r>
  <r>
    <d v="2021-02-03T00:00:00"/>
    <x v="2"/>
    <x v="2"/>
    <x v="2"/>
    <n v="136"/>
    <n v="1200"/>
    <n v="800"/>
    <n v="163200"/>
    <n v="54400"/>
    <n v="4705"/>
  </r>
  <r>
    <d v="2020-09-11T00:00:00"/>
    <x v="3"/>
    <x v="3"/>
    <x v="3"/>
    <n v="91"/>
    <n v="1000"/>
    <n v="700"/>
    <n v="91000"/>
    <n v="27300"/>
    <s v="Average Sales"/>
  </r>
  <r>
    <d v="2021-09-23T00:00:00"/>
    <x v="4"/>
    <x v="0"/>
    <x v="4"/>
    <n v="110"/>
    <n v="4000"/>
    <n v="3000"/>
    <n v="440000"/>
    <n v="110000"/>
    <n v="258890"/>
  </r>
  <r>
    <d v="2020-10-01T00:00:00"/>
    <x v="5"/>
    <x v="1"/>
    <x v="2"/>
    <n v="51"/>
    <n v="1200"/>
    <n v="800"/>
    <n v="61200"/>
    <n v="20400"/>
    <s v="Total Profit"/>
  </r>
  <r>
    <d v="2021-08-05T00:00:00"/>
    <x v="6"/>
    <x v="3"/>
    <x v="3"/>
    <n v="78"/>
    <n v="1000"/>
    <n v="700"/>
    <n v="78000"/>
    <n v="23400"/>
    <n v="3834400"/>
  </r>
  <r>
    <d v="2020-11-06T00:00:00"/>
    <x v="7"/>
    <x v="2"/>
    <x v="0"/>
    <n v="146"/>
    <n v="6000"/>
    <n v="4000"/>
    <n v="876000"/>
    <n v="292000"/>
    <m/>
  </r>
  <r>
    <d v="2021-01-27T00:00:00"/>
    <x v="8"/>
    <x v="0"/>
    <x v="5"/>
    <n v="101"/>
    <n v="600"/>
    <n v="400"/>
    <n v="60600"/>
    <n v="20200"/>
    <m/>
  </r>
  <r>
    <d v="2021-09-03T00:00:00"/>
    <x v="9"/>
    <x v="2"/>
    <x v="0"/>
    <n v="52"/>
    <n v="6000"/>
    <n v="4000"/>
    <n v="312000"/>
    <n v="104000"/>
    <m/>
  </r>
  <r>
    <d v="2021-09-30T00:00:00"/>
    <x v="9"/>
    <x v="1"/>
    <x v="2"/>
    <n v="55"/>
    <n v="1200"/>
    <n v="800"/>
    <n v="66000"/>
    <n v="22000"/>
    <m/>
  </r>
  <r>
    <d v="2020-09-10T00:00:00"/>
    <x v="9"/>
    <x v="2"/>
    <x v="3"/>
    <n v="137"/>
    <n v="1000"/>
    <n v="700"/>
    <n v="137000"/>
    <n v="41100"/>
    <m/>
  </r>
  <r>
    <d v="2021-07-27T00:00:00"/>
    <x v="7"/>
    <x v="2"/>
    <x v="1"/>
    <n v="96"/>
    <n v="3500"/>
    <n v="2500"/>
    <n v="336000"/>
    <n v="96000"/>
    <m/>
  </r>
  <r>
    <d v="2020-10-09T00:00:00"/>
    <x v="8"/>
    <x v="1"/>
    <x v="4"/>
    <n v="52"/>
    <n v="4000"/>
    <n v="3000"/>
    <n v="208000"/>
    <n v="52000"/>
    <m/>
  </r>
  <r>
    <d v="2021-04-06T00:00:00"/>
    <x v="3"/>
    <x v="0"/>
    <x v="1"/>
    <n v="76"/>
    <n v="3500"/>
    <n v="2500"/>
    <n v="266000"/>
    <n v="76000"/>
    <m/>
  </r>
  <r>
    <d v="2021-06-15T00:00:00"/>
    <x v="1"/>
    <x v="3"/>
    <x v="4"/>
    <n v="145"/>
    <n v="4000"/>
    <n v="3000"/>
    <n v="580000"/>
    <n v="145000"/>
    <m/>
  </r>
  <r>
    <d v="2020-09-09T00:00:00"/>
    <x v="0"/>
    <x v="2"/>
    <x v="5"/>
    <n v="83"/>
    <n v="600"/>
    <n v="400"/>
    <n v="49800"/>
    <n v="16600"/>
    <m/>
  </r>
  <r>
    <d v="2021-08-13T00:00:00"/>
    <x v="4"/>
    <x v="2"/>
    <x v="3"/>
    <n v="91"/>
    <n v="1000"/>
    <n v="700"/>
    <n v="91000"/>
    <n v="27300"/>
    <m/>
  </r>
  <r>
    <d v="2020-08-27T00:00:00"/>
    <x v="5"/>
    <x v="0"/>
    <x v="6"/>
    <n v="108"/>
    <n v="10000"/>
    <n v="7000"/>
    <n v="1080000"/>
    <n v="324000"/>
    <m/>
  </r>
  <r>
    <d v="2021-04-07T00:00:00"/>
    <x v="2"/>
    <x v="3"/>
    <x v="4"/>
    <n v="144"/>
    <n v="4000"/>
    <n v="3000"/>
    <n v="576000"/>
    <n v="144000"/>
    <m/>
  </r>
  <r>
    <d v="2020-06-08T00:00:00"/>
    <x v="4"/>
    <x v="2"/>
    <x v="5"/>
    <n v="92"/>
    <n v="600"/>
    <n v="400"/>
    <n v="55200"/>
    <n v="18400"/>
    <m/>
  </r>
  <r>
    <d v="2021-12-21T00:00:00"/>
    <x v="7"/>
    <x v="0"/>
    <x v="0"/>
    <n v="71"/>
    <n v="6000"/>
    <n v="4000"/>
    <n v="426000"/>
    <n v="142000"/>
    <m/>
  </r>
  <r>
    <d v="2021-08-10T00:00:00"/>
    <x v="0"/>
    <x v="1"/>
    <x v="5"/>
    <n v="103"/>
    <n v="600"/>
    <n v="400"/>
    <n v="61800"/>
    <n v="20600"/>
    <m/>
  </r>
  <r>
    <d v="2021-12-02T00:00:00"/>
    <x v="9"/>
    <x v="3"/>
    <x v="3"/>
    <n v="55"/>
    <n v="1000"/>
    <n v="700"/>
    <n v="55000"/>
    <n v="16500"/>
    <m/>
  </r>
  <r>
    <d v="2021-08-30T00:00:00"/>
    <x v="5"/>
    <x v="1"/>
    <x v="4"/>
    <n v="93"/>
    <n v="4000"/>
    <n v="3000"/>
    <n v="372000"/>
    <n v="93000"/>
    <m/>
  </r>
  <r>
    <d v="2020-05-20T00:00:00"/>
    <x v="2"/>
    <x v="2"/>
    <x v="5"/>
    <n v="143"/>
    <n v="600"/>
    <n v="400"/>
    <n v="85800"/>
    <n v="28600"/>
    <m/>
  </r>
  <r>
    <d v="2021-09-13T00:00:00"/>
    <x v="6"/>
    <x v="0"/>
    <x v="1"/>
    <n v="143"/>
    <n v="3500"/>
    <n v="2500"/>
    <n v="500500"/>
    <n v="143000"/>
    <m/>
  </r>
  <r>
    <d v="2021-10-27T00:00:00"/>
    <x v="8"/>
    <x v="3"/>
    <x v="5"/>
    <n v="99"/>
    <n v="600"/>
    <n v="400"/>
    <n v="59400"/>
    <n v="19800"/>
    <m/>
  </r>
  <r>
    <d v="2020-12-22T00:00:00"/>
    <x v="3"/>
    <x v="0"/>
    <x v="3"/>
    <n v="120"/>
    <n v="1000"/>
    <n v="700"/>
    <n v="120000"/>
    <n v="36000"/>
    <m/>
  </r>
  <r>
    <d v="2021-07-28T00:00:00"/>
    <x v="1"/>
    <x v="2"/>
    <x v="1"/>
    <n v="66"/>
    <n v="3500"/>
    <n v="2500"/>
    <n v="231000"/>
    <n v="66000"/>
    <m/>
  </r>
  <r>
    <d v="2020-09-29T00:00:00"/>
    <x v="8"/>
    <x v="3"/>
    <x v="2"/>
    <n v="88"/>
    <n v="1200"/>
    <n v="800"/>
    <n v="105600"/>
    <n v="35200"/>
    <m/>
  </r>
  <r>
    <d v="2020-10-22T00:00:00"/>
    <x v="3"/>
    <x v="1"/>
    <x v="6"/>
    <n v="127"/>
    <n v="10000"/>
    <n v="7000"/>
    <n v="1270000"/>
    <n v="381000"/>
    <m/>
  </r>
  <r>
    <d v="2020-05-19T00:00:00"/>
    <x v="4"/>
    <x v="0"/>
    <x v="4"/>
    <n v="67"/>
    <n v="4000"/>
    <n v="3000"/>
    <n v="268000"/>
    <n v="67000"/>
    <m/>
  </r>
  <r>
    <d v="2021-12-06T00:00:00"/>
    <x v="1"/>
    <x v="1"/>
    <x v="2"/>
    <n v="67"/>
    <n v="1200"/>
    <n v="800"/>
    <n v="80400"/>
    <n v="26800"/>
    <m/>
  </r>
  <r>
    <d v="2020-08-26T00:00:00"/>
    <x v="9"/>
    <x v="2"/>
    <x v="3"/>
    <n v="149"/>
    <n v="1000"/>
    <n v="700"/>
    <n v="149000"/>
    <n v="44700"/>
    <m/>
  </r>
  <r>
    <d v="2021-07-01T00:00:00"/>
    <x v="4"/>
    <x v="3"/>
    <x v="5"/>
    <n v="104"/>
    <n v="600"/>
    <n v="400"/>
    <n v="62400"/>
    <n v="20800"/>
    <m/>
  </r>
  <r>
    <d v="2021-07-27T00:00:00"/>
    <x v="7"/>
    <x v="0"/>
    <x v="5"/>
    <n v="57"/>
    <n v="600"/>
    <n v="400"/>
    <n v="34200"/>
    <n v="11400"/>
    <m/>
  </r>
  <r>
    <d v="2020-10-05T00:00:00"/>
    <x v="2"/>
    <x v="1"/>
    <x v="5"/>
    <n v="90"/>
    <n v="600"/>
    <n v="400"/>
    <n v="54000"/>
    <n v="18000"/>
    <m/>
  </r>
  <r>
    <d v="2020-09-02T00:00:00"/>
    <x v="5"/>
    <x v="2"/>
    <x v="5"/>
    <n v="67"/>
    <n v="600"/>
    <n v="400"/>
    <n v="40200"/>
    <n v="13400"/>
    <m/>
  </r>
  <r>
    <d v="2021-09-02T00:00:00"/>
    <x v="0"/>
    <x v="3"/>
    <x v="4"/>
    <n v="127"/>
    <n v="4000"/>
    <n v="3000"/>
    <n v="508000"/>
    <n v="127000"/>
    <m/>
  </r>
  <r>
    <d v="2021-04-13T00:00:00"/>
    <x v="5"/>
    <x v="0"/>
    <x v="3"/>
    <n v="108"/>
    <n v="1000"/>
    <n v="700"/>
    <n v="108000"/>
    <n v="32400"/>
    <m/>
  </r>
  <r>
    <d v="2021-05-06T00:00:00"/>
    <x v="2"/>
    <x v="1"/>
    <x v="1"/>
    <n v="66"/>
    <n v="3500"/>
    <n v="2500"/>
    <n v="231000"/>
    <n v="66000"/>
    <m/>
  </r>
  <r>
    <d v="2021-01-15T00:00:00"/>
    <x v="0"/>
    <x v="3"/>
    <x v="0"/>
    <n v="78"/>
    <n v="6000"/>
    <n v="4000"/>
    <n v="468000"/>
    <n v="156000"/>
    <m/>
  </r>
  <r>
    <d v="2020-08-27T00:00:00"/>
    <x v="7"/>
    <x v="2"/>
    <x v="3"/>
    <n v="69"/>
    <n v="1000"/>
    <n v="700"/>
    <n v="69000"/>
    <n v="20700"/>
    <m/>
  </r>
  <r>
    <d v="2021-02-05T00:00:00"/>
    <x v="4"/>
    <x v="0"/>
    <x v="2"/>
    <n v="59"/>
    <n v="1200"/>
    <n v="800"/>
    <n v="70800"/>
    <n v="23600"/>
    <m/>
  </r>
  <r>
    <d v="2021-11-17T00:00:00"/>
    <x v="9"/>
    <x v="2"/>
    <x v="5"/>
    <n v="109"/>
    <n v="600"/>
    <n v="400"/>
    <n v="65400"/>
    <n v="21800"/>
    <m/>
  </r>
  <r>
    <d v="2020-12-28T00:00:00"/>
    <x v="8"/>
    <x v="1"/>
    <x v="4"/>
    <n v="61"/>
    <n v="4000"/>
    <n v="3000"/>
    <n v="244000"/>
    <n v="61000"/>
    <m/>
  </r>
  <r>
    <d v="2021-10-27T00:00:00"/>
    <x v="4"/>
    <x v="3"/>
    <x v="5"/>
    <n v="130"/>
    <n v="600"/>
    <n v="400"/>
    <n v="78000"/>
    <n v="26000"/>
    <m/>
  </r>
  <r>
    <d v="2021-11-02T00:00:00"/>
    <x v="3"/>
    <x v="2"/>
    <x v="1"/>
    <n v="60"/>
    <n v="3500"/>
    <n v="2500"/>
    <n v="210000"/>
    <n v="60000"/>
    <m/>
  </r>
  <r>
    <d v="2020-05-07T00:00:00"/>
    <x v="1"/>
    <x v="1"/>
    <x v="0"/>
    <n v="73"/>
    <n v="6000"/>
    <n v="4000"/>
    <n v="438000"/>
    <n v="146000"/>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05E8088-2233-472C-8AFE-FA55CE332864}"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rowHeaderCaption="Product">
  <location ref="A17:B25" firstHeaderRow="1" firstDataRow="1" firstDataCol="1"/>
  <pivotFields count="10">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showAll="0"/>
    <pivotField numFmtId="164" showAll="0"/>
    <pivotField numFmtId="164" showAll="0"/>
    <pivotField dataField="1" numFmtId="164" showAll="0"/>
    <pivotField numFmtId="164" showAll="0"/>
    <pivotField showAll="0"/>
  </pivotFields>
  <rowFields count="1">
    <field x="3"/>
  </rowFields>
  <rowItems count="8">
    <i>
      <x/>
    </i>
    <i>
      <x v="1"/>
    </i>
    <i>
      <x v="2"/>
    </i>
    <i>
      <x v="3"/>
    </i>
    <i>
      <x v="4"/>
    </i>
    <i>
      <x v="5"/>
    </i>
    <i>
      <x v="6"/>
    </i>
    <i t="grand">
      <x/>
    </i>
  </rowItems>
  <colItems count="1">
    <i/>
  </colItems>
  <dataFields count="1">
    <dataField name="Sum of Total Sales" fld="7" baseField="0" baseItem="0" numFmtId="165"/>
  </dataFields>
  <formats count="1">
    <format dxfId="136">
      <pivotArea outline="0" collapsedLevelsAreSubtotals="1" fieldPosition="0"/>
    </format>
  </formats>
  <chartFormats count="3">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3" count="1" selected="0">
            <x v="4"/>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98EA4D-EC1E-44E7-A0CD-4A37AF019A97}"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rowHeaderCaption="Product">
  <location ref="I4:J12" firstHeaderRow="1" firstDataRow="1" firstDataCol="1"/>
  <pivotFields count="10">
    <pivotField numFmtId="14" showAll="0"/>
    <pivotField showAll="0">
      <items count="11">
        <item x="0"/>
        <item x="8"/>
        <item x="3"/>
        <item x="5"/>
        <item x="7"/>
        <item x="2"/>
        <item x="1"/>
        <item x="4"/>
        <item x="9"/>
        <item x="6"/>
        <item t="default"/>
      </items>
    </pivotField>
    <pivotField showAll="0">
      <items count="5">
        <item x="1"/>
        <item x="3"/>
        <item x="2"/>
        <item x="0"/>
        <item t="default"/>
      </items>
    </pivotField>
    <pivotField axis="axisRow" showAll="0">
      <items count="8">
        <item x="2"/>
        <item x="1"/>
        <item x="5"/>
        <item x="3"/>
        <item x="6"/>
        <item x="4"/>
        <item x="0"/>
        <item t="default"/>
      </items>
    </pivotField>
    <pivotField dataField="1" showAll="0"/>
    <pivotField numFmtId="164" showAll="0"/>
    <pivotField numFmtId="164" showAll="0"/>
    <pivotField numFmtId="164" showAll="0"/>
    <pivotField numFmtId="164" showAll="0"/>
    <pivotField showAll="0"/>
  </pivotFields>
  <rowFields count="1">
    <field x="3"/>
  </rowFields>
  <rowItems count="8">
    <i>
      <x/>
    </i>
    <i>
      <x v="1"/>
    </i>
    <i>
      <x v="2"/>
    </i>
    <i>
      <x v="3"/>
    </i>
    <i>
      <x v="4"/>
    </i>
    <i>
      <x v="5"/>
    </i>
    <i>
      <x v="6"/>
    </i>
    <i t="grand">
      <x/>
    </i>
  </rowItems>
  <colItems count="1">
    <i/>
  </colItems>
  <dataFields count="1">
    <dataField name="Sum of Units Sold" fld="4" baseField="0" baseItem="0"/>
  </dataFields>
  <chartFormats count="1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3" count="1" selected="0">
            <x v="1"/>
          </reference>
        </references>
      </pivotArea>
    </chartFormat>
    <chartFormat chart="4" format="2">
      <pivotArea type="data" outline="0" fieldPosition="0">
        <references count="2">
          <reference field="4294967294" count="1" selected="0">
            <x v="0"/>
          </reference>
          <reference field="3" count="1" selected="0">
            <x v="2"/>
          </reference>
        </references>
      </pivotArea>
    </chartFormat>
    <chartFormat chart="4" format="3">
      <pivotArea type="data" outline="0" fieldPosition="0">
        <references count="2">
          <reference field="4294967294" count="1" selected="0">
            <x v="0"/>
          </reference>
          <reference field="3" count="1" selected="0">
            <x v="3"/>
          </reference>
        </references>
      </pivotArea>
    </chartFormat>
    <chartFormat chart="4" format="4">
      <pivotArea type="data" outline="0" fieldPosition="0">
        <references count="2">
          <reference field="4294967294" count="1" selected="0">
            <x v="0"/>
          </reference>
          <reference field="3" count="1" selected="0">
            <x v="4"/>
          </reference>
        </references>
      </pivotArea>
    </chartFormat>
    <chartFormat chart="4" format="5">
      <pivotArea type="data" outline="0" fieldPosition="0">
        <references count="2">
          <reference field="4294967294" count="1" selected="0">
            <x v="0"/>
          </reference>
          <reference field="3" count="1" selected="0">
            <x v="5"/>
          </reference>
        </references>
      </pivotArea>
    </chartFormat>
    <chartFormat chart="4" format="6">
      <pivotArea type="data" outline="0" fieldPosition="0">
        <references count="2">
          <reference field="4294967294" count="1" selected="0">
            <x v="0"/>
          </reference>
          <reference field="3" count="1" selected="0">
            <x v="6"/>
          </reference>
        </references>
      </pivotArea>
    </chartFormat>
    <chartFormat chart="4" format="7">
      <pivotArea type="data" outline="0" fieldPosition="0">
        <references count="2">
          <reference field="4294967294" count="1" selected="0">
            <x v="0"/>
          </reference>
          <reference field="3" count="1" selected="0">
            <x v="0"/>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3" count="1" selected="0">
            <x v="0"/>
          </reference>
        </references>
      </pivotArea>
    </chartFormat>
    <chartFormat chart="6" format="18">
      <pivotArea type="data" outline="0" fieldPosition="0">
        <references count="2">
          <reference field="4294967294" count="1" selected="0">
            <x v="0"/>
          </reference>
          <reference field="3" count="1" selected="0">
            <x v="1"/>
          </reference>
        </references>
      </pivotArea>
    </chartFormat>
    <chartFormat chart="6" format="19">
      <pivotArea type="data" outline="0" fieldPosition="0">
        <references count="2">
          <reference field="4294967294" count="1" selected="0">
            <x v="0"/>
          </reference>
          <reference field="3" count="1" selected="0">
            <x v="2"/>
          </reference>
        </references>
      </pivotArea>
    </chartFormat>
    <chartFormat chart="6" format="20">
      <pivotArea type="data" outline="0" fieldPosition="0">
        <references count="2">
          <reference field="4294967294" count="1" selected="0">
            <x v="0"/>
          </reference>
          <reference field="3" count="1" selected="0">
            <x v="3"/>
          </reference>
        </references>
      </pivotArea>
    </chartFormat>
    <chartFormat chart="6" format="21">
      <pivotArea type="data" outline="0" fieldPosition="0">
        <references count="2">
          <reference field="4294967294" count="1" selected="0">
            <x v="0"/>
          </reference>
          <reference field="3" count="1" selected="0">
            <x v="4"/>
          </reference>
        </references>
      </pivotArea>
    </chartFormat>
    <chartFormat chart="6" format="22">
      <pivotArea type="data" outline="0" fieldPosition="0">
        <references count="2">
          <reference field="4294967294" count="1" selected="0">
            <x v="0"/>
          </reference>
          <reference field="3" count="1" selected="0">
            <x v="5"/>
          </reference>
        </references>
      </pivotArea>
    </chartFormat>
    <chartFormat chart="6" format="23">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6CFB30-9F49-4960-B328-540F61C2D534}"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rowHeaderCaption="Sales Person">
  <location ref="E3:F14" firstHeaderRow="1" firstDataRow="1" firstDataCol="1"/>
  <pivotFields count="10">
    <pivotField numFmtId="14" showAll="0"/>
    <pivotField axis="axisRow" showAll="0">
      <items count="11">
        <item x="0"/>
        <item x="8"/>
        <item x="3"/>
        <item x="5"/>
        <item x="7"/>
        <item x="2"/>
        <item x="1"/>
        <item x="4"/>
        <item x="9"/>
        <item x="6"/>
        <item t="default"/>
      </items>
    </pivotField>
    <pivotField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 showAll="0"/>
  </pivotFields>
  <rowFields count="1">
    <field x="1"/>
  </rowFields>
  <rowItems count="11">
    <i>
      <x/>
    </i>
    <i>
      <x v="1"/>
    </i>
    <i>
      <x v="2"/>
    </i>
    <i>
      <x v="3"/>
    </i>
    <i>
      <x v="4"/>
    </i>
    <i>
      <x v="5"/>
    </i>
    <i>
      <x v="6"/>
    </i>
    <i>
      <x v="7"/>
    </i>
    <i>
      <x v="8"/>
    </i>
    <i>
      <x v="9"/>
    </i>
    <i t="grand">
      <x/>
    </i>
  </rowItems>
  <colItems count="1">
    <i/>
  </colItems>
  <dataFields count="1">
    <dataField name="Sum of Total Sales" fld="7" baseField="0" baseItem="0" numFmtId="165"/>
  </dataFields>
  <formats count="1">
    <format dxfId="137">
      <pivotArea outline="0" collapsedLevelsAreSubtotals="1" fieldPosition="0"/>
    </format>
  </formats>
  <chartFormats count="9">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4"/>
          </reference>
        </references>
      </pivotArea>
    </chartFormat>
    <chartFormat chart="1" format="2">
      <pivotArea type="data" outline="0" fieldPosition="0">
        <references count="2">
          <reference field="4294967294" count="1" selected="0">
            <x v="0"/>
          </reference>
          <reference field="1" count="1" selected="0">
            <x v="3"/>
          </reference>
        </references>
      </pivotArea>
    </chartFormat>
    <chartFormat chart="2" format="3" series="1">
      <pivotArea type="data" outline="0" fieldPosition="0">
        <references count="1">
          <reference field="4294967294" count="1" selected="0">
            <x v="0"/>
          </reference>
        </references>
      </pivotArea>
    </chartFormat>
    <chartFormat chart="2" format="4">
      <pivotArea type="data" outline="0" fieldPosition="0">
        <references count="2">
          <reference field="4294967294" count="1" selected="0">
            <x v="0"/>
          </reference>
          <reference field="1" count="1" selected="0">
            <x v="3"/>
          </reference>
        </references>
      </pivotArea>
    </chartFormat>
    <chartFormat chart="2" format="5">
      <pivotArea type="data" outline="0" fieldPosition="0">
        <references count="2">
          <reference field="4294967294" count="1" selected="0">
            <x v="0"/>
          </reference>
          <reference field="1" count="1" selected="0">
            <x v="4"/>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3"/>
          </reference>
        </references>
      </pivotArea>
    </chartFormat>
    <chartFormat chart="3" format="8">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CAF081-86B6-4775-BA6A-532B7490A38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Region">
  <location ref="A3:B8" firstHeaderRow="1" firstDataRow="1" firstDataCol="1"/>
  <pivotFields count="10">
    <pivotField numFmtId="14" showAll="0"/>
    <pivotField showAll="0">
      <items count="11">
        <item x="0"/>
        <item x="8"/>
        <item x="3"/>
        <item x="5"/>
        <item x="7"/>
        <item x="2"/>
        <item x="1"/>
        <item x="4"/>
        <item x="9"/>
        <item x="6"/>
        <item t="default"/>
      </items>
    </pivotField>
    <pivotField axis="axisRow" showAll="0">
      <items count="5">
        <item x="1"/>
        <item x="3"/>
        <item x="2"/>
        <item x="0"/>
        <item t="default"/>
      </items>
    </pivotField>
    <pivotField showAll="0">
      <items count="8">
        <item x="2"/>
        <item x="1"/>
        <item x="5"/>
        <item x="3"/>
        <item x="6"/>
        <item x="4"/>
        <item x="0"/>
        <item t="default"/>
      </items>
    </pivotField>
    <pivotField showAll="0"/>
    <pivotField numFmtId="164" showAll="0"/>
    <pivotField numFmtId="164" showAll="0"/>
    <pivotField dataField="1" numFmtId="164" showAll="0"/>
    <pivotField numFmtId="164" showAll="0"/>
    <pivotField showAll="0"/>
  </pivotFields>
  <rowFields count="1">
    <field x="2"/>
  </rowFields>
  <rowItems count="5">
    <i>
      <x/>
    </i>
    <i>
      <x v="1"/>
    </i>
    <i>
      <x v="2"/>
    </i>
    <i>
      <x v="3"/>
    </i>
    <i t="grand">
      <x/>
    </i>
  </rowItems>
  <colItems count="1">
    <i/>
  </colItems>
  <dataFields count="1">
    <dataField name="Sum of Total Sales" fld="7" baseField="0" baseItem="0" numFmtId="165"/>
  </dataFields>
  <formats count="2">
    <format dxfId="139">
      <pivotArea outline="0" collapsedLevelsAreSubtotals="1" fieldPosition="0"/>
    </format>
    <format dxfId="138">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1"/>
          </reference>
        </references>
      </pivotArea>
    </chartFormat>
    <chartFormat chart="0" format="2">
      <pivotArea type="data" outline="0" fieldPosition="0">
        <references count="2">
          <reference field="4294967294" count="1" selected="0">
            <x v="0"/>
          </reference>
          <reference field="2" count="1" selected="0">
            <x v="0"/>
          </reference>
        </references>
      </pivotArea>
    </chartFormat>
    <chartFormat chart="0" format="3">
      <pivotArea type="data" outline="0" fieldPosition="0">
        <references count="2">
          <reference field="4294967294" count="1" selected="0">
            <x v="0"/>
          </reference>
          <reference field="2" count="1" selected="0">
            <x v="3"/>
          </reference>
        </references>
      </pivotArea>
    </chartFormat>
    <chartFormat chart="0" format="4">
      <pivotArea type="data" outline="0" fieldPosition="0">
        <references count="2">
          <reference field="4294967294" count="1" selected="0">
            <x v="0"/>
          </reference>
          <reference field="2" count="1" selected="0">
            <x v="2"/>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2" count="1" selected="0">
            <x v="0"/>
          </reference>
        </references>
      </pivotArea>
    </chartFormat>
    <chartFormat chart="2" format="12">
      <pivotArea type="data" outline="0" fieldPosition="0">
        <references count="2">
          <reference field="4294967294" count="1" selected="0">
            <x v="0"/>
          </reference>
          <reference field="2" count="1" selected="0">
            <x v="1"/>
          </reference>
        </references>
      </pivotArea>
    </chartFormat>
    <chartFormat chart="2" format="13">
      <pivotArea type="data" outline="0" fieldPosition="0">
        <references count="2">
          <reference field="4294967294" count="1" selected="0">
            <x v="0"/>
          </reference>
          <reference field="2" count="1" selected="0">
            <x v="2"/>
          </reference>
        </references>
      </pivotArea>
    </chartFormat>
    <chartFormat chart="2" format="14">
      <pivotArea type="data" outline="0" fieldPosition="0">
        <references count="2">
          <reference field="4294967294"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Person" xr10:uid="{51C2BCFB-53FE-4A6E-8BFA-642093AA902C}" sourceName="Sales Person">
  <pivotTables>
    <pivotTable tabId="4" name="PivotTable1"/>
    <pivotTable tabId="4" name="PivotTable3"/>
    <pivotTable tabId="4" name="PivotTable4"/>
    <pivotTable tabId="4" name="PivotTable5"/>
  </pivotTables>
  <data>
    <tabular pivotCacheId="659103237">
      <items count="10">
        <i x="0" s="1"/>
        <i x="8" s="1"/>
        <i x="3" s="1"/>
        <i x="5" s="1"/>
        <i x="7" s="1"/>
        <i x="2" s="1"/>
        <i x="1" s="1"/>
        <i x="4" s="1"/>
        <i x="9" s="1"/>
        <i x="6"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A2ED842-6702-484E-884F-58DDE475CFB1}" sourceName="Region">
  <pivotTables>
    <pivotTable tabId="4" name="PivotTable1"/>
    <pivotTable tabId="4" name="PivotTable3"/>
    <pivotTable tabId="4" name="PivotTable4"/>
    <pivotTable tabId="4" name="PivotTable5"/>
  </pivotTables>
  <data>
    <tabular pivotCacheId="659103237">
      <items count="4">
        <i x="1" s="1"/>
        <i x="3" s="1"/>
        <i x="2" s="1"/>
        <i x="0"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DD903F54-2B8F-4E20-A415-2202FF489FD5}" sourceName="Product">
  <pivotTables>
    <pivotTable tabId="4" name="PivotTable1"/>
    <pivotTable tabId="4" name="PivotTable3"/>
    <pivotTable tabId="4" name="PivotTable4"/>
    <pivotTable tabId="4" name="PivotTable5"/>
  </pivotTables>
  <data>
    <tabular pivotCacheId="659103237">
      <items count="7">
        <i x="2" s="1"/>
        <i x="1" s="1"/>
        <i x="5" s="1"/>
        <i x="3" s="1"/>
        <i x="6"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1" xr10:uid="{50C5CED9-7AE7-483C-8BE8-5C7236E2DD29}" cache="Slicer_Sales_Person" caption="Sales Person" style="SlicerStyleDark1" rowHeight="241300"/>
  <slicer name="Region 1" xr10:uid="{6E3CDF92-BD65-42AB-8ECB-2695BFA5AE99}" cache="Slicer_Region" caption="Region" columnCount="2" showCaption="0" style="SlicerStyleDark1" rowHeight="365760"/>
  <slicer name="Product 1" xr10:uid="{DAE9DD1E-90D9-48E8-BE7D-9B9BC5ECA69D}" cache="Slicer_Product" caption="Product" style="SlicerStyleDark1" rowHeight="27432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Person" xr10:uid="{9B14486A-CCC7-400A-BFEA-A9237ED11908}" cache="Slicer_Sales_Person" caption="Sales Person" startItem="2" rowHeight="241300"/>
  <slicer name="Region" xr10:uid="{2B5D2EB7-F137-479D-AA47-53129F0393D8}" cache="Slicer_Region" caption="Region" columnCount="2" showCaption="0" rowHeight="241300"/>
  <slicer name="Product" xr10:uid="{35101286-E899-4410-9ACB-A0640D63E0C1}" cache="Slicer_Product" caption="Produc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752CA1-C54A-4CDC-9BDD-6461093ED653}" name="Table2" displayName="Table2" ref="A1:J51" totalsRowShown="0" headerRowDxfId="135" dataDxfId="133" headerRowBorderDxfId="134" dataCellStyle="Currency [0]">
  <autoFilter ref="A1:J51" xr:uid="{EE752CA1-C54A-4CDC-9BDD-6461093ED653}"/>
  <tableColumns count="10">
    <tableColumn id="1" xr3:uid="{FB0D805E-2074-416D-B862-2D24C133699E}" name="Date" dataDxfId="132"/>
    <tableColumn id="2" xr3:uid="{F4146A1E-0EBE-457B-B922-96A99A7BA8AB}" name="Sales Person"/>
    <tableColumn id="3" xr3:uid="{FAEB87C9-D958-4AEE-AA84-C46D92E563D6}" name="Region"/>
    <tableColumn id="4" xr3:uid="{A29D2991-48C8-4F6A-889E-91E5A9B035EA}" name="Product"/>
    <tableColumn id="5" xr3:uid="{4B9B394A-3B05-481E-9973-9D91804364D3}" name="Units Sold" dataDxfId="131"/>
    <tableColumn id="6" xr3:uid="{5111AF3C-1D74-4A3E-B2BA-9148363CC734}" name="Unit Price" dataDxfId="130" dataCellStyle="Currency">
      <calculatedColumnFormula>IF(D2="Tent",6000,IF(D2="Blender",3500,IF(D2="Action Figure",1200,IF(D2="Novel",1000,IF(D2="Sneakers",4000,IF(D2="Smartphone",10000,IF(D2="moisturizer",600,"No Product Found")))))))</calculatedColumnFormula>
    </tableColumn>
    <tableColumn id="7" xr3:uid="{487617FD-07B6-478A-9D56-7A4EDBEFA533}" name="Cost of Goods" dataDxfId="129" dataCellStyle="Currency">
      <calculatedColumnFormula>IF(D2="Tent",4000,IF(D2="Blender",2500,IF(D2="Action Figure",800,IF(D2="Novel",700,IF(D2="Sneakers",3000,IF(D2="Smartphone",7000,IF(D2="moisturizer",400,"No Product Found")))))))</calculatedColumnFormula>
    </tableColumn>
    <tableColumn id="8" xr3:uid="{1DF9570B-8D66-447B-9C1F-442D1CD50D60}" name="Total Sales" dataDxfId="128" dataCellStyle="Currency">
      <calculatedColumnFormula>F2*E2</calculatedColumnFormula>
    </tableColumn>
    <tableColumn id="9" xr3:uid="{7FA1C406-EFDF-405F-BED8-F337D8CB77FC}" name="Total Profit" dataDxfId="127" dataCellStyle="Currency">
      <calculatedColumnFormula>H2-(G2*E2)</calculatedColumnFormula>
    </tableColumn>
    <tableColumn id="10" xr3:uid="{6C6F2AFF-1C6D-43F5-8660-56E00CE38ECB}" name="Grand Total" dataDxfId="12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85A23-2401-4F4A-9F43-76144F9FB681}">
  <dimension ref="A1"/>
  <sheetViews>
    <sheetView showGridLines="0" showRowColHeaders="0" topLeftCell="A25" zoomScale="70" zoomScaleNormal="70" workbookViewId="0">
      <selection activeCell="H55" sqref="H55"/>
    </sheetView>
  </sheetViews>
  <sheetFormatPr defaultRowHeight="14.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87E74-2E44-4784-9F1C-D882DC674DEC}">
  <dimension ref="A3:J25"/>
  <sheetViews>
    <sheetView workbookViewId="0">
      <selection activeCell="X43" sqref="X43"/>
    </sheetView>
  </sheetViews>
  <sheetFormatPr defaultRowHeight="14.25"/>
  <cols>
    <col min="1" max="1" width="11.5" bestFit="1" customWidth="1"/>
    <col min="2" max="2" width="17.625" bestFit="1" customWidth="1"/>
    <col min="5" max="5" width="14.625" bestFit="1" customWidth="1"/>
    <col min="6" max="6" width="17.625" bestFit="1" customWidth="1"/>
    <col min="9" max="9" width="11.5" bestFit="1" customWidth="1"/>
    <col min="10" max="11" width="16.75" bestFit="1" customWidth="1"/>
  </cols>
  <sheetData>
    <row r="3" spans="1:10">
      <c r="A3" s="5" t="s">
        <v>2</v>
      </c>
      <c r="B3" s="7" t="s">
        <v>33</v>
      </c>
      <c r="E3" s="5" t="s">
        <v>1</v>
      </c>
      <c r="F3" t="s">
        <v>33</v>
      </c>
    </row>
    <row r="4" spans="1:10">
      <c r="A4" s="3" t="s">
        <v>12</v>
      </c>
      <c r="B4" s="7">
        <v>3534400</v>
      </c>
      <c r="E4" s="3" t="s">
        <v>8</v>
      </c>
      <c r="F4" s="7">
        <v>1591600</v>
      </c>
      <c r="I4" s="5" t="s">
        <v>3</v>
      </c>
      <c r="J4" t="s">
        <v>34</v>
      </c>
    </row>
    <row r="5" spans="1:10">
      <c r="A5" s="3" t="s">
        <v>18</v>
      </c>
      <c r="B5" s="7">
        <v>2661400</v>
      </c>
      <c r="E5" s="3" t="s">
        <v>25</v>
      </c>
      <c r="F5" s="7">
        <v>677600</v>
      </c>
      <c r="I5" s="3" t="s">
        <v>16</v>
      </c>
      <c r="J5" s="6">
        <v>456</v>
      </c>
    </row>
    <row r="6" spans="1:10">
      <c r="A6" s="3" t="s">
        <v>15</v>
      </c>
      <c r="B6" s="7">
        <v>2870600</v>
      </c>
      <c r="E6" s="3" t="s">
        <v>17</v>
      </c>
      <c r="F6" s="7">
        <v>1957000</v>
      </c>
      <c r="I6" s="3" t="s">
        <v>13</v>
      </c>
      <c r="J6" s="6">
        <v>635</v>
      </c>
    </row>
    <row r="7" spans="1:10">
      <c r="A7" s="3" t="s">
        <v>9</v>
      </c>
      <c r="B7" s="7">
        <v>3878100</v>
      </c>
      <c r="E7" s="3" t="s">
        <v>22</v>
      </c>
      <c r="F7" s="7">
        <v>1661400</v>
      </c>
      <c r="I7" s="3" t="s">
        <v>26</v>
      </c>
      <c r="J7" s="6">
        <v>1178</v>
      </c>
    </row>
    <row r="8" spans="1:10">
      <c r="A8" s="3" t="s">
        <v>29</v>
      </c>
      <c r="B8" s="7">
        <v>12944500</v>
      </c>
      <c r="E8" s="3" t="s">
        <v>24</v>
      </c>
      <c r="F8" s="7">
        <v>1741200</v>
      </c>
      <c r="I8" s="3" t="s">
        <v>19</v>
      </c>
      <c r="J8" s="6">
        <v>898</v>
      </c>
    </row>
    <row r="9" spans="1:10">
      <c r="E9" s="3" t="s">
        <v>14</v>
      </c>
      <c r="F9" s="7">
        <v>1110000</v>
      </c>
      <c r="I9" s="3" t="s">
        <v>28</v>
      </c>
      <c r="J9" s="6">
        <v>235</v>
      </c>
    </row>
    <row r="10" spans="1:10">
      <c r="E10" s="3" t="s">
        <v>11</v>
      </c>
      <c r="F10" s="7">
        <v>1777400</v>
      </c>
      <c r="I10" s="3" t="s">
        <v>21</v>
      </c>
      <c r="J10" s="6">
        <v>799</v>
      </c>
    </row>
    <row r="11" spans="1:10">
      <c r="E11" s="3" t="s">
        <v>20</v>
      </c>
      <c r="F11" s="7">
        <v>1065400</v>
      </c>
      <c r="I11" s="3" t="s">
        <v>10</v>
      </c>
      <c r="J11" s="6">
        <v>504</v>
      </c>
    </row>
    <row r="12" spans="1:10">
      <c r="E12" s="3" t="s">
        <v>27</v>
      </c>
      <c r="F12" s="7">
        <v>784400</v>
      </c>
      <c r="I12" s="3" t="s">
        <v>29</v>
      </c>
      <c r="J12" s="6">
        <v>4705</v>
      </c>
    </row>
    <row r="13" spans="1:10">
      <c r="E13" s="3" t="s">
        <v>23</v>
      </c>
      <c r="F13" s="7">
        <v>578500</v>
      </c>
    </row>
    <row r="14" spans="1:10">
      <c r="E14" s="3" t="s">
        <v>29</v>
      </c>
      <c r="F14" s="7">
        <v>12944500</v>
      </c>
    </row>
    <row r="17" spans="1:2">
      <c r="A17" s="5" t="s">
        <v>3</v>
      </c>
      <c r="B17" t="s">
        <v>33</v>
      </c>
    </row>
    <row r="18" spans="1:2">
      <c r="A18" s="3" t="s">
        <v>16</v>
      </c>
      <c r="B18" s="7">
        <v>547200</v>
      </c>
    </row>
    <row r="19" spans="1:2">
      <c r="A19" s="3" t="s">
        <v>13</v>
      </c>
      <c r="B19" s="7">
        <v>2222500</v>
      </c>
    </row>
    <row r="20" spans="1:2">
      <c r="A20" s="3" t="s">
        <v>26</v>
      </c>
      <c r="B20" s="7">
        <v>706800</v>
      </c>
    </row>
    <row r="21" spans="1:2">
      <c r="A21" s="3" t="s">
        <v>19</v>
      </c>
      <c r="B21" s="7">
        <v>898000</v>
      </c>
    </row>
    <row r="22" spans="1:2">
      <c r="A22" s="3" t="s">
        <v>28</v>
      </c>
      <c r="B22" s="7">
        <v>2350000</v>
      </c>
    </row>
    <row r="23" spans="1:2">
      <c r="A23" s="3" t="s">
        <v>21</v>
      </c>
      <c r="B23" s="7">
        <v>3196000</v>
      </c>
    </row>
    <row r="24" spans="1:2">
      <c r="A24" s="3" t="s">
        <v>10</v>
      </c>
      <c r="B24" s="7">
        <v>3024000</v>
      </c>
    </row>
    <row r="25" spans="1:2">
      <c r="A25" s="3" t="s">
        <v>29</v>
      </c>
      <c r="B25" s="7">
        <v>12944500</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3DF-9E1D-4E87-B39C-21F41FB7A8AD}">
  <dimension ref="A1:K51"/>
  <sheetViews>
    <sheetView tabSelected="1" workbookViewId="0">
      <selection activeCell="L12" sqref="L12"/>
    </sheetView>
  </sheetViews>
  <sheetFormatPr defaultRowHeight="14.25"/>
  <cols>
    <col min="1" max="1" width="12.875" customWidth="1"/>
    <col min="2" max="2" width="14.5" customWidth="1"/>
    <col min="3" max="3" width="9.125" customWidth="1"/>
    <col min="4" max="4" width="15.625" customWidth="1"/>
    <col min="5" max="5" width="11.875" customWidth="1"/>
    <col min="6" max="6" width="11.5" customWidth="1"/>
    <col min="7" max="7" width="15.5" customWidth="1"/>
    <col min="8" max="9" width="13.5" customWidth="1"/>
    <col min="10" max="11" width="14.75" bestFit="1" customWidth="1"/>
  </cols>
  <sheetData>
    <row r="1" spans="1:11" ht="20.100000000000001" customHeight="1" thickBot="1">
      <c r="A1" s="1" t="s">
        <v>0</v>
      </c>
      <c r="B1" s="1" t="s">
        <v>1</v>
      </c>
      <c r="C1" s="1" t="s">
        <v>2</v>
      </c>
      <c r="D1" s="1" t="s">
        <v>3</v>
      </c>
      <c r="E1" s="1" t="s">
        <v>4</v>
      </c>
      <c r="F1" s="1" t="s">
        <v>5</v>
      </c>
      <c r="G1" s="1" t="s">
        <v>6</v>
      </c>
      <c r="H1" s="1" t="s">
        <v>7</v>
      </c>
      <c r="I1" s="1" t="s">
        <v>32</v>
      </c>
      <c r="J1" s="4" t="s">
        <v>29</v>
      </c>
    </row>
    <row r="2" spans="1:11" ht="15" thickTop="1">
      <c r="A2" s="2">
        <v>44246</v>
      </c>
      <c r="B2" t="s">
        <v>8</v>
      </c>
      <c r="C2" t="s">
        <v>9</v>
      </c>
      <c r="D2" t="s">
        <v>10</v>
      </c>
      <c r="E2" s="3">
        <v>84</v>
      </c>
      <c r="F2" s="8">
        <f>IF(D2="Tent",6000,IF(D2="Blender",3500,IF(D2="Action Figure",1200,IF(D2="Novel",1000,IF(D2="Sneakers",4000,IF(D2="Smartphone",10000,IF(D2="moisturizer",600,"No Product Found")))))))</f>
        <v>6000</v>
      </c>
      <c r="G2" s="8">
        <f>IF(D2="Tent",4000,IF(D2="Blender",2500,IF(D2="Action Figure",800,IF(D2="Novel",700,IF(D2="Sneakers",3000,IF(D2="Smartphone",7000,IF(D2="moisturizer",400,"No Product Found")))))))</f>
        <v>4000</v>
      </c>
      <c r="H2" s="8">
        <f>F2*E2</f>
        <v>504000</v>
      </c>
      <c r="I2" s="8">
        <f>H2-(G2*E2)</f>
        <v>168000</v>
      </c>
      <c r="J2" s="10">
        <f>SUM(H2:H51)</f>
        <v>12944500</v>
      </c>
    </row>
    <row r="3" spans="1:11" ht="15" thickBot="1">
      <c r="A3" s="2">
        <v>44446</v>
      </c>
      <c r="B3" t="s">
        <v>11</v>
      </c>
      <c r="C3" t="s">
        <v>12</v>
      </c>
      <c r="D3" t="s">
        <v>13</v>
      </c>
      <c r="E3" s="3">
        <v>128</v>
      </c>
      <c r="F3" s="8">
        <f t="shared" ref="F3:F51" si="0">IF(D3="Tent",6000,IF(D3="Blender",3500,IF(D3="Action Figure",1200,IF(D3="Novel",1000,IF(D3="Sneakers",4000,IF(D3="Smartphone",10000,IF(D3="moisturizer",600,"No Product Found")))))))</f>
        <v>3500</v>
      </c>
      <c r="G3" s="8">
        <f t="shared" ref="G3:G51" si="1">IF(D3="Tent",4000,IF(D3="Blender",2500,IF(D3="Action Figure",800,IF(D3="Novel",700,IF(D3="Sneakers",3000,IF(D3="Smartphone",7000,IF(D3="moisturizer",400,"No Product Found")))))))</f>
        <v>2500</v>
      </c>
      <c r="H3" s="8">
        <f t="shared" ref="H3:H51" si="2">F3*E3</f>
        <v>448000</v>
      </c>
      <c r="I3" s="8">
        <f t="shared" ref="I3:I51" si="3">H3-(G3*E3)</f>
        <v>128000</v>
      </c>
      <c r="J3" s="9" t="s">
        <v>30</v>
      </c>
    </row>
    <row r="4" spans="1:11" ht="15" thickTop="1">
      <c r="A4" s="2">
        <v>44230</v>
      </c>
      <c r="B4" t="s">
        <v>14</v>
      </c>
      <c r="C4" t="s">
        <v>15</v>
      </c>
      <c r="D4" t="s">
        <v>16</v>
      </c>
      <c r="E4" s="3">
        <v>136</v>
      </c>
      <c r="F4" s="8">
        <f t="shared" si="0"/>
        <v>1200</v>
      </c>
      <c r="G4" s="8">
        <f t="shared" si="1"/>
        <v>800</v>
      </c>
      <c r="H4" s="8">
        <f t="shared" si="2"/>
        <v>163200</v>
      </c>
      <c r="I4" s="8">
        <f t="shared" si="3"/>
        <v>54400</v>
      </c>
      <c r="J4" s="11">
        <f>SUM(E2:E51)</f>
        <v>4705</v>
      </c>
    </row>
    <row r="5" spans="1:11" ht="15" thickBot="1">
      <c r="A5" s="2">
        <v>44085</v>
      </c>
      <c r="B5" t="s">
        <v>17</v>
      </c>
      <c r="C5" t="s">
        <v>18</v>
      </c>
      <c r="D5" t="s">
        <v>19</v>
      </c>
      <c r="E5" s="3">
        <v>91</v>
      </c>
      <c r="F5" s="8">
        <f t="shared" si="0"/>
        <v>1000</v>
      </c>
      <c r="G5" s="8">
        <f t="shared" si="1"/>
        <v>700</v>
      </c>
      <c r="H5" s="8">
        <f t="shared" si="2"/>
        <v>91000</v>
      </c>
      <c r="I5" s="8">
        <f t="shared" si="3"/>
        <v>27300</v>
      </c>
      <c r="J5" s="9" t="s">
        <v>31</v>
      </c>
    </row>
    <row r="6" spans="1:11" ht="15" thickTop="1">
      <c r="A6" s="2">
        <v>44462</v>
      </c>
      <c r="B6" t="s">
        <v>20</v>
      </c>
      <c r="C6" t="s">
        <v>9</v>
      </c>
      <c r="D6" t="s">
        <v>21</v>
      </c>
      <c r="E6" s="3">
        <v>110</v>
      </c>
      <c r="F6" s="8">
        <f t="shared" si="0"/>
        <v>4000</v>
      </c>
      <c r="G6" s="8">
        <f t="shared" si="1"/>
        <v>3000</v>
      </c>
      <c r="H6" s="8">
        <f t="shared" si="2"/>
        <v>440000</v>
      </c>
      <c r="I6" s="8">
        <f t="shared" si="3"/>
        <v>110000</v>
      </c>
      <c r="J6" s="7">
        <f>AVERAGE(H2:H51)</f>
        <v>258890</v>
      </c>
    </row>
    <row r="7" spans="1:11" ht="15" thickBot="1">
      <c r="A7" s="2">
        <v>44105</v>
      </c>
      <c r="B7" t="s">
        <v>22</v>
      </c>
      <c r="C7" t="s">
        <v>12</v>
      </c>
      <c r="D7" t="s">
        <v>16</v>
      </c>
      <c r="E7" s="3">
        <v>51</v>
      </c>
      <c r="F7" s="8">
        <f t="shared" si="0"/>
        <v>1200</v>
      </c>
      <c r="G7" s="8">
        <f t="shared" si="1"/>
        <v>800</v>
      </c>
      <c r="H7" s="8">
        <f t="shared" si="2"/>
        <v>61200</v>
      </c>
      <c r="I7" s="8">
        <f t="shared" si="3"/>
        <v>20400</v>
      </c>
      <c r="J7" s="9" t="s">
        <v>32</v>
      </c>
    </row>
    <row r="8" spans="1:11" ht="15" thickTop="1">
      <c r="A8" s="2">
        <v>44413</v>
      </c>
      <c r="B8" t="s">
        <v>23</v>
      </c>
      <c r="C8" t="s">
        <v>18</v>
      </c>
      <c r="D8" t="s">
        <v>19</v>
      </c>
      <c r="E8" s="3">
        <v>78</v>
      </c>
      <c r="F8" s="8">
        <f t="shared" si="0"/>
        <v>1000</v>
      </c>
      <c r="G8" s="8">
        <f t="shared" si="1"/>
        <v>700</v>
      </c>
      <c r="H8" s="8">
        <f t="shared" si="2"/>
        <v>78000</v>
      </c>
      <c r="I8" s="8">
        <f t="shared" si="3"/>
        <v>23400</v>
      </c>
      <c r="J8" s="7">
        <f>SUM(I2:I51)</f>
        <v>3834400</v>
      </c>
      <c r="K8" s="8"/>
    </row>
    <row r="9" spans="1:11">
      <c r="A9" s="2">
        <v>44141</v>
      </c>
      <c r="B9" t="s">
        <v>24</v>
      </c>
      <c r="C9" t="s">
        <v>15</v>
      </c>
      <c r="D9" t="s">
        <v>10</v>
      </c>
      <c r="E9" s="3">
        <v>146</v>
      </c>
      <c r="F9" s="8">
        <f t="shared" si="0"/>
        <v>6000</v>
      </c>
      <c r="G9" s="8">
        <f t="shared" si="1"/>
        <v>4000</v>
      </c>
      <c r="H9" s="8">
        <f t="shared" si="2"/>
        <v>876000</v>
      </c>
      <c r="I9" s="8">
        <f t="shared" si="3"/>
        <v>292000</v>
      </c>
      <c r="J9" s="7"/>
    </row>
    <row r="10" spans="1:11">
      <c r="A10" s="2">
        <v>44223</v>
      </c>
      <c r="B10" t="s">
        <v>25</v>
      </c>
      <c r="C10" t="s">
        <v>9</v>
      </c>
      <c r="D10" t="s">
        <v>26</v>
      </c>
      <c r="E10" s="3">
        <v>101</v>
      </c>
      <c r="F10" s="8">
        <f t="shared" si="0"/>
        <v>600</v>
      </c>
      <c r="G10" s="8">
        <f t="shared" si="1"/>
        <v>400</v>
      </c>
      <c r="H10" s="8">
        <f t="shared" si="2"/>
        <v>60600</v>
      </c>
      <c r="I10" s="8">
        <f t="shared" si="3"/>
        <v>20200</v>
      </c>
      <c r="J10" s="7"/>
    </row>
    <row r="11" spans="1:11">
      <c r="A11" s="2">
        <v>44442</v>
      </c>
      <c r="B11" t="s">
        <v>27</v>
      </c>
      <c r="C11" t="s">
        <v>15</v>
      </c>
      <c r="D11" t="s">
        <v>10</v>
      </c>
      <c r="E11" s="3">
        <v>52</v>
      </c>
      <c r="F11" s="8">
        <f t="shared" si="0"/>
        <v>6000</v>
      </c>
      <c r="G11" s="8">
        <f t="shared" si="1"/>
        <v>4000</v>
      </c>
      <c r="H11" s="8">
        <f t="shared" si="2"/>
        <v>312000</v>
      </c>
      <c r="I11" s="8">
        <f t="shared" si="3"/>
        <v>104000</v>
      </c>
      <c r="J11" s="7"/>
    </row>
    <row r="12" spans="1:11">
      <c r="A12" s="2">
        <v>44469</v>
      </c>
      <c r="B12" t="s">
        <v>27</v>
      </c>
      <c r="C12" t="s">
        <v>12</v>
      </c>
      <c r="D12" t="s">
        <v>16</v>
      </c>
      <c r="E12" s="3">
        <v>55</v>
      </c>
      <c r="F12" s="8">
        <f t="shared" si="0"/>
        <v>1200</v>
      </c>
      <c r="G12" s="8">
        <f t="shared" si="1"/>
        <v>800</v>
      </c>
      <c r="H12" s="8">
        <f t="shared" si="2"/>
        <v>66000</v>
      </c>
      <c r="I12" s="8">
        <f t="shared" si="3"/>
        <v>22000</v>
      </c>
      <c r="J12" s="7"/>
    </row>
    <row r="13" spans="1:11">
      <c r="A13" s="2">
        <v>44084</v>
      </c>
      <c r="B13" t="s">
        <v>27</v>
      </c>
      <c r="C13" t="s">
        <v>15</v>
      </c>
      <c r="D13" t="s">
        <v>19</v>
      </c>
      <c r="E13" s="3">
        <v>137</v>
      </c>
      <c r="F13" s="8">
        <f t="shared" si="0"/>
        <v>1000</v>
      </c>
      <c r="G13" s="8">
        <f t="shared" si="1"/>
        <v>700</v>
      </c>
      <c r="H13" s="8">
        <f t="shared" si="2"/>
        <v>137000</v>
      </c>
      <c r="I13" s="8">
        <f t="shared" si="3"/>
        <v>41100</v>
      </c>
      <c r="J13" s="7"/>
    </row>
    <row r="14" spans="1:11">
      <c r="A14" s="2">
        <v>44404</v>
      </c>
      <c r="B14" t="s">
        <v>24</v>
      </c>
      <c r="C14" t="s">
        <v>15</v>
      </c>
      <c r="D14" t="s">
        <v>13</v>
      </c>
      <c r="E14" s="3">
        <v>96</v>
      </c>
      <c r="F14" s="8">
        <f t="shared" si="0"/>
        <v>3500</v>
      </c>
      <c r="G14" s="8">
        <f t="shared" si="1"/>
        <v>2500</v>
      </c>
      <c r="H14" s="8">
        <f t="shared" si="2"/>
        <v>336000</v>
      </c>
      <c r="I14" s="8">
        <f t="shared" si="3"/>
        <v>96000</v>
      </c>
      <c r="J14" s="7"/>
    </row>
    <row r="15" spans="1:11">
      <c r="A15" s="2">
        <v>44113</v>
      </c>
      <c r="B15" t="s">
        <v>25</v>
      </c>
      <c r="C15" t="s">
        <v>12</v>
      </c>
      <c r="D15" t="s">
        <v>21</v>
      </c>
      <c r="E15" s="3">
        <v>52</v>
      </c>
      <c r="F15" s="8">
        <f t="shared" si="0"/>
        <v>4000</v>
      </c>
      <c r="G15" s="8">
        <f t="shared" si="1"/>
        <v>3000</v>
      </c>
      <c r="H15" s="8">
        <f t="shared" si="2"/>
        <v>208000</v>
      </c>
      <c r="I15" s="8">
        <f t="shared" si="3"/>
        <v>52000</v>
      </c>
      <c r="J15" s="7"/>
    </row>
    <row r="16" spans="1:11">
      <c r="A16" s="2">
        <v>44292</v>
      </c>
      <c r="B16" t="s">
        <v>17</v>
      </c>
      <c r="C16" t="s">
        <v>9</v>
      </c>
      <c r="D16" t="s">
        <v>13</v>
      </c>
      <c r="E16" s="3">
        <v>76</v>
      </c>
      <c r="F16" s="8">
        <f t="shared" si="0"/>
        <v>3500</v>
      </c>
      <c r="G16" s="8">
        <f t="shared" si="1"/>
        <v>2500</v>
      </c>
      <c r="H16" s="8">
        <f t="shared" si="2"/>
        <v>266000</v>
      </c>
      <c r="I16" s="8">
        <f t="shared" si="3"/>
        <v>76000</v>
      </c>
      <c r="J16" s="7"/>
    </row>
    <row r="17" spans="1:10">
      <c r="A17" s="2">
        <v>44362</v>
      </c>
      <c r="B17" t="s">
        <v>11</v>
      </c>
      <c r="C17" t="s">
        <v>18</v>
      </c>
      <c r="D17" t="s">
        <v>21</v>
      </c>
      <c r="E17" s="3">
        <v>145</v>
      </c>
      <c r="F17" s="8">
        <f t="shared" si="0"/>
        <v>4000</v>
      </c>
      <c r="G17" s="8">
        <f t="shared" si="1"/>
        <v>3000</v>
      </c>
      <c r="H17" s="8">
        <f t="shared" si="2"/>
        <v>580000</v>
      </c>
      <c r="I17" s="8">
        <f t="shared" si="3"/>
        <v>145000</v>
      </c>
      <c r="J17" s="7"/>
    </row>
    <row r="18" spans="1:10">
      <c r="A18" s="2">
        <v>44083</v>
      </c>
      <c r="B18" t="s">
        <v>8</v>
      </c>
      <c r="C18" t="s">
        <v>15</v>
      </c>
      <c r="D18" t="s">
        <v>26</v>
      </c>
      <c r="E18" s="3">
        <v>83</v>
      </c>
      <c r="F18" s="8">
        <f t="shared" si="0"/>
        <v>600</v>
      </c>
      <c r="G18" s="8">
        <f t="shared" si="1"/>
        <v>400</v>
      </c>
      <c r="H18" s="8">
        <f t="shared" si="2"/>
        <v>49800</v>
      </c>
      <c r="I18" s="8">
        <f t="shared" si="3"/>
        <v>16600</v>
      </c>
      <c r="J18" s="7"/>
    </row>
    <row r="19" spans="1:10">
      <c r="A19" s="2">
        <v>44421</v>
      </c>
      <c r="B19" t="s">
        <v>20</v>
      </c>
      <c r="C19" t="s">
        <v>15</v>
      </c>
      <c r="D19" t="s">
        <v>19</v>
      </c>
      <c r="E19" s="3">
        <v>91</v>
      </c>
      <c r="F19" s="8">
        <f t="shared" si="0"/>
        <v>1000</v>
      </c>
      <c r="G19" s="8">
        <f t="shared" si="1"/>
        <v>700</v>
      </c>
      <c r="H19" s="8">
        <f t="shared" si="2"/>
        <v>91000</v>
      </c>
      <c r="I19" s="8">
        <f t="shared" si="3"/>
        <v>27300</v>
      </c>
      <c r="J19" s="7"/>
    </row>
    <row r="20" spans="1:10">
      <c r="A20" s="2">
        <v>44070</v>
      </c>
      <c r="B20" t="s">
        <v>22</v>
      </c>
      <c r="C20" t="s">
        <v>9</v>
      </c>
      <c r="D20" t="s">
        <v>28</v>
      </c>
      <c r="E20" s="3">
        <v>108</v>
      </c>
      <c r="F20" s="8">
        <f t="shared" si="0"/>
        <v>10000</v>
      </c>
      <c r="G20" s="8">
        <f t="shared" si="1"/>
        <v>7000</v>
      </c>
      <c r="H20" s="8">
        <f t="shared" si="2"/>
        <v>1080000</v>
      </c>
      <c r="I20" s="8">
        <f t="shared" si="3"/>
        <v>324000</v>
      </c>
      <c r="J20" s="7"/>
    </row>
    <row r="21" spans="1:10">
      <c r="A21" s="2">
        <v>44293</v>
      </c>
      <c r="B21" t="s">
        <v>14</v>
      </c>
      <c r="C21" t="s">
        <v>18</v>
      </c>
      <c r="D21" t="s">
        <v>21</v>
      </c>
      <c r="E21" s="3">
        <v>144</v>
      </c>
      <c r="F21" s="8">
        <f t="shared" si="0"/>
        <v>4000</v>
      </c>
      <c r="G21" s="8">
        <f t="shared" si="1"/>
        <v>3000</v>
      </c>
      <c r="H21" s="8">
        <f t="shared" si="2"/>
        <v>576000</v>
      </c>
      <c r="I21" s="8">
        <f t="shared" si="3"/>
        <v>144000</v>
      </c>
      <c r="J21" s="7"/>
    </row>
    <row r="22" spans="1:10">
      <c r="A22" s="2">
        <v>43990</v>
      </c>
      <c r="B22" t="s">
        <v>20</v>
      </c>
      <c r="C22" t="s">
        <v>15</v>
      </c>
      <c r="D22" t="s">
        <v>26</v>
      </c>
      <c r="E22" s="3">
        <v>92</v>
      </c>
      <c r="F22" s="8">
        <f t="shared" si="0"/>
        <v>600</v>
      </c>
      <c r="G22" s="8">
        <f t="shared" si="1"/>
        <v>400</v>
      </c>
      <c r="H22" s="8">
        <f t="shared" si="2"/>
        <v>55200</v>
      </c>
      <c r="I22" s="8">
        <f t="shared" si="3"/>
        <v>18400</v>
      </c>
      <c r="J22" s="7"/>
    </row>
    <row r="23" spans="1:10">
      <c r="A23" s="2">
        <v>44551</v>
      </c>
      <c r="B23" t="s">
        <v>24</v>
      </c>
      <c r="C23" t="s">
        <v>9</v>
      </c>
      <c r="D23" t="s">
        <v>10</v>
      </c>
      <c r="E23" s="3">
        <v>71</v>
      </c>
      <c r="F23" s="8">
        <f t="shared" si="0"/>
        <v>6000</v>
      </c>
      <c r="G23" s="8">
        <f t="shared" si="1"/>
        <v>4000</v>
      </c>
      <c r="H23" s="8">
        <f t="shared" si="2"/>
        <v>426000</v>
      </c>
      <c r="I23" s="8">
        <f t="shared" si="3"/>
        <v>142000</v>
      </c>
      <c r="J23" s="7"/>
    </row>
    <row r="24" spans="1:10">
      <c r="A24" s="2">
        <v>44418</v>
      </c>
      <c r="B24" t="s">
        <v>8</v>
      </c>
      <c r="C24" t="s">
        <v>12</v>
      </c>
      <c r="D24" t="s">
        <v>26</v>
      </c>
      <c r="E24" s="3">
        <v>103</v>
      </c>
      <c r="F24" s="8">
        <f t="shared" si="0"/>
        <v>600</v>
      </c>
      <c r="G24" s="8">
        <f t="shared" si="1"/>
        <v>400</v>
      </c>
      <c r="H24" s="8">
        <f t="shared" si="2"/>
        <v>61800</v>
      </c>
      <c r="I24" s="8">
        <f t="shared" si="3"/>
        <v>20600</v>
      </c>
      <c r="J24" s="7"/>
    </row>
    <row r="25" spans="1:10">
      <c r="A25" s="2">
        <v>44532</v>
      </c>
      <c r="B25" t="s">
        <v>27</v>
      </c>
      <c r="C25" t="s">
        <v>18</v>
      </c>
      <c r="D25" t="s">
        <v>19</v>
      </c>
      <c r="E25" s="3">
        <v>55</v>
      </c>
      <c r="F25" s="8">
        <f t="shared" si="0"/>
        <v>1000</v>
      </c>
      <c r="G25" s="8">
        <f t="shared" si="1"/>
        <v>700</v>
      </c>
      <c r="H25" s="8">
        <f t="shared" si="2"/>
        <v>55000</v>
      </c>
      <c r="I25" s="8">
        <f t="shared" si="3"/>
        <v>16500</v>
      </c>
      <c r="J25" s="7"/>
    </row>
    <row r="26" spans="1:10">
      <c r="A26" s="2">
        <v>44438</v>
      </c>
      <c r="B26" t="s">
        <v>22</v>
      </c>
      <c r="C26" t="s">
        <v>12</v>
      </c>
      <c r="D26" t="s">
        <v>21</v>
      </c>
      <c r="E26" s="3">
        <v>93</v>
      </c>
      <c r="F26" s="8">
        <f t="shared" si="0"/>
        <v>4000</v>
      </c>
      <c r="G26" s="8">
        <f t="shared" si="1"/>
        <v>3000</v>
      </c>
      <c r="H26" s="8">
        <f t="shared" si="2"/>
        <v>372000</v>
      </c>
      <c r="I26" s="8">
        <f t="shared" si="3"/>
        <v>93000</v>
      </c>
      <c r="J26" s="7"/>
    </row>
    <row r="27" spans="1:10">
      <c r="A27" s="2">
        <v>43971</v>
      </c>
      <c r="B27" t="s">
        <v>14</v>
      </c>
      <c r="C27" t="s">
        <v>15</v>
      </c>
      <c r="D27" t="s">
        <v>26</v>
      </c>
      <c r="E27" s="3">
        <v>143</v>
      </c>
      <c r="F27" s="8">
        <f t="shared" si="0"/>
        <v>600</v>
      </c>
      <c r="G27" s="8">
        <f t="shared" si="1"/>
        <v>400</v>
      </c>
      <c r="H27" s="8">
        <f t="shared" si="2"/>
        <v>85800</v>
      </c>
      <c r="I27" s="8">
        <f t="shared" si="3"/>
        <v>28600</v>
      </c>
      <c r="J27" s="7"/>
    </row>
    <row r="28" spans="1:10">
      <c r="A28" s="2">
        <v>44452</v>
      </c>
      <c r="B28" t="s">
        <v>23</v>
      </c>
      <c r="C28" t="s">
        <v>9</v>
      </c>
      <c r="D28" t="s">
        <v>13</v>
      </c>
      <c r="E28" s="3">
        <v>143</v>
      </c>
      <c r="F28" s="8">
        <f t="shared" si="0"/>
        <v>3500</v>
      </c>
      <c r="G28" s="8">
        <f t="shared" si="1"/>
        <v>2500</v>
      </c>
      <c r="H28" s="8">
        <f t="shared" si="2"/>
        <v>500500</v>
      </c>
      <c r="I28" s="8">
        <f t="shared" si="3"/>
        <v>143000</v>
      </c>
      <c r="J28" s="7"/>
    </row>
    <row r="29" spans="1:10">
      <c r="A29" s="2">
        <v>44496</v>
      </c>
      <c r="B29" t="s">
        <v>25</v>
      </c>
      <c r="C29" t="s">
        <v>18</v>
      </c>
      <c r="D29" t="s">
        <v>26</v>
      </c>
      <c r="E29" s="3">
        <v>99</v>
      </c>
      <c r="F29" s="8">
        <f t="shared" si="0"/>
        <v>600</v>
      </c>
      <c r="G29" s="8">
        <f t="shared" si="1"/>
        <v>400</v>
      </c>
      <c r="H29" s="8">
        <f t="shared" si="2"/>
        <v>59400</v>
      </c>
      <c r="I29" s="8">
        <f t="shared" si="3"/>
        <v>19800</v>
      </c>
      <c r="J29" s="7"/>
    </row>
    <row r="30" spans="1:10">
      <c r="A30" s="2">
        <v>44187</v>
      </c>
      <c r="B30" t="s">
        <v>17</v>
      </c>
      <c r="C30" t="s">
        <v>9</v>
      </c>
      <c r="D30" t="s">
        <v>19</v>
      </c>
      <c r="E30" s="3">
        <v>120</v>
      </c>
      <c r="F30" s="8">
        <f t="shared" si="0"/>
        <v>1000</v>
      </c>
      <c r="G30" s="8">
        <f t="shared" si="1"/>
        <v>700</v>
      </c>
      <c r="H30" s="8">
        <f t="shared" si="2"/>
        <v>120000</v>
      </c>
      <c r="I30" s="8">
        <f t="shared" si="3"/>
        <v>36000</v>
      </c>
      <c r="J30" s="7"/>
    </row>
    <row r="31" spans="1:10">
      <c r="A31" s="2">
        <v>44405</v>
      </c>
      <c r="B31" t="s">
        <v>11</v>
      </c>
      <c r="C31" t="s">
        <v>15</v>
      </c>
      <c r="D31" t="s">
        <v>13</v>
      </c>
      <c r="E31" s="3">
        <v>66</v>
      </c>
      <c r="F31" s="8">
        <f t="shared" si="0"/>
        <v>3500</v>
      </c>
      <c r="G31" s="8">
        <f t="shared" si="1"/>
        <v>2500</v>
      </c>
      <c r="H31" s="8">
        <f t="shared" si="2"/>
        <v>231000</v>
      </c>
      <c r="I31" s="8">
        <f t="shared" si="3"/>
        <v>66000</v>
      </c>
      <c r="J31" s="7"/>
    </row>
    <row r="32" spans="1:10">
      <c r="A32" s="2">
        <v>44103</v>
      </c>
      <c r="B32" t="s">
        <v>25</v>
      </c>
      <c r="C32" t="s">
        <v>18</v>
      </c>
      <c r="D32" t="s">
        <v>16</v>
      </c>
      <c r="E32" s="3">
        <v>88</v>
      </c>
      <c r="F32" s="8">
        <f t="shared" si="0"/>
        <v>1200</v>
      </c>
      <c r="G32" s="8">
        <f t="shared" si="1"/>
        <v>800</v>
      </c>
      <c r="H32" s="8">
        <f t="shared" si="2"/>
        <v>105600</v>
      </c>
      <c r="I32" s="8">
        <f t="shared" si="3"/>
        <v>35200</v>
      </c>
      <c r="J32" s="7"/>
    </row>
    <row r="33" spans="1:10">
      <c r="A33" s="2">
        <v>44126</v>
      </c>
      <c r="B33" t="s">
        <v>17</v>
      </c>
      <c r="C33" t="s">
        <v>12</v>
      </c>
      <c r="D33" t="s">
        <v>28</v>
      </c>
      <c r="E33" s="3">
        <v>127</v>
      </c>
      <c r="F33" s="8">
        <f t="shared" si="0"/>
        <v>10000</v>
      </c>
      <c r="G33" s="8">
        <f t="shared" si="1"/>
        <v>7000</v>
      </c>
      <c r="H33" s="8">
        <f t="shared" si="2"/>
        <v>1270000</v>
      </c>
      <c r="I33" s="8">
        <f t="shared" si="3"/>
        <v>381000</v>
      </c>
      <c r="J33" s="7"/>
    </row>
    <row r="34" spans="1:10">
      <c r="A34" s="2">
        <v>43970</v>
      </c>
      <c r="B34" t="s">
        <v>20</v>
      </c>
      <c r="C34" t="s">
        <v>9</v>
      </c>
      <c r="D34" t="s">
        <v>21</v>
      </c>
      <c r="E34" s="3">
        <v>67</v>
      </c>
      <c r="F34" s="8">
        <f t="shared" si="0"/>
        <v>4000</v>
      </c>
      <c r="G34" s="8">
        <f t="shared" si="1"/>
        <v>3000</v>
      </c>
      <c r="H34" s="8">
        <f t="shared" si="2"/>
        <v>268000</v>
      </c>
      <c r="I34" s="8">
        <f t="shared" si="3"/>
        <v>67000</v>
      </c>
      <c r="J34" s="7"/>
    </row>
    <row r="35" spans="1:10">
      <c r="A35" s="2">
        <v>44536</v>
      </c>
      <c r="B35" t="s">
        <v>11</v>
      </c>
      <c r="C35" t="s">
        <v>12</v>
      </c>
      <c r="D35" t="s">
        <v>16</v>
      </c>
      <c r="E35" s="3">
        <v>67</v>
      </c>
      <c r="F35" s="8">
        <f t="shared" si="0"/>
        <v>1200</v>
      </c>
      <c r="G35" s="8">
        <f t="shared" si="1"/>
        <v>800</v>
      </c>
      <c r="H35" s="8">
        <f t="shared" si="2"/>
        <v>80400</v>
      </c>
      <c r="I35" s="8">
        <f t="shared" si="3"/>
        <v>26800</v>
      </c>
      <c r="J35" s="7"/>
    </row>
    <row r="36" spans="1:10">
      <c r="A36" s="2">
        <v>44069</v>
      </c>
      <c r="B36" t="s">
        <v>27</v>
      </c>
      <c r="C36" t="s">
        <v>15</v>
      </c>
      <c r="D36" t="s">
        <v>19</v>
      </c>
      <c r="E36" s="3">
        <v>149</v>
      </c>
      <c r="F36" s="8">
        <f t="shared" si="0"/>
        <v>1000</v>
      </c>
      <c r="G36" s="8">
        <f t="shared" si="1"/>
        <v>700</v>
      </c>
      <c r="H36" s="8">
        <f t="shared" si="2"/>
        <v>149000</v>
      </c>
      <c r="I36" s="8">
        <f t="shared" si="3"/>
        <v>44700</v>
      </c>
      <c r="J36" s="7"/>
    </row>
    <row r="37" spans="1:10">
      <c r="A37" s="2">
        <v>44378</v>
      </c>
      <c r="B37" t="s">
        <v>20</v>
      </c>
      <c r="C37" t="s">
        <v>18</v>
      </c>
      <c r="D37" t="s">
        <v>26</v>
      </c>
      <c r="E37" s="3">
        <v>104</v>
      </c>
      <c r="F37" s="8">
        <f t="shared" si="0"/>
        <v>600</v>
      </c>
      <c r="G37" s="8">
        <f t="shared" si="1"/>
        <v>400</v>
      </c>
      <c r="H37" s="8">
        <f t="shared" si="2"/>
        <v>62400</v>
      </c>
      <c r="I37" s="8">
        <f t="shared" si="3"/>
        <v>20800</v>
      </c>
      <c r="J37" s="7"/>
    </row>
    <row r="38" spans="1:10">
      <c r="A38" s="2">
        <v>44404</v>
      </c>
      <c r="B38" t="s">
        <v>24</v>
      </c>
      <c r="C38" t="s">
        <v>9</v>
      </c>
      <c r="D38" t="s">
        <v>26</v>
      </c>
      <c r="E38" s="3">
        <v>57</v>
      </c>
      <c r="F38" s="8">
        <f t="shared" si="0"/>
        <v>600</v>
      </c>
      <c r="G38" s="8">
        <f t="shared" si="1"/>
        <v>400</v>
      </c>
      <c r="H38" s="8">
        <f t="shared" si="2"/>
        <v>34200</v>
      </c>
      <c r="I38" s="8">
        <f t="shared" si="3"/>
        <v>11400</v>
      </c>
      <c r="J38" s="7"/>
    </row>
    <row r="39" spans="1:10">
      <c r="A39" s="2">
        <v>44109</v>
      </c>
      <c r="B39" t="s">
        <v>14</v>
      </c>
      <c r="C39" t="s">
        <v>12</v>
      </c>
      <c r="D39" t="s">
        <v>26</v>
      </c>
      <c r="E39" s="3">
        <v>90</v>
      </c>
      <c r="F39" s="8">
        <f t="shared" si="0"/>
        <v>600</v>
      </c>
      <c r="G39" s="8">
        <f t="shared" si="1"/>
        <v>400</v>
      </c>
      <c r="H39" s="8">
        <f t="shared" si="2"/>
        <v>54000</v>
      </c>
      <c r="I39" s="8">
        <f t="shared" si="3"/>
        <v>18000</v>
      </c>
      <c r="J39" s="7"/>
    </row>
    <row r="40" spans="1:10">
      <c r="A40" s="2">
        <v>44076</v>
      </c>
      <c r="B40" t="s">
        <v>22</v>
      </c>
      <c r="C40" t="s">
        <v>15</v>
      </c>
      <c r="D40" t="s">
        <v>26</v>
      </c>
      <c r="E40" s="3">
        <v>67</v>
      </c>
      <c r="F40" s="8">
        <f t="shared" si="0"/>
        <v>600</v>
      </c>
      <c r="G40" s="8">
        <f t="shared" si="1"/>
        <v>400</v>
      </c>
      <c r="H40" s="8">
        <f t="shared" si="2"/>
        <v>40200</v>
      </c>
      <c r="I40" s="8">
        <f t="shared" si="3"/>
        <v>13400</v>
      </c>
      <c r="J40" s="7"/>
    </row>
    <row r="41" spans="1:10">
      <c r="A41" s="2">
        <v>44441</v>
      </c>
      <c r="B41" t="s">
        <v>8</v>
      </c>
      <c r="C41" t="s">
        <v>18</v>
      </c>
      <c r="D41" t="s">
        <v>21</v>
      </c>
      <c r="E41" s="3">
        <v>127</v>
      </c>
      <c r="F41" s="8">
        <f t="shared" si="0"/>
        <v>4000</v>
      </c>
      <c r="G41" s="8">
        <f t="shared" si="1"/>
        <v>3000</v>
      </c>
      <c r="H41" s="8">
        <f t="shared" si="2"/>
        <v>508000</v>
      </c>
      <c r="I41" s="8">
        <f t="shared" si="3"/>
        <v>127000</v>
      </c>
      <c r="J41" s="7"/>
    </row>
    <row r="42" spans="1:10">
      <c r="A42" s="2">
        <v>44299</v>
      </c>
      <c r="B42" t="s">
        <v>22</v>
      </c>
      <c r="C42" t="s">
        <v>9</v>
      </c>
      <c r="D42" t="s">
        <v>19</v>
      </c>
      <c r="E42" s="3">
        <v>108</v>
      </c>
      <c r="F42" s="8">
        <f t="shared" si="0"/>
        <v>1000</v>
      </c>
      <c r="G42" s="8">
        <f t="shared" si="1"/>
        <v>700</v>
      </c>
      <c r="H42" s="8">
        <f t="shared" si="2"/>
        <v>108000</v>
      </c>
      <c r="I42" s="8">
        <f t="shared" si="3"/>
        <v>32400</v>
      </c>
      <c r="J42" s="7"/>
    </row>
    <row r="43" spans="1:10">
      <c r="A43" s="2">
        <v>44322</v>
      </c>
      <c r="B43" t="s">
        <v>14</v>
      </c>
      <c r="C43" t="s">
        <v>12</v>
      </c>
      <c r="D43" t="s">
        <v>13</v>
      </c>
      <c r="E43" s="3">
        <v>66</v>
      </c>
      <c r="F43" s="8">
        <f t="shared" si="0"/>
        <v>3500</v>
      </c>
      <c r="G43" s="8">
        <f t="shared" si="1"/>
        <v>2500</v>
      </c>
      <c r="H43" s="8">
        <f t="shared" si="2"/>
        <v>231000</v>
      </c>
      <c r="I43" s="8">
        <f t="shared" si="3"/>
        <v>66000</v>
      </c>
      <c r="J43" s="7"/>
    </row>
    <row r="44" spans="1:10">
      <c r="A44" s="2">
        <v>44211</v>
      </c>
      <c r="B44" t="s">
        <v>8</v>
      </c>
      <c r="C44" t="s">
        <v>18</v>
      </c>
      <c r="D44" t="s">
        <v>10</v>
      </c>
      <c r="E44" s="3">
        <v>78</v>
      </c>
      <c r="F44" s="8">
        <f t="shared" si="0"/>
        <v>6000</v>
      </c>
      <c r="G44" s="8">
        <f t="shared" si="1"/>
        <v>4000</v>
      </c>
      <c r="H44" s="8">
        <f t="shared" si="2"/>
        <v>468000</v>
      </c>
      <c r="I44" s="8">
        <f t="shared" si="3"/>
        <v>156000</v>
      </c>
      <c r="J44" s="7"/>
    </row>
    <row r="45" spans="1:10">
      <c r="A45" s="2">
        <v>44070</v>
      </c>
      <c r="B45" t="s">
        <v>24</v>
      </c>
      <c r="C45" t="s">
        <v>15</v>
      </c>
      <c r="D45" t="s">
        <v>19</v>
      </c>
      <c r="E45" s="3">
        <v>69</v>
      </c>
      <c r="F45" s="8">
        <f t="shared" si="0"/>
        <v>1000</v>
      </c>
      <c r="G45" s="8">
        <f t="shared" si="1"/>
        <v>700</v>
      </c>
      <c r="H45" s="8">
        <f t="shared" si="2"/>
        <v>69000</v>
      </c>
      <c r="I45" s="8">
        <f t="shared" si="3"/>
        <v>20700</v>
      </c>
      <c r="J45" s="7"/>
    </row>
    <row r="46" spans="1:10">
      <c r="A46" s="2">
        <v>44232</v>
      </c>
      <c r="B46" t="s">
        <v>20</v>
      </c>
      <c r="C46" t="s">
        <v>9</v>
      </c>
      <c r="D46" t="s">
        <v>16</v>
      </c>
      <c r="E46" s="3">
        <v>59</v>
      </c>
      <c r="F46" s="8">
        <f t="shared" si="0"/>
        <v>1200</v>
      </c>
      <c r="G46" s="8">
        <f t="shared" si="1"/>
        <v>800</v>
      </c>
      <c r="H46" s="8">
        <f t="shared" si="2"/>
        <v>70800</v>
      </c>
      <c r="I46" s="8">
        <f t="shared" si="3"/>
        <v>23600</v>
      </c>
      <c r="J46" s="7"/>
    </row>
    <row r="47" spans="1:10">
      <c r="A47" s="2">
        <v>44517</v>
      </c>
      <c r="B47" t="s">
        <v>27</v>
      </c>
      <c r="C47" t="s">
        <v>15</v>
      </c>
      <c r="D47" t="s">
        <v>26</v>
      </c>
      <c r="E47" s="3">
        <v>109</v>
      </c>
      <c r="F47" s="8">
        <f t="shared" si="0"/>
        <v>600</v>
      </c>
      <c r="G47" s="8">
        <f t="shared" si="1"/>
        <v>400</v>
      </c>
      <c r="H47" s="8">
        <f t="shared" si="2"/>
        <v>65400</v>
      </c>
      <c r="I47" s="8">
        <f t="shared" si="3"/>
        <v>21800</v>
      </c>
      <c r="J47" s="7"/>
    </row>
    <row r="48" spans="1:10">
      <c r="A48" s="2">
        <v>44193</v>
      </c>
      <c r="B48" t="s">
        <v>25</v>
      </c>
      <c r="C48" t="s">
        <v>12</v>
      </c>
      <c r="D48" t="s">
        <v>21</v>
      </c>
      <c r="E48" s="3">
        <v>61</v>
      </c>
      <c r="F48" s="8">
        <f t="shared" si="0"/>
        <v>4000</v>
      </c>
      <c r="G48" s="8">
        <f t="shared" si="1"/>
        <v>3000</v>
      </c>
      <c r="H48" s="8">
        <f t="shared" si="2"/>
        <v>244000</v>
      </c>
      <c r="I48" s="8">
        <f t="shared" si="3"/>
        <v>61000</v>
      </c>
      <c r="J48" s="7"/>
    </row>
    <row r="49" spans="1:10">
      <c r="A49" s="2">
        <v>44496</v>
      </c>
      <c r="B49" t="s">
        <v>20</v>
      </c>
      <c r="C49" t="s">
        <v>18</v>
      </c>
      <c r="D49" t="s">
        <v>26</v>
      </c>
      <c r="E49" s="3">
        <v>130</v>
      </c>
      <c r="F49" s="8">
        <f t="shared" si="0"/>
        <v>600</v>
      </c>
      <c r="G49" s="8">
        <f t="shared" si="1"/>
        <v>400</v>
      </c>
      <c r="H49" s="8">
        <f t="shared" si="2"/>
        <v>78000</v>
      </c>
      <c r="I49" s="8">
        <f t="shared" si="3"/>
        <v>26000</v>
      </c>
      <c r="J49" s="7"/>
    </row>
    <row r="50" spans="1:10">
      <c r="A50" s="2">
        <v>44502</v>
      </c>
      <c r="B50" t="s">
        <v>17</v>
      </c>
      <c r="C50" t="s">
        <v>15</v>
      </c>
      <c r="D50" t="s">
        <v>13</v>
      </c>
      <c r="E50" s="3">
        <v>60</v>
      </c>
      <c r="F50" s="8">
        <f t="shared" si="0"/>
        <v>3500</v>
      </c>
      <c r="G50" s="8">
        <f t="shared" si="1"/>
        <v>2500</v>
      </c>
      <c r="H50" s="8">
        <f t="shared" si="2"/>
        <v>210000</v>
      </c>
      <c r="I50" s="8">
        <f t="shared" si="3"/>
        <v>60000</v>
      </c>
      <c r="J50" s="7"/>
    </row>
    <row r="51" spans="1:10">
      <c r="A51" s="2">
        <v>43958</v>
      </c>
      <c r="B51" t="s">
        <v>11</v>
      </c>
      <c r="C51" t="s">
        <v>12</v>
      </c>
      <c r="D51" t="s">
        <v>10</v>
      </c>
      <c r="E51" s="3">
        <v>73</v>
      </c>
      <c r="F51" s="8">
        <f t="shared" si="0"/>
        <v>6000</v>
      </c>
      <c r="G51" s="8">
        <f t="shared" si="1"/>
        <v>4000</v>
      </c>
      <c r="H51" s="8">
        <f t="shared" si="2"/>
        <v>438000</v>
      </c>
      <c r="I51" s="8">
        <f t="shared" si="3"/>
        <v>146000</v>
      </c>
      <c r="J51" s="7"/>
    </row>
  </sheetData>
  <phoneticPr fontId="3" type="noConversion"/>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Pivot Tables</vt:lpstr>
      <vt:lpstr>SalesData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Williams</dc:creator>
  <cp:lastModifiedBy>Vijaya Kumar J</cp:lastModifiedBy>
  <dcterms:created xsi:type="dcterms:W3CDTF">2024-05-30T14:35:02Z</dcterms:created>
  <dcterms:modified xsi:type="dcterms:W3CDTF">2025-02-04T10:24:06Z</dcterms:modified>
</cp:coreProperties>
</file>