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A1911E8-CF41-4C85-99DB-81AD3B17479D}" xr6:coauthVersionLast="47" xr6:coauthVersionMax="47" xr10:uidLastSave="{00000000-0000-0000-0000-000000000000}"/>
  <bookViews>
    <workbookView xWindow="-108" yWindow="-108" windowWidth="23256" windowHeight="12456" activeTab="5" xr2:uid="{D7BC392D-4095-4EB5-803F-6829575C5381}"/>
  </bookViews>
  <sheets>
    <sheet name="Sheet10" sheetId="10" r:id="rId1"/>
    <sheet name="Sheet11" sheetId="11" r:id="rId2"/>
    <sheet name="Sheet9" sheetId="9" r:id="rId3"/>
    <sheet name="Sheet8" sheetId="8" r:id="rId4"/>
    <sheet name="Sheet2" sheetId="12" r:id="rId5"/>
    <sheet name="Sheet1" sheetId="1" r:id="rId6"/>
    <sheet name="Sheet7" sheetId="7" r:id="rId7"/>
  </sheets>
  <definedNames>
    <definedName name="_xlcn.WorksheetConnection_index.xlsxTsales1" hidden="1">Tsales[]</definedName>
    <definedName name="ExternalData_1" localSheetId="0" hidden="1">Sheet10!$A$3:$G$4</definedName>
    <definedName name="ExternalData_1" localSheetId="1" hidden="1">Sheet11!$A$3:$G$4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sales" name="Tsales" connection="WorksheetConnection_index.xlsx!T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G4" i="1"/>
  <c r="G45" i="1"/>
  <c r="F45" i="1"/>
  <c r="E45" i="1"/>
  <c r="D45" i="1"/>
  <c r="G40" i="1"/>
  <c r="D40" i="1"/>
  <c r="F40" i="1"/>
  <c r="E40" i="1"/>
  <c r="E32" i="1"/>
  <c r="E33" i="1"/>
  <c r="E34" i="1"/>
  <c r="E35" i="1"/>
  <c r="E36" i="1"/>
  <c r="F18" i="1"/>
  <c r="F13" i="1"/>
  <c r="G6" i="1" l="1"/>
  <c r="G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1DDF7-603B-48D8-B452-1E4CD2DD1506}" keepAlive="1" name="ModelConnection_ExternalData_1" description="Data Model" type="5" refreshedVersion="8" minRefreshableVersion="5" saveData="1">
    <dbPr connection="Data Model Connection" command="DRILLTHROUGH MAXROWS 1000 SELECT FROM [Model] WHERE (([Tsales].[document date].&amp;[2021-10-12T00:00:00],[Measures].[Sum of sales],[Tsales].[customer name].&amp;[sushma])) RETURN [$Tsales].[company],[$Tsales].[company name],[$Tsales].[region],[$Tsales].[sales],[$Tsales].[document date],[$Tsales].[customer code],[$Tsales].[customer name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52A15661-76CC-421D-8CA3-A527B303DD37}" keepAlive="1" name="ModelConnection_ExternalData_11" description="Data Model" type="5" refreshedVersion="8" minRefreshableVersion="5" saveData="1">
    <dbPr connection="Data Model Connection" command="DRILLTHROUGH MAXROWS 1000 SELECT FROM [Model] WHERE (([Measures].[Sum of sales],[Tsales].[customer name].&amp;[sanjay])) RETURN [$Tsales].[company],[$Tsales].[company name],[$Tsales].[region],[$Tsales].[sales],[$Tsales].[document date],[$Tsales].[customer code],[$Tsales].[customer name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93AADFE6-9CAA-48E9-B769-841E45D062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34DADA8-54E4-447D-805D-BCA2AAFFB6A0}" name="WorksheetConnection_index.xlsx!Tsales" type="102" refreshedVersion="8" minRefreshableVersion="5">
    <extLst>
      <ext xmlns:x15="http://schemas.microsoft.com/office/spreadsheetml/2010/11/main" uri="{DE250136-89BD-433C-8126-D09CA5730AF9}">
        <x15:connection id="Tsales" autoDelete="1">
          <x15:rangePr sourceName="_xlcn.WorksheetConnection_index.xlsxTsal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sales].[region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<sst xmlns="http://schemas.openxmlformats.org/spreadsheetml/2006/main" count="174" uniqueCount="67">
  <si>
    <t>INDEX &amp; MATCH</t>
  </si>
  <si>
    <t>Division</t>
  </si>
  <si>
    <t>apps</t>
  </si>
  <si>
    <t>Revenue</t>
  </si>
  <si>
    <t>profit</t>
  </si>
  <si>
    <t>game</t>
  </si>
  <si>
    <t>productivity</t>
  </si>
  <si>
    <t>utility</t>
  </si>
  <si>
    <t>Fightrr</t>
  </si>
  <si>
    <t>kryptis</t>
  </si>
  <si>
    <t>perino</t>
  </si>
  <si>
    <t>hackrr</t>
  </si>
  <si>
    <t>Blend</t>
  </si>
  <si>
    <t>revenue</t>
  </si>
  <si>
    <t>apps:</t>
  </si>
  <si>
    <t xml:space="preserve"> </t>
  </si>
  <si>
    <t>offset with match</t>
  </si>
  <si>
    <t>avg of last 2revenue</t>
  </si>
  <si>
    <t>avg of after 2revenue</t>
  </si>
  <si>
    <t>Hlookup with match</t>
  </si>
  <si>
    <t>Custom Conditional formula</t>
  </si>
  <si>
    <t>Data Validation</t>
  </si>
  <si>
    <t>1 letter,4 numbers</t>
  </si>
  <si>
    <t>2 letters fixed,4 numbers</t>
  </si>
  <si>
    <t>2 letter , 4 numbers</t>
  </si>
  <si>
    <t>length</t>
  </si>
  <si>
    <t>last 4 char numberic</t>
  </si>
  <si>
    <t>1st char non numberic</t>
  </si>
  <si>
    <t>d9745</t>
  </si>
  <si>
    <t>d9754</t>
  </si>
  <si>
    <t>d9756</t>
  </si>
  <si>
    <t>vi4561</t>
  </si>
  <si>
    <t>vi7895</t>
  </si>
  <si>
    <t>di4667</t>
  </si>
  <si>
    <t>pivot table</t>
  </si>
  <si>
    <t>company</t>
  </si>
  <si>
    <t>company name</t>
  </si>
  <si>
    <t>region</t>
  </si>
  <si>
    <t xml:space="preserve">sales </t>
  </si>
  <si>
    <t>customer code</t>
  </si>
  <si>
    <t>customer name</t>
  </si>
  <si>
    <t>document date</t>
  </si>
  <si>
    <t>1010us</t>
  </si>
  <si>
    <t>urban right</t>
  </si>
  <si>
    <t>america</t>
  </si>
  <si>
    <t>Vijay</t>
  </si>
  <si>
    <t>akhil</t>
  </si>
  <si>
    <t>pochalu</t>
  </si>
  <si>
    <t>sanjay</t>
  </si>
  <si>
    <t>nikhil</t>
  </si>
  <si>
    <t>anad</t>
  </si>
  <si>
    <t>sushma</t>
  </si>
  <si>
    <t>prasad</t>
  </si>
  <si>
    <t>Row Labels</t>
  </si>
  <si>
    <t>Grand Total</t>
  </si>
  <si>
    <t xml:space="preserve">Sum of sales </t>
  </si>
  <si>
    <t>Sum of sales</t>
  </si>
  <si>
    <t>All</t>
  </si>
  <si>
    <t>Tsales[company]</t>
  </si>
  <si>
    <t>Tsales[company name]</t>
  </si>
  <si>
    <t>Tsales[region]</t>
  </si>
  <si>
    <t>Tsales[sales]</t>
  </si>
  <si>
    <t>Tsales[document date]</t>
  </si>
  <si>
    <t>Tsales[customer code]</t>
  </si>
  <si>
    <t>Tsales[customer name]</t>
  </si>
  <si>
    <t>Data returned for Sum of sales, sushma, 10/12/2021 (First 1000 rows).</t>
  </si>
  <si>
    <t>Data returned for Sum of sales, sanjay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</si>
</sst>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  <xf numFmtId="0" fontId="0" fillId="3" borderId="0" xfId="0" applyFill="1" applyBorder="1"/>
    <xf numFmtId="0" fontId="0" fillId="0" borderId="0" xfId="0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5">
    <dxf>
      <numFmt numFmtId="19" formatCode="dd/mm/yyyy"/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theme="7" tint="0.59996337778862885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11.435473495367" createdVersion="8" refreshedVersion="8" minRefreshableVersion="3" recordCount="8" xr:uid="{BDCCFFFC-ACA4-42EE-925B-B136BE4B676D}">
  <cacheSource type="worksheet">
    <worksheetSource name="Tsales"/>
  </cacheSource>
  <cacheFields count="7">
    <cacheField name="company" numFmtId="0">
      <sharedItems/>
    </cacheField>
    <cacheField name="company name" numFmtId="0">
      <sharedItems/>
    </cacheField>
    <cacheField name="region" numFmtId="0">
      <sharedItems count="1">
        <s v="america"/>
      </sharedItems>
    </cacheField>
    <cacheField name="sales " numFmtId="0">
      <sharedItems containsSemiMixedTypes="0" containsString="0" containsNumber="1" containsInteger="1" minValue="45601" maxValue="45608" count="8">
        <n v="45601"/>
        <n v="45602"/>
        <n v="45603"/>
        <n v="45604"/>
        <n v="45605"/>
        <n v="45606"/>
        <n v="45607"/>
        <n v="45608"/>
      </sharedItems>
    </cacheField>
    <cacheField name="document date" numFmtId="14">
      <sharedItems containsSemiMixedTypes="0" containsNonDate="0" containsDate="1" containsString="0" minDate="2021-10-06T00:00:00" maxDate="2021-10-14T00:00:00"/>
    </cacheField>
    <cacheField name="customer code" numFmtId="0">
      <sharedItems containsSemiMixedTypes="0" containsString="0" containsNumber="1" containsInteger="1" minValue="8010" maxValue="8010"/>
    </cacheField>
    <cacheField name="customer name" numFmtId="0">
      <sharedItems count="8">
        <s v="Vijay"/>
        <s v="akhil"/>
        <s v="pochalu"/>
        <s v="sanjay"/>
        <s v="nikhil"/>
        <s v="anad"/>
        <s v="sushma"/>
        <s v="pras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711.442329513891" backgroundQuery="1" createdVersion="8" refreshedVersion="8" minRefreshableVersion="3" recordCount="0" supportSubquery="1" supportAdvancedDrill="1" xr:uid="{86B98BC9-5E75-4DBF-A6D2-206052FF1DA0}">
  <cacheSource type="external" connectionId="3"/>
  <cacheFields count="3">
    <cacheField name="[Measures].[Sum of sales]" caption="Sum of sales" numFmtId="0" hierarchy="9" level="32767"/>
    <cacheField name="[Tsales].[customer name].[customer name]" caption="customer name" numFmtId="0" hierarchy="6" level="1">
      <sharedItems count="8">
        <s v="akhil"/>
        <s v="anad"/>
        <s v="nikhil"/>
        <s v="pochalu"/>
        <s v="prasad"/>
        <s v="sanjay"/>
        <s v="sushma"/>
        <s v="Vijay"/>
      </sharedItems>
    </cacheField>
    <cacheField name="[Tsales].[region].[region]" caption="region" numFmtId="0" hierarchy="2" level="1">
      <sharedItems containsSemiMixedTypes="0" containsNonDate="0" containsString="0"/>
    </cacheField>
  </cacheFields>
  <cacheHierarchies count="11">
    <cacheHierarchy uniqueName="[Tsales].[company]" caption="company" attribute="1" defaultMemberUniqueName="[Tsales].[company].[All]" allUniqueName="[Tsales].[company].[All]" dimensionUniqueName="[Tsales]" displayFolder="" count="0" memberValueDatatype="130" unbalanced="0"/>
    <cacheHierarchy uniqueName="[Tsales].[company name]" caption="company name" attribute="1" defaultMemberUniqueName="[Tsales].[company name].[All]" allUniqueName="[Tsales].[company name].[All]" dimensionUniqueName="[Tsales]" displayFolder="" count="0" memberValueDatatype="130" unbalanced="0"/>
    <cacheHierarchy uniqueName="[Tsales].[region]" caption="region" attribute="1" defaultMemberUniqueName="[Tsales].[region].[All]" allUniqueName="[Tsales].[region].[All]" dimensionUniqueName="[Tsales]" displayFolder="" count="2" memberValueDatatype="130" unbalanced="0">
      <fieldsUsage count="2">
        <fieldUsage x="-1"/>
        <fieldUsage x="2"/>
      </fieldsUsage>
    </cacheHierarchy>
    <cacheHierarchy uniqueName="[Tsales].[sales]" caption="sales" attribute="1" defaultMemberUniqueName="[Tsales].[sales].[All]" allUniqueName="[Tsales].[sales].[All]" dimensionUniqueName="[Tsales]" displayFolder="" count="0" memberValueDatatype="20" unbalanced="0"/>
    <cacheHierarchy uniqueName="[Tsales].[document date]" caption="document date" attribute="1" time="1" defaultMemberUniqueName="[Tsales].[document date].[All]" allUniqueName="[Tsales].[document date].[All]" dimensionUniqueName="[Tsales]" displayFolder="" count="2" memberValueDatatype="7" unbalanced="0"/>
    <cacheHierarchy uniqueName="[Tsales].[customer code]" caption="customer code" attribute="1" defaultMemberUniqueName="[Tsales].[customer code].[All]" allUniqueName="[Tsales].[customer code].[All]" dimensionUniqueName="[Tsales]" displayFolder="" count="0" memberValueDatatype="20" unbalanced="0"/>
    <cacheHierarchy uniqueName="[Tsales].[customer name]" caption="customer name" attribute="1" defaultMemberUniqueName="[Tsales].[customer name].[All]" allUniqueName="[Tsales].[customer name].[All]" dimensionUniqueName="[Tsales]" displayFolder="" count="2" memberValueDatatype="130" unbalanced="0">
      <fieldsUsage count="2">
        <fieldUsage x="-1"/>
        <fieldUsage x="1"/>
      </fieldsUsage>
    </cacheHierarchy>
    <cacheHierarchy uniqueName="[Measures].[__XL_Count Tsales]" caption="__XL_Count Tsales" measure="1" displayFolder="" measureGroup="Tsal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ocument date]" caption="Count of document date" measure="1" displayFolder="" measureGroup="T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sales" uniqueName="[Tsales]" caption="Tsales"/>
  </dimensions>
  <measureGroups count="1">
    <measureGroup name="Tsales" caption="T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1010us"/>
    <s v="urban right"/>
    <x v="0"/>
    <x v="0"/>
    <d v="2021-10-06T00:00:00"/>
    <n v="8010"/>
    <x v="0"/>
  </r>
  <r>
    <s v="1010us"/>
    <s v="urban right"/>
    <x v="0"/>
    <x v="1"/>
    <d v="2021-10-07T00:00:00"/>
    <n v="8010"/>
    <x v="1"/>
  </r>
  <r>
    <s v="1010us"/>
    <s v="urban right"/>
    <x v="0"/>
    <x v="2"/>
    <d v="2021-10-08T00:00:00"/>
    <n v="8010"/>
    <x v="2"/>
  </r>
  <r>
    <s v="1010us"/>
    <s v="urban right"/>
    <x v="0"/>
    <x v="3"/>
    <d v="2021-10-09T00:00:00"/>
    <n v="8010"/>
    <x v="3"/>
  </r>
  <r>
    <s v="1010us"/>
    <s v="urban right"/>
    <x v="0"/>
    <x v="4"/>
    <d v="2021-10-10T00:00:00"/>
    <n v="8010"/>
    <x v="4"/>
  </r>
  <r>
    <s v="1010us"/>
    <s v="urban right"/>
    <x v="0"/>
    <x v="5"/>
    <d v="2021-10-11T00:00:00"/>
    <n v="8010"/>
    <x v="5"/>
  </r>
  <r>
    <s v="1010us"/>
    <s v="urban right"/>
    <x v="0"/>
    <x v="6"/>
    <d v="2021-10-12T00:00:00"/>
    <n v="8010"/>
    <x v="6"/>
  </r>
  <r>
    <s v="1010us"/>
    <s v="urban right"/>
    <x v="0"/>
    <x v="7"/>
    <d v="2021-10-13T00:00:00"/>
    <n v="801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A1E51-714C-4B96-8838-69172EF1F006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13" firstHeaderRow="1" firstDataRow="1" firstDataCol="1" rowPageCount="1" colPageCount="1"/>
  <pivotFields count="3">
    <pivotField dataField="1" subtotalTop="0" showAll="0" defaultSubtota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2" name="[Tsales].[region].[All]" cap="All"/>
  </pageFields>
  <dataFields count="1">
    <dataField name="Sum of sales" fld="0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ex.xlsx!Tsales">
        <x15:activeTabTopLevelEntity name="[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3F811-8C33-4D93-AE10-6247C93E89D7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3" firstHeaderRow="1" firstDataRow="1" firstDataCol="1" rowPageCount="1" colPageCount="1"/>
  <pivotFields count="7">
    <pivotField showAll="0"/>
    <pivotField showAll="0"/>
    <pivotField axis="axisPage" showAll="0">
      <items count="2">
        <item x="0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4" showAll="0"/>
    <pivotField showAll="0"/>
    <pivotField axis="axisRow" showAll="0">
      <items count="9">
        <item x="1"/>
        <item x="5"/>
        <item x="4"/>
        <item x="2"/>
        <item x="7"/>
        <item x="3"/>
        <item x="6"/>
        <item x="0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0" hier="-1"/>
  </pageFields>
  <dataFields count="1">
    <dataField name="Sum of sales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DD9C3D0-8835-423A-A996-C53F38A30CB5}" autoFormatId="16" applyNumberFormats="0" applyBorderFormats="0" applyFontFormats="0" applyPatternFormats="0" applyAlignmentFormats="0" applyWidthHeightFormats="0">
  <queryTableRefresh nextId="8">
    <queryTableFields count="7">
      <queryTableField id="1" name="Tsales[company]" tableColumnId="1"/>
      <queryTableField id="2" name="Tsales[company name]" tableColumnId="2"/>
      <queryTableField id="3" name="Tsales[region]" tableColumnId="3"/>
      <queryTableField id="4" name="Tsales[sales]" tableColumnId="4"/>
      <queryTableField id="5" name="Tsales[document date]" tableColumnId="5"/>
      <queryTableField id="6" name="Tsales[customer code]" tableColumnId="6"/>
      <queryTableField id="7" name="Tsales[customer name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7C27113F-9711-4B27-9E60-94A580E0A7B1}" autoFormatId="16" applyNumberFormats="0" applyBorderFormats="0" applyFontFormats="0" applyPatternFormats="0" applyAlignmentFormats="0" applyWidthHeightFormats="0">
  <queryTableRefresh nextId="8">
    <queryTableFields count="7">
      <queryTableField id="1" name="Tsales[company]" tableColumnId="1"/>
      <queryTableField id="2" name="Tsales[company name]" tableColumnId="2"/>
      <queryTableField id="3" name="Tsales[region]" tableColumnId="3"/>
      <queryTableField id="4" name="Tsales[sales]" tableColumnId="4"/>
      <queryTableField id="5" name="Tsales[document date]" tableColumnId="5"/>
      <queryTableField id="6" name="Tsales[customer code]" tableColumnId="6"/>
      <queryTableField id="7" name="Tsales[customer name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DE411-3292-4F21-8E20-D784D2D6A829}" name="Table_ExternalData_1" displayName="Table_ExternalData_1" ref="A3:G4" tableType="queryTable" totalsRowShown="0">
  <autoFilter ref="A3:G4" xr:uid="{5A6DE411-3292-4F21-8E20-D784D2D6A829}"/>
  <tableColumns count="7">
    <tableColumn id="1" xr3:uid="{15A1D237-F756-4174-8BDE-0FB805A012C4}" uniqueName="1" name="Tsales[company]" queryTableFieldId="1"/>
    <tableColumn id="2" xr3:uid="{7792B66F-9098-4155-A26D-4B9DA11A0B0C}" uniqueName="2" name="Tsales[company name]" queryTableFieldId="2"/>
    <tableColumn id="3" xr3:uid="{17230D91-ED6A-4CA7-B2C5-48AD4B10D897}" uniqueName="3" name="Tsales[region]" queryTableFieldId="3"/>
    <tableColumn id="4" xr3:uid="{E59C08B5-CD5B-4B05-892A-247D5D300C66}" uniqueName="4" name="Tsales[sales]" queryTableFieldId="4"/>
    <tableColumn id="5" xr3:uid="{CF7790D4-3860-4C0A-882C-354704C055E0}" uniqueName="5" name="Tsales[document date]" queryTableFieldId="5" dataDxfId="4"/>
    <tableColumn id="6" xr3:uid="{0150279C-5D6B-45DF-BFCB-C4948A03B0EF}" uniqueName="6" name="Tsales[customer code]" queryTableFieldId="6"/>
    <tableColumn id="7" xr3:uid="{E01EC1B7-76BC-44F0-832E-89496F2F6953}" uniqueName="7" name="Tsales[customer name]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DB866-49D3-4E03-8C41-3C8BC53C0772}" name="Table_ExternalData_14" displayName="Table_ExternalData_14" ref="A3:G4" tableType="queryTable" totalsRowShown="0">
  <autoFilter ref="A3:G4" xr:uid="{40ADB866-49D3-4E03-8C41-3C8BC53C0772}"/>
  <tableColumns count="7">
    <tableColumn id="1" xr3:uid="{21EF8420-3950-4E88-A2B7-48BCC36A25D7}" uniqueName="1" name="Tsales[company]" queryTableFieldId="1"/>
    <tableColumn id="2" xr3:uid="{6B536C28-7FB3-4284-87AD-C375DE49DFE8}" uniqueName="2" name="Tsales[company name]" queryTableFieldId="2"/>
    <tableColumn id="3" xr3:uid="{16C29119-F652-4978-87E7-6B72C8F68E90}" uniqueName="3" name="Tsales[region]" queryTableFieldId="3"/>
    <tableColumn id="4" xr3:uid="{4E66F49D-BE8A-4F16-BFD6-AA4A3BE2B1E4}" uniqueName="4" name="Tsales[sales]" queryTableFieldId="4"/>
    <tableColumn id="5" xr3:uid="{690BA04E-0F0B-4BA1-8587-610400E5FDB8}" uniqueName="5" name="Tsales[document date]" queryTableFieldId="5" dataDxfId="3"/>
    <tableColumn id="6" xr3:uid="{E34E7D11-0728-4779-9F8C-834A01FC3DF8}" uniqueName="6" name="Tsales[customer code]" queryTableFieldId="6"/>
    <tableColumn id="7" xr3:uid="{85EB1D3D-4F16-4A08-B21A-E440D33638B3}" uniqueName="7" name="Tsales[customer name]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20892-D55E-48FA-BA84-B9D83923659C}" name="Tsales" displayName="Tsales" ref="A53:G61" totalsRowShown="0" headerRowDxfId="1">
  <autoFilter ref="A53:G61" xr:uid="{67020892-D55E-48FA-BA84-B9D83923659C}"/>
  <tableColumns count="7">
    <tableColumn id="1" xr3:uid="{66C2CD95-16E4-4815-AAFB-634E902E6EAC}" name="company"/>
    <tableColumn id="2" xr3:uid="{9EA9100C-88B5-4D2A-B572-679728CE69C5}" name="company name"/>
    <tableColumn id="3" xr3:uid="{964EB694-8395-4171-A2A7-0329402E8A69}" name="region"/>
    <tableColumn id="4" xr3:uid="{8B70DDC5-7449-4495-AD34-C85293DDD417}" name="sales "/>
    <tableColumn id="5" xr3:uid="{7681CA2C-97AE-43EC-84D3-D32FAEEDE840}" name="document date" dataDxfId="0"/>
    <tableColumn id="6" xr3:uid="{B6F1696F-3E09-49B7-B243-ADF4CBAA4669}" name="customer code"/>
    <tableColumn id="7" xr3:uid="{A0495B3B-99F7-47B8-AE8F-AF44C70BDD1C}" name="customer 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B505-1CCB-448B-9C29-9DDF1042FDD8}">
  <dimension ref="A1:G4"/>
  <sheetViews>
    <sheetView workbookViewId="0"/>
  </sheetViews>
  <sheetFormatPr defaultRowHeight="14.4" x14ac:dyDescent="0.3"/>
  <cols>
    <col min="1" max="1" width="17.5546875" bestFit="1" customWidth="1"/>
    <col min="2" max="2" width="22.88671875" bestFit="1" customWidth="1"/>
    <col min="3" max="3" width="14.88671875" bestFit="1" customWidth="1"/>
    <col min="4" max="4" width="13.5546875" bestFit="1" customWidth="1"/>
    <col min="5" max="5" width="22.6640625" bestFit="1" customWidth="1"/>
    <col min="6" max="6" width="22.21875" bestFit="1" customWidth="1"/>
    <col min="7" max="7" width="22.88671875" bestFit="1" customWidth="1"/>
  </cols>
  <sheetData>
    <row r="1" spans="1:7" x14ac:dyDescent="0.3">
      <c r="A1" t="s">
        <v>65</v>
      </c>
    </row>
    <row r="3" spans="1:7" x14ac:dyDescent="0.3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</row>
    <row r="4" spans="1:7" x14ac:dyDescent="0.3">
      <c r="A4" t="s">
        <v>42</v>
      </c>
      <c r="B4" t="s">
        <v>43</v>
      </c>
      <c r="C4" t="s">
        <v>44</v>
      </c>
      <c r="D4">
        <v>45607</v>
      </c>
      <c r="E4" s="7">
        <v>44481</v>
      </c>
      <c r="F4">
        <v>8010</v>
      </c>
      <c r="G4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6C88-B563-4A18-8FB6-31BE4854AA95}">
  <dimension ref="A1:G4"/>
  <sheetViews>
    <sheetView workbookViewId="0"/>
  </sheetViews>
  <sheetFormatPr defaultRowHeight="14.4" x14ac:dyDescent="0.3"/>
  <cols>
    <col min="1" max="1" width="17.5546875" bestFit="1" customWidth="1"/>
    <col min="2" max="2" width="22.88671875" bestFit="1" customWidth="1"/>
    <col min="3" max="3" width="14.88671875" bestFit="1" customWidth="1"/>
    <col min="4" max="4" width="13.5546875" bestFit="1" customWidth="1"/>
    <col min="5" max="5" width="22.6640625" bestFit="1" customWidth="1"/>
    <col min="6" max="6" width="22.21875" bestFit="1" customWidth="1"/>
    <col min="7" max="7" width="22.88671875" bestFit="1" customWidth="1"/>
  </cols>
  <sheetData>
    <row r="1" spans="1:7" x14ac:dyDescent="0.3">
      <c r="A1" t="s">
        <v>66</v>
      </c>
    </row>
    <row r="3" spans="1:7" x14ac:dyDescent="0.3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</row>
    <row r="4" spans="1:7" x14ac:dyDescent="0.3">
      <c r="A4" t="s">
        <v>42</v>
      </c>
      <c r="B4" t="s">
        <v>43</v>
      </c>
      <c r="C4" t="s">
        <v>44</v>
      </c>
      <c r="D4">
        <v>45604</v>
      </c>
      <c r="E4" s="7">
        <v>44478</v>
      </c>
      <c r="F4">
        <v>8010</v>
      </c>
      <c r="G4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A327-7933-45E4-89B1-7AE86AA4367F}">
  <dimension ref="A2:B13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1.44140625" bestFit="1" customWidth="1"/>
    <col min="3" max="9" width="10.33203125" bestFit="1" customWidth="1"/>
    <col min="10" max="10" width="10.77734375" bestFit="1" customWidth="1"/>
  </cols>
  <sheetData>
    <row r="2" spans="1:2" x14ac:dyDescent="0.3">
      <c r="A2" s="8" t="s">
        <v>37</v>
      </c>
      <c r="B2" t="s" vm="1">
        <v>57</v>
      </c>
    </row>
    <row r="4" spans="1:2" x14ac:dyDescent="0.3">
      <c r="A4" s="8" t="s">
        <v>53</v>
      </c>
      <c r="B4" t="s">
        <v>56</v>
      </c>
    </row>
    <row r="5" spans="1:2" x14ac:dyDescent="0.3">
      <c r="A5" s="9" t="s">
        <v>46</v>
      </c>
      <c r="B5" s="10">
        <v>45602</v>
      </c>
    </row>
    <row r="6" spans="1:2" x14ac:dyDescent="0.3">
      <c r="A6" s="9" t="s">
        <v>50</v>
      </c>
      <c r="B6" s="10">
        <v>45606</v>
      </c>
    </row>
    <row r="7" spans="1:2" x14ac:dyDescent="0.3">
      <c r="A7" s="9" t="s">
        <v>49</v>
      </c>
      <c r="B7" s="10">
        <v>45605</v>
      </c>
    </row>
    <row r="8" spans="1:2" x14ac:dyDescent="0.3">
      <c r="A8" s="9" t="s">
        <v>47</v>
      </c>
      <c r="B8" s="10">
        <v>45603</v>
      </c>
    </row>
    <row r="9" spans="1:2" x14ac:dyDescent="0.3">
      <c r="A9" s="9" t="s">
        <v>52</v>
      </c>
      <c r="B9" s="10">
        <v>45608</v>
      </c>
    </row>
    <row r="10" spans="1:2" x14ac:dyDescent="0.3">
      <c r="A10" s="9" t="s">
        <v>48</v>
      </c>
      <c r="B10" s="10">
        <v>45604</v>
      </c>
    </row>
    <row r="11" spans="1:2" x14ac:dyDescent="0.3">
      <c r="A11" s="9" t="s">
        <v>51</v>
      </c>
      <c r="B11" s="10">
        <v>45607</v>
      </c>
    </row>
    <row r="12" spans="1:2" x14ac:dyDescent="0.3">
      <c r="A12" s="9" t="s">
        <v>45</v>
      </c>
      <c r="B12" s="10">
        <v>45601</v>
      </c>
    </row>
    <row r="13" spans="1:2" x14ac:dyDescent="0.3">
      <c r="A13" s="9" t="s">
        <v>54</v>
      </c>
      <c r="B13" s="10">
        <v>364836</v>
      </c>
    </row>
  </sheetData>
  <conditionalFormatting pivot="1" sqref="B5:B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{EBCCFE7E-C907-47A5-BEDF-8C41CB8F0E76}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BCCFE7E-C907-47A5-BEDF-8C41CB8F0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9293-1224-4087-BDD2-0F6D6066F227}">
  <dimension ref="A2:B13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9" width="6" bestFit="1" customWidth="1"/>
    <col min="10" max="10" width="10.77734375" bestFit="1" customWidth="1"/>
  </cols>
  <sheetData>
    <row r="2" spans="1:2" x14ac:dyDescent="0.3">
      <c r="A2" s="8" t="s">
        <v>37</v>
      </c>
      <c r="B2" t="s">
        <v>44</v>
      </c>
    </row>
    <row r="4" spans="1:2" x14ac:dyDescent="0.3">
      <c r="A4" s="8" t="s">
        <v>53</v>
      </c>
      <c r="B4" t="s">
        <v>55</v>
      </c>
    </row>
    <row r="5" spans="1:2" x14ac:dyDescent="0.3">
      <c r="A5" s="9" t="s">
        <v>46</v>
      </c>
      <c r="B5" s="10">
        <v>45602</v>
      </c>
    </row>
    <row r="6" spans="1:2" x14ac:dyDescent="0.3">
      <c r="A6" s="9" t="s">
        <v>50</v>
      </c>
      <c r="B6" s="10">
        <v>45606</v>
      </c>
    </row>
    <row r="7" spans="1:2" x14ac:dyDescent="0.3">
      <c r="A7" s="9" t="s">
        <v>49</v>
      </c>
      <c r="B7" s="10">
        <v>45605</v>
      </c>
    </row>
    <row r="8" spans="1:2" x14ac:dyDescent="0.3">
      <c r="A8" s="9" t="s">
        <v>47</v>
      </c>
      <c r="B8" s="10">
        <v>45603</v>
      </c>
    </row>
    <row r="9" spans="1:2" x14ac:dyDescent="0.3">
      <c r="A9" s="9" t="s">
        <v>52</v>
      </c>
      <c r="B9" s="10">
        <v>45608</v>
      </c>
    </row>
    <row r="10" spans="1:2" x14ac:dyDescent="0.3">
      <c r="A10" s="9" t="s">
        <v>48</v>
      </c>
      <c r="B10" s="10">
        <v>45604</v>
      </c>
    </row>
    <row r="11" spans="1:2" x14ac:dyDescent="0.3">
      <c r="A11" s="9" t="s">
        <v>51</v>
      </c>
      <c r="B11" s="10">
        <v>45607</v>
      </c>
    </row>
    <row r="12" spans="1:2" x14ac:dyDescent="0.3">
      <c r="A12" s="9" t="s">
        <v>45</v>
      </c>
      <c r="B12" s="10">
        <v>45601</v>
      </c>
    </row>
    <row r="13" spans="1:2" x14ac:dyDescent="0.3">
      <c r="A13" s="9" t="s">
        <v>54</v>
      </c>
      <c r="B13" s="10">
        <v>364836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3244-191E-4E30-AACA-B49EB152C0F5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38D8-722F-43FC-8C42-FF687B909AF1}">
  <dimension ref="A1:H62"/>
  <sheetViews>
    <sheetView tabSelected="1" workbookViewId="0">
      <selection activeCell="D45" sqref="D45"/>
    </sheetView>
  </sheetViews>
  <sheetFormatPr defaultRowHeight="14.4" x14ac:dyDescent="0.3"/>
  <cols>
    <col min="1" max="1" width="10.77734375" customWidth="1"/>
    <col min="2" max="2" width="16" customWidth="1"/>
    <col min="5" max="5" width="15.77734375" customWidth="1"/>
    <col min="6" max="6" width="15.33203125" customWidth="1"/>
    <col min="7" max="7" width="16" customWidth="1"/>
    <col min="15" max="15" width="8.88671875" customWidth="1"/>
  </cols>
  <sheetData>
    <row r="1" spans="1:8" x14ac:dyDescent="0.3">
      <c r="A1" s="19" t="s">
        <v>0</v>
      </c>
      <c r="B1" s="19"/>
      <c r="C1" s="19"/>
      <c r="D1" s="19"/>
    </row>
    <row r="2" spans="1:8" x14ac:dyDescent="0.3">
      <c r="A2" s="19"/>
      <c r="B2" s="19"/>
      <c r="C2" s="19"/>
      <c r="D2" s="19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F3" s="2" t="s">
        <v>14</v>
      </c>
      <c r="G3" s="2" t="s">
        <v>12</v>
      </c>
    </row>
    <row r="4" spans="1:8" x14ac:dyDescent="0.3">
      <c r="A4" s="3" t="s">
        <v>5</v>
      </c>
      <c r="B4" s="3" t="s">
        <v>8</v>
      </c>
      <c r="C4" s="4">
        <v>11521</v>
      </c>
      <c r="D4" s="3">
        <v>802</v>
      </c>
      <c r="F4" s="3" t="s">
        <v>1</v>
      </c>
      <c r="G4" s="3" t="str">
        <f>INDEX(A4:A8,MATCH(G3,B4:B8,0))</f>
        <v>utility</v>
      </c>
    </row>
    <row r="5" spans="1:8" x14ac:dyDescent="0.3">
      <c r="A5" s="3" t="s">
        <v>5</v>
      </c>
      <c r="B5" s="3" t="s">
        <v>9</v>
      </c>
      <c r="C5" s="4">
        <v>54154</v>
      </c>
      <c r="D5" s="3">
        <v>705</v>
      </c>
      <c r="F5" s="3" t="s">
        <v>4</v>
      </c>
      <c r="G5" s="3">
        <f>INDEX(D4:D8,MATCH(G3,B4:B8,0))</f>
        <v>497</v>
      </c>
    </row>
    <row r="6" spans="1:8" x14ac:dyDescent="0.3">
      <c r="A6" s="3" t="s">
        <v>6</v>
      </c>
      <c r="B6" s="3" t="s">
        <v>10</v>
      </c>
      <c r="C6" s="4">
        <v>45145</v>
      </c>
      <c r="D6" s="3">
        <v>785</v>
      </c>
      <c r="F6" s="3" t="s">
        <v>13</v>
      </c>
      <c r="G6" s="3">
        <f>INDEX(C4:C8,MATCH(G3,B4:B8,0))</f>
        <v>78456</v>
      </c>
    </row>
    <row r="7" spans="1:8" x14ac:dyDescent="0.3">
      <c r="A7" s="3" t="s">
        <v>6</v>
      </c>
      <c r="B7" s="3" t="s">
        <v>11</v>
      </c>
      <c r="C7" s="4">
        <v>45689</v>
      </c>
      <c r="D7" s="3">
        <v>512</v>
      </c>
    </row>
    <row r="8" spans="1:8" x14ac:dyDescent="0.3">
      <c r="A8" s="3" t="s">
        <v>7</v>
      </c>
      <c r="B8" s="3" t="s">
        <v>12</v>
      </c>
      <c r="C8" s="4">
        <v>78456</v>
      </c>
      <c r="D8" s="3">
        <v>497</v>
      </c>
      <c r="E8" t="s">
        <v>15</v>
      </c>
    </row>
    <row r="10" spans="1:8" x14ac:dyDescent="0.3">
      <c r="A10" s="19" t="s">
        <v>16</v>
      </c>
      <c r="B10" s="19"/>
      <c r="C10" s="19"/>
      <c r="D10" s="19"/>
      <c r="F10" s="6"/>
      <c r="G10" s="6"/>
    </row>
    <row r="11" spans="1:8" x14ac:dyDescent="0.3">
      <c r="A11" s="2" t="s">
        <v>1</v>
      </c>
      <c r="B11" s="2" t="s">
        <v>2</v>
      </c>
      <c r="C11" s="2" t="s">
        <v>3</v>
      </c>
      <c r="D11" s="2" t="s">
        <v>4</v>
      </c>
      <c r="F11" s="5"/>
      <c r="G11" s="5"/>
    </row>
    <row r="12" spans="1:8" x14ac:dyDescent="0.3">
      <c r="A12" s="3" t="s">
        <v>5</v>
      </c>
      <c r="B12" s="3" t="s">
        <v>8</v>
      </c>
      <c r="C12" s="4">
        <v>11521</v>
      </c>
      <c r="D12" s="3">
        <v>802</v>
      </c>
      <c r="F12" s="15" t="s">
        <v>17</v>
      </c>
      <c r="G12" s="15"/>
    </row>
    <row r="13" spans="1:8" x14ac:dyDescent="0.3">
      <c r="A13" s="3" t="s">
        <v>5</v>
      </c>
      <c r="B13" s="3" t="s">
        <v>9</v>
      </c>
      <c r="C13" s="4">
        <v>54154</v>
      </c>
      <c r="D13" s="3">
        <v>705</v>
      </c>
      <c r="F13" s="15">
        <f ca="1">AVERAGE(OFFSET(D11,COUNTA(D12:D22),0,-2,1))</f>
        <v>497</v>
      </c>
      <c r="G13" s="15"/>
    </row>
    <row r="14" spans="1:8" x14ac:dyDescent="0.3">
      <c r="A14" s="3" t="s">
        <v>6</v>
      </c>
      <c r="B14" s="3" t="s">
        <v>10</v>
      </c>
      <c r="C14" s="4">
        <v>45145</v>
      </c>
      <c r="D14" s="3">
        <v>785</v>
      </c>
      <c r="F14" s="14"/>
      <c r="G14" s="14"/>
      <c r="H14" s="6"/>
    </row>
    <row r="15" spans="1:8" x14ac:dyDescent="0.3">
      <c r="A15" s="3" t="s">
        <v>6</v>
      </c>
      <c r="B15" s="3" t="s">
        <v>11</v>
      </c>
      <c r="C15" s="4">
        <v>45689</v>
      </c>
      <c r="D15" s="3">
        <v>512</v>
      </c>
      <c r="F15" s="14"/>
      <c r="G15" s="14"/>
      <c r="H15" s="6"/>
    </row>
    <row r="16" spans="1:8" x14ac:dyDescent="0.3">
      <c r="A16" s="3" t="s">
        <v>7</v>
      </c>
      <c r="B16" s="3" t="s">
        <v>12</v>
      </c>
      <c r="C16" s="4">
        <v>78456</v>
      </c>
      <c r="D16" s="3">
        <v>497</v>
      </c>
    </row>
    <row r="17" spans="1:8" x14ac:dyDescent="0.3">
      <c r="F17" s="15" t="s">
        <v>18</v>
      </c>
      <c r="G17" s="15"/>
      <c r="H17" s="3" t="s">
        <v>13</v>
      </c>
    </row>
    <row r="18" spans="1:8" x14ac:dyDescent="0.3">
      <c r="F18" s="16">
        <f ca="1">AVERAGE(OFFSET(D11,MATCH(H18,C12:C16,0),0,3,1))</f>
        <v>764</v>
      </c>
      <c r="G18" s="17"/>
      <c r="H18" s="3">
        <v>11521</v>
      </c>
    </row>
    <row r="21" spans="1:8" x14ac:dyDescent="0.3">
      <c r="A21" s="18" t="s">
        <v>19</v>
      </c>
      <c r="B21" s="18"/>
      <c r="C21" s="18"/>
      <c r="D21" s="18"/>
    </row>
    <row r="22" spans="1:8" x14ac:dyDescent="0.3">
      <c r="A22" s="2" t="s">
        <v>1</v>
      </c>
      <c r="B22" s="2" t="s">
        <v>2</v>
      </c>
      <c r="C22" s="2" t="s">
        <v>3</v>
      </c>
      <c r="D22" s="2" t="s">
        <v>4</v>
      </c>
    </row>
    <row r="23" spans="1:8" x14ac:dyDescent="0.3">
      <c r="A23" s="3" t="s">
        <v>5</v>
      </c>
      <c r="B23" s="3" t="s">
        <v>8</v>
      </c>
      <c r="C23" s="4">
        <v>11521</v>
      </c>
      <c r="D23" s="3">
        <v>802</v>
      </c>
      <c r="F23" s="3" t="s">
        <v>13</v>
      </c>
      <c r="G23" s="3" t="s">
        <v>6</v>
      </c>
    </row>
    <row r="24" spans="1:8" x14ac:dyDescent="0.3">
      <c r="A24" s="3" t="s">
        <v>5</v>
      </c>
      <c r="B24" s="3" t="s">
        <v>9</v>
      </c>
      <c r="C24" s="4">
        <v>54154</v>
      </c>
      <c r="D24" s="3">
        <v>705</v>
      </c>
      <c r="F24" s="15">
        <f>HLOOKUP(F23,A22:D27,MATCH(G23,A23:A27,0)+1,0)</f>
        <v>45145</v>
      </c>
      <c r="G24" s="15"/>
    </row>
    <row r="25" spans="1:8" x14ac:dyDescent="0.3">
      <c r="A25" s="3" t="s">
        <v>6</v>
      </c>
      <c r="B25" s="3" t="s">
        <v>10</v>
      </c>
      <c r="C25" s="4">
        <v>45145</v>
      </c>
      <c r="D25" s="3">
        <v>785</v>
      </c>
    </row>
    <row r="26" spans="1:8" x14ac:dyDescent="0.3">
      <c r="A26" s="3" t="s">
        <v>6</v>
      </c>
      <c r="B26" s="3" t="s">
        <v>11</v>
      </c>
      <c r="C26" s="4">
        <v>45689</v>
      </c>
      <c r="D26" s="3">
        <v>512</v>
      </c>
    </row>
    <row r="27" spans="1:8" x14ac:dyDescent="0.3">
      <c r="A27" s="3" t="s">
        <v>7</v>
      </c>
      <c r="B27" s="3" t="s">
        <v>12</v>
      </c>
      <c r="C27" s="4">
        <v>78456</v>
      </c>
      <c r="D27" s="3">
        <v>497</v>
      </c>
    </row>
    <row r="30" spans="1:8" x14ac:dyDescent="0.3">
      <c r="A30" s="18" t="s">
        <v>20</v>
      </c>
      <c r="B30" s="18"/>
      <c r="C30" s="18"/>
      <c r="D30" s="18"/>
    </row>
    <row r="31" spans="1:8" x14ac:dyDescent="0.3">
      <c r="A31" s="2" t="s">
        <v>1</v>
      </c>
      <c r="B31" s="2" t="s">
        <v>2</v>
      </c>
      <c r="C31" s="2" t="s">
        <v>3</v>
      </c>
      <c r="D31" s="2" t="s">
        <v>4</v>
      </c>
      <c r="F31">
        <v>500</v>
      </c>
    </row>
    <row r="32" spans="1:8" x14ac:dyDescent="0.3">
      <c r="A32" s="3" t="s">
        <v>5</v>
      </c>
      <c r="B32" s="3" t="s">
        <v>8</v>
      </c>
      <c r="C32" s="4">
        <v>11521</v>
      </c>
      <c r="D32" s="3">
        <v>802</v>
      </c>
      <c r="E32" t="b">
        <f>D32&gt;=$F$31</f>
        <v>1</v>
      </c>
    </row>
    <row r="33" spans="1:7" x14ac:dyDescent="0.3">
      <c r="A33" s="3" t="s">
        <v>5</v>
      </c>
      <c r="B33" s="3" t="s">
        <v>9</v>
      </c>
      <c r="C33" s="4">
        <v>54154</v>
      </c>
      <c r="D33" s="3">
        <v>705</v>
      </c>
      <c r="E33" t="b">
        <f t="shared" ref="E33:E36" si="0">D33&gt;=$F$31</f>
        <v>1</v>
      </c>
    </row>
    <row r="34" spans="1:7" x14ac:dyDescent="0.3">
      <c r="A34" s="3" t="s">
        <v>6</v>
      </c>
      <c r="B34" s="3" t="s">
        <v>10</v>
      </c>
      <c r="C34" s="4">
        <v>45145</v>
      </c>
      <c r="D34" s="3">
        <v>785</v>
      </c>
      <c r="E34" t="b">
        <f t="shared" si="0"/>
        <v>1</v>
      </c>
    </row>
    <row r="35" spans="1:7" x14ac:dyDescent="0.3">
      <c r="A35" s="3" t="s">
        <v>6</v>
      </c>
      <c r="B35" s="3" t="s">
        <v>11</v>
      </c>
      <c r="C35" s="4">
        <v>45689</v>
      </c>
      <c r="D35" s="3">
        <v>512</v>
      </c>
      <c r="E35" t="b">
        <f t="shared" si="0"/>
        <v>1</v>
      </c>
    </row>
    <row r="36" spans="1:7" x14ac:dyDescent="0.3">
      <c r="A36" s="3" t="s">
        <v>7</v>
      </c>
      <c r="B36" s="3" t="s">
        <v>12</v>
      </c>
      <c r="C36" s="4">
        <v>78456</v>
      </c>
      <c r="D36" s="3">
        <v>497</v>
      </c>
      <c r="E36" t="b">
        <f t="shared" si="0"/>
        <v>0</v>
      </c>
    </row>
    <row r="38" spans="1:7" x14ac:dyDescent="0.3">
      <c r="A38" s="23" t="s">
        <v>21</v>
      </c>
      <c r="B38" s="24"/>
      <c r="C38" s="24"/>
      <c r="D38" s="24"/>
      <c r="E38" s="24"/>
      <c r="F38" s="24"/>
      <c r="G38" s="25"/>
    </row>
    <row r="39" spans="1:7" x14ac:dyDescent="0.3">
      <c r="A39" s="20" t="s">
        <v>22</v>
      </c>
      <c r="B39" s="20"/>
      <c r="C39" s="12"/>
      <c r="D39" s="3" t="s">
        <v>25</v>
      </c>
      <c r="E39" s="3" t="s">
        <v>26</v>
      </c>
      <c r="F39" s="3" t="s">
        <v>27</v>
      </c>
      <c r="G39" s="3"/>
    </row>
    <row r="40" spans="1:7" x14ac:dyDescent="0.3">
      <c r="A40" s="3" t="s">
        <v>28</v>
      </c>
      <c r="B40" s="13"/>
      <c r="C40" s="6"/>
      <c r="D40" s="3" t="b">
        <f>LEN(A40)=5</f>
        <v>1</v>
      </c>
      <c r="E40" s="3" t="b">
        <f>ISNUMBER(VALUE(RIGHT(A40,4)))</f>
        <v>1</v>
      </c>
      <c r="F40" s="3" t="b">
        <f>NOT(ISNUMBER(LEFT(A40,1)))</f>
        <v>1</v>
      </c>
      <c r="G40" s="3" t="b">
        <f>AND(LEN(A40)=5,ISNUMBER(VALUE(RIGHT(A40,4))),NOT(ISNUMBER(LEFT(A40,1))))</f>
        <v>1</v>
      </c>
    </row>
    <row r="41" spans="1:7" x14ac:dyDescent="0.3">
      <c r="A41" s="11" t="s">
        <v>29</v>
      </c>
      <c r="B41" s="6"/>
      <c r="C41" s="6"/>
      <c r="D41" s="6"/>
      <c r="E41" s="6"/>
      <c r="F41" s="6"/>
      <c r="G41" s="6"/>
    </row>
    <row r="42" spans="1:7" x14ac:dyDescent="0.3">
      <c r="A42" s="11" t="s">
        <v>30</v>
      </c>
      <c r="B42" s="6"/>
      <c r="C42" s="6"/>
      <c r="D42" s="6"/>
      <c r="E42" s="6"/>
      <c r="F42" s="6"/>
      <c r="G42" s="6"/>
    </row>
    <row r="44" spans="1:7" x14ac:dyDescent="0.3">
      <c r="A44" s="20" t="s">
        <v>23</v>
      </c>
      <c r="B44" s="21"/>
      <c r="C44" s="6"/>
      <c r="D44" s="6"/>
      <c r="E44" s="6"/>
      <c r="F44" s="6"/>
      <c r="G44" s="6"/>
    </row>
    <row r="45" spans="1:7" x14ac:dyDescent="0.3">
      <c r="A45" s="3" t="s">
        <v>31</v>
      </c>
      <c r="B45" s="13"/>
      <c r="C45" s="6"/>
      <c r="D45" s="3" t="b">
        <f>LEN(A45)=6</f>
        <v>1</v>
      </c>
      <c r="E45" s="3" t="b">
        <f>ISNUMBER(VALUE(RIGHT(A45,4)))</f>
        <v>1</v>
      </c>
      <c r="F45" s="3" t="b">
        <f>NOT(ISNUMBER(LEFT(A45,2)))</f>
        <v>1</v>
      </c>
      <c r="G45" s="3" t="b">
        <f>AND(LEN(A45)=6,ISNUMBER(VALUE(RIGHT(A45,4))),NOT(ISNUMBER(LEFT(A45,2))))</f>
        <v>1</v>
      </c>
    </row>
    <row r="46" spans="1:7" x14ac:dyDescent="0.3">
      <c r="A46" s="3" t="s">
        <v>32</v>
      </c>
      <c r="B46" s="6"/>
      <c r="C46" s="6"/>
      <c r="D46" s="6"/>
      <c r="E46" s="6"/>
      <c r="F46" s="6"/>
      <c r="G46" s="6"/>
    </row>
    <row r="47" spans="1:7" x14ac:dyDescent="0.3">
      <c r="A47" s="3" t="s">
        <v>33</v>
      </c>
      <c r="B47" s="6"/>
      <c r="C47" s="6"/>
      <c r="D47" s="6"/>
      <c r="E47" s="6"/>
      <c r="F47" s="6"/>
      <c r="G47" s="6"/>
    </row>
    <row r="49" spans="1:8" x14ac:dyDescent="0.3">
      <c r="A49" s="22" t="s">
        <v>24</v>
      </c>
      <c r="B49" s="22"/>
    </row>
    <row r="52" spans="1:8" x14ac:dyDescent="0.3">
      <c r="A52" s="26" t="s">
        <v>34</v>
      </c>
      <c r="B52" s="27"/>
      <c r="C52" s="27"/>
      <c r="D52" s="27"/>
      <c r="E52" s="27"/>
      <c r="F52" s="27"/>
      <c r="G52" s="27"/>
    </row>
    <row r="53" spans="1:8" x14ac:dyDescent="0.3">
      <c r="A53" s="1" t="s">
        <v>35</v>
      </c>
      <c r="B53" s="1" t="s">
        <v>36</v>
      </c>
      <c r="C53" s="1" t="s">
        <v>37</v>
      </c>
      <c r="D53" s="1" t="s">
        <v>38</v>
      </c>
      <c r="E53" s="1" t="s">
        <v>41</v>
      </c>
      <c r="F53" s="1" t="s">
        <v>39</v>
      </c>
      <c r="G53" s="1" t="s">
        <v>40</v>
      </c>
      <c r="H53" s="1"/>
    </row>
    <row r="54" spans="1:8" x14ac:dyDescent="0.3">
      <c r="A54" t="s">
        <v>42</v>
      </c>
      <c r="B54" t="s">
        <v>43</v>
      </c>
      <c r="C54" t="s">
        <v>44</v>
      </c>
      <c r="D54">
        <v>45601</v>
      </c>
      <c r="E54" s="7">
        <v>44475</v>
      </c>
      <c r="F54">
        <v>8010</v>
      </c>
      <c r="G54" t="s">
        <v>45</v>
      </c>
    </row>
    <row r="55" spans="1:8" x14ac:dyDescent="0.3">
      <c r="A55" t="s">
        <v>42</v>
      </c>
      <c r="B55" t="s">
        <v>43</v>
      </c>
      <c r="C55" t="s">
        <v>44</v>
      </c>
      <c r="D55">
        <v>45602</v>
      </c>
      <c r="E55" s="7">
        <v>44476</v>
      </c>
      <c r="F55">
        <v>8010</v>
      </c>
      <c r="G55" t="s">
        <v>46</v>
      </c>
    </row>
    <row r="56" spans="1:8" x14ac:dyDescent="0.3">
      <c r="A56" t="s">
        <v>42</v>
      </c>
      <c r="B56" t="s">
        <v>43</v>
      </c>
      <c r="C56" t="s">
        <v>44</v>
      </c>
      <c r="D56">
        <v>45603</v>
      </c>
      <c r="E56" s="7">
        <v>44477</v>
      </c>
      <c r="F56">
        <v>8010</v>
      </c>
      <c r="G56" t="s">
        <v>47</v>
      </c>
    </row>
    <row r="57" spans="1:8" x14ac:dyDescent="0.3">
      <c r="A57" t="s">
        <v>42</v>
      </c>
      <c r="B57" t="s">
        <v>43</v>
      </c>
      <c r="C57" t="s">
        <v>44</v>
      </c>
      <c r="D57">
        <v>45604</v>
      </c>
      <c r="E57" s="7">
        <v>44478</v>
      </c>
      <c r="F57">
        <v>8010</v>
      </c>
      <c r="G57" t="s">
        <v>48</v>
      </c>
    </row>
    <row r="58" spans="1:8" x14ac:dyDescent="0.3">
      <c r="A58" t="s">
        <v>42</v>
      </c>
      <c r="B58" t="s">
        <v>43</v>
      </c>
      <c r="C58" t="s">
        <v>44</v>
      </c>
      <c r="D58">
        <v>45605</v>
      </c>
      <c r="E58" s="7">
        <v>44479</v>
      </c>
      <c r="F58">
        <v>8010</v>
      </c>
      <c r="G58" t="s">
        <v>49</v>
      </c>
    </row>
    <row r="59" spans="1:8" x14ac:dyDescent="0.3">
      <c r="A59" t="s">
        <v>42</v>
      </c>
      <c r="B59" t="s">
        <v>43</v>
      </c>
      <c r="C59" t="s">
        <v>44</v>
      </c>
      <c r="D59">
        <v>45606</v>
      </c>
      <c r="E59" s="7">
        <v>44480</v>
      </c>
      <c r="F59">
        <v>8010</v>
      </c>
      <c r="G59" t="s">
        <v>50</v>
      </c>
    </row>
    <row r="60" spans="1:8" x14ac:dyDescent="0.3">
      <c r="A60" t="s">
        <v>42</v>
      </c>
      <c r="B60" t="s">
        <v>43</v>
      </c>
      <c r="C60" t="s">
        <v>44</v>
      </c>
      <c r="D60">
        <v>45607</v>
      </c>
      <c r="E60" s="7">
        <v>44481</v>
      </c>
      <c r="F60">
        <v>8010</v>
      </c>
      <c r="G60" t="s">
        <v>51</v>
      </c>
    </row>
    <row r="61" spans="1:8" x14ac:dyDescent="0.3">
      <c r="A61" t="s">
        <v>42</v>
      </c>
      <c r="B61" t="s">
        <v>43</v>
      </c>
      <c r="C61" t="s">
        <v>44</v>
      </c>
      <c r="D61">
        <v>45608</v>
      </c>
      <c r="E61" s="7">
        <v>44482</v>
      </c>
      <c r="F61">
        <v>8010</v>
      </c>
      <c r="G61" t="s">
        <v>52</v>
      </c>
    </row>
    <row r="62" spans="1:8" x14ac:dyDescent="0.3">
      <c r="E62" s="7"/>
    </row>
  </sheetData>
  <dataConsolidate/>
  <mergeCells count="16">
    <mergeCell ref="A44:B44"/>
    <mergeCell ref="A49:B49"/>
    <mergeCell ref="A39:B39"/>
    <mergeCell ref="A38:G38"/>
    <mergeCell ref="A52:G52"/>
    <mergeCell ref="A1:D2"/>
    <mergeCell ref="A10:D10"/>
    <mergeCell ref="F12:G12"/>
    <mergeCell ref="F14:G14"/>
    <mergeCell ref="F13:G13"/>
    <mergeCell ref="F15:G15"/>
    <mergeCell ref="F17:G17"/>
    <mergeCell ref="F18:G18"/>
    <mergeCell ref="A21:D21"/>
    <mergeCell ref="A30:D30"/>
    <mergeCell ref="F24:G24"/>
  </mergeCells>
  <phoneticPr fontId="1" type="noConversion"/>
  <conditionalFormatting sqref="D32:D36">
    <cfRule type="expression" dxfId="2" priority="1">
      <formula>D32&gt;=$F$31</formula>
    </cfRule>
  </conditionalFormatting>
  <dataValidations disablePrompts="1" count="3">
    <dataValidation type="list" allowBlank="1" showInputMessage="1" showErrorMessage="1" sqref="F5" xr:uid="{81ABE60E-B101-409A-878B-C6B005BFE6F9}">
      <formula1>$C$3:$D$3</formula1>
    </dataValidation>
    <dataValidation type="custom" allowBlank="1" showInputMessage="1" showErrorMessage="1" sqref="A40:A42" xr:uid="{D7E4BE8D-4930-4AE6-B4AF-A44AF38F96FA}">
      <formula1>AND(LEN(A40)=5,ISNUMBER(VALUE(RIGHT(A40,4))),NOT(ISNUMBER(LEFT(A40,1))))</formula1>
    </dataValidation>
    <dataValidation type="custom" allowBlank="1" showInputMessage="1" showErrorMessage="1" sqref="A45:A47" xr:uid="{B91CD49D-5941-4F32-9178-8282B4F48420}">
      <formula1>AND(LEN(A45)=6,ISNUMBER(VALUE(RIGHT(A45,4))),NOT(ISNUMBER(LEFT(A45,2))))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BAFC-2860-4FEB-91AF-25E76172BA83}">
  <dimension ref="A1"/>
  <sheetViews>
    <sheetView workbookViewId="0">
      <selection activeCell="B29" sqref="B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Sheet10</vt:lpstr>
      <vt:lpstr>Sheet11</vt:lpstr>
      <vt:lpstr>Sheet9</vt:lpstr>
      <vt:lpstr>Sheet8</vt:lpstr>
      <vt:lpstr>Sheet2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2022-05-29T13:56:59Z</dcterms:created>
  <dcterms:modified xsi:type="dcterms:W3CDTF">2022-06-22T11:52:18Z</dcterms:modified>
</cp:coreProperties>
</file>