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zvijayk\Desktop\"/>
    </mc:Choice>
  </mc:AlternateContent>
  <xr:revisionPtr revIDLastSave="0" documentId="13_ncr:1_{3C4CEAF7-64A3-456B-A25A-1B7636683C31}"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Problem 1" sheetId="2" r:id="rId2"/>
    <sheet name="Problem 2-Data" sheetId="3" r:id="rId3"/>
    <sheet name="Problem 2" sheetId="4" r:id="rId4"/>
    <sheet name="Problem 3" sheetId="5" r:id="rId5"/>
  </sheets>
  <definedNames>
    <definedName name="_xlnm._FilterDatabase" localSheetId="1" hidden="1">'Problem 1'!$B$13:$Q$43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4" l="1"/>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4" i="4"/>
  <c r="F4" i="4" s="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4" i="4"/>
  <c r="M8" i="4" s="1"/>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4" i="4"/>
  <c r="M5" i="4" l="1"/>
  <c r="E5" i="5"/>
  <c r="E6" i="5"/>
  <c r="E7" i="5"/>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14" i="2"/>
  <c r="M7" i="4" l="1" a="1"/>
  <c r="M7" i="4" s="1"/>
  <c r="M6" i="4" a="1"/>
  <c r="M6" i="4" s="1"/>
  <c r="Q36" i="2"/>
  <c r="O36" i="2" l="1"/>
  <c r="O25" i="2"/>
  <c r="O17" i="2"/>
  <c r="O32" i="2"/>
  <c r="O38" i="2"/>
  <c r="O21" i="2"/>
  <c r="O14" i="2"/>
  <c r="O29" i="2"/>
  <c r="O39" i="2"/>
  <c r="O22" i="2"/>
  <c r="O18" i="2"/>
  <c r="O33" i="2"/>
  <c r="O40" i="2"/>
  <c r="O26" i="2"/>
  <c r="O19" i="2"/>
  <c r="O34" i="2"/>
  <c r="O41" i="2"/>
  <c r="O23" i="2"/>
  <c r="O15" i="2"/>
  <c r="O30" i="2"/>
  <c r="O37" i="2"/>
  <c r="O27" i="2"/>
  <c r="O20" i="2"/>
  <c r="O35" i="2"/>
  <c r="O42" i="2"/>
  <c r="O24" i="2"/>
  <c r="O16" i="2"/>
  <c r="O31" i="2"/>
  <c r="O43" i="2"/>
  <c r="O28" i="2"/>
  <c r="N25" i="2"/>
  <c r="N17" i="2"/>
  <c r="N32" i="2"/>
  <c r="N38" i="2"/>
  <c r="N21" i="2"/>
  <c r="N14" i="2"/>
  <c r="N29" i="2"/>
  <c r="N39" i="2"/>
  <c r="N22" i="2"/>
  <c r="N18" i="2"/>
  <c r="N33" i="2"/>
  <c r="N40" i="2"/>
  <c r="N26" i="2"/>
  <c r="N19" i="2"/>
  <c r="N34" i="2"/>
  <c r="N41" i="2"/>
  <c r="N23" i="2"/>
  <c r="N15" i="2"/>
  <c r="N30" i="2"/>
  <c r="N37" i="2"/>
  <c r="N27" i="2"/>
  <c r="N20" i="2"/>
  <c r="N35" i="2"/>
  <c r="N42" i="2"/>
  <c r="N24" i="2"/>
  <c r="N16" i="2"/>
  <c r="N31" i="2"/>
  <c r="N43" i="2"/>
  <c r="N28" i="2"/>
  <c r="M25" i="2"/>
  <c r="M17" i="2"/>
  <c r="M32" i="2"/>
  <c r="M38" i="2"/>
  <c r="M21" i="2"/>
  <c r="M14" i="2"/>
  <c r="M29" i="2"/>
  <c r="M39" i="2"/>
  <c r="M22" i="2"/>
  <c r="M18" i="2"/>
  <c r="M33" i="2"/>
  <c r="M40" i="2"/>
  <c r="M26" i="2"/>
  <c r="M19" i="2"/>
  <c r="M34" i="2"/>
  <c r="M41" i="2"/>
  <c r="M23" i="2"/>
  <c r="M15" i="2"/>
  <c r="M30" i="2"/>
  <c r="M37" i="2"/>
  <c r="M27" i="2"/>
  <c r="M20" i="2"/>
  <c r="M35" i="2"/>
  <c r="M42" i="2"/>
  <c r="M24" i="2"/>
  <c r="M16" i="2"/>
  <c r="M31" i="2"/>
  <c r="M43" i="2"/>
  <c r="M28" i="2"/>
  <c r="L25" i="2"/>
  <c r="L17" i="2"/>
  <c r="L32" i="2"/>
  <c r="L38" i="2"/>
  <c r="L21" i="2"/>
  <c r="L14" i="2"/>
  <c r="L29" i="2"/>
  <c r="L39" i="2"/>
  <c r="L22" i="2"/>
  <c r="L18" i="2"/>
  <c r="L33" i="2"/>
  <c r="L40" i="2"/>
  <c r="L26" i="2"/>
  <c r="L19" i="2"/>
  <c r="L34" i="2"/>
  <c r="L41" i="2"/>
  <c r="L23" i="2"/>
  <c r="L15" i="2"/>
  <c r="L30" i="2"/>
  <c r="L37" i="2"/>
  <c r="L27" i="2"/>
  <c r="L20" i="2"/>
  <c r="L35" i="2"/>
  <c r="L42" i="2"/>
  <c r="L24" i="2"/>
  <c r="L16" i="2"/>
  <c r="L31" i="2"/>
  <c r="L43" i="2"/>
  <c r="L28" i="2"/>
  <c r="K25" i="2"/>
  <c r="K17" i="2"/>
  <c r="K32" i="2"/>
  <c r="K38" i="2"/>
  <c r="K21" i="2"/>
  <c r="K14" i="2"/>
  <c r="K29" i="2"/>
  <c r="K39" i="2"/>
  <c r="K22" i="2"/>
  <c r="K18" i="2"/>
  <c r="K33" i="2"/>
  <c r="K40" i="2"/>
  <c r="K26" i="2"/>
  <c r="K19" i="2"/>
  <c r="K34" i="2"/>
  <c r="K41" i="2"/>
  <c r="K23" i="2"/>
  <c r="K15" i="2"/>
  <c r="K30" i="2"/>
  <c r="K37" i="2"/>
  <c r="K27" i="2"/>
  <c r="K20" i="2"/>
  <c r="K35" i="2"/>
  <c r="K42" i="2"/>
  <c r="K24" i="2"/>
  <c r="K16" i="2"/>
  <c r="K31" i="2"/>
  <c r="K43" i="2"/>
  <c r="K28" i="2"/>
  <c r="Q37" i="2"/>
  <c r="Q27" i="2"/>
  <c r="Q20" i="2"/>
  <c r="Q35" i="2"/>
  <c r="Q42" i="2"/>
  <c r="Q24" i="2"/>
  <c r="Q16" i="2"/>
  <c r="Q31" i="2"/>
  <c r="Q43" i="2"/>
  <c r="Q28" i="2"/>
  <c r="Q25" i="2"/>
  <c r="Q17" i="2"/>
  <c r="Q32" i="2"/>
  <c r="Q38" i="2"/>
  <c r="Q21" i="2"/>
  <c r="Q14" i="2"/>
  <c r="Q29" i="2"/>
  <c r="Q39" i="2"/>
  <c r="Q22" i="2"/>
  <c r="Q18" i="2"/>
  <c r="Q33" i="2"/>
  <c r="Q40" i="2"/>
  <c r="Q26" i="2"/>
  <c r="Q19" i="2"/>
  <c r="Q34" i="2"/>
  <c r="Q41" i="2"/>
  <c r="Q23" i="2"/>
  <c r="Q15" i="2"/>
  <c r="Q30" i="2"/>
  <c r="M36" i="2"/>
  <c r="L36" i="2"/>
  <c r="N36" i="2"/>
  <c r="K36" i="2"/>
</calcChain>
</file>

<file path=xl/sharedStrings.xml><?xml version="1.0" encoding="utf-8"?>
<sst xmlns="http://schemas.openxmlformats.org/spreadsheetml/2006/main" count="535" uniqueCount="249">
  <si>
    <t>INSTRUCTIONS</t>
  </si>
  <si>
    <t xml:space="preserve">1. Read the question carefully </t>
  </si>
  <si>
    <t>2. provide your solution beside the question mentioned in the table and if you have to do the changes in the given data set perform the task in given dataset as per question</t>
  </si>
  <si>
    <t xml:space="preserve">3. make sure to download the XLSX file format to solve the question as well as for submission </t>
  </si>
  <si>
    <t>4. Do not temper the data of the table and do not copy paste the values.
Solve the questions using formula only.</t>
  </si>
  <si>
    <t>Questions - (1 to 7)</t>
  </si>
  <si>
    <t>Q1. Calculate Age of the employees</t>
  </si>
  <si>
    <t xml:space="preserve"> provide your solution beside the question mentioned in the table and if you have to do the changes in the given data set perform the task in given dataset as per question</t>
  </si>
  <si>
    <t>Q2. Calculate salary of the employees in Indian currency (1$ = 80 rupee)</t>
  </si>
  <si>
    <t>Q3. Create a new email based on the given condition (firstname.department_birthyear@gmail.com)</t>
  </si>
  <si>
    <t>Q4.Calculate total experice of the employees</t>
  </si>
  <si>
    <t>Q5. Calculate total working days of employees</t>
  </si>
  <si>
    <t>Q6. Rank the employees as per their income for each Department</t>
  </si>
  <si>
    <t>Q7. Extract the last name from the Email(firstname.lastname@gmail.com)</t>
  </si>
  <si>
    <t>Employee ID</t>
  </si>
  <si>
    <t>First Name</t>
  </si>
  <si>
    <t>Date of Birth</t>
  </si>
  <si>
    <t>Date of Joining</t>
  </si>
  <si>
    <t>Department</t>
  </si>
  <si>
    <t>Position</t>
  </si>
  <si>
    <t>Salary</t>
  </si>
  <si>
    <t>Email</t>
  </si>
  <si>
    <t>Phone</t>
  </si>
  <si>
    <t>Age</t>
  </si>
  <si>
    <t>Salary(Rupee)(1$ = 80 rupee)</t>
  </si>
  <si>
    <t>NewEmail</t>
  </si>
  <si>
    <t>Experience(years)</t>
  </si>
  <si>
    <t>Total_working_days</t>
  </si>
  <si>
    <t>Rank</t>
  </si>
  <si>
    <t>LastName</t>
  </si>
  <si>
    <t>John</t>
  </si>
  <si>
    <t>Sales</t>
  </si>
  <si>
    <t>Sales Manager</t>
  </si>
  <si>
    <t>john.smith@gmail.com</t>
  </si>
  <si>
    <t>(555) 123-4567</t>
  </si>
  <si>
    <t>Sarah</t>
  </si>
  <si>
    <t>HR</t>
  </si>
  <si>
    <t>HR Manager</t>
  </si>
  <si>
    <t>sarah.johnson@gmail.com</t>
  </si>
  <si>
    <t>(555) 234-5678</t>
  </si>
  <si>
    <t>Michael</t>
  </si>
  <si>
    <t>Finance</t>
  </si>
  <si>
    <t>Financial Analyst</t>
  </si>
  <si>
    <t>michael.williams@gmail.com</t>
  </si>
  <si>
    <t>(555) 345-6789</t>
  </si>
  <si>
    <t>Emily</t>
  </si>
  <si>
    <t>Marketing</t>
  </si>
  <si>
    <t>Marketing Specialist</t>
  </si>
  <si>
    <t>emily.brown@gmail.com</t>
  </si>
  <si>
    <t>(555) 456-7890</t>
  </si>
  <si>
    <t>James</t>
  </si>
  <si>
    <t>Sales Representative</t>
  </si>
  <si>
    <t>james.jones@gmail.com</t>
  </si>
  <si>
    <t>(555) 567-8901</t>
  </si>
  <si>
    <t>Emma</t>
  </si>
  <si>
    <t>HR Assistant</t>
  </si>
  <si>
    <t>emma.davis@gmail.com</t>
  </si>
  <si>
    <t>(555) 678-9012</t>
  </si>
  <si>
    <t>Matthew</t>
  </si>
  <si>
    <t>Accountant</t>
  </si>
  <si>
    <t>matthew.miller@gmail.com</t>
  </si>
  <si>
    <t>(555) 789-0123</t>
  </si>
  <si>
    <t>Olivia</t>
  </si>
  <si>
    <t>Marketing Manager</t>
  </si>
  <si>
    <t>olivia.wilson@gmail.com</t>
  </si>
  <si>
    <t>(555) 890-1234</t>
  </si>
  <si>
    <t>Daniel</t>
  </si>
  <si>
    <t>daniel.taylor@gmail.com</t>
  </si>
  <si>
    <t>(555) 901-2345</t>
  </si>
  <si>
    <t>Ava</t>
  </si>
  <si>
    <t>ava.anderson@gmail.com</t>
  </si>
  <si>
    <t>(555) 012-3456</t>
  </si>
  <si>
    <t>Sophia</t>
  </si>
  <si>
    <t>sophia.martinez@gmail.com</t>
  </si>
  <si>
    <t>Benjamin</t>
  </si>
  <si>
    <t>benjamin.robinson@gmail.com</t>
  </si>
  <si>
    <t>Mia</t>
  </si>
  <si>
    <t>mia.clark@gmail.com</t>
  </si>
  <si>
    <t>Alexander</t>
  </si>
  <si>
    <t>alexander.rodriguez@gmail.com</t>
  </si>
  <si>
    <t>Harper</t>
  </si>
  <si>
    <t>harper.lewis@gmail.com</t>
  </si>
  <si>
    <t>Ethan</t>
  </si>
  <si>
    <t>ethan.lee@gmail.com</t>
  </si>
  <si>
    <t>Charlotte</t>
  </si>
  <si>
    <t>charlotte.walker@gmail.com</t>
  </si>
  <si>
    <t>Amelia</t>
  </si>
  <si>
    <t>amelia.hall@gmail.com</t>
  </si>
  <si>
    <t>Henry</t>
  </si>
  <si>
    <t>henry.allen@gmail.com</t>
  </si>
  <si>
    <t>Lillian</t>
  </si>
  <si>
    <t>lillian.young@gmail.com</t>
  </si>
  <si>
    <t>Logan</t>
  </si>
  <si>
    <t>logan.hernandez@gmail.com</t>
  </si>
  <si>
    <t>Lucas</t>
  </si>
  <si>
    <t>lucas.king@gmail.com</t>
  </si>
  <si>
    <t>Grace</t>
  </si>
  <si>
    <t>grace.scott@gmail.com</t>
  </si>
  <si>
    <t>Oliver</t>
  </si>
  <si>
    <t>oliver.green@gmail.com</t>
  </si>
  <si>
    <t>Aria</t>
  </si>
  <si>
    <t>aria.baker@gmail.com</t>
  </si>
  <si>
    <t>Leo</t>
  </si>
  <si>
    <t>leo.adams@gmail.com</t>
  </si>
  <si>
    <t>Stella</t>
  </si>
  <si>
    <t>stella.nelson@gmail.com</t>
  </si>
  <si>
    <t>Luna</t>
  </si>
  <si>
    <t>luna.wright@gmail.com</t>
  </si>
  <si>
    <t>Samuel</t>
  </si>
  <si>
    <t>samuel.mitchell@gmail.com</t>
  </si>
  <si>
    <t>Chloe</t>
  </si>
  <si>
    <t>chloe.turner@gmail.com</t>
  </si>
  <si>
    <t>(555) 850-1234</t>
  </si>
  <si>
    <t>Do not temper the data of the table and do not copy paste the values.
Solve the questions using formula only.</t>
  </si>
  <si>
    <t>Student ID</t>
  </si>
  <si>
    <t>Name</t>
  </si>
  <si>
    <t>Gender</t>
  </si>
  <si>
    <t>Grade</t>
  </si>
  <si>
    <t>John Smith</t>
  </si>
  <si>
    <t>Male</t>
  </si>
  <si>
    <t>Benjamin Davis</t>
  </si>
  <si>
    <t>Jane Johnson</t>
  </si>
  <si>
    <t>Female</t>
  </si>
  <si>
    <t>Olivia Thompson</t>
  </si>
  <si>
    <t>Mark Davis</t>
  </si>
  <si>
    <t>Ethan Wilson</t>
  </si>
  <si>
    <t>Sarah Brown</t>
  </si>
  <si>
    <t>Ava Davis</t>
  </si>
  <si>
    <t>Michael Lee</t>
  </si>
  <si>
    <t>Liam Brown</t>
  </si>
  <si>
    <t>Emily Wilson</t>
  </si>
  <si>
    <t>Sophia Miller</t>
  </si>
  <si>
    <t>David Miller</t>
  </si>
  <si>
    <t>Noah Hernandez</t>
  </si>
  <si>
    <t>Olivia Moore</t>
  </si>
  <si>
    <t>Isabella Johnson</t>
  </si>
  <si>
    <t>Ethan Taylor</t>
  </si>
  <si>
    <t>James Moore</t>
  </si>
  <si>
    <t>Ava Anderson</t>
  </si>
  <si>
    <t>Mia Taylor</t>
  </si>
  <si>
    <t>Liam Thomas</t>
  </si>
  <si>
    <t>Benjamin Anderson</t>
  </si>
  <si>
    <t>Sophia Clark</t>
  </si>
  <si>
    <t>Amelia Clark</t>
  </si>
  <si>
    <t>Noahan Rodriguez</t>
  </si>
  <si>
    <t>Alexander Davis</t>
  </si>
  <si>
    <t>Isabella Wright</t>
  </si>
  <si>
    <t>Charlotte Wright</t>
  </si>
  <si>
    <t>James Martinez</t>
  </si>
  <si>
    <t>Daniel Johnson</t>
  </si>
  <si>
    <t>Mia Hernandez</t>
  </si>
  <si>
    <t>Harper Smith</t>
  </si>
  <si>
    <t>Benjamin Johnson</t>
  </si>
  <si>
    <t>Abigail Miller</t>
  </si>
  <si>
    <t>Amelia Davisan</t>
  </si>
  <si>
    <t>Joseph Mooren</t>
  </si>
  <si>
    <t>Alexander Wilson</t>
  </si>
  <si>
    <t>Emily Thompsoon</t>
  </si>
  <si>
    <t>Charlotte Miller</t>
  </si>
  <si>
    <t>Samuel Wilson</t>
  </si>
  <si>
    <t>Daniel Thompson</t>
  </si>
  <si>
    <t>Ella Clark</t>
  </si>
  <si>
    <t>Harper Brown</t>
  </si>
  <si>
    <t>Christopher Rodriguez</t>
  </si>
  <si>
    <t>Abigail Lee</t>
  </si>
  <si>
    <t>Grace Wright</t>
  </si>
  <si>
    <t>Joseph Wilson</t>
  </si>
  <si>
    <t>Andrew Hernandez</t>
  </si>
  <si>
    <t>Emily Smith</t>
  </si>
  <si>
    <t>Sofia Davis</t>
  </si>
  <si>
    <t>Samuel Johnson</t>
  </si>
  <si>
    <t>Benjamin Thompson</t>
  </si>
  <si>
    <t>Ella Davis</t>
  </si>
  <si>
    <t>Olivia Miller</t>
  </si>
  <si>
    <t>Christopher Miller</t>
  </si>
  <si>
    <t>Ethan Brown</t>
  </si>
  <si>
    <t>Grace Moore</t>
  </si>
  <si>
    <t>Ava Moore</t>
  </si>
  <si>
    <t>Andrew Taylor</t>
  </si>
  <si>
    <t>Liam Taylor</t>
  </si>
  <si>
    <t>Sofia Anderson</t>
  </si>
  <si>
    <t>Sophia Anderson</t>
  </si>
  <si>
    <t>David Thomas</t>
  </si>
  <si>
    <t>Noah Thomas</t>
  </si>
  <si>
    <t>Ava Clark</t>
  </si>
  <si>
    <t>Isabella Clark</t>
  </si>
  <si>
    <t>Noah Rodriguez</t>
  </si>
  <si>
    <t>James Rodriguez</t>
  </si>
  <si>
    <t>Mia Wrighten</t>
  </si>
  <si>
    <t>Mia Wright</t>
  </si>
  <si>
    <t>Benjamin Martinez</t>
  </si>
  <si>
    <t>Benjamin Hernandez</t>
  </si>
  <si>
    <t>Amelia Davis</t>
  </si>
  <si>
    <t>Amelia Johnson</t>
  </si>
  <si>
    <t>Alexander Johnson</t>
  </si>
  <si>
    <t>Alexander Moore</t>
  </si>
  <si>
    <t>Charlotte Wilson</t>
  </si>
  <si>
    <t>Charlotte Taylor</t>
  </si>
  <si>
    <t>Daniel Miller</t>
  </si>
  <si>
    <t>Daniel Anderson</t>
  </si>
  <si>
    <t>Harper Moore</t>
  </si>
  <si>
    <t>Harper Davis</t>
  </si>
  <si>
    <t>Abigail Taylor</t>
  </si>
  <si>
    <t>Abigail Smith</t>
  </si>
  <si>
    <t>Joseph Anderson</t>
  </si>
  <si>
    <t>Joseph Moore</t>
  </si>
  <si>
    <t>Emily Thomas</t>
  </si>
  <si>
    <t>Emily Thompson</t>
  </si>
  <si>
    <t>Samel Clark</t>
  </si>
  <si>
    <t>Samuel Clark</t>
  </si>
  <si>
    <t>Eliana Rodriguez</t>
  </si>
  <si>
    <t>Ella Rodriguez</t>
  </si>
  <si>
    <t>Christophor Wright</t>
  </si>
  <si>
    <t>Christopher Wright</t>
  </si>
  <si>
    <t>Gracee Hernandez</t>
  </si>
  <si>
    <t>Grace Hernandez</t>
  </si>
  <si>
    <t>Andrew Smithe</t>
  </si>
  <si>
    <t>Andrew Smith</t>
  </si>
  <si>
    <t>Sofiana Johnson</t>
  </si>
  <si>
    <t>Sofia Johnson</t>
  </si>
  <si>
    <t>Q8-11  Fill the Below table using Data tab (sheet = Problem 2-Data )</t>
  </si>
  <si>
    <t>Q12 Fill the Status column if the student score less than 30 then Fail if the score is between 31 to 50 Pass If the score is between 51 to 60 Third_Class, 61 to 70 Second_Class, and above 70 First_class.</t>
  </si>
  <si>
    <t>Status</t>
  </si>
  <si>
    <t>Use "Problem 2" sheet to solve below questions</t>
  </si>
  <si>
    <t>Q13.  Find how many students have 25 age</t>
  </si>
  <si>
    <t>Q14. find the topper student (male)</t>
  </si>
  <si>
    <t>Q15. Find the topper student(female)</t>
  </si>
  <si>
    <t>Q16. Count of the students having age &gt;23 and grades &gt; 80</t>
  </si>
  <si>
    <t>Data for Q 17</t>
  </si>
  <si>
    <t>Cust. Name</t>
  </si>
  <si>
    <t>Mob No.</t>
  </si>
  <si>
    <t>Alka Mishra</t>
  </si>
  <si>
    <t>Q17 - fill the mobile number of following customers</t>
  </si>
  <si>
    <t>Mr. Mohit Yadav</t>
  </si>
  <si>
    <t>Shamita Trivedi</t>
  </si>
  <si>
    <t>Mohit Y</t>
  </si>
  <si>
    <t>1. Do not copy and paste the data to solve the questions.
2. Do not temper the data of the table.
3. use formula to solve the questions.</t>
  </si>
  <si>
    <t>Alok Dhingra</t>
  </si>
  <si>
    <t>Alok</t>
  </si>
  <si>
    <t>Roshni Thakur</t>
  </si>
  <si>
    <t>Sujeet</t>
  </si>
  <si>
    <t>Sujeet Jaiswal</t>
  </si>
  <si>
    <t>Dinesh Yadav</t>
  </si>
  <si>
    <t>Column1</t>
  </si>
  <si>
    <t>Column2</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</si>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</sst>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0"/>
      <color rgb="FF000000"/>
      <name val="Arial"/>
      <scheme val="minor"/>
    </font>
    <font>
      <b/>
      <sz val="10"/>
      <color theme="1"/>
      <name val="Arial"/>
    </font>
    <font>
      <sz val="10"/>
      <name val="Arial"/>
    </font>
    <font>
      <sz val="10"/>
      <color theme="1"/>
      <name val="Arial"/>
    </font>
    <font>
      <sz val="10"/>
      <color theme="1"/>
      <name val="Arial"/>
      <scheme val="minor"/>
    </font>
    <font>
      <b/>
      <sz val="10"/>
      <color theme="1"/>
      <name val="Arial"/>
      <scheme val="minor"/>
    </font>
    <font>
      <sz val="11"/>
      <color theme="1"/>
      <name val="Calibri"/>
    </font>
    <font>
      <sz val="9"/>
      <color rgb="FFFFFFFF"/>
      <name val="Arial"/>
    </font>
    <font>
      <sz val="9"/>
      <color theme="1"/>
      <name val="Arial"/>
    </font>
    <font>
      <u/>
      <sz val="11"/>
      <color rgb="FF0000FF"/>
      <name val="Arial"/>
    </font>
    <font>
      <b/>
      <sz val="11"/>
      <color theme="1"/>
      <name val="Arial"/>
    </font>
    <font>
      <sz val="9"/>
      <color theme="0"/>
      <name val="Arial"/>
    </font>
    <font>
      <b/>
      <sz val="11"/>
      <color theme="1"/>
      <name val="Calibri"/>
    </font>
    <font>
      <b/>
      <sz val="10"/>
      <color theme="1"/>
      <name val="Arial"/>
    </font>
    <font>
      <sz val="10"/>
      <color theme="1"/>
      <name val="Arial"/>
    </font>
  </fonts>
  <fills count="11">
    <fill>
      <patternFill patternType="none"/>
    </fill>
    <fill>
      <patternFill patternType="gray125"/>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1F3864"/>
        <bgColor rgb="FF1F3864"/>
      </patternFill>
    </fill>
    <fill>
      <patternFill patternType="solid">
        <fgColor rgb="FFF7F7F8"/>
        <bgColor rgb="FFF7F7F8"/>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applyFont="1" applyAlignment="1"/>
    <xf numFmtId="0" fontId="3" fillId="0" borderId="0" xfId="0" applyFont="1" applyAlignment="1"/>
    <xf numFmtId="0" fontId="3" fillId="2" borderId="4" xfId="0" applyFont="1" applyFill="1" applyBorder="1" applyAlignment="1"/>
    <xf numFmtId="0" fontId="3" fillId="0" borderId="4" xfId="0" applyFont="1" applyBorder="1" applyAlignment="1"/>
    <xf numFmtId="0" fontId="3" fillId="0" borderId="4" xfId="0" applyFont="1" applyBorder="1" applyAlignment="1"/>
    <xf numFmtId="0" fontId="4" fillId="3" borderId="4" xfId="0" applyFont="1" applyFill="1" applyBorder="1" applyAlignment="1"/>
    <xf numFmtId="0" fontId="4" fillId="0" borderId="4" xfId="0" applyFont="1" applyBorder="1" applyAlignment="1"/>
    <xf numFmtId="0" fontId="4" fillId="0" borderId="4" xfId="0" applyFont="1" applyBorder="1"/>
    <xf numFmtId="0" fontId="3" fillId="0" borderId="4" xfId="0" applyFont="1" applyBorder="1" applyAlignment="1"/>
    <xf numFmtId="0" fontId="6" fillId="0" borderId="0" xfId="0" applyFont="1" applyAlignment="1"/>
    <xf numFmtId="0" fontId="6" fillId="0" borderId="5" xfId="0" applyFont="1" applyBorder="1" applyAlignment="1"/>
    <xf numFmtId="0" fontId="7" fillId="5" borderId="6" xfId="0" applyFont="1" applyFill="1" applyBorder="1" applyAlignment="1">
      <alignment horizontal="center"/>
    </xf>
    <xf numFmtId="0" fontId="7" fillId="5" borderId="7" xfId="0" applyFont="1" applyFill="1" applyBorder="1" applyAlignment="1">
      <alignment horizontal="center"/>
    </xf>
    <xf numFmtId="0" fontId="8" fillId="6" borderId="6" xfId="0" applyFont="1" applyFill="1" applyBorder="1" applyAlignment="1">
      <alignment horizontal="right"/>
    </xf>
    <xf numFmtId="0" fontId="8" fillId="6" borderId="7" xfId="0" applyFont="1" applyFill="1" applyBorder="1"/>
    <xf numFmtId="164" fontId="8" fillId="6" borderId="7" xfId="0" applyNumberFormat="1" applyFont="1" applyFill="1" applyBorder="1" applyAlignment="1">
      <alignment horizontal="right"/>
    </xf>
    <xf numFmtId="0" fontId="9" fillId="6" borderId="7" xfId="0" applyFont="1" applyFill="1" applyBorder="1"/>
    <xf numFmtId="0" fontId="6" fillId="7" borderId="7" xfId="0" applyFont="1" applyFill="1" applyBorder="1" applyAlignment="1"/>
    <xf numFmtId="0" fontId="8" fillId="8" borderId="0" xfId="0" applyFont="1" applyFill="1" applyAlignment="1">
      <alignment horizontal="center"/>
    </xf>
    <xf numFmtId="0" fontId="4" fillId="8" borderId="0" xfId="0" applyFont="1" applyFill="1"/>
    <xf numFmtId="0" fontId="8" fillId="6" borderId="4" xfId="0" applyFont="1" applyFill="1" applyBorder="1" applyAlignment="1">
      <alignment horizontal="center"/>
    </xf>
    <xf numFmtId="0" fontId="8" fillId="8" borderId="0" xfId="0" applyFont="1" applyFill="1" applyAlignment="1">
      <alignment vertical="center"/>
    </xf>
    <xf numFmtId="0" fontId="8" fillId="6" borderId="4" xfId="0" applyFont="1" applyFill="1" applyBorder="1" applyAlignment="1">
      <alignment vertical="center"/>
    </xf>
    <xf numFmtId="164" fontId="8" fillId="6" borderId="4" xfId="0" applyNumberFormat="1" applyFont="1" applyFill="1" applyBorder="1" applyAlignment="1">
      <alignment vertical="center"/>
    </xf>
    <xf numFmtId="0" fontId="11" fillId="5" borderId="4" xfId="0" applyFont="1" applyFill="1" applyBorder="1" applyAlignment="1">
      <alignment horizontal="center"/>
    </xf>
    <xf numFmtId="0" fontId="6" fillId="7" borderId="4" xfId="0" applyFont="1" applyFill="1" applyBorder="1"/>
    <xf numFmtId="0" fontId="12" fillId="0" borderId="0" xfId="0" applyFont="1"/>
    <xf numFmtId="0" fontId="13" fillId="10" borderId="13" xfId="0" applyFont="1" applyFill="1" applyBorder="1" applyAlignment="1">
      <alignment horizontal="center" wrapText="1"/>
    </xf>
    <xf numFmtId="0" fontId="13" fillId="10" borderId="14" xfId="0" applyFont="1" applyFill="1" applyBorder="1" applyAlignment="1">
      <alignment horizontal="center" wrapText="1"/>
    </xf>
    <xf numFmtId="0" fontId="14" fillId="0" borderId="15" xfId="0" applyFont="1" applyBorder="1" applyAlignment="1">
      <alignment wrapText="1"/>
    </xf>
    <xf numFmtId="0" fontId="14" fillId="0" borderId="16" xfId="0" applyFont="1" applyBorder="1" applyAlignment="1">
      <alignment horizontal="right" wrapText="1"/>
    </xf>
    <xf numFmtId="0" fontId="4" fillId="0" borderId="0" xfId="0" applyFont="1"/>
    <xf numFmtId="0" fontId="13" fillId="10" borderId="13" xfId="0" applyFont="1" applyFill="1" applyBorder="1" applyAlignment="1">
      <alignment wrapText="1"/>
    </xf>
    <xf numFmtId="0" fontId="13" fillId="10" borderId="14" xfId="0" applyFont="1" applyFill="1" applyBorder="1" applyAlignment="1">
      <alignment wrapText="1"/>
    </xf>
    <xf numFmtId="0" fontId="0" fillId="0" borderId="0" xfId="0" applyFont="1" applyAlignment="1"/>
    <xf numFmtId="1" fontId="6" fillId="7" borderId="7" xfId="0" applyNumberFormat="1" applyFont="1" applyFill="1" applyBorder="1" applyAlignment="1"/>
    <xf numFmtId="0" fontId="8" fillId="6" borderId="3" xfId="0" applyFont="1" applyFill="1" applyBorder="1" applyAlignment="1">
      <alignment horizontal="center"/>
    </xf>
    <xf numFmtId="0" fontId="8" fillId="6" borderId="3" xfId="0" applyFont="1" applyFill="1" applyBorder="1" applyAlignment="1">
      <alignment vertical="center"/>
    </xf>
    <xf numFmtId="0" fontId="8" fillId="6" borderId="1" xfId="0" applyFont="1" applyFill="1" applyBorder="1" applyAlignment="1">
      <alignment horizontal="center"/>
    </xf>
    <xf numFmtId="0" fontId="8" fillId="6" borderId="1" xfId="0" applyFont="1" applyFill="1" applyBorder="1" applyAlignment="1">
      <alignment vertical="center"/>
    </xf>
    <xf numFmtId="0" fontId="8" fillId="6" borderId="7" xfId="0" applyFont="1" applyFill="1" applyBorder="1" applyAlignment="1">
      <alignment horizontal="center"/>
    </xf>
    <xf numFmtId="0" fontId="8" fillId="6" borderId="6" xfId="0" applyFont="1" applyFill="1" applyBorder="1" applyAlignment="1">
      <alignment horizontal="center"/>
    </xf>
    <xf numFmtId="0" fontId="8" fillId="6" borderId="12" xfId="0" applyFont="1" applyFill="1" applyBorder="1" applyAlignment="1">
      <alignment horizontal="center"/>
    </xf>
    <xf numFmtId="0" fontId="8" fillId="6" borderId="11" xfId="0" applyFont="1" applyFill="1" applyBorder="1" applyAlignment="1">
      <alignment vertical="center"/>
    </xf>
    <xf numFmtId="0" fontId="8" fillId="6" borderId="8" xfId="0" applyFont="1" applyFill="1" applyBorder="1" applyAlignment="1">
      <alignment vertical="center"/>
    </xf>
    <xf numFmtId="164" fontId="8" fillId="6" borderId="8" xfId="0" applyNumberFormat="1" applyFont="1" applyFill="1" applyBorder="1" applyAlignment="1">
      <alignment vertical="center"/>
    </xf>
    <xf numFmtId="0" fontId="8" fillId="6" borderId="9" xfId="0" applyFont="1" applyFill="1" applyBorder="1" applyAlignment="1">
      <alignment vertical="center"/>
    </xf>
    <xf numFmtId="0" fontId="6" fillId="0" borderId="19" xfId="0" applyFont="1" applyFill="1" applyBorder="1" applyAlignment="1"/>
    <xf numFmtId="0" fontId="11" fillId="5" borderId="8" xfId="0" applyFont="1" applyFill="1" applyBorder="1" applyAlignment="1">
      <alignment horizontal="center"/>
    </xf>
    <xf numFmtId="0" fontId="11" fillId="5" borderId="17" xfId="0" applyFont="1" applyFill="1" applyBorder="1" applyAlignment="1">
      <alignment horizontal="center"/>
    </xf>
    <xf numFmtId="0" fontId="6" fillId="7" borderId="20" xfId="0" applyFont="1" applyFill="1" applyBorder="1"/>
    <xf numFmtId="1" fontId="6" fillId="7" borderId="7" xfId="0" quotePrefix="1" applyNumberFormat="1" applyFont="1" applyFill="1" applyBorder="1" applyAlignment="1"/>
    <xf numFmtId="2" fontId="8" fillId="6" borderId="7" xfId="0" applyNumberFormat="1" applyFont="1" applyFill="1" applyBorder="1"/>
    <xf numFmtId="2" fontId="6" fillId="7" borderId="7" xfId="0" applyNumberFormat="1" applyFont="1" applyFill="1" applyBorder="1" applyAlignment="1"/>
    <xf numFmtId="14" fontId="11" fillId="5" borderId="8" xfId="0" applyNumberFormat="1" applyFont="1" applyFill="1" applyBorder="1" applyAlignment="1">
      <alignment horizontal="center"/>
    </xf>
    <xf numFmtId="14" fontId="6" fillId="7" borderId="20" xfId="0" applyNumberFormat="1" applyFont="1" applyFill="1" applyBorder="1"/>
    <xf numFmtId="14" fontId="0" fillId="0" borderId="0" xfId="0" applyNumberFormat="1" applyFont="1" applyAlignment="1"/>
    <xf numFmtId="0" fontId="1" fillId="0" borderId="1" xfId="0" applyFont="1" applyBorder="1" applyAlignment="1"/>
    <xf numFmtId="0" fontId="2" fillId="0" borderId="2" xfId="0" applyFont="1" applyBorder="1"/>
    <xf numFmtId="0" fontId="2" fillId="0" borderId="3" xfId="0" applyFont="1" applyBorder="1"/>
    <xf numFmtId="0" fontId="6" fillId="0" borderId="1" xfId="0" applyFont="1" applyBorder="1" applyAlignment="1"/>
    <xf numFmtId="0" fontId="5" fillId="4" borderId="1" xfId="0" applyFont="1" applyFill="1" applyBorder="1" applyAlignment="1">
      <alignment horizontal="center"/>
    </xf>
    <xf numFmtId="0" fontId="8" fillId="3" borderId="8" xfId="0" applyFont="1" applyFill="1" applyBorder="1" applyAlignment="1">
      <alignment horizontal="center"/>
    </xf>
    <xf numFmtId="0" fontId="2" fillId="0" borderId="6" xfId="0" applyFont="1" applyBorder="1"/>
    <xf numFmtId="0" fontId="10" fillId="4" borderId="9" xfId="0" applyFont="1" applyFill="1" applyBorder="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5" xfId="0" applyFont="1" applyBorder="1"/>
    <xf numFmtId="0" fontId="2" fillId="0" borderId="7" xfId="0" applyFont="1" applyBorder="1"/>
    <xf numFmtId="0" fontId="4" fillId="0" borderId="1" xfId="0" applyFont="1" applyBorder="1" applyAlignment="1"/>
    <xf numFmtId="0" fontId="4" fillId="0" borderId="1" xfId="0" applyFont="1" applyBorder="1"/>
    <xf numFmtId="0" fontId="12" fillId="9" borderId="1" xfId="0" applyFont="1" applyFill="1" applyBorder="1" applyAlignment="1">
      <alignment horizontal="center"/>
    </xf>
    <xf numFmtId="0" fontId="4" fillId="3" borderId="8" xfId="0" applyFont="1" applyFill="1" applyBorder="1"/>
    <xf numFmtId="0" fontId="2" fillId="0" borderId="17" xfId="0" applyFont="1" applyBorder="1"/>
    <xf numFmtId="0" fontId="5" fillId="4" borderId="9" xfId="0" applyFont="1" applyFill="1" applyBorder="1" applyAlignment="1">
      <alignment horizontal="center" vertical="center"/>
    </xf>
    <xf numFmtId="0" fontId="2" fillId="0" borderId="18" xfId="0" applyFont="1" applyBorder="1"/>
    <xf numFmtId="0" fontId="0" fillId="0" borderId="0" xfId="0" applyFont="1" applyAlignment="1"/>
    <xf numFmtId="0" fontId="2" fillId="0" borderId="19" xfId="0" applyFont="1" applyBorder="1"/>
  </cellXfs>
  <cellStyles count="1">
    <cellStyle name="Normal" xfId="0" builtinId="0"/>
  </cellStyles>
  <dxfs count="11">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numFmt numFmtId="164" formatCode="d/m/yyyy"/>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271F17-5152-4DD0-ACA0-8BF178132B0A}" name="Table1" displayName="Table1" ref="B5:G56" totalsRowShown="0" headerRowDxfId="10" dataDxfId="8" headerRowBorderDxfId="9" tableBorderDxfId="7" totalsRowBorderDxfId="6">
  <tableColumns count="6">
    <tableColumn id="1" xr3:uid="{E0797088-1749-4BF9-ACE6-9E4851444DE8}" name="Column1" dataDxfId="5"/>
    <tableColumn id="2" xr3:uid="{5B0911A8-4941-4553-B22F-2E5E2BDA3B6A}" name="Column2" dataDxfId="4"/>
    <tableColumn id="3" xr3:uid="{CCD82C6A-A752-4311-97CC-3D81C5DAB8B8}" name="Column3" dataDxfId="3"/>
    <tableColumn id="4" xr3:uid="{D0C185A0-0637-4C13-B3DE-496738ACEE8E}" name="Column4" dataDxfId="2"/>
    <tableColumn id="5" xr3:uid="{8077AEA7-8BCC-474D-A79E-EAF806EBECB5}" name="Column5" dataDxfId="1"/>
    <tableColumn id="6" xr3:uid="{F799E3BC-2F31-499D-80A5-293DF6009AD3}" name="Column6"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olivia.wilson@example.com" TargetMode="External"/><Relationship Id="rId13" Type="http://schemas.openxmlformats.org/officeDocument/2006/relationships/hyperlink" Target="mailto:mia.clark@example.com" TargetMode="External"/><Relationship Id="rId18" Type="http://schemas.openxmlformats.org/officeDocument/2006/relationships/hyperlink" Target="mailto:amelia.hall@example.com" TargetMode="External"/><Relationship Id="rId26" Type="http://schemas.openxmlformats.org/officeDocument/2006/relationships/hyperlink" Target="mailto:leo.adams@example.com" TargetMode="External"/><Relationship Id="rId3" Type="http://schemas.openxmlformats.org/officeDocument/2006/relationships/hyperlink" Target="mailto:michael.williams@example.com" TargetMode="External"/><Relationship Id="rId21" Type="http://schemas.openxmlformats.org/officeDocument/2006/relationships/hyperlink" Target="mailto:logan.hernandez@example.com" TargetMode="External"/><Relationship Id="rId7" Type="http://schemas.openxmlformats.org/officeDocument/2006/relationships/hyperlink" Target="mailto:matthew.miller@example.com" TargetMode="External"/><Relationship Id="rId12" Type="http://schemas.openxmlformats.org/officeDocument/2006/relationships/hyperlink" Target="mailto:benjamin.robinson@example.com" TargetMode="External"/><Relationship Id="rId17" Type="http://schemas.openxmlformats.org/officeDocument/2006/relationships/hyperlink" Target="mailto:charlotte.walker@example.com" TargetMode="External"/><Relationship Id="rId25" Type="http://schemas.openxmlformats.org/officeDocument/2006/relationships/hyperlink" Target="mailto:aria.baker@example.com" TargetMode="External"/><Relationship Id="rId2" Type="http://schemas.openxmlformats.org/officeDocument/2006/relationships/hyperlink" Target="mailto:sarah.johnson@example.com" TargetMode="External"/><Relationship Id="rId16" Type="http://schemas.openxmlformats.org/officeDocument/2006/relationships/hyperlink" Target="mailto:ethan.lee@example.com" TargetMode="External"/><Relationship Id="rId20" Type="http://schemas.openxmlformats.org/officeDocument/2006/relationships/hyperlink" Target="mailto:lillian.young@example.com" TargetMode="External"/><Relationship Id="rId29" Type="http://schemas.openxmlformats.org/officeDocument/2006/relationships/hyperlink" Target="mailto:samuel.mitchell@example.com" TargetMode="External"/><Relationship Id="rId1" Type="http://schemas.openxmlformats.org/officeDocument/2006/relationships/hyperlink" Target="mailto:john.smith@example.com" TargetMode="External"/><Relationship Id="rId6" Type="http://schemas.openxmlformats.org/officeDocument/2006/relationships/hyperlink" Target="mailto:emma.davis@example.com" TargetMode="External"/><Relationship Id="rId11" Type="http://schemas.openxmlformats.org/officeDocument/2006/relationships/hyperlink" Target="mailto:sophia.martinez@example.com" TargetMode="External"/><Relationship Id="rId24" Type="http://schemas.openxmlformats.org/officeDocument/2006/relationships/hyperlink" Target="mailto:oliver.green@example.com" TargetMode="External"/><Relationship Id="rId5" Type="http://schemas.openxmlformats.org/officeDocument/2006/relationships/hyperlink" Target="mailto:james.jones@example.com" TargetMode="External"/><Relationship Id="rId15" Type="http://schemas.openxmlformats.org/officeDocument/2006/relationships/hyperlink" Target="mailto:harper.lewis@example.com" TargetMode="External"/><Relationship Id="rId23" Type="http://schemas.openxmlformats.org/officeDocument/2006/relationships/hyperlink" Target="mailto:grace.scott@example.com" TargetMode="External"/><Relationship Id="rId28" Type="http://schemas.openxmlformats.org/officeDocument/2006/relationships/hyperlink" Target="mailto:luna.wright@example.com" TargetMode="External"/><Relationship Id="rId10" Type="http://schemas.openxmlformats.org/officeDocument/2006/relationships/hyperlink" Target="mailto:ava.anderson@example.com" TargetMode="External"/><Relationship Id="rId19" Type="http://schemas.openxmlformats.org/officeDocument/2006/relationships/hyperlink" Target="mailto:henry.allen@example.com" TargetMode="External"/><Relationship Id="rId31" Type="http://schemas.openxmlformats.org/officeDocument/2006/relationships/printerSettings" Target="../printerSettings/printerSettings1.bin"/><Relationship Id="rId4" Type="http://schemas.openxmlformats.org/officeDocument/2006/relationships/hyperlink" Target="mailto:emily.brown@example.com" TargetMode="External"/><Relationship Id="rId9" Type="http://schemas.openxmlformats.org/officeDocument/2006/relationships/hyperlink" Target="mailto:daniel.taylor@example.com" TargetMode="External"/><Relationship Id="rId14" Type="http://schemas.openxmlformats.org/officeDocument/2006/relationships/hyperlink" Target="mailto:alexander.rodriguez@example.com" TargetMode="External"/><Relationship Id="rId22" Type="http://schemas.openxmlformats.org/officeDocument/2006/relationships/hyperlink" Target="mailto:lucas.king@example.com" TargetMode="External"/><Relationship Id="rId27" Type="http://schemas.openxmlformats.org/officeDocument/2006/relationships/hyperlink" Target="mailto:stella.nelson@example.com" TargetMode="External"/><Relationship Id="rId30" Type="http://schemas.openxmlformats.org/officeDocument/2006/relationships/hyperlink" Target="mailto:chloe.turner@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
  <sheetViews>
    <sheetView topLeftCell="A2" workbookViewId="0">
      <selection activeCell="B26" sqref="B25:B26"/>
    </sheetView>
  </sheetViews>
  <sheetFormatPr defaultColWidth="12.6640625" defaultRowHeight="15.75" customHeight="1" x14ac:dyDescent="0.25"/>
  <cols>
    <col min="2" max="2" width="127.33203125" customWidth="1"/>
  </cols>
  <sheetData>
    <row r="1" spans="1:11" x14ac:dyDescent="0.25">
      <c r="A1" s="57" t="s">
        <v>0</v>
      </c>
      <c r="B1" s="58"/>
      <c r="C1" s="59"/>
      <c r="D1" s="1"/>
      <c r="E1" s="1"/>
      <c r="F1" s="1"/>
      <c r="G1" s="1"/>
      <c r="H1" s="1"/>
      <c r="I1" s="1"/>
      <c r="J1" s="1"/>
      <c r="K1" s="1"/>
    </row>
    <row r="2" spans="1:11" x14ac:dyDescent="0.25">
      <c r="A2" s="2"/>
      <c r="B2" s="3" t="s">
        <v>1</v>
      </c>
      <c r="C2" s="4"/>
      <c r="D2" s="1"/>
      <c r="E2" s="1"/>
      <c r="F2" s="1"/>
      <c r="G2" s="1"/>
      <c r="H2" s="1"/>
      <c r="I2" s="1"/>
      <c r="J2" s="1"/>
      <c r="K2" s="1"/>
    </row>
    <row r="3" spans="1:11" x14ac:dyDescent="0.25">
      <c r="A3" s="2"/>
      <c r="B3" s="3" t="s">
        <v>2</v>
      </c>
      <c r="C3" s="4"/>
      <c r="D3" s="1"/>
      <c r="E3" s="1"/>
      <c r="F3" s="1"/>
      <c r="G3" s="1"/>
      <c r="H3" s="1"/>
      <c r="I3" s="1"/>
      <c r="J3" s="1"/>
      <c r="K3" s="1"/>
    </row>
    <row r="4" spans="1:11" x14ac:dyDescent="0.25">
      <c r="A4" s="2"/>
      <c r="B4" s="3" t="s">
        <v>3</v>
      </c>
      <c r="C4" s="4"/>
      <c r="D4" s="1"/>
      <c r="E4" s="1"/>
      <c r="F4" s="1"/>
      <c r="G4" s="1"/>
      <c r="H4" s="1"/>
      <c r="I4" s="1"/>
      <c r="J4" s="1"/>
      <c r="K4" s="1"/>
    </row>
    <row r="5" spans="1:11" x14ac:dyDescent="0.25">
      <c r="A5" s="5"/>
      <c r="B5" s="6" t="s">
        <v>4</v>
      </c>
      <c r="C5" s="7"/>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43"/>
  <sheetViews>
    <sheetView tabSelected="1" topLeftCell="F1" zoomScale="89" workbookViewId="0">
      <selection activeCell="R1" sqref="R1"/>
    </sheetView>
  </sheetViews>
  <sheetFormatPr defaultColWidth="12.6640625" defaultRowHeight="15.75" customHeight="1" x14ac:dyDescent="0.25"/>
  <cols>
    <col min="8" max="8" width="16.33203125" customWidth="1"/>
    <col min="9" max="9" width="27.21875" customWidth="1"/>
    <col min="11" max="11" width="10.21875" customWidth="1"/>
    <col min="12" max="12" width="21" customWidth="1"/>
    <col min="13" max="13" width="30.44140625" customWidth="1"/>
    <col min="14" max="14" width="13.109375" customWidth="1"/>
    <col min="15" max="15" width="14.109375" customWidth="1"/>
    <col min="17" max="17" width="14.88671875" customWidth="1"/>
  </cols>
  <sheetData>
    <row r="2" spans="2:17" ht="13.2" x14ac:dyDescent="0.25">
      <c r="B2" s="61" t="s">
        <v>5</v>
      </c>
      <c r="C2" s="58"/>
      <c r="D2" s="58"/>
      <c r="E2" s="58"/>
      <c r="F2" s="58"/>
      <c r="G2" s="58"/>
      <c r="H2" s="59"/>
    </row>
    <row r="3" spans="2:17" ht="15.75" customHeight="1" x14ac:dyDescent="0.3">
      <c r="B3" s="60" t="s">
        <v>6</v>
      </c>
      <c r="C3" s="58"/>
      <c r="D3" s="58"/>
      <c r="E3" s="58"/>
      <c r="F3" s="58"/>
      <c r="G3" s="59"/>
      <c r="H3" s="8" t="s">
        <v>7</v>
      </c>
      <c r="I3" s="9"/>
      <c r="J3" s="9"/>
      <c r="K3" s="9"/>
      <c r="L3" s="9"/>
      <c r="M3" s="9"/>
      <c r="N3" s="9"/>
      <c r="O3" s="9"/>
      <c r="P3" s="9"/>
      <c r="Q3" s="9"/>
    </row>
    <row r="4" spans="2:17" ht="15.75" customHeight="1" x14ac:dyDescent="0.3">
      <c r="B4" s="60" t="s">
        <v>8</v>
      </c>
      <c r="C4" s="58"/>
      <c r="D4" s="58"/>
      <c r="E4" s="58"/>
      <c r="F4" s="58"/>
      <c r="G4" s="59"/>
      <c r="H4" s="8" t="s">
        <v>7</v>
      </c>
      <c r="I4" s="9"/>
      <c r="J4" s="9"/>
      <c r="K4" s="9"/>
      <c r="L4" s="9"/>
      <c r="M4" s="9"/>
      <c r="N4" s="9"/>
      <c r="O4" s="9"/>
      <c r="P4" s="9"/>
      <c r="Q4" s="9"/>
    </row>
    <row r="5" spans="2:17" ht="15.75" customHeight="1" x14ac:dyDescent="0.3">
      <c r="B5" s="60" t="s">
        <v>9</v>
      </c>
      <c r="C5" s="58"/>
      <c r="D5" s="58"/>
      <c r="E5" s="58"/>
      <c r="F5" s="58"/>
      <c r="G5" s="59"/>
      <c r="H5" s="8" t="s">
        <v>7</v>
      </c>
      <c r="I5" s="9"/>
      <c r="J5" s="9"/>
      <c r="K5" s="9"/>
      <c r="L5" s="9"/>
      <c r="M5" s="9"/>
      <c r="N5" s="9"/>
      <c r="O5" s="9"/>
      <c r="P5" s="9"/>
      <c r="Q5" s="9"/>
    </row>
    <row r="6" spans="2:17" ht="15.75" customHeight="1" x14ac:dyDescent="0.3">
      <c r="B6" s="60" t="s">
        <v>10</v>
      </c>
      <c r="C6" s="58"/>
      <c r="D6" s="58"/>
      <c r="E6" s="58"/>
      <c r="F6" s="58"/>
      <c r="G6" s="59"/>
      <c r="H6" s="8" t="s">
        <v>7</v>
      </c>
      <c r="I6" s="9"/>
      <c r="J6" s="9"/>
      <c r="K6" s="9"/>
      <c r="L6" s="9"/>
      <c r="M6" s="9"/>
      <c r="N6" s="9"/>
      <c r="O6" s="9"/>
      <c r="P6" s="9"/>
      <c r="Q6" s="9"/>
    </row>
    <row r="7" spans="2:17" ht="15.75" customHeight="1" x14ac:dyDescent="0.3">
      <c r="B7" s="60" t="s">
        <v>11</v>
      </c>
      <c r="C7" s="58"/>
      <c r="D7" s="58"/>
      <c r="E7" s="58"/>
      <c r="F7" s="58"/>
      <c r="G7" s="59"/>
      <c r="H7" s="8" t="s">
        <v>7</v>
      </c>
      <c r="I7" s="9"/>
      <c r="J7" s="9"/>
      <c r="K7" s="9"/>
      <c r="L7" s="9"/>
      <c r="M7" s="9"/>
      <c r="N7" s="9"/>
      <c r="O7" s="9"/>
      <c r="P7" s="9"/>
      <c r="Q7" s="9"/>
    </row>
    <row r="8" spans="2:17" ht="15.75" customHeight="1" x14ac:dyDescent="0.3">
      <c r="B8" s="60" t="s">
        <v>12</v>
      </c>
      <c r="C8" s="58"/>
      <c r="D8" s="58"/>
      <c r="E8" s="58"/>
      <c r="F8" s="58"/>
      <c r="G8" s="59"/>
      <c r="H8" s="8" t="s">
        <v>7</v>
      </c>
      <c r="I8" s="9"/>
      <c r="J8" s="9"/>
      <c r="K8" s="9"/>
      <c r="L8" s="9"/>
      <c r="M8" s="9"/>
      <c r="N8" s="9"/>
      <c r="O8" s="9"/>
      <c r="P8" s="9"/>
      <c r="Q8" s="9"/>
    </row>
    <row r="9" spans="2:17" ht="15.75" customHeight="1" x14ac:dyDescent="0.3">
      <c r="B9" s="60" t="s">
        <v>13</v>
      </c>
      <c r="C9" s="58"/>
      <c r="D9" s="58"/>
      <c r="E9" s="58"/>
      <c r="F9" s="58"/>
      <c r="G9" s="59"/>
      <c r="H9" s="8" t="s">
        <v>7</v>
      </c>
      <c r="I9" s="9"/>
      <c r="J9" s="9"/>
      <c r="K9" s="9"/>
      <c r="L9" s="9"/>
      <c r="M9" s="9"/>
      <c r="N9" s="9"/>
      <c r="O9" s="9"/>
      <c r="P9" s="9"/>
      <c r="Q9" s="9"/>
    </row>
    <row r="10" spans="2:17" ht="15.75" customHeight="1" x14ac:dyDescent="0.3">
      <c r="B10" s="9"/>
      <c r="C10" s="9"/>
      <c r="D10" s="9"/>
      <c r="E10" s="9"/>
      <c r="F10" s="9"/>
      <c r="G10" s="9"/>
      <c r="H10" s="9"/>
      <c r="I10" s="9"/>
      <c r="J10" s="9"/>
      <c r="K10" s="9"/>
      <c r="L10" s="9"/>
      <c r="M10" s="9"/>
      <c r="N10" s="9"/>
      <c r="O10" s="9"/>
      <c r="P10" s="9"/>
      <c r="Q10" s="9"/>
    </row>
    <row r="11" spans="2:17" ht="15.75" customHeight="1" x14ac:dyDescent="0.3">
      <c r="B11" s="9"/>
      <c r="C11" s="9"/>
      <c r="D11" s="9"/>
      <c r="E11" s="9"/>
      <c r="F11" s="9"/>
      <c r="G11" s="9"/>
      <c r="H11" s="9"/>
      <c r="I11" s="9"/>
      <c r="J11" s="9"/>
      <c r="K11" s="9"/>
      <c r="L11" s="9"/>
      <c r="M11" s="9"/>
      <c r="N11" s="9"/>
      <c r="O11" s="9"/>
      <c r="P11" s="9"/>
      <c r="Q11" s="9"/>
    </row>
    <row r="12" spans="2:17" ht="15.75" customHeight="1" x14ac:dyDescent="0.3">
      <c r="B12" s="10"/>
      <c r="C12" s="10"/>
      <c r="D12" s="10"/>
      <c r="E12" s="10"/>
      <c r="F12" s="10"/>
      <c r="G12" s="10"/>
      <c r="H12" s="10"/>
      <c r="I12" s="10"/>
      <c r="J12" s="10"/>
      <c r="K12" s="10"/>
      <c r="L12" s="10"/>
      <c r="M12" s="10"/>
      <c r="N12" s="9"/>
      <c r="O12" s="9"/>
      <c r="P12" s="9"/>
      <c r="Q12" s="9"/>
    </row>
    <row r="13" spans="2:17" ht="13.2" x14ac:dyDescent="0.25">
      <c r="B13" s="11" t="s">
        <v>14</v>
      </c>
      <c r="C13" s="12" t="s">
        <v>15</v>
      </c>
      <c r="D13" s="12" t="s">
        <v>16</v>
      </c>
      <c r="E13" s="12" t="s">
        <v>17</v>
      </c>
      <c r="F13" s="12" t="s">
        <v>18</v>
      </c>
      <c r="G13" s="12" t="s">
        <v>19</v>
      </c>
      <c r="H13" s="12" t="s">
        <v>20</v>
      </c>
      <c r="I13" s="12" t="s">
        <v>21</v>
      </c>
      <c r="J13" s="12" t="s">
        <v>22</v>
      </c>
      <c r="K13" s="12" t="s">
        <v>23</v>
      </c>
      <c r="L13" s="12" t="s">
        <v>24</v>
      </c>
      <c r="M13" s="12" t="s">
        <v>25</v>
      </c>
      <c r="N13" s="12" t="s">
        <v>26</v>
      </c>
      <c r="O13" s="12" t="s">
        <v>27</v>
      </c>
      <c r="P13" s="12" t="s">
        <v>28</v>
      </c>
      <c r="Q13" s="12" t="s">
        <v>29</v>
      </c>
    </row>
    <row r="14" spans="2:17" ht="15.75" customHeight="1" x14ac:dyDescent="0.3">
      <c r="B14" s="13">
        <v>1007</v>
      </c>
      <c r="C14" s="14" t="s">
        <v>58</v>
      </c>
      <c r="D14" s="15">
        <v>32600</v>
      </c>
      <c r="E14" s="15">
        <v>42035</v>
      </c>
      <c r="F14" s="14" t="s">
        <v>41</v>
      </c>
      <c r="G14" s="14" t="s">
        <v>59</v>
      </c>
      <c r="H14" s="52">
        <v>50000</v>
      </c>
      <c r="I14" s="16" t="s">
        <v>60</v>
      </c>
      <c r="J14" s="14" t="s">
        <v>61</v>
      </c>
      <c r="K14" s="35">
        <f t="shared" ref="K14:K43" ca="1" si="0">YEAR(NOW())-YEAR(D14)</f>
        <v>34</v>
      </c>
      <c r="L14" s="53">
        <f t="shared" ref="L14:L43" si="1">H14*80</f>
        <v>4000000</v>
      </c>
      <c r="M14" s="17" t="str">
        <f t="shared" ref="M14:M43" si="2">LOWER(_xlfn.CONCAT(C14,".",F14,"_",YEAR(D14),"@gmail.com"))</f>
        <v>matthew.finance_1989@gmail.com</v>
      </c>
      <c r="N14" s="35">
        <f t="shared" ref="N14:N43" ca="1" si="3">YEAR(NOW())-YEAR(E14)</f>
        <v>8</v>
      </c>
      <c r="O14" s="35">
        <f t="shared" ref="O14:O43" ca="1" si="4">_xlfn.DAYS(TODAY(),E14)</f>
        <v>3230</v>
      </c>
      <c r="P14" s="51">
        <f>_xlfn.RANK.EQ(H14,H14:H43)</f>
        <v>19</v>
      </c>
      <c r="Q14" s="17" t="str">
        <f t="shared" ref="Q14:Q43" si="5">PROPER(MID(I14,SEARCH(".",I14)+1,SEARCH("@",I14)-SEARCH(".",I14)-1))</f>
        <v>Miller</v>
      </c>
    </row>
    <row r="15" spans="2:17" ht="15.75" customHeight="1" x14ac:dyDescent="0.3">
      <c r="B15" s="13">
        <v>1019</v>
      </c>
      <c r="C15" s="14" t="s">
        <v>88</v>
      </c>
      <c r="D15" s="15">
        <v>31825</v>
      </c>
      <c r="E15" s="15">
        <v>42471</v>
      </c>
      <c r="F15" s="14" t="s">
        <v>41</v>
      </c>
      <c r="G15" s="14" t="s">
        <v>59</v>
      </c>
      <c r="H15" s="52">
        <v>52000</v>
      </c>
      <c r="I15" s="16" t="s">
        <v>89</v>
      </c>
      <c r="J15" s="14" t="s">
        <v>68</v>
      </c>
      <c r="K15" s="35">
        <f t="shared" ca="1" si="0"/>
        <v>36</v>
      </c>
      <c r="L15" s="53">
        <f t="shared" si="1"/>
        <v>4160000</v>
      </c>
      <c r="M15" s="17" t="str">
        <f t="shared" si="2"/>
        <v>henry.finance_1987@gmail.com</v>
      </c>
      <c r="N15" s="35">
        <f t="shared" ca="1" si="3"/>
        <v>7</v>
      </c>
      <c r="O15" s="35">
        <f t="shared" ca="1" si="4"/>
        <v>2794</v>
      </c>
      <c r="P15" s="51">
        <f t="shared" ref="P15:P43" si="6">_xlfn.RANK.EQ(H15,H15:H44)</f>
        <v>18</v>
      </c>
      <c r="Q15" s="17" t="str">
        <f t="shared" si="5"/>
        <v>Allen</v>
      </c>
    </row>
    <row r="16" spans="2:17" ht="15.75" customHeight="1" x14ac:dyDescent="0.3">
      <c r="B16" s="13">
        <v>1027</v>
      </c>
      <c r="C16" s="14" t="s">
        <v>104</v>
      </c>
      <c r="D16" s="15">
        <v>31415</v>
      </c>
      <c r="E16" s="15">
        <v>42911</v>
      </c>
      <c r="F16" s="14" t="s">
        <v>41</v>
      </c>
      <c r="G16" s="14" t="s">
        <v>59</v>
      </c>
      <c r="H16" s="52">
        <v>49000</v>
      </c>
      <c r="I16" s="16" t="s">
        <v>105</v>
      </c>
      <c r="J16" s="14" t="s">
        <v>61</v>
      </c>
      <c r="K16" s="35">
        <f t="shared" ca="1" si="0"/>
        <v>37</v>
      </c>
      <c r="L16" s="53">
        <f t="shared" si="1"/>
        <v>3920000</v>
      </c>
      <c r="M16" s="17" t="str">
        <f t="shared" si="2"/>
        <v>stella.finance_1986@gmail.com</v>
      </c>
      <c r="N16" s="35">
        <f t="shared" ca="1" si="3"/>
        <v>6</v>
      </c>
      <c r="O16" s="35">
        <f t="shared" ca="1" si="4"/>
        <v>2354</v>
      </c>
      <c r="P16" s="51">
        <f t="shared" si="6"/>
        <v>18</v>
      </c>
      <c r="Q16" s="17" t="str">
        <f t="shared" si="5"/>
        <v>Nelson</v>
      </c>
    </row>
    <row r="17" spans="2:17" ht="15.75" customHeight="1" x14ac:dyDescent="0.3">
      <c r="B17" s="13">
        <v>1003</v>
      </c>
      <c r="C17" s="14" t="s">
        <v>40</v>
      </c>
      <c r="D17" s="15">
        <v>32452</v>
      </c>
      <c r="E17" s="15">
        <v>42497</v>
      </c>
      <c r="F17" s="14" t="s">
        <v>41</v>
      </c>
      <c r="G17" s="14" t="s">
        <v>42</v>
      </c>
      <c r="H17" s="52">
        <v>60000</v>
      </c>
      <c r="I17" s="16" t="s">
        <v>43</v>
      </c>
      <c r="J17" s="14" t="s">
        <v>44</v>
      </c>
      <c r="K17" s="35">
        <f t="shared" ca="1" si="0"/>
        <v>35</v>
      </c>
      <c r="L17" s="53">
        <f t="shared" si="1"/>
        <v>4800000</v>
      </c>
      <c r="M17" s="17" t="str">
        <f t="shared" si="2"/>
        <v>michael.finance_1988@gmail.com</v>
      </c>
      <c r="N17" s="35">
        <f t="shared" ca="1" si="3"/>
        <v>7</v>
      </c>
      <c r="O17" s="35">
        <f t="shared" ca="1" si="4"/>
        <v>2768</v>
      </c>
      <c r="P17" s="51">
        <f t="shared" si="6"/>
        <v>11</v>
      </c>
      <c r="Q17" s="17" t="str">
        <f t="shared" si="5"/>
        <v>Williams</v>
      </c>
    </row>
    <row r="18" spans="2:17" ht="15.75" customHeight="1" x14ac:dyDescent="0.3">
      <c r="B18" s="13">
        <v>1011</v>
      </c>
      <c r="C18" s="14" t="s">
        <v>72</v>
      </c>
      <c r="D18" s="15">
        <v>32478</v>
      </c>
      <c r="E18" s="15">
        <v>42254</v>
      </c>
      <c r="F18" s="14" t="s">
        <v>41</v>
      </c>
      <c r="G18" s="14" t="s">
        <v>42</v>
      </c>
      <c r="H18" s="52">
        <v>58000</v>
      </c>
      <c r="I18" s="16" t="s">
        <v>73</v>
      </c>
      <c r="J18" s="14" t="s">
        <v>34</v>
      </c>
      <c r="K18" s="35">
        <f t="shared" ca="1" si="0"/>
        <v>35</v>
      </c>
      <c r="L18" s="53">
        <f t="shared" si="1"/>
        <v>4640000</v>
      </c>
      <c r="M18" s="17" t="str">
        <f t="shared" si="2"/>
        <v>sophia.finance_1988@gmail.com</v>
      </c>
      <c r="N18" s="35">
        <f t="shared" ca="1" si="3"/>
        <v>8</v>
      </c>
      <c r="O18" s="35">
        <f t="shared" ca="1" si="4"/>
        <v>3011</v>
      </c>
      <c r="P18" s="51">
        <f t="shared" si="6"/>
        <v>11</v>
      </c>
      <c r="Q18" s="17" t="str">
        <f t="shared" si="5"/>
        <v>Martinez</v>
      </c>
    </row>
    <row r="19" spans="2:17" ht="15.75" customHeight="1" x14ac:dyDescent="0.3">
      <c r="B19" s="13">
        <v>1015</v>
      </c>
      <c r="C19" s="14" t="s">
        <v>80</v>
      </c>
      <c r="D19" s="15">
        <v>32709</v>
      </c>
      <c r="E19" s="15">
        <v>42130</v>
      </c>
      <c r="F19" s="14" t="s">
        <v>41</v>
      </c>
      <c r="G19" s="14" t="s">
        <v>42</v>
      </c>
      <c r="H19" s="52">
        <v>62000</v>
      </c>
      <c r="I19" s="16" t="s">
        <v>81</v>
      </c>
      <c r="J19" s="14" t="s">
        <v>53</v>
      </c>
      <c r="K19" s="35">
        <f t="shared" ca="1" si="0"/>
        <v>34</v>
      </c>
      <c r="L19" s="53">
        <f t="shared" si="1"/>
        <v>4960000</v>
      </c>
      <c r="M19" s="17" t="str">
        <f t="shared" si="2"/>
        <v>harper.finance_1989@gmail.com</v>
      </c>
      <c r="N19" s="35">
        <f t="shared" ca="1" si="3"/>
        <v>8</v>
      </c>
      <c r="O19" s="35">
        <f t="shared" ca="1" si="4"/>
        <v>3135</v>
      </c>
      <c r="P19" s="51">
        <f t="shared" si="6"/>
        <v>10</v>
      </c>
      <c r="Q19" s="17" t="str">
        <f t="shared" si="5"/>
        <v>Lewis</v>
      </c>
    </row>
    <row r="20" spans="2:17" ht="15.75" customHeight="1" x14ac:dyDescent="0.3">
      <c r="B20" s="13">
        <v>1023</v>
      </c>
      <c r="C20" s="14" t="s">
        <v>96</v>
      </c>
      <c r="D20" s="15">
        <v>32241</v>
      </c>
      <c r="E20" s="15">
        <v>42784</v>
      </c>
      <c r="F20" s="14" t="s">
        <v>41</v>
      </c>
      <c r="G20" s="14" t="s">
        <v>42</v>
      </c>
      <c r="H20" s="52">
        <v>57000</v>
      </c>
      <c r="I20" s="16" t="s">
        <v>97</v>
      </c>
      <c r="J20" s="14" t="s">
        <v>44</v>
      </c>
      <c r="K20" s="35">
        <f t="shared" ca="1" si="0"/>
        <v>35</v>
      </c>
      <c r="L20" s="53">
        <f t="shared" si="1"/>
        <v>4560000</v>
      </c>
      <c r="M20" s="17" t="str">
        <f t="shared" si="2"/>
        <v>grace.finance_1988@gmail.com</v>
      </c>
      <c r="N20" s="35">
        <f t="shared" ca="1" si="3"/>
        <v>6</v>
      </c>
      <c r="O20" s="35">
        <f t="shared" ca="1" si="4"/>
        <v>2481</v>
      </c>
      <c r="P20" s="51">
        <f t="shared" si="6"/>
        <v>10</v>
      </c>
      <c r="Q20" s="17" t="str">
        <f t="shared" si="5"/>
        <v>Scott</v>
      </c>
    </row>
    <row r="21" spans="2:17" ht="15.75" customHeight="1" x14ac:dyDescent="0.3">
      <c r="B21" s="13">
        <v>1006</v>
      </c>
      <c r="C21" s="14" t="s">
        <v>54</v>
      </c>
      <c r="D21" s="15">
        <v>33590</v>
      </c>
      <c r="E21" s="15">
        <v>42027</v>
      </c>
      <c r="F21" s="14" t="s">
        <v>36</v>
      </c>
      <c r="G21" s="14" t="s">
        <v>55</v>
      </c>
      <c r="H21" s="52">
        <v>35000</v>
      </c>
      <c r="I21" s="16" t="s">
        <v>56</v>
      </c>
      <c r="J21" s="14" t="s">
        <v>57</v>
      </c>
      <c r="K21" s="35">
        <f t="shared" ca="1" si="0"/>
        <v>32</v>
      </c>
      <c r="L21" s="53">
        <f t="shared" si="1"/>
        <v>2800000</v>
      </c>
      <c r="M21" s="17" t="str">
        <f t="shared" si="2"/>
        <v>emma.hr_1991@gmail.com</v>
      </c>
      <c r="N21" s="35">
        <f t="shared" ca="1" si="3"/>
        <v>8</v>
      </c>
      <c r="O21" s="35">
        <f t="shared" ca="1" si="4"/>
        <v>3238</v>
      </c>
      <c r="P21" s="51">
        <f t="shared" si="6"/>
        <v>20</v>
      </c>
      <c r="Q21" s="17" t="str">
        <f t="shared" si="5"/>
        <v>Davis</v>
      </c>
    </row>
    <row r="22" spans="2:17" ht="15.75" customHeight="1" x14ac:dyDescent="0.3">
      <c r="B22" s="13">
        <v>1010</v>
      </c>
      <c r="C22" s="14" t="s">
        <v>69</v>
      </c>
      <c r="D22" s="15">
        <v>32931</v>
      </c>
      <c r="E22" s="15">
        <v>42066</v>
      </c>
      <c r="F22" s="14" t="s">
        <v>36</v>
      </c>
      <c r="G22" s="14" t="s">
        <v>55</v>
      </c>
      <c r="H22" s="52">
        <v>35000</v>
      </c>
      <c r="I22" s="16" t="s">
        <v>70</v>
      </c>
      <c r="J22" s="14" t="s">
        <v>71</v>
      </c>
      <c r="K22" s="35">
        <f t="shared" ca="1" si="0"/>
        <v>33</v>
      </c>
      <c r="L22" s="53">
        <f t="shared" si="1"/>
        <v>2800000</v>
      </c>
      <c r="M22" s="17" t="str">
        <f t="shared" si="2"/>
        <v>ava.hr_1990@gmail.com</v>
      </c>
      <c r="N22" s="35">
        <f t="shared" ca="1" si="3"/>
        <v>8</v>
      </c>
      <c r="O22" s="35">
        <f t="shared" ca="1" si="4"/>
        <v>3199</v>
      </c>
      <c r="P22" s="51">
        <f t="shared" si="6"/>
        <v>20</v>
      </c>
      <c r="Q22" s="17" t="str">
        <f t="shared" si="5"/>
        <v>Anderson</v>
      </c>
    </row>
    <row r="23" spans="2:17" ht="15.75" customHeight="1" x14ac:dyDescent="0.3">
      <c r="B23" s="13">
        <v>1018</v>
      </c>
      <c r="C23" s="14" t="s">
        <v>86</v>
      </c>
      <c r="D23" s="15">
        <v>33392</v>
      </c>
      <c r="E23" s="15">
        <v>42416</v>
      </c>
      <c r="F23" s="14" t="s">
        <v>36</v>
      </c>
      <c r="G23" s="14" t="s">
        <v>55</v>
      </c>
      <c r="H23" s="52">
        <v>35000</v>
      </c>
      <c r="I23" s="16" t="s">
        <v>87</v>
      </c>
      <c r="J23" s="14" t="s">
        <v>65</v>
      </c>
      <c r="K23" s="35">
        <f t="shared" ca="1" si="0"/>
        <v>32</v>
      </c>
      <c r="L23" s="53">
        <f t="shared" si="1"/>
        <v>2800000</v>
      </c>
      <c r="M23" s="17" t="str">
        <f t="shared" si="2"/>
        <v>amelia.hr_1991@gmail.com</v>
      </c>
      <c r="N23" s="35">
        <f t="shared" ca="1" si="3"/>
        <v>7</v>
      </c>
      <c r="O23" s="35">
        <f t="shared" ca="1" si="4"/>
        <v>2849</v>
      </c>
      <c r="P23" s="51">
        <f t="shared" si="6"/>
        <v>20</v>
      </c>
      <c r="Q23" s="17" t="str">
        <f t="shared" si="5"/>
        <v>Hall</v>
      </c>
    </row>
    <row r="24" spans="2:17" ht="15.75" customHeight="1" x14ac:dyDescent="0.3">
      <c r="B24" s="13">
        <v>1026</v>
      </c>
      <c r="C24" s="14" t="s">
        <v>102</v>
      </c>
      <c r="D24" s="15">
        <v>33014</v>
      </c>
      <c r="E24" s="15">
        <v>42486</v>
      </c>
      <c r="F24" s="14" t="s">
        <v>36</v>
      </c>
      <c r="G24" s="14" t="s">
        <v>55</v>
      </c>
      <c r="H24" s="52">
        <v>35000</v>
      </c>
      <c r="I24" s="16" t="s">
        <v>103</v>
      </c>
      <c r="J24" s="14" t="s">
        <v>57</v>
      </c>
      <c r="K24" s="35">
        <f t="shared" ca="1" si="0"/>
        <v>33</v>
      </c>
      <c r="L24" s="53">
        <f t="shared" si="1"/>
        <v>2800000</v>
      </c>
      <c r="M24" s="17" t="str">
        <f t="shared" si="2"/>
        <v>leo.hr_1990@gmail.com</v>
      </c>
      <c r="N24" s="35">
        <f t="shared" ca="1" si="3"/>
        <v>7</v>
      </c>
      <c r="O24" s="35">
        <f t="shared" ca="1" si="4"/>
        <v>2779</v>
      </c>
      <c r="P24" s="51">
        <f t="shared" si="6"/>
        <v>20</v>
      </c>
      <c r="Q24" s="17" t="str">
        <f t="shared" si="5"/>
        <v>Adams</v>
      </c>
    </row>
    <row r="25" spans="2:17" ht="15.75" customHeight="1" x14ac:dyDescent="0.3">
      <c r="B25" s="13">
        <v>1002</v>
      </c>
      <c r="C25" s="14" t="s">
        <v>35</v>
      </c>
      <c r="D25" s="15">
        <v>32953</v>
      </c>
      <c r="E25" s="15">
        <v>42518</v>
      </c>
      <c r="F25" s="14" t="s">
        <v>36</v>
      </c>
      <c r="G25" s="14" t="s">
        <v>37</v>
      </c>
      <c r="H25" s="52">
        <v>80000</v>
      </c>
      <c r="I25" s="16" t="s">
        <v>38</v>
      </c>
      <c r="J25" s="14" t="s">
        <v>39</v>
      </c>
      <c r="K25" s="35">
        <f t="shared" ca="1" si="0"/>
        <v>33</v>
      </c>
      <c r="L25" s="53">
        <f t="shared" si="1"/>
        <v>6400000</v>
      </c>
      <c r="M25" s="17" t="str">
        <f t="shared" si="2"/>
        <v>sarah.hr_1990@gmail.com</v>
      </c>
      <c r="N25" s="35">
        <f t="shared" ca="1" si="3"/>
        <v>7</v>
      </c>
      <c r="O25" s="35">
        <f t="shared" ca="1" si="4"/>
        <v>2747</v>
      </c>
      <c r="P25" s="51">
        <f t="shared" si="6"/>
        <v>2</v>
      </c>
      <c r="Q25" s="17" t="str">
        <f t="shared" si="5"/>
        <v>Johnson</v>
      </c>
    </row>
    <row r="26" spans="2:17" ht="15.75" customHeight="1" x14ac:dyDescent="0.3">
      <c r="B26" s="13">
        <v>1014</v>
      </c>
      <c r="C26" s="14" t="s">
        <v>78</v>
      </c>
      <c r="D26" s="15">
        <v>33974</v>
      </c>
      <c r="E26" s="15">
        <v>42327</v>
      </c>
      <c r="F26" s="14" t="s">
        <v>36</v>
      </c>
      <c r="G26" s="14" t="s">
        <v>37</v>
      </c>
      <c r="H26" s="52">
        <v>75000</v>
      </c>
      <c r="I26" s="16" t="s">
        <v>79</v>
      </c>
      <c r="J26" s="14" t="s">
        <v>49</v>
      </c>
      <c r="K26" s="35">
        <f t="shared" ca="1" si="0"/>
        <v>30</v>
      </c>
      <c r="L26" s="53">
        <f t="shared" si="1"/>
        <v>6000000</v>
      </c>
      <c r="M26" s="17" t="str">
        <f t="shared" si="2"/>
        <v>alexander.hr_1993@gmail.com</v>
      </c>
      <c r="N26" s="35">
        <f t="shared" ca="1" si="3"/>
        <v>8</v>
      </c>
      <c r="O26" s="35">
        <f t="shared" ca="1" si="4"/>
        <v>2938</v>
      </c>
      <c r="P26" s="51">
        <f t="shared" si="6"/>
        <v>3</v>
      </c>
      <c r="Q26" s="17" t="str">
        <f t="shared" si="5"/>
        <v>Rodriguez</v>
      </c>
    </row>
    <row r="27" spans="2:17" ht="14.4" x14ac:dyDescent="0.3">
      <c r="B27" s="13">
        <v>1022</v>
      </c>
      <c r="C27" s="14" t="s">
        <v>94</v>
      </c>
      <c r="D27" s="15">
        <v>33809</v>
      </c>
      <c r="E27" s="15">
        <v>42146</v>
      </c>
      <c r="F27" s="14" t="s">
        <v>36</v>
      </c>
      <c r="G27" s="14" t="s">
        <v>37</v>
      </c>
      <c r="H27" s="52">
        <v>78000</v>
      </c>
      <c r="I27" s="16" t="s">
        <v>95</v>
      </c>
      <c r="J27" s="14" t="s">
        <v>39</v>
      </c>
      <c r="K27" s="35">
        <f t="shared" ca="1" si="0"/>
        <v>31</v>
      </c>
      <c r="L27" s="53">
        <f t="shared" si="1"/>
        <v>6240000</v>
      </c>
      <c r="M27" s="17" t="str">
        <f t="shared" si="2"/>
        <v>lucas.hr_1992@gmail.com</v>
      </c>
      <c r="N27" s="35">
        <f t="shared" ca="1" si="3"/>
        <v>8</v>
      </c>
      <c r="O27" s="35">
        <f t="shared" ca="1" si="4"/>
        <v>3119</v>
      </c>
      <c r="P27" s="51">
        <f t="shared" si="6"/>
        <v>2</v>
      </c>
      <c r="Q27" s="17" t="str">
        <f t="shared" si="5"/>
        <v>King</v>
      </c>
    </row>
    <row r="28" spans="2:17" ht="14.4" x14ac:dyDescent="0.3">
      <c r="B28" s="13">
        <v>1030</v>
      </c>
      <c r="C28" s="14" t="s">
        <v>110</v>
      </c>
      <c r="D28" s="15">
        <v>33894</v>
      </c>
      <c r="E28" s="15">
        <v>42988</v>
      </c>
      <c r="F28" s="14" t="s">
        <v>36</v>
      </c>
      <c r="G28" s="14" t="s">
        <v>37</v>
      </c>
      <c r="H28" s="52">
        <v>82000</v>
      </c>
      <c r="I28" s="16" t="s">
        <v>111</v>
      </c>
      <c r="J28" s="14" t="s">
        <v>112</v>
      </c>
      <c r="K28" s="35">
        <f t="shared" ca="1" si="0"/>
        <v>31</v>
      </c>
      <c r="L28" s="53">
        <f t="shared" si="1"/>
        <v>6560000</v>
      </c>
      <c r="M28" s="17" t="str">
        <f t="shared" si="2"/>
        <v>chloe.hr_1992@gmail.com</v>
      </c>
      <c r="N28" s="35">
        <f t="shared" ca="1" si="3"/>
        <v>6</v>
      </c>
      <c r="O28" s="35">
        <f t="shared" ca="1" si="4"/>
        <v>2277</v>
      </c>
      <c r="P28" s="51">
        <f t="shared" si="6"/>
        <v>1</v>
      </c>
      <c r="Q28" s="17" t="str">
        <f t="shared" si="5"/>
        <v>Turner</v>
      </c>
    </row>
    <row r="29" spans="2:17" ht="14.4" x14ac:dyDescent="0.3">
      <c r="B29" s="13">
        <v>1008</v>
      </c>
      <c r="C29" s="14" t="s">
        <v>62</v>
      </c>
      <c r="D29" s="15">
        <v>34250</v>
      </c>
      <c r="E29" s="15">
        <v>42266</v>
      </c>
      <c r="F29" s="14" t="s">
        <v>46</v>
      </c>
      <c r="G29" s="14" t="s">
        <v>63</v>
      </c>
      <c r="H29" s="52">
        <v>70000</v>
      </c>
      <c r="I29" s="16" t="s">
        <v>64</v>
      </c>
      <c r="J29" s="14" t="s">
        <v>65</v>
      </c>
      <c r="K29" s="35">
        <f t="shared" ca="1" si="0"/>
        <v>30</v>
      </c>
      <c r="L29" s="53">
        <f t="shared" si="1"/>
        <v>5600000</v>
      </c>
      <c r="M29" s="17" t="str">
        <f t="shared" si="2"/>
        <v>olivia.marketing_1993@gmail.com</v>
      </c>
      <c r="N29" s="35">
        <f t="shared" ca="1" si="3"/>
        <v>8</v>
      </c>
      <c r="O29" s="35">
        <f t="shared" ca="1" si="4"/>
        <v>2999</v>
      </c>
      <c r="P29" s="51">
        <f t="shared" si="6"/>
        <v>4</v>
      </c>
      <c r="Q29" s="17" t="str">
        <f t="shared" si="5"/>
        <v>Wilson</v>
      </c>
    </row>
    <row r="30" spans="2:17" ht="14.4" x14ac:dyDescent="0.3">
      <c r="B30" s="13">
        <v>1020</v>
      </c>
      <c r="C30" s="14" t="s">
        <v>90</v>
      </c>
      <c r="D30" s="15">
        <v>34185</v>
      </c>
      <c r="E30" s="15">
        <v>42584</v>
      </c>
      <c r="F30" s="14" t="s">
        <v>46</v>
      </c>
      <c r="G30" s="14" t="s">
        <v>63</v>
      </c>
      <c r="H30" s="52">
        <v>68000</v>
      </c>
      <c r="I30" s="16" t="s">
        <v>91</v>
      </c>
      <c r="J30" s="14" t="s">
        <v>71</v>
      </c>
      <c r="K30" s="35">
        <f t="shared" ca="1" si="0"/>
        <v>30</v>
      </c>
      <c r="L30" s="53">
        <f t="shared" si="1"/>
        <v>5440000</v>
      </c>
      <c r="M30" s="17" t="str">
        <f t="shared" si="2"/>
        <v>lillian.marketing_1993@gmail.com</v>
      </c>
      <c r="N30" s="35">
        <f t="shared" ca="1" si="3"/>
        <v>7</v>
      </c>
      <c r="O30" s="35">
        <f t="shared" ca="1" si="4"/>
        <v>2681</v>
      </c>
      <c r="P30" s="51">
        <f t="shared" si="6"/>
        <v>4</v>
      </c>
      <c r="Q30" s="17" t="str">
        <f t="shared" si="5"/>
        <v>Young</v>
      </c>
    </row>
    <row r="31" spans="2:17" ht="14.4" x14ac:dyDescent="0.3">
      <c r="B31" s="13">
        <v>1028</v>
      </c>
      <c r="C31" s="14" t="s">
        <v>106</v>
      </c>
      <c r="D31" s="15">
        <v>34168</v>
      </c>
      <c r="E31" s="15">
        <v>42241</v>
      </c>
      <c r="F31" s="14" t="s">
        <v>46</v>
      </c>
      <c r="G31" s="14" t="s">
        <v>63</v>
      </c>
      <c r="H31" s="52">
        <v>71000</v>
      </c>
      <c r="I31" s="16" t="s">
        <v>107</v>
      </c>
      <c r="J31" s="14" t="s">
        <v>65</v>
      </c>
      <c r="K31" s="35">
        <f t="shared" ca="1" si="0"/>
        <v>30</v>
      </c>
      <c r="L31" s="53">
        <f t="shared" si="1"/>
        <v>5680000</v>
      </c>
      <c r="M31" s="17" t="str">
        <f t="shared" si="2"/>
        <v>luna.marketing_1993@gmail.com</v>
      </c>
      <c r="N31" s="35">
        <f t="shared" ca="1" si="3"/>
        <v>8</v>
      </c>
      <c r="O31" s="35">
        <f t="shared" ca="1" si="4"/>
        <v>3024</v>
      </c>
      <c r="P31" s="51">
        <f t="shared" si="6"/>
        <v>3</v>
      </c>
      <c r="Q31" s="17" t="str">
        <f t="shared" si="5"/>
        <v>Wright</v>
      </c>
    </row>
    <row r="32" spans="2:17" ht="14.4" x14ac:dyDescent="0.3">
      <c r="B32" s="13">
        <v>1004</v>
      </c>
      <c r="C32" s="14" t="s">
        <v>45</v>
      </c>
      <c r="D32" s="15">
        <v>33857</v>
      </c>
      <c r="E32" s="15">
        <v>42424</v>
      </c>
      <c r="F32" s="14" t="s">
        <v>46</v>
      </c>
      <c r="G32" s="14" t="s">
        <v>47</v>
      </c>
      <c r="H32" s="52">
        <v>55000</v>
      </c>
      <c r="I32" s="16" t="s">
        <v>48</v>
      </c>
      <c r="J32" s="14" t="s">
        <v>49</v>
      </c>
      <c r="K32" s="35">
        <f t="shared" ca="1" si="0"/>
        <v>31</v>
      </c>
      <c r="L32" s="53">
        <f t="shared" si="1"/>
        <v>4400000</v>
      </c>
      <c r="M32" s="17" t="str">
        <f t="shared" si="2"/>
        <v>emily.marketing_1992@gmail.com</v>
      </c>
      <c r="N32" s="35">
        <f t="shared" ca="1" si="3"/>
        <v>7</v>
      </c>
      <c r="O32" s="35">
        <f t="shared" ca="1" si="4"/>
        <v>2841</v>
      </c>
      <c r="P32" s="51">
        <f t="shared" si="6"/>
        <v>4</v>
      </c>
      <c r="Q32" s="17" t="str">
        <f t="shared" si="5"/>
        <v>Brown</v>
      </c>
    </row>
    <row r="33" spans="2:17" ht="14.4" x14ac:dyDescent="0.3">
      <c r="B33" s="13">
        <v>1012</v>
      </c>
      <c r="C33" s="14" t="s">
        <v>74</v>
      </c>
      <c r="D33" s="15">
        <v>33497</v>
      </c>
      <c r="E33" s="15">
        <v>42786</v>
      </c>
      <c r="F33" s="14" t="s">
        <v>46</v>
      </c>
      <c r="G33" s="14" t="s">
        <v>47</v>
      </c>
      <c r="H33" s="52">
        <v>55000</v>
      </c>
      <c r="I33" s="16" t="s">
        <v>75</v>
      </c>
      <c r="J33" s="14" t="s">
        <v>39</v>
      </c>
      <c r="K33" s="35">
        <f t="shared" ca="1" si="0"/>
        <v>32</v>
      </c>
      <c r="L33" s="53">
        <f t="shared" si="1"/>
        <v>4400000</v>
      </c>
      <c r="M33" s="17" t="str">
        <f t="shared" si="2"/>
        <v>benjamin.marketing_1991@gmail.com</v>
      </c>
      <c r="N33" s="35">
        <f t="shared" ca="1" si="3"/>
        <v>6</v>
      </c>
      <c r="O33" s="35">
        <f t="shared" ca="1" si="4"/>
        <v>2479</v>
      </c>
      <c r="P33" s="51">
        <f t="shared" si="6"/>
        <v>4</v>
      </c>
      <c r="Q33" s="17" t="str">
        <f t="shared" si="5"/>
        <v>Robinson</v>
      </c>
    </row>
    <row r="34" spans="2:17" ht="14.4" x14ac:dyDescent="0.3">
      <c r="B34" s="13">
        <v>1016</v>
      </c>
      <c r="C34" s="14" t="s">
        <v>82</v>
      </c>
      <c r="D34" s="15">
        <v>33676</v>
      </c>
      <c r="E34" s="15">
        <v>42560</v>
      </c>
      <c r="F34" s="14" t="s">
        <v>46</v>
      </c>
      <c r="G34" s="14" t="s">
        <v>47</v>
      </c>
      <c r="H34" s="52">
        <v>56000</v>
      </c>
      <c r="I34" s="16" t="s">
        <v>83</v>
      </c>
      <c r="J34" s="14" t="s">
        <v>57</v>
      </c>
      <c r="K34" s="35">
        <f t="shared" ca="1" si="0"/>
        <v>31</v>
      </c>
      <c r="L34" s="53">
        <f t="shared" si="1"/>
        <v>4480000</v>
      </c>
      <c r="M34" s="17" t="str">
        <f t="shared" si="2"/>
        <v>ethan.marketing_1992@gmail.com</v>
      </c>
      <c r="N34" s="35">
        <f t="shared" ca="1" si="3"/>
        <v>7</v>
      </c>
      <c r="O34" s="35">
        <f t="shared" ca="1" si="4"/>
        <v>2705</v>
      </c>
      <c r="P34" s="51">
        <f t="shared" si="6"/>
        <v>3</v>
      </c>
      <c r="Q34" s="17" t="str">
        <f t="shared" si="5"/>
        <v>Lee</v>
      </c>
    </row>
    <row r="35" spans="2:17" ht="14.4" x14ac:dyDescent="0.3">
      <c r="B35" s="13">
        <v>1024</v>
      </c>
      <c r="C35" s="14" t="s">
        <v>98</v>
      </c>
      <c r="D35" s="15">
        <v>33565</v>
      </c>
      <c r="E35" s="15">
        <v>42416</v>
      </c>
      <c r="F35" s="14" t="s">
        <v>46</v>
      </c>
      <c r="G35" s="14" t="s">
        <v>47</v>
      </c>
      <c r="H35" s="52">
        <v>54000</v>
      </c>
      <c r="I35" s="16" t="s">
        <v>99</v>
      </c>
      <c r="J35" s="14" t="s">
        <v>49</v>
      </c>
      <c r="K35" s="35">
        <f t="shared" ca="1" si="0"/>
        <v>32</v>
      </c>
      <c r="L35" s="53">
        <f t="shared" si="1"/>
        <v>4320000</v>
      </c>
      <c r="M35" s="17" t="str">
        <f t="shared" si="2"/>
        <v>oliver.marketing_1991@gmail.com</v>
      </c>
      <c r="N35" s="35">
        <f t="shared" ca="1" si="3"/>
        <v>7</v>
      </c>
      <c r="O35" s="35">
        <f t="shared" ca="1" si="4"/>
        <v>2849</v>
      </c>
      <c r="P35" s="51">
        <f t="shared" si="6"/>
        <v>3</v>
      </c>
      <c r="Q35" s="17" t="str">
        <f t="shared" si="5"/>
        <v>Green</v>
      </c>
    </row>
    <row r="36" spans="2:17" ht="14.4" x14ac:dyDescent="0.3">
      <c r="B36" s="13">
        <v>1001</v>
      </c>
      <c r="C36" s="14" t="s">
        <v>30</v>
      </c>
      <c r="D36" s="15">
        <v>31243</v>
      </c>
      <c r="E36" s="15">
        <v>42370</v>
      </c>
      <c r="F36" s="14" t="s">
        <v>31</v>
      </c>
      <c r="G36" s="14" t="s">
        <v>32</v>
      </c>
      <c r="H36" s="52">
        <v>75000</v>
      </c>
      <c r="I36" s="16" t="s">
        <v>33</v>
      </c>
      <c r="J36" s="14" t="s">
        <v>34</v>
      </c>
      <c r="K36" s="35">
        <f t="shared" ca="1" si="0"/>
        <v>38</v>
      </c>
      <c r="L36" s="53">
        <f t="shared" si="1"/>
        <v>6000000</v>
      </c>
      <c r="M36" s="17" t="str">
        <f t="shared" si="2"/>
        <v>john.sales_1985@gmail.com</v>
      </c>
      <c r="N36" s="35">
        <f t="shared" ca="1" si="3"/>
        <v>7</v>
      </c>
      <c r="O36" s="35">
        <f t="shared" ca="1" si="4"/>
        <v>2895</v>
      </c>
      <c r="P36" s="51">
        <f t="shared" si="6"/>
        <v>1</v>
      </c>
      <c r="Q36" s="17" t="str">
        <f t="shared" si="5"/>
        <v>Smith</v>
      </c>
    </row>
    <row r="37" spans="2:17" ht="14.4" x14ac:dyDescent="0.3">
      <c r="B37" s="13">
        <v>1021</v>
      </c>
      <c r="C37" s="14" t="s">
        <v>92</v>
      </c>
      <c r="D37" s="15">
        <v>32517</v>
      </c>
      <c r="E37" s="15">
        <v>42396</v>
      </c>
      <c r="F37" s="14" t="s">
        <v>31</v>
      </c>
      <c r="G37" s="14" t="s">
        <v>32</v>
      </c>
      <c r="H37" s="52">
        <v>72000</v>
      </c>
      <c r="I37" s="16" t="s">
        <v>93</v>
      </c>
      <c r="J37" s="14" t="s">
        <v>34</v>
      </c>
      <c r="K37" s="35">
        <f t="shared" ca="1" si="0"/>
        <v>34</v>
      </c>
      <c r="L37" s="53">
        <f t="shared" si="1"/>
        <v>5760000</v>
      </c>
      <c r="M37" s="17" t="str">
        <f t="shared" si="2"/>
        <v>logan.sales_1989@gmail.com</v>
      </c>
      <c r="N37" s="35">
        <f t="shared" ca="1" si="3"/>
        <v>7</v>
      </c>
      <c r="O37" s="35">
        <f t="shared" ca="1" si="4"/>
        <v>2869</v>
      </c>
      <c r="P37" s="51">
        <f t="shared" si="6"/>
        <v>1</v>
      </c>
      <c r="Q37" s="17" t="str">
        <f t="shared" si="5"/>
        <v>Hernandez</v>
      </c>
    </row>
    <row r="38" spans="2:17" ht="14.4" x14ac:dyDescent="0.3">
      <c r="B38" s="13">
        <v>1005</v>
      </c>
      <c r="C38" s="14" t="s">
        <v>50</v>
      </c>
      <c r="D38" s="15">
        <v>31953</v>
      </c>
      <c r="E38" s="15">
        <v>42759</v>
      </c>
      <c r="F38" s="14" t="s">
        <v>31</v>
      </c>
      <c r="G38" s="14" t="s">
        <v>51</v>
      </c>
      <c r="H38" s="52">
        <v>45000</v>
      </c>
      <c r="I38" s="16" t="s">
        <v>52</v>
      </c>
      <c r="J38" s="14" t="s">
        <v>53</v>
      </c>
      <c r="K38" s="35">
        <f t="shared" ca="1" si="0"/>
        <v>36</v>
      </c>
      <c r="L38" s="53">
        <f t="shared" si="1"/>
        <v>3600000</v>
      </c>
      <c r="M38" s="17" t="str">
        <f t="shared" si="2"/>
        <v>james.sales_1987@gmail.com</v>
      </c>
      <c r="N38" s="35">
        <f t="shared" ca="1" si="3"/>
        <v>6</v>
      </c>
      <c r="O38" s="35">
        <f t="shared" ca="1" si="4"/>
        <v>2506</v>
      </c>
      <c r="P38" s="51">
        <f t="shared" si="6"/>
        <v>6</v>
      </c>
      <c r="Q38" s="17" t="str">
        <f t="shared" si="5"/>
        <v>Jones</v>
      </c>
    </row>
    <row r="39" spans="2:17" ht="14.4" x14ac:dyDescent="0.3">
      <c r="B39" s="13">
        <v>1009</v>
      </c>
      <c r="C39" s="14" t="s">
        <v>66</v>
      </c>
      <c r="D39" s="15">
        <v>31636</v>
      </c>
      <c r="E39" s="15">
        <v>42689</v>
      </c>
      <c r="F39" s="14" t="s">
        <v>31</v>
      </c>
      <c r="G39" s="14" t="s">
        <v>51</v>
      </c>
      <c r="H39" s="52">
        <v>48000</v>
      </c>
      <c r="I39" s="16" t="s">
        <v>67</v>
      </c>
      <c r="J39" s="14" t="s">
        <v>68</v>
      </c>
      <c r="K39" s="35">
        <f t="shared" ca="1" si="0"/>
        <v>37</v>
      </c>
      <c r="L39" s="53">
        <f t="shared" si="1"/>
        <v>3840000</v>
      </c>
      <c r="M39" s="17" t="str">
        <f t="shared" si="2"/>
        <v>daniel.sales_1986@gmail.com</v>
      </c>
      <c r="N39" s="35">
        <f t="shared" ca="1" si="3"/>
        <v>7</v>
      </c>
      <c r="O39" s="35">
        <f t="shared" ca="1" si="4"/>
        <v>2576</v>
      </c>
      <c r="P39" s="51">
        <f t="shared" si="6"/>
        <v>1</v>
      </c>
      <c r="Q39" s="17" t="str">
        <f t="shared" si="5"/>
        <v>Taylor</v>
      </c>
    </row>
    <row r="40" spans="2:17" ht="14.4" x14ac:dyDescent="0.3">
      <c r="B40" s="13">
        <v>1013</v>
      </c>
      <c r="C40" s="14" t="s">
        <v>76</v>
      </c>
      <c r="D40" s="15">
        <v>31928</v>
      </c>
      <c r="E40" s="15">
        <v>42764</v>
      </c>
      <c r="F40" s="14" t="s">
        <v>31</v>
      </c>
      <c r="G40" s="14" t="s">
        <v>51</v>
      </c>
      <c r="H40" s="52">
        <v>47000</v>
      </c>
      <c r="I40" s="16" t="s">
        <v>77</v>
      </c>
      <c r="J40" s="14" t="s">
        <v>44</v>
      </c>
      <c r="K40" s="35">
        <f t="shared" ca="1" si="0"/>
        <v>36</v>
      </c>
      <c r="L40" s="53">
        <f t="shared" si="1"/>
        <v>3760000</v>
      </c>
      <c r="M40" s="17" t="str">
        <f t="shared" si="2"/>
        <v>mia.sales_1987@gmail.com</v>
      </c>
      <c r="N40" s="35">
        <f t="shared" ca="1" si="3"/>
        <v>6</v>
      </c>
      <c r="O40" s="35">
        <f t="shared" ca="1" si="4"/>
        <v>2501</v>
      </c>
      <c r="P40" s="51">
        <f t="shared" si="6"/>
        <v>3</v>
      </c>
      <c r="Q40" s="17" t="str">
        <f t="shared" si="5"/>
        <v>Clark</v>
      </c>
    </row>
    <row r="41" spans="2:17" ht="14.4" x14ac:dyDescent="0.3">
      <c r="B41" s="13">
        <v>1017</v>
      </c>
      <c r="C41" s="14" t="s">
        <v>84</v>
      </c>
      <c r="D41" s="15">
        <v>32465</v>
      </c>
      <c r="E41" s="15">
        <v>42963</v>
      </c>
      <c r="F41" s="14" t="s">
        <v>31</v>
      </c>
      <c r="G41" s="14" t="s">
        <v>51</v>
      </c>
      <c r="H41" s="52">
        <v>48000</v>
      </c>
      <c r="I41" s="16" t="s">
        <v>85</v>
      </c>
      <c r="J41" s="14" t="s">
        <v>61</v>
      </c>
      <c r="K41" s="35">
        <f t="shared" ca="1" si="0"/>
        <v>35</v>
      </c>
      <c r="L41" s="53">
        <f t="shared" si="1"/>
        <v>3840000</v>
      </c>
      <c r="M41" s="17" t="str">
        <f t="shared" si="2"/>
        <v>charlotte.sales_1988@gmail.com</v>
      </c>
      <c r="N41" s="35">
        <f t="shared" ca="1" si="3"/>
        <v>6</v>
      </c>
      <c r="O41" s="35">
        <f t="shared" ca="1" si="4"/>
        <v>2302</v>
      </c>
      <c r="P41" s="51">
        <f t="shared" si="6"/>
        <v>1</v>
      </c>
      <c r="Q41" s="17" t="str">
        <f t="shared" si="5"/>
        <v>Walker</v>
      </c>
    </row>
    <row r="42" spans="2:17" ht="14.4" x14ac:dyDescent="0.3">
      <c r="B42" s="13">
        <v>1025</v>
      </c>
      <c r="C42" s="14" t="s">
        <v>100</v>
      </c>
      <c r="D42" s="15">
        <v>32026</v>
      </c>
      <c r="E42" s="15">
        <v>42507</v>
      </c>
      <c r="F42" s="14" t="s">
        <v>31</v>
      </c>
      <c r="G42" s="14" t="s">
        <v>51</v>
      </c>
      <c r="H42" s="52">
        <v>46000</v>
      </c>
      <c r="I42" s="16" t="s">
        <v>101</v>
      </c>
      <c r="J42" s="14" t="s">
        <v>53</v>
      </c>
      <c r="K42" s="35">
        <f t="shared" ca="1" si="0"/>
        <v>36</v>
      </c>
      <c r="L42" s="53">
        <f t="shared" si="1"/>
        <v>3680000</v>
      </c>
      <c r="M42" s="17" t="str">
        <f t="shared" si="2"/>
        <v>aria.sales_1987@gmail.com</v>
      </c>
      <c r="N42" s="35">
        <f t="shared" ca="1" si="3"/>
        <v>7</v>
      </c>
      <c r="O42" s="35">
        <f t="shared" ca="1" si="4"/>
        <v>2758</v>
      </c>
      <c r="P42" s="51">
        <f t="shared" si="6"/>
        <v>2</v>
      </c>
      <c r="Q42" s="17" t="str">
        <f t="shared" si="5"/>
        <v>Baker</v>
      </c>
    </row>
    <row r="43" spans="2:17" ht="14.4" x14ac:dyDescent="0.3">
      <c r="B43" s="13">
        <v>1029</v>
      </c>
      <c r="C43" s="14" t="s">
        <v>108</v>
      </c>
      <c r="D43" s="15">
        <v>32569</v>
      </c>
      <c r="E43" s="15">
        <v>42315</v>
      </c>
      <c r="F43" s="14" t="s">
        <v>31</v>
      </c>
      <c r="G43" s="14" t="s">
        <v>51</v>
      </c>
      <c r="H43" s="52">
        <v>48000</v>
      </c>
      <c r="I43" s="16" t="s">
        <v>109</v>
      </c>
      <c r="J43" s="14" t="s">
        <v>68</v>
      </c>
      <c r="K43" s="35">
        <f t="shared" ca="1" si="0"/>
        <v>34</v>
      </c>
      <c r="L43" s="53">
        <f t="shared" si="1"/>
        <v>3840000</v>
      </c>
      <c r="M43" s="17" t="str">
        <f t="shared" si="2"/>
        <v>samuel.sales_1989@gmail.com</v>
      </c>
      <c r="N43" s="35">
        <f t="shared" ca="1" si="3"/>
        <v>8</v>
      </c>
      <c r="O43" s="35">
        <f t="shared" ca="1" si="4"/>
        <v>2950</v>
      </c>
      <c r="P43" s="51">
        <f t="shared" si="6"/>
        <v>1</v>
      </c>
      <c r="Q43" s="17" t="str">
        <f t="shared" si="5"/>
        <v>Mitchell</v>
      </c>
    </row>
  </sheetData>
  <autoFilter ref="B13:Q43" xr:uid="{EF55F6ED-AD0B-4A86-A30C-C84AD7CA2E11}">
    <sortState xmlns:xlrd2="http://schemas.microsoft.com/office/spreadsheetml/2017/richdata2" ref="B14:Q43">
      <sortCondition ref="G13:G43"/>
    </sortState>
  </autoFilter>
  <mergeCells count="8">
    <mergeCell ref="B7:G7"/>
    <mergeCell ref="B8:G8"/>
    <mergeCell ref="B9:G9"/>
    <mergeCell ref="B2:H2"/>
    <mergeCell ref="B3:G3"/>
    <mergeCell ref="B4:G4"/>
    <mergeCell ref="B5:G5"/>
    <mergeCell ref="B6:G6"/>
  </mergeCells>
  <hyperlinks>
    <hyperlink ref="I36" r:id="rId1" xr:uid="{00000000-0004-0000-0100-000000000000}"/>
    <hyperlink ref="I25" r:id="rId2" xr:uid="{00000000-0004-0000-0100-000001000000}"/>
    <hyperlink ref="I17" r:id="rId3" xr:uid="{00000000-0004-0000-0100-000002000000}"/>
    <hyperlink ref="I32" r:id="rId4" xr:uid="{00000000-0004-0000-0100-000003000000}"/>
    <hyperlink ref="I38" r:id="rId5" xr:uid="{00000000-0004-0000-0100-000004000000}"/>
    <hyperlink ref="I21" r:id="rId6" xr:uid="{00000000-0004-0000-0100-000005000000}"/>
    <hyperlink ref="I14" r:id="rId7" xr:uid="{00000000-0004-0000-0100-000006000000}"/>
    <hyperlink ref="I29" r:id="rId8" xr:uid="{00000000-0004-0000-0100-000007000000}"/>
    <hyperlink ref="I39" r:id="rId9" xr:uid="{00000000-0004-0000-0100-000008000000}"/>
    <hyperlink ref="I22" r:id="rId10" xr:uid="{00000000-0004-0000-0100-000009000000}"/>
    <hyperlink ref="I18" r:id="rId11" xr:uid="{00000000-0004-0000-0100-00000A000000}"/>
    <hyperlink ref="I33" r:id="rId12" xr:uid="{00000000-0004-0000-0100-00000B000000}"/>
    <hyperlink ref="I40" r:id="rId13" xr:uid="{00000000-0004-0000-0100-00000C000000}"/>
    <hyperlink ref="I26" r:id="rId14" xr:uid="{00000000-0004-0000-0100-00000D000000}"/>
    <hyperlink ref="I19" r:id="rId15" xr:uid="{00000000-0004-0000-0100-00000E000000}"/>
    <hyperlink ref="I34" r:id="rId16" xr:uid="{00000000-0004-0000-0100-00000F000000}"/>
    <hyperlink ref="I41" r:id="rId17" xr:uid="{00000000-0004-0000-0100-000010000000}"/>
    <hyperlink ref="I23" r:id="rId18" xr:uid="{00000000-0004-0000-0100-000011000000}"/>
    <hyperlink ref="I15" r:id="rId19" xr:uid="{00000000-0004-0000-0100-000012000000}"/>
    <hyperlink ref="I30" r:id="rId20" xr:uid="{00000000-0004-0000-0100-000013000000}"/>
    <hyperlink ref="I37" r:id="rId21" xr:uid="{00000000-0004-0000-0100-000014000000}"/>
    <hyperlink ref="I27" r:id="rId22" xr:uid="{00000000-0004-0000-0100-000015000000}"/>
    <hyperlink ref="I20" r:id="rId23" xr:uid="{00000000-0004-0000-0100-000016000000}"/>
    <hyperlink ref="I35" r:id="rId24" xr:uid="{00000000-0004-0000-0100-000017000000}"/>
    <hyperlink ref="I42" r:id="rId25" xr:uid="{00000000-0004-0000-0100-000018000000}"/>
    <hyperlink ref="I24" r:id="rId26" xr:uid="{00000000-0004-0000-0100-000019000000}"/>
    <hyperlink ref="I16" r:id="rId27" xr:uid="{00000000-0004-0000-0100-00001A000000}"/>
    <hyperlink ref="I31" r:id="rId28" xr:uid="{00000000-0004-0000-0100-00001B000000}"/>
    <hyperlink ref="I43" r:id="rId29" xr:uid="{00000000-0004-0000-0100-00001C000000}"/>
    <hyperlink ref="I28" r:id="rId30" xr:uid="{00000000-0004-0000-0100-00001D000000}"/>
  </hyperlinks>
  <pageMargins left="0.7" right="0.7" top="0.75" bottom="0.75" header="0.3" footer="0.3"/>
  <pageSetup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4"/>
  <sheetViews>
    <sheetView topLeftCell="A34" workbookViewId="0">
      <selection activeCell="C7" sqref="C7"/>
    </sheetView>
  </sheetViews>
  <sheetFormatPr defaultColWidth="12.6640625" defaultRowHeight="15.75" customHeight="1" x14ac:dyDescent="0.25"/>
  <cols>
    <col min="1" max="2" width="12.109375" customWidth="1"/>
    <col min="3" max="3" width="17.88671875" customWidth="1"/>
    <col min="4" max="4" width="9.77734375" customWidth="1"/>
    <col min="5" max="5" width="14.33203125" customWidth="1"/>
    <col min="6" max="7" width="9.77734375" customWidth="1"/>
    <col min="8" max="9" width="7.6640625" customWidth="1"/>
    <col min="10" max="10" width="9.77734375" customWidth="1"/>
    <col min="11" max="11" width="17.109375" customWidth="1"/>
    <col min="12" max="12" width="7.6640625" customWidth="1"/>
    <col min="13" max="13" width="11.6640625" customWidth="1"/>
    <col min="14" max="27" width="7.6640625" customWidth="1"/>
  </cols>
  <sheetData>
    <row r="1" spans="1:15" x14ac:dyDescent="0.25">
      <c r="A1" s="18"/>
      <c r="B1" s="18"/>
      <c r="C1" s="18"/>
      <c r="D1" s="18"/>
      <c r="E1" s="18"/>
      <c r="F1" s="18"/>
      <c r="G1" s="18"/>
      <c r="H1" s="19"/>
      <c r="I1" s="19"/>
      <c r="J1" s="18"/>
      <c r="K1" s="18"/>
      <c r="L1" s="18"/>
      <c r="M1" s="18"/>
      <c r="N1" s="18"/>
      <c r="O1" s="18"/>
    </row>
    <row r="2" spans="1:15" x14ac:dyDescent="0.25">
      <c r="A2" s="18"/>
      <c r="B2" s="62"/>
      <c r="C2" s="64" t="s">
        <v>113</v>
      </c>
      <c r="D2" s="65"/>
      <c r="E2" s="65"/>
      <c r="F2" s="65"/>
      <c r="G2" s="65"/>
      <c r="H2" s="65"/>
      <c r="I2" s="65"/>
      <c r="J2" s="65"/>
      <c r="K2" s="66"/>
      <c r="L2" s="18"/>
      <c r="M2" s="18"/>
      <c r="N2" s="18"/>
      <c r="O2" s="18"/>
    </row>
    <row r="3" spans="1:15" x14ac:dyDescent="0.25">
      <c r="A3" s="18"/>
      <c r="B3" s="63"/>
      <c r="C3" s="67"/>
      <c r="D3" s="68"/>
      <c r="E3" s="68"/>
      <c r="F3" s="68"/>
      <c r="G3" s="68"/>
      <c r="H3" s="68"/>
      <c r="I3" s="68"/>
      <c r="J3" s="68"/>
      <c r="K3" s="69"/>
      <c r="L3" s="18"/>
      <c r="M3" s="18"/>
      <c r="N3" s="18"/>
      <c r="O3" s="18"/>
    </row>
    <row r="4" spans="1:15" x14ac:dyDescent="0.25">
      <c r="A4" s="18"/>
      <c r="B4" s="18"/>
      <c r="C4" s="18"/>
      <c r="D4" s="18"/>
      <c r="E4" s="18"/>
      <c r="F4" s="18"/>
      <c r="G4" s="18"/>
      <c r="H4" s="19"/>
      <c r="I4" s="19"/>
      <c r="J4" s="18"/>
      <c r="K4" s="18"/>
      <c r="L4" s="18"/>
      <c r="M4" s="18"/>
      <c r="N4" s="18"/>
      <c r="O4" s="18"/>
    </row>
    <row r="5" spans="1:15" x14ac:dyDescent="0.25">
      <c r="A5" s="18"/>
      <c r="B5" s="40" t="s">
        <v>243</v>
      </c>
      <c r="C5" s="41" t="s">
        <v>244</v>
      </c>
      <c r="D5" s="41" t="s">
        <v>245</v>
      </c>
      <c r="E5" s="41" t="s">
        <v>246</v>
      </c>
      <c r="F5" s="41" t="s">
        <v>247</v>
      </c>
      <c r="G5" s="42" t="s">
        <v>248</v>
      </c>
      <c r="J5" s="20" t="s">
        <v>114</v>
      </c>
      <c r="K5" s="20" t="s">
        <v>115</v>
      </c>
      <c r="L5" s="20" t="s">
        <v>116</v>
      </c>
      <c r="M5" s="20" t="s">
        <v>16</v>
      </c>
      <c r="N5" s="20" t="s">
        <v>23</v>
      </c>
      <c r="O5" s="20" t="s">
        <v>117</v>
      </c>
    </row>
    <row r="6" spans="1:15" x14ac:dyDescent="0.25">
      <c r="A6" s="21"/>
      <c r="B6" s="36" t="s">
        <v>114</v>
      </c>
      <c r="C6" s="20" t="s">
        <v>115</v>
      </c>
      <c r="D6" s="20" t="s">
        <v>116</v>
      </c>
      <c r="E6" s="20" t="s">
        <v>16</v>
      </c>
      <c r="F6" s="20" t="s">
        <v>23</v>
      </c>
      <c r="G6" s="38" t="s">
        <v>117</v>
      </c>
      <c r="J6" s="22">
        <v>1</v>
      </c>
      <c r="K6" s="22" t="s">
        <v>120</v>
      </c>
      <c r="L6" s="22" t="s">
        <v>119</v>
      </c>
      <c r="M6" s="23">
        <v>36015</v>
      </c>
      <c r="N6" s="22">
        <v>23</v>
      </c>
      <c r="O6" s="22">
        <v>67</v>
      </c>
    </row>
    <row r="7" spans="1:15" x14ac:dyDescent="0.25">
      <c r="A7" s="21"/>
      <c r="B7" s="37">
        <v>1</v>
      </c>
      <c r="C7" s="22" t="s">
        <v>118</v>
      </c>
      <c r="D7" s="22" t="s">
        <v>119</v>
      </c>
      <c r="E7" s="23">
        <v>35925</v>
      </c>
      <c r="F7" s="22">
        <v>26</v>
      </c>
      <c r="G7" s="39">
        <v>53</v>
      </c>
      <c r="J7" s="22">
        <v>2</v>
      </c>
      <c r="K7" s="22" t="s">
        <v>123</v>
      </c>
      <c r="L7" s="22" t="s">
        <v>122</v>
      </c>
      <c r="M7" s="23">
        <v>36207</v>
      </c>
      <c r="N7" s="22">
        <v>18</v>
      </c>
      <c r="O7" s="22">
        <v>32</v>
      </c>
    </row>
    <row r="8" spans="1:15" x14ac:dyDescent="0.25">
      <c r="A8" s="21"/>
      <c r="B8" s="37">
        <v>2</v>
      </c>
      <c r="C8" s="22" t="s">
        <v>121</v>
      </c>
      <c r="D8" s="22" t="s">
        <v>122</v>
      </c>
      <c r="E8" s="23">
        <v>36418</v>
      </c>
      <c r="F8" s="22">
        <v>21</v>
      </c>
      <c r="G8" s="39">
        <v>99</v>
      </c>
      <c r="J8" s="22">
        <v>3</v>
      </c>
      <c r="K8" s="22" t="s">
        <v>125</v>
      </c>
      <c r="L8" s="22" t="s">
        <v>119</v>
      </c>
      <c r="M8" s="23">
        <v>36700</v>
      </c>
      <c r="N8" s="22">
        <v>23</v>
      </c>
      <c r="O8" s="22">
        <v>4</v>
      </c>
    </row>
    <row r="9" spans="1:15" x14ac:dyDescent="0.25">
      <c r="A9" s="21"/>
      <c r="B9" s="37">
        <v>3</v>
      </c>
      <c r="C9" s="22" t="s">
        <v>124</v>
      </c>
      <c r="D9" s="22" t="s">
        <v>119</v>
      </c>
      <c r="E9" s="23">
        <v>36607</v>
      </c>
      <c r="F9" s="22">
        <v>24</v>
      </c>
      <c r="G9" s="39">
        <v>97</v>
      </c>
      <c r="J9" s="22">
        <v>4</v>
      </c>
      <c r="K9" s="22" t="s">
        <v>127</v>
      </c>
      <c r="L9" s="22" t="s">
        <v>122</v>
      </c>
      <c r="M9" s="23">
        <v>36134</v>
      </c>
      <c r="N9" s="22">
        <v>19</v>
      </c>
      <c r="O9" s="22">
        <v>51</v>
      </c>
    </row>
    <row r="10" spans="1:15" x14ac:dyDescent="0.25">
      <c r="A10" s="21"/>
      <c r="B10" s="37">
        <v>4</v>
      </c>
      <c r="C10" s="22" t="s">
        <v>126</v>
      </c>
      <c r="D10" s="22" t="s">
        <v>122</v>
      </c>
      <c r="E10" s="23">
        <v>36132</v>
      </c>
      <c r="F10" s="22">
        <v>21</v>
      </c>
      <c r="G10" s="39">
        <v>61</v>
      </c>
      <c r="J10" s="22">
        <v>5</v>
      </c>
      <c r="K10" s="22" t="s">
        <v>129</v>
      </c>
      <c r="L10" s="22" t="s">
        <v>119</v>
      </c>
      <c r="M10" s="23">
        <v>36361</v>
      </c>
      <c r="N10" s="22">
        <v>19</v>
      </c>
      <c r="O10" s="22">
        <v>84</v>
      </c>
    </row>
    <row r="11" spans="1:15" x14ac:dyDescent="0.25">
      <c r="A11" s="21"/>
      <c r="B11" s="37">
        <v>5</v>
      </c>
      <c r="C11" s="22" t="s">
        <v>128</v>
      </c>
      <c r="D11" s="22" t="s">
        <v>119</v>
      </c>
      <c r="E11" s="23">
        <v>36359</v>
      </c>
      <c r="F11" s="22">
        <v>22</v>
      </c>
      <c r="G11" s="39">
        <v>68</v>
      </c>
      <c r="J11" s="22">
        <v>6</v>
      </c>
      <c r="K11" s="22" t="s">
        <v>131</v>
      </c>
      <c r="L11" s="22" t="s">
        <v>122</v>
      </c>
      <c r="M11" s="23">
        <v>36552</v>
      </c>
      <c r="N11" s="22">
        <v>26</v>
      </c>
      <c r="O11" s="22">
        <v>53</v>
      </c>
    </row>
    <row r="12" spans="1:15" x14ac:dyDescent="0.25">
      <c r="A12" s="21"/>
      <c r="B12" s="37">
        <v>6</v>
      </c>
      <c r="C12" s="22" t="s">
        <v>130</v>
      </c>
      <c r="D12" s="22" t="s">
        <v>122</v>
      </c>
      <c r="E12" s="23">
        <v>36550</v>
      </c>
      <c r="F12" s="22">
        <v>20</v>
      </c>
      <c r="G12" s="39">
        <v>54</v>
      </c>
      <c r="J12" s="22">
        <v>7</v>
      </c>
      <c r="K12" s="22" t="s">
        <v>133</v>
      </c>
      <c r="L12" s="22" t="s">
        <v>119</v>
      </c>
      <c r="M12" s="23">
        <v>36079</v>
      </c>
      <c r="N12" s="22">
        <v>23</v>
      </c>
      <c r="O12" s="22">
        <v>72</v>
      </c>
    </row>
    <row r="13" spans="1:15" x14ac:dyDescent="0.25">
      <c r="A13" s="21"/>
      <c r="B13" s="37">
        <v>7</v>
      </c>
      <c r="C13" s="22" t="s">
        <v>132</v>
      </c>
      <c r="D13" s="22" t="s">
        <v>119</v>
      </c>
      <c r="E13" s="23">
        <v>36077</v>
      </c>
      <c r="F13" s="22">
        <v>24</v>
      </c>
      <c r="G13" s="39">
        <v>47</v>
      </c>
      <c r="J13" s="22">
        <v>8</v>
      </c>
      <c r="K13" s="22" t="s">
        <v>135</v>
      </c>
      <c r="L13" s="22" t="s">
        <v>122</v>
      </c>
      <c r="M13" s="23">
        <v>36266</v>
      </c>
      <c r="N13" s="22">
        <v>25</v>
      </c>
      <c r="O13" s="22">
        <v>33</v>
      </c>
    </row>
    <row r="14" spans="1:15" x14ac:dyDescent="0.25">
      <c r="A14" s="21"/>
      <c r="B14" s="37">
        <v>8</v>
      </c>
      <c r="C14" s="22" t="s">
        <v>134</v>
      </c>
      <c r="D14" s="22" t="s">
        <v>122</v>
      </c>
      <c r="E14" s="23">
        <v>36264</v>
      </c>
      <c r="F14" s="22">
        <v>25</v>
      </c>
      <c r="G14" s="39">
        <v>78</v>
      </c>
      <c r="J14" s="22">
        <v>9</v>
      </c>
      <c r="K14" s="22" t="s">
        <v>137</v>
      </c>
      <c r="L14" s="22" t="s">
        <v>119</v>
      </c>
      <c r="M14" s="23">
        <v>36853</v>
      </c>
      <c r="N14" s="22">
        <v>20</v>
      </c>
      <c r="O14" s="22">
        <v>57</v>
      </c>
    </row>
    <row r="15" spans="1:15" x14ac:dyDescent="0.25">
      <c r="A15" s="21"/>
      <c r="B15" s="37">
        <v>9</v>
      </c>
      <c r="C15" s="22" t="s">
        <v>136</v>
      </c>
      <c r="D15" s="22" t="s">
        <v>119</v>
      </c>
      <c r="E15" s="23">
        <v>36851</v>
      </c>
      <c r="F15" s="22">
        <v>21</v>
      </c>
      <c r="G15" s="39">
        <v>46</v>
      </c>
      <c r="J15" s="22">
        <v>10</v>
      </c>
      <c r="K15" s="22" t="s">
        <v>139</v>
      </c>
      <c r="L15" s="22" t="s">
        <v>122</v>
      </c>
      <c r="M15" s="23">
        <v>36015</v>
      </c>
      <c r="N15" s="22">
        <v>18</v>
      </c>
      <c r="O15" s="22">
        <v>72</v>
      </c>
    </row>
    <row r="16" spans="1:15" x14ac:dyDescent="0.25">
      <c r="A16" s="21"/>
      <c r="B16" s="37">
        <v>10</v>
      </c>
      <c r="C16" s="22" t="s">
        <v>138</v>
      </c>
      <c r="D16" s="22" t="s">
        <v>122</v>
      </c>
      <c r="E16" s="23">
        <v>36013</v>
      </c>
      <c r="F16" s="22">
        <v>25</v>
      </c>
      <c r="G16" s="39">
        <v>61</v>
      </c>
      <c r="J16" s="22">
        <v>11</v>
      </c>
      <c r="K16" s="22" t="s">
        <v>141</v>
      </c>
      <c r="L16" s="22" t="s">
        <v>119</v>
      </c>
      <c r="M16" s="23">
        <v>36204</v>
      </c>
      <c r="N16" s="22">
        <v>19</v>
      </c>
      <c r="O16" s="22">
        <v>10</v>
      </c>
    </row>
    <row r="17" spans="1:15" x14ac:dyDescent="0.25">
      <c r="A17" s="21"/>
      <c r="B17" s="37">
        <v>11</v>
      </c>
      <c r="C17" s="22" t="s">
        <v>140</v>
      </c>
      <c r="D17" s="22" t="s">
        <v>119</v>
      </c>
      <c r="E17" s="23">
        <v>36202</v>
      </c>
      <c r="F17" s="22">
        <v>22</v>
      </c>
      <c r="G17" s="39">
        <v>48</v>
      </c>
      <c r="J17" s="22">
        <v>12</v>
      </c>
      <c r="K17" s="22" t="s">
        <v>143</v>
      </c>
      <c r="L17" s="22" t="s">
        <v>122</v>
      </c>
      <c r="M17" s="23">
        <v>36707</v>
      </c>
      <c r="N17" s="22">
        <v>25</v>
      </c>
      <c r="O17" s="22">
        <v>23</v>
      </c>
    </row>
    <row r="18" spans="1:15" x14ac:dyDescent="0.25">
      <c r="A18" s="21"/>
      <c r="B18" s="37">
        <v>12</v>
      </c>
      <c r="C18" s="22" t="s">
        <v>142</v>
      </c>
      <c r="D18" s="22" t="s">
        <v>122</v>
      </c>
      <c r="E18" s="23">
        <v>36705</v>
      </c>
      <c r="F18" s="22">
        <v>21</v>
      </c>
      <c r="G18" s="39">
        <v>55</v>
      </c>
      <c r="J18" s="22">
        <v>13</v>
      </c>
      <c r="K18" s="22" t="s">
        <v>145</v>
      </c>
      <c r="L18" s="22" t="s">
        <v>119</v>
      </c>
      <c r="M18" s="23">
        <v>35873</v>
      </c>
      <c r="N18" s="22">
        <v>20</v>
      </c>
      <c r="O18" s="22">
        <v>50</v>
      </c>
    </row>
    <row r="19" spans="1:15" x14ac:dyDescent="0.25">
      <c r="A19" s="21"/>
      <c r="B19" s="37">
        <v>13</v>
      </c>
      <c r="C19" s="22" t="s">
        <v>144</v>
      </c>
      <c r="D19" s="22" t="s">
        <v>119</v>
      </c>
      <c r="E19" s="23">
        <v>35871</v>
      </c>
      <c r="F19" s="22">
        <v>23</v>
      </c>
      <c r="G19" s="39">
        <v>68</v>
      </c>
      <c r="J19" s="22">
        <v>14</v>
      </c>
      <c r="K19" s="22" t="s">
        <v>147</v>
      </c>
      <c r="L19" s="22" t="s">
        <v>122</v>
      </c>
      <c r="M19" s="23">
        <v>36365</v>
      </c>
      <c r="N19" s="22">
        <v>25</v>
      </c>
      <c r="O19" s="22">
        <v>33</v>
      </c>
    </row>
    <row r="20" spans="1:15" x14ac:dyDescent="0.25">
      <c r="A20" s="21"/>
      <c r="B20" s="37">
        <v>14</v>
      </c>
      <c r="C20" s="22" t="s">
        <v>146</v>
      </c>
      <c r="D20" s="22" t="s">
        <v>122</v>
      </c>
      <c r="E20" s="23">
        <v>36363</v>
      </c>
      <c r="F20" s="22">
        <v>25</v>
      </c>
      <c r="G20" s="39">
        <v>65</v>
      </c>
      <c r="J20" s="22">
        <v>15</v>
      </c>
      <c r="K20" s="22" t="s">
        <v>149</v>
      </c>
      <c r="L20" s="22" t="s">
        <v>119</v>
      </c>
      <c r="M20" s="23">
        <v>36556</v>
      </c>
      <c r="N20" s="22">
        <v>18</v>
      </c>
      <c r="O20" s="22">
        <v>12</v>
      </c>
    </row>
    <row r="21" spans="1:15" x14ac:dyDescent="0.25">
      <c r="A21" s="21"/>
      <c r="B21" s="37">
        <v>15</v>
      </c>
      <c r="C21" s="22" t="s">
        <v>148</v>
      </c>
      <c r="D21" s="22" t="s">
        <v>119</v>
      </c>
      <c r="E21" s="23">
        <v>36889</v>
      </c>
      <c r="F21" s="22">
        <v>25</v>
      </c>
      <c r="G21" s="39">
        <v>62</v>
      </c>
      <c r="J21" s="22">
        <v>16</v>
      </c>
      <c r="K21" s="22" t="s">
        <v>151</v>
      </c>
      <c r="L21" s="22" t="s">
        <v>122</v>
      </c>
      <c r="M21" s="23">
        <v>36082</v>
      </c>
      <c r="N21" s="22">
        <v>22</v>
      </c>
      <c r="O21" s="22">
        <v>71</v>
      </c>
    </row>
    <row r="22" spans="1:15" x14ac:dyDescent="0.25">
      <c r="A22" s="21"/>
      <c r="B22" s="37">
        <v>16</v>
      </c>
      <c r="C22" s="22" t="s">
        <v>150</v>
      </c>
      <c r="D22" s="22" t="s">
        <v>122</v>
      </c>
      <c r="E22" s="23">
        <v>36043</v>
      </c>
      <c r="F22" s="22">
        <v>26</v>
      </c>
      <c r="G22" s="39">
        <v>43</v>
      </c>
      <c r="J22" s="22">
        <v>17</v>
      </c>
      <c r="K22" s="22" t="s">
        <v>153</v>
      </c>
      <c r="L22" s="22" t="s">
        <v>122</v>
      </c>
      <c r="M22" s="23">
        <v>36269</v>
      </c>
      <c r="N22" s="22">
        <v>25</v>
      </c>
      <c r="O22" s="22">
        <v>58</v>
      </c>
    </row>
    <row r="23" spans="1:15" x14ac:dyDescent="0.25">
      <c r="A23" s="21"/>
      <c r="B23" s="37">
        <v>17</v>
      </c>
      <c r="C23" s="22" t="s">
        <v>152</v>
      </c>
      <c r="D23" s="22" t="s">
        <v>119</v>
      </c>
      <c r="E23" s="23">
        <v>36176</v>
      </c>
      <c r="F23" s="22">
        <v>25</v>
      </c>
      <c r="G23" s="39">
        <v>61</v>
      </c>
      <c r="J23" s="22">
        <v>18</v>
      </c>
      <c r="K23" s="22" t="s">
        <v>155</v>
      </c>
      <c r="L23" s="22" t="s">
        <v>119</v>
      </c>
      <c r="M23" s="23">
        <v>36856</v>
      </c>
      <c r="N23" s="22">
        <v>27</v>
      </c>
      <c r="O23" s="22">
        <v>3</v>
      </c>
    </row>
    <row r="24" spans="1:15" x14ac:dyDescent="0.25">
      <c r="A24" s="21"/>
      <c r="B24" s="37">
        <v>18</v>
      </c>
      <c r="C24" s="22" t="s">
        <v>154</v>
      </c>
      <c r="D24" s="22" t="s">
        <v>122</v>
      </c>
      <c r="E24" s="23">
        <v>36670</v>
      </c>
      <c r="F24" s="22">
        <v>23</v>
      </c>
      <c r="G24" s="39">
        <v>58</v>
      </c>
      <c r="J24" s="22">
        <v>19</v>
      </c>
      <c r="K24" s="22" t="s">
        <v>157</v>
      </c>
      <c r="L24" s="22" t="s">
        <v>122</v>
      </c>
      <c r="M24" s="23">
        <v>35987</v>
      </c>
      <c r="N24" s="22">
        <v>20</v>
      </c>
      <c r="O24" s="22">
        <v>82</v>
      </c>
    </row>
    <row r="25" spans="1:15" x14ac:dyDescent="0.25">
      <c r="A25" s="21"/>
      <c r="B25" s="37">
        <v>19</v>
      </c>
      <c r="C25" s="22" t="s">
        <v>156</v>
      </c>
      <c r="D25" s="22" t="s">
        <v>119</v>
      </c>
      <c r="E25" s="23">
        <v>36107</v>
      </c>
      <c r="F25" s="22">
        <v>20</v>
      </c>
      <c r="G25" s="39">
        <v>75</v>
      </c>
      <c r="J25" s="22">
        <v>20</v>
      </c>
      <c r="K25" s="22" t="s">
        <v>159</v>
      </c>
      <c r="L25" s="22" t="s">
        <v>119</v>
      </c>
      <c r="M25" s="23">
        <v>36174</v>
      </c>
      <c r="N25" s="22">
        <v>27</v>
      </c>
      <c r="O25" s="22">
        <v>17</v>
      </c>
    </row>
    <row r="26" spans="1:15" x14ac:dyDescent="0.25">
      <c r="A26" s="21"/>
      <c r="B26" s="37">
        <v>20</v>
      </c>
      <c r="C26" s="22" t="s">
        <v>158</v>
      </c>
      <c r="D26" s="22" t="s">
        <v>122</v>
      </c>
      <c r="E26" s="23">
        <v>36293</v>
      </c>
      <c r="F26" s="22">
        <v>26</v>
      </c>
      <c r="G26" s="39">
        <v>39</v>
      </c>
      <c r="J26" s="22">
        <v>21</v>
      </c>
      <c r="K26" s="22" t="s">
        <v>161</v>
      </c>
      <c r="L26" s="22" t="s">
        <v>122</v>
      </c>
      <c r="M26" s="23">
        <v>36667</v>
      </c>
      <c r="N26" s="22">
        <v>24</v>
      </c>
      <c r="O26" s="22">
        <v>96</v>
      </c>
    </row>
    <row r="27" spans="1:15" x14ac:dyDescent="0.25">
      <c r="A27" s="21"/>
      <c r="B27" s="37">
        <v>21</v>
      </c>
      <c r="C27" s="22" t="s">
        <v>160</v>
      </c>
      <c r="D27" s="22" t="s">
        <v>119</v>
      </c>
      <c r="E27" s="23">
        <v>36819</v>
      </c>
      <c r="F27" s="22">
        <v>25</v>
      </c>
      <c r="G27" s="39">
        <v>36</v>
      </c>
      <c r="J27" s="22">
        <v>22</v>
      </c>
      <c r="K27" s="22" t="s">
        <v>163</v>
      </c>
      <c r="L27" s="22" t="s">
        <v>119</v>
      </c>
      <c r="M27" s="23">
        <v>36066</v>
      </c>
      <c r="N27" s="22">
        <v>24</v>
      </c>
      <c r="O27" s="22">
        <v>39</v>
      </c>
    </row>
    <row r="28" spans="1:15" x14ac:dyDescent="0.25">
      <c r="A28" s="21"/>
      <c r="B28" s="37">
        <v>22</v>
      </c>
      <c r="C28" s="22" t="s">
        <v>162</v>
      </c>
      <c r="D28" s="22" t="s">
        <v>122</v>
      </c>
      <c r="E28" s="23">
        <v>35887</v>
      </c>
      <c r="F28" s="22">
        <v>23</v>
      </c>
      <c r="G28" s="39">
        <v>42</v>
      </c>
      <c r="J28" s="22">
        <v>23</v>
      </c>
      <c r="K28" s="22" t="s">
        <v>165</v>
      </c>
      <c r="L28" s="22" t="s">
        <v>122</v>
      </c>
      <c r="M28" s="23">
        <v>36222</v>
      </c>
      <c r="N28" s="22">
        <v>27</v>
      </c>
      <c r="O28" s="22">
        <v>69</v>
      </c>
    </row>
    <row r="29" spans="1:15" x14ac:dyDescent="0.25">
      <c r="A29" s="21"/>
      <c r="B29" s="37">
        <v>23</v>
      </c>
      <c r="C29" s="22" t="s">
        <v>164</v>
      </c>
      <c r="D29" s="22" t="s">
        <v>122</v>
      </c>
      <c r="E29" s="23">
        <v>36379</v>
      </c>
      <c r="F29" s="22">
        <v>20</v>
      </c>
      <c r="G29" s="39">
        <v>74</v>
      </c>
      <c r="J29" s="22">
        <v>24</v>
      </c>
      <c r="K29" s="22" t="s">
        <v>167</v>
      </c>
      <c r="L29" s="22" t="s">
        <v>119</v>
      </c>
      <c r="M29" s="23">
        <v>36717</v>
      </c>
      <c r="N29" s="22">
        <v>20</v>
      </c>
      <c r="O29" s="22">
        <v>34</v>
      </c>
    </row>
    <row r="30" spans="1:15" x14ac:dyDescent="0.25">
      <c r="A30" s="21"/>
      <c r="B30" s="37">
        <v>24</v>
      </c>
      <c r="C30" s="22" t="s">
        <v>166</v>
      </c>
      <c r="D30" s="22" t="s">
        <v>119</v>
      </c>
      <c r="E30" s="23">
        <v>36568</v>
      </c>
      <c r="F30" s="22">
        <v>23</v>
      </c>
      <c r="G30" s="39">
        <v>54</v>
      </c>
      <c r="J30" s="22">
        <v>25</v>
      </c>
      <c r="K30" s="22" t="s">
        <v>169</v>
      </c>
      <c r="L30" s="22" t="s">
        <v>122</v>
      </c>
      <c r="M30" s="23">
        <v>36154</v>
      </c>
      <c r="N30" s="22">
        <v>25</v>
      </c>
      <c r="O30" s="22">
        <v>55</v>
      </c>
    </row>
    <row r="31" spans="1:15" x14ac:dyDescent="0.25">
      <c r="A31" s="21"/>
      <c r="B31" s="37">
        <v>25</v>
      </c>
      <c r="C31" s="22" t="s">
        <v>168</v>
      </c>
      <c r="D31" s="22" t="s">
        <v>122</v>
      </c>
      <c r="E31" s="23">
        <v>36146</v>
      </c>
      <c r="F31" s="22">
        <v>26</v>
      </c>
      <c r="G31" s="39">
        <v>50</v>
      </c>
      <c r="J31" s="22">
        <v>26</v>
      </c>
      <c r="K31" s="22" t="s">
        <v>171</v>
      </c>
      <c r="L31" s="22" t="s">
        <v>119</v>
      </c>
      <c r="M31" s="23">
        <v>36341</v>
      </c>
      <c r="N31" s="22">
        <v>24</v>
      </c>
      <c r="O31" s="22">
        <v>25</v>
      </c>
    </row>
    <row r="32" spans="1:15" x14ac:dyDescent="0.25">
      <c r="A32" s="21"/>
      <c r="B32" s="37">
        <v>26</v>
      </c>
      <c r="C32" s="22" t="s">
        <v>170</v>
      </c>
      <c r="D32" s="22" t="s">
        <v>119</v>
      </c>
      <c r="E32" s="23">
        <v>36333</v>
      </c>
      <c r="F32" s="22">
        <v>25</v>
      </c>
      <c r="G32" s="39">
        <v>71</v>
      </c>
      <c r="J32" s="22">
        <v>27</v>
      </c>
      <c r="K32" s="22" t="s">
        <v>173</v>
      </c>
      <c r="L32" s="22" t="s">
        <v>122</v>
      </c>
      <c r="M32" s="23">
        <v>36561</v>
      </c>
      <c r="N32" s="22">
        <v>23</v>
      </c>
      <c r="O32" s="22">
        <v>35</v>
      </c>
    </row>
    <row r="33" spans="1:15" x14ac:dyDescent="0.25">
      <c r="A33" s="21"/>
      <c r="B33" s="37">
        <v>27</v>
      </c>
      <c r="C33" s="22" t="s">
        <v>172</v>
      </c>
      <c r="D33" s="22" t="s">
        <v>122</v>
      </c>
      <c r="E33" s="23">
        <v>36554</v>
      </c>
      <c r="F33" s="22">
        <v>23</v>
      </c>
      <c r="G33" s="39">
        <v>44</v>
      </c>
      <c r="J33" s="22">
        <v>28</v>
      </c>
      <c r="K33" s="22" t="s">
        <v>175</v>
      </c>
      <c r="L33" s="22" t="s">
        <v>119</v>
      </c>
      <c r="M33" s="23">
        <v>36086</v>
      </c>
      <c r="N33" s="22">
        <v>26</v>
      </c>
      <c r="O33" s="22">
        <v>97</v>
      </c>
    </row>
    <row r="34" spans="1:15" x14ac:dyDescent="0.25">
      <c r="A34" s="21"/>
      <c r="B34" s="37">
        <v>28</v>
      </c>
      <c r="C34" s="22" t="s">
        <v>174</v>
      </c>
      <c r="D34" s="22" t="s">
        <v>119</v>
      </c>
      <c r="E34" s="23">
        <v>36082</v>
      </c>
      <c r="F34" s="22">
        <v>25</v>
      </c>
      <c r="G34" s="39">
        <v>78</v>
      </c>
      <c r="J34" s="22">
        <v>29</v>
      </c>
      <c r="K34" s="22" t="s">
        <v>177</v>
      </c>
      <c r="L34" s="22" t="s">
        <v>122</v>
      </c>
      <c r="M34" s="23">
        <v>36273</v>
      </c>
      <c r="N34" s="22">
        <v>25</v>
      </c>
      <c r="O34" s="22">
        <v>25</v>
      </c>
    </row>
    <row r="35" spans="1:15" x14ac:dyDescent="0.25">
      <c r="A35" s="21"/>
      <c r="B35" s="37">
        <v>29</v>
      </c>
      <c r="C35" s="22" t="s">
        <v>176</v>
      </c>
      <c r="D35" s="22" t="s">
        <v>122</v>
      </c>
      <c r="E35" s="23">
        <v>36269</v>
      </c>
      <c r="F35" s="22">
        <v>22</v>
      </c>
      <c r="G35" s="39">
        <v>35</v>
      </c>
      <c r="J35" s="22">
        <v>30</v>
      </c>
      <c r="K35" s="22" t="s">
        <v>179</v>
      </c>
      <c r="L35" s="22" t="s">
        <v>119</v>
      </c>
      <c r="M35" s="23">
        <v>36799</v>
      </c>
      <c r="N35" s="22">
        <v>21</v>
      </c>
      <c r="O35" s="22">
        <v>43</v>
      </c>
    </row>
    <row r="36" spans="1:15" x14ac:dyDescent="0.25">
      <c r="A36" s="21"/>
      <c r="B36" s="37">
        <v>30</v>
      </c>
      <c r="C36" s="22" t="s">
        <v>178</v>
      </c>
      <c r="D36" s="22" t="s">
        <v>119</v>
      </c>
      <c r="E36" s="23">
        <v>36856</v>
      </c>
      <c r="F36" s="22">
        <v>21</v>
      </c>
      <c r="G36" s="39">
        <v>61</v>
      </c>
      <c r="J36" s="22">
        <v>31</v>
      </c>
      <c r="K36" s="22" t="s">
        <v>181</v>
      </c>
      <c r="L36" s="22" t="s">
        <v>122</v>
      </c>
      <c r="M36" s="23">
        <v>35879</v>
      </c>
      <c r="N36" s="22">
        <v>20</v>
      </c>
      <c r="O36" s="22">
        <v>4</v>
      </c>
    </row>
    <row r="37" spans="1:15" x14ac:dyDescent="0.25">
      <c r="A37" s="21"/>
      <c r="B37" s="37">
        <v>31</v>
      </c>
      <c r="C37" s="22" t="s">
        <v>180</v>
      </c>
      <c r="D37" s="22" t="s">
        <v>122</v>
      </c>
      <c r="E37" s="23">
        <v>35987</v>
      </c>
      <c r="F37" s="22">
        <v>23</v>
      </c>
      <c r="G37" s="39">
        <v>34</v>
      </c>
      <c r="J37" s="22">
        <v>32</v>
      </c>
      <c r="K37" s="22" t="s">
        <v>183</v>
      </c>
      <c r="L37" s="22" t="s">
        <v>119</v>
      </c>
      <c r="M37" s="23">
        <v>36371</v>
      </c>
      <c r="N37" s="22">
        <v>26</v>
      </c>
      <c r="O37" s="22">
        <v>24</v>
      </c>
    </row>
    <row r="38" spans="1:15" x14ac:dyDescent="0.25">
      <c r="A38" s="21"/>
      <c r="B38" s="37">
        <v>32</v>
      </c>
      <c r="C38" s="22" t="s">
        <v>182</v>
      </c>
      <c r="D38" s="22" t="s">
        <v>119</v>
      </c>
      <c r="E38" s="23">
        <v>36174</v>
      </c>
      <c r="F38" s="22">
        <v>26</v>
      </c>
      <c r="G38" s="39">
        <v>91</v>
      </c>
      <c r="J38" s="22">
        <v>33</v>
      </c>
      <c r="K38" s="22" t="s">
        <v>185</v>
      </c>
      <c r="L38" s="22" t="s">
        <v>122</v>
      </c>
      <c r="M38" s="23">
        <v>36560</v>
      </c>
      <c r="N38" s="22">
        <v>26</v>
      </c>
      <c r="O38" s="22">
        <v>18</v>
      </c>
    </row>
    <row r="39" spans="1:15" x14ac:dyDescent="0.25">
      <c r="A39" s="21"/>
      <c r="B39" s="37">
        <v>33</v>
      </c>
      <c r="C39" s="22" t="s">
        <v>184</v>
      </c>
      <c r="D39" s="22" t="s">
        <v>122</v>
      </c>
      <c r="E39" s="23">
        <v>36667</v>
      </c>
      <c r="F39" s="22">
        <v>20</v>
      </c>
      <c r="G39" s="39">
        <v>89</v>
      </c>
      <c r="J39" s="22">
        <v>34</v>
      </c>
      <c r="K39" s="22" t="s">
        <v>187</v>
      </c>
      <c r="L39" s="22" t="s">
        <v>119</v>
      </c>
      <c r="M39" s="23">
        <v>36057</v>
      </c>
      <c r="N39" s="22">
        <v>27</v>
      </c>
      <c r="O39" s="22">
        <v>43</v>
      </c>
    </row>
    <row r="40" spans="1:15" x14ac:dyDescent="0.25">
      <c r="A40" s="21"/>
      <c r="B40" s="37">
        <v>34</v>
      </c>
      <c r="C40" s="22" t="s">
        <v>186</v>
      </c>
      <c r="D40" s="22" t="s">
        <v>119</v>
      </c>
      <c r="E40" s="23">
        <v>36066</v>
      </c>
      <c r="F40" s="22">
        <v>24</v>
      </c>
      <c r="G40" s="39">
        <v>89</v>
      </c>
      <c r="J40" s="22">
        <v>35</v>
      </c>
      <c r="K40" s="22" t="s">
        <v>189</v>
      </c>
      <c r="L40" s="22" t="s">
        <v>122</v>
      </c>
      <c r="M40" s="23">
        <v>36180</v>
      </c>
      <c r="N40" s="22">
        <v>20</v>
      </c>
      <c r="O40" s="22">
        <v>81</v>
      </c>
    </row>
    <row r="41" spans="1:15" x14ac:dyDescent="0.25">
      <c r="A41" s="21"/>
      <c r="B41" s="37">
        <v>35</v>
      </c>
      <c r="C41" s="22" t="s">
        <v>188</v>
      </c>
      <c r="D41" s="22" t="s">
        <v>122</v>
      </c>
      <c r="E41" s="23">
        <v>36222</v>
      </c>
      <c r="F41" s="22">
        <v>26</v>
      </c>
      <c r="G41" s="39">
        <v>75</v>
      </c>
      <c r="J41" s="22">
        <v>36</v>
      </c>
      <c r="K41" s="22" t="s">
        <v>191</v>
      </c>
      <c r="L41" s="22" t="s">
        <v>119</v>
      </c>
      <c r="M41" s="23">
        <v>36673</v>
      </c>
      <c r="N41" s="22">
        <v>18</v>
      </c>
      <c r="O41" s="22">
        <v>38</v>
      </c>
    </row>
    <row r="42" spans="1:15" x14ac:dyDescent="0.25">
      <c r="A42" s="21"/>
      <c r="B42" s="37">
        <v>36</v>
      </c>
      <c r="C42" s="22" t="s">
        <v>190</v>
      </c>
      <c r="D42" s="22" t="s">
        <v>119</v>
      </c>
      <c r="E42" s="23">
        <v>36717</v>
      </c>
      <c r="F42" s="22">
        <v>22</v>
      </c>
      <c r="G42" s="39">
        <v>77</v>
      </c>
      <c r="J42" s="22">
        <v>37</v>
      </c>
      <c r="K42" s="22" t="s">
        <v>193</v>
      </c>
      <c r="L42" s="22" t="s">
        <v>122</v>
      </c>
      <c r="M42" s="23">
        <v>36109</v>
      </c>
      <c r="N42" s="22">
        <v>20</v>
      </c>
      <c r="O42" s="22">
        <v>53</v>
      </c>
    </row>
    <row r="43" spans="1:15" x14ac:dyDescent="0.25">
      <c r="A43" s="21"/>
      <c r="B43" s="37">
        <v>37</v>
      </c>
      <c r="C43" s="22" t="s">
        <v>192</v>
      </c>
      <c r="D43" s="22" t="s">
        <v>122</v>
      </c>
      <c r="E43" s="23">
        <v>36154</v>
      </c>
      <c r="F43" s="22">
        <v>24</v>
      </c>
      <c r="G43" s="39">
        <v>69</v>
      </c>
      <c r="J43" s="22">
        <v>38</v>
      </c>
      <c r="K43" s="22" t="s">
        <v>195</v>
      </c>
      <c r="L43" s="22" t="s">
        <v>119</v>
      </c>
      <c r="M43" s="23">
        <v>36295</v>
      </c>
      <c r="N43" s="22">
        <v>26</v>
      </c>
      <c r="O43" s="22">
        <v>72</v>
      </c>
    </row>
    <row r="44" spans="1:15" x14ac:dyDescent="0.25">
      <c r="A44" s="21"/>
      <c r="B44" s="37">
        <v>38</v>
      </c>
      <c r="C44" s="22" t="s">
        <v>194</v>
      </c>
      <c r="D44" s="22" t="s">
        <v>119</v>
      </c>
      <c r="E44" s="23">
        <v>36341</v>
      </c>
      <c r="F44" s="22">
        <v>25</v>
      </c>
      <c r="G44" s="39">
        <v>99</v>
      </c>
      <c r="J44" s="22">
        <v>39</v>
      </c>
      <c r="K44" s="22" t="s">
        <v>197</v>
      </c>
      <c r="L44" s="22" t="s">
        <v>122</v>
      </c>
      <c r="M44" s="23">
        <v>36821</v>
      </c>
      <c r="N44" s="22">
        <v>22</v>
      </c>
      <c r="O44" s="22">
        <v>31</v>
      </c>
    </row>
    <row r="45" spans="1:15" x14ac:dyDescent="0.25">
      <c r="A45" s="21"/>
      <c r="B45" s="37">
        <v>39</v>
      </c>
      <c r="C45" s="22" t="s">
        <v>196</v>
      </c>
      <c r="D45" s="22" t="s">
        <v>122</v>
      </c>
      <c r="E45" s="23">
        <v>36561</v>
      </c>
      <c r="F45" s="22">
        <v>26</v>
      </c>
      <c r="G45" s="39">
        <v>51</v>
      </c>
      <c r="J45" s="22">
        <v>40</v>
      </c>
      <c r="K45" s="22" t="s">
        <v>199</v>
      </c>
      <c r="L45" s="22" t="s">
        <v>119</v>
      </c>
      <c r="M45" s="23">
        <v>35890</v>
      </c>
      <c r="N45" s="22">
        <v>25</v>
      </c>
      <c r="O45" s="22">
        <v>23</v>
      </c>
    </row>
    <row r="46" spans="1:15" x14ac:dyDescent="0.25">
      <c r="A46" s="21"/>
      <c r="B46" s="37">
        <v>40</v>
      </c>
      <c r="C46" s="22" t="s">
        <v>198</v>
      </c>
      <c r="D46" s="22" t="s">
        <v>119</v>
      </c>
      <c r="E46" s="23">
        <v>36086</v>
      </c>
      <c r="F46" s="22">
        <v>23</v>
      </c>
      <c r="G46" s="39">
        <v>94</v>
      </c>
      <c r="J46" s="22">
        <v>41</v>
      </c>
      <c r="K46" s="22" t="s">
        <v>201</v>
      </c>
      <c r="L46" s="22" t="s">
        <v>122</v>
      </c>
      <c r="M46" s="23">
        <v>36382</v>
      </c>
      <c r="N46" s="22">
        <v>25</v>
      </c>
      <c r="O46" s="22">
        <v>37</v>
      </c>
    </row>
    <row r="47" spans="1:15" x14ac:dyDescent="0.25">
      <c r="A47" s="21"/>
      <c r="B47" s="37">
        <v>41</v>
      </c>
      <c r="C47" s="22" t="s">
        <v>200</v>
      </c>
      <c r="D47" s="22" t="s">
        <v>122</v>
      </c>
      <c r="E47" s="23">
        <v>36273</v>
      </c>
      <c r="F47" s="22">
        <v>25</v>
      </c>
      <c r="G47" s="39">
        <v>73</v>
      </c>
      <c r="J47" s="22">
        <v>42</v>
      </c>
      <c r="K47" s="22" t="s">
        <v>203</v>
      </c>
      <c r="L47" s="22" t="s">
        <v>122</v>
      </c>
      <c r="M47" s="23">
        <v>36571</v>
      </c>
      <c r="N47" s="22">
        <v>21</v>
      </c>
      <c r="O47" s="22">
        <v>51</v>
      </c>
    </row>
    <row r="48" spans="1:15" x14ac:dyDescent="0.25">
      <c r="A48" s="21"/>
      <c r="B48" s="37">
        <v>42</v>
      </c>
      <c r="C48" s="22" t="s">
        <v>202</v>
      </c>
      <c r="D48" s="22" t="s">
        <v>122</v>
      </c>
      <c r="E48" s="23">
        <v>36799</v>
      </c>
      <c r="F48" s="22">
        <v>25</v>
      </c>
      <c r="G48" s="39">
        <v>70</v>
      </c>
      <c r="J48" s="22">
        <v>43</v>
      </c>
      <c r="K48" s="22" t="s">
        <v>205</v>
      </c>
      <c r="L48" s="22" t="s">
        <v>119</v>
      </c>
      <c r="M48" s="23">
        <v>36149</v>
      </c>
      <c r="N48" s="22">
        <v>26</v>
      </c>
      <c r="O48" s="22">
        <v>95</v>
      </c>
    </row>
    <row r="49" spans="1:15" x14ac:dyDescent="0.25">
      <c r="A49" s="21"/>
      <c r="B49" s="37">
        <v>43</v>
      </c>
      <c r="C49" s="22" t="s">
        <v>204</v>
      </c>
      <c r="D49" s="22" t="s">
        <v>119</v>
      </c>
      <c r="E49" s="23">
        <v>35879</v>
      </c>
      <c r="F49" s="22">
        <v>25</v>
      </c>
      <c r="G49" s="39">
        <v>53</v>
      </c>
      <c r="J49" s="22">
        <v>44</v>
      </c>
      <c r="K49" s="22" t="s">
        <v>207</v>
      </c>
      <c r="L49" s="22" t="s">
        <v>122</v>
      </c>
      <c r="M49" s="23">
        <v>36336</v>
      </c>
      <c r="N49" s="22">
        <v>20</v>
      </c>
      <c r="O49" s="22">
        <v>53</v>
      </c>
    </row>
    <row r="50" spans="1:15" x14ac:dyDescent="0.25">
      <c r="A50" s="21"/>
      <c r="B50" s="37">
        <v>44</v>
      </c>
      <c r="C50" s="22" t="s">
        <v>206</v>
      </c>
      <c r="D50" s="22" t="s">
        <v>122</v>
      </c>
      <c r="E50" s="23">
        <v>36371</v>
      </c>
      <c r="F50" s="22">
        <v>20</v>
      </c>
      <c r="G50" s="39">
        <v>52</v>
      </c>
      <c r="J50" s="22">
        <v>45</v>
      </c>
      <c r="K50" s="22" t="s">
        <v>209</v>
      </c>
      <c r="L50" s="22" t="s">
        <v>119</v>
      </c>
      <c r="M50" s="23">
        <v>36554</v>
      </c>
      <c r="N50" s="22">
        <v>24</v>
      </c>
      <c r="O50" s="22">
        <v>54</v>
      </c>
    </row>
    <row r="51" spans="1:15" x14ac:dyDescent="0.25">
      <c r="A51" s="21"/>
      <c r="B51" s="37">
        <v>45</v>
      </c>
      <c r="C51" s="22" t="s">
        <v>208</v>
      </c>
      <c r="D51" s="22" t="s">
        <v>119</v>
      </c>
      <c r="E51" s="23">
        <v>36560</v>
      </c>
      <c r="F51" s="22">
        <v>26</v>
      </c>
      <c r="G51" s="39">
        <v>32</v>
      </c>
      <c r="J51" s="22">
        <v>46</v>
      </c>
      <c r="K51" s="22" t="s">
        <v>211</v>
      </c>
      <c r="L51" s="22" t="s">
        <v>122</v>
      </c>
      <c r="M51" s="23">
        <v>36052</v>
      </c>
      <c r="N51" s="22">
        <v>23</v>
      </c>
      <c r="O51" s="22">
        <v>92</v>
      </c>
    </row>
    <row r="52" spans="1:15" x14ac:dyDescent="0.25">
      <c r="A52" s="21"/>
      <c r="B52" s="37">
        <v>46</v>
      </c>
      <c r="C52" s="22" t="s">
        <v>210</v>
      </c>
      <c r="D52" s="22" t="s">
        <v>122</v>
      </c>
      <c r="E52" s="23">
        <v>36057</v>
      </c>
      <c r="F52" s="22">
        <v>26</v>
      </c>
      <c r="G52" s="39">
        <v>32</v>
      </c>
      <c r="J52" s="22">
        <v>47</v>
      </c>
      <c r="K52" s="22" t="s">
        <v>213</v>
      </c>
      <c r="L52" s="22" t="s">
        <v>119</v>
      </c>
      <c r="M52" s="23">
        <v>36238</v>
      </c>
      <c r="N52" s="22">
        <v>27</v>
      </c>
      <c r="O52" s="22">
        <v>89</v>
      </c>
    </row>
    <row r="53" spans="1:15" x14ac:dyDescent="0.25">
      <c r="A53" s="21"/>
      <c r="B53" s="37">
        <v>47</v>
      </c>
      <c r="C53" s="22" t="s">
        <v>212</v>
      </c>
      <c r="D53" s="22" t="s">
        <v>119</v>
      </c>
      <c r="E53" s="23">
        <v>36180</v>
      </c>
      <c r="F53" s="22">
        <v>21</v>
      </c>
      <c r="G53" s="39">
        <v>38</v>
      </c>
      <c r="J53" s="22">
        <v>48</v>
      </c>
      <c r="K53" s="22" t="s">
        <v>215</v>
      </c>
      <c r="L53" s="22" t="s">
        <v>122</v>
      </c>
      <c r="M53" s="23">
        <v>36733</v>
      </c>
      <c r="N53" s="22">
        <v>22</v>
      </c>
      <c r="O53" s="22">
        <v>57</v>
      </c>
    </row>
    <row r="54" spans="1:15" x14ac:dyDescent="0.25">
      <c r="A54" s="21"/>
      <c r="B54" s="37">
        <v>48</v>
      </c>
      <c r="C54" s="22" t="s">
        <v>214</v>
      </c>
      <c r="D54" s="22" t="s">
        <v>122</v>
      </c>
      <c r="E54" s="23">
        <v>36673</v>
      </c>
      <c r="F54" s="22">
        <v>23</v>
      </c>
      <c r="G54" s="39">
        <v>71</v>
      </c>
      <c r="J54" s="22">
        <v>49</v>
      </c>
      <c r="K54" s="22" t="s">
        <v>217</v>
      </c>
      <c r="L54" s="22" t="s">
        <v>119</v>
      </c>
      <c r="M54" s="23">
        <v>36139</v>
      </c>
      <c r="N54" s="22">
        <v>25</v>
      </c>
      <c r="O54" s="22">
        <v>66</v>
      </c>
    </row>
    <row r="55" spans="1:15" x14ac:dyDescent="0.25">
      <c r="A55" s="21"/>
      <c r="B55" s="37">
        <v>49</v>
      </c>
      <c r="C55" s="22" t="s">
        <v>216</v>
      </c>
      <c r="D55" s="22" t="s">
        <v>119</v>
      </c>
      <c r="E55" s="23">
        <v>36109</v>
      </c>
      <c r="F55" s="22">
        <v>25</v>
      </c>
      <c r="G55" s="39">
        <v>50</v>
      </c>
      <c r="J55" s="22">
        <v>50</v>
      </c>
      <c r="K55" s="22" t="s">
        <v>219</v>
      </c>
      <c r="L55" s="22" t="s">
        <v>122</v>
      </c>
      <c r="M55" s="23">
        <v>36316</v>
      </c>
      <c r="N55" s="22">
        <v>20</v>
      </c>
      <c r="O55" s="22">
        <v>34</v>
      </c>
    </row>
    <row r="56" spans="1:15" x14ac:dyDescent="0.25">
      <c r="A56" s="19"/>
      <c r="B56" s="43">
        <v>50</v>
      </c>
      <c r="C56" s="44" t="s">
        <v>218</v>
      </c>
      <c r="D56" s="44" t="s">
        <v>122</v>
      </c>
      <c r="E56" s="45">
        <v>36295</v>
      </c>
      <c r="F56" s="44">
        <v>20</v>
      </c>
      <c r="G56" s="46">
        <v>94</v>
      </c>
    </row>
    <row r="57" spans="1:15" x14ac:dyDescent="0.25">
      <c r="A57" s="19"/>
    </row>
    <row r="58" spans="1:15" x14ac:dyDescent="0.25">
      <c r="A58" s="19"/>
    </row>
    <row r="59" spans="1:15" x14ac:dyDescent="0.25">
      <c r="A59" s="19"/>
    </row>
    <row r="60" spans="1:15" x14ac:dyDescent="0.25">
      <c r="A60" s="19"/>
    </row>
    <row r="61" spans="1:15" x14ac:dyDescent="0.25">
      <c r="A61" s="19"/>
    </row>
    <row r="62" spans="1:15" x14ac:dyDescent="0.25">
      <c r="A62" s="19"/>
    </row>
    <row r="63" spans="1:15" x14ac:dyDescent="0.25">
      <c r="A63" s="19"/>
    </row>
    <row r="64" spans="1:15"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row r="197" spans="1:1" x14ac:dyDescent="0.25">
      <c r="A197" s="19"/>
    </row>
    <row r="198" spans="1:1" x14ac:dyDescent="0.25">
      <c r="A198" s="19"/>
    </row>
    <row r="199" spans="1:1" x14ac:dyDescent="0.25">
      <c r="A199" s="19"/>
    </row>
    <row r="200" spans="1:1" x14ac:dyDescent="0.25">
      <c r="A200" s="19"/>
    </row>
    <row r="201" spans="1:1" x14ac:dyDescent="0.25">
      <c r="A201" s="19"/>
    </row>
    <row r="202" spans="1:1" x14ac:dyDescent="0.25">
      <c r="A202" s="19"/>
    </row>
    <row r="203" spans="1:1" x14ac:dyDescent="0.25">
      <c r="A203" s="19"/>
    </row>
    <row r="204" spans="1:1" x14ac:dyDescent="0.25">
      <c r="A204" s="19"/>
    </row>
    <row r="205" spans="1:1" x14ac:dyDescent="0.25">
      <c r="A205" s="19"/>
    </row>
    <row r="206" spans="1:1" x14ac:dyDescent="0.25">
      <c r="A206" s="19"/>
    </row>
    <row r="207" spans="1:1" x14ac:dyDescent="0.25">
      <c r="A207" s="19"/>
    </row>
    <row r="208" spans="1:1" x14ac:dyDescent="0.25">
      <c r="A208" s="19"/>
    </row>
    <row r="209" spans="1:1" x14ac:dyDescent="0.25">
      <c r="A209" s="19"/>
    </row>
    <row r="210" spans="1:1" x14ac:dyDescent="0.25">
      <c r="A210" s="19"/>
    </row>
    <row r="211" spans="1:1" x14ac:dyDescent="0.25">
      <c r="A211" s="19"/>
    </row>
    <row r="212" spans="1:1" x14ac:dyDescent="0.25">
      <c r="A212" s="19"/>
    </row>
    <row r="213" spans="1:1" x14ac:dyDescent="0.25">
      <c r="A213" s="19"/>
    </row>
    <row r="214" spans="1:1" x14ac:dyDescent="0.25">
      <c r="A214" s="19"/>
    </row>
    <row r="215" spans="1:1" x14ac:dyDescent="0.25">
      <c r="A215" s="19"/>
    </row>
    <row r="216" spans="1:1" x14ac:dyDescent="0.25">
      <c r="A216" s="19"/>
    </row>
    <row r="217" spans="1:1" x14ac:dyDescent="0.25">
      <c r="A217" s="19"/>
    </row>
    <row r="218" spans="1:1" x14ac:dyDescent="0.25">
      <c r="A218" s="19"/>
    </row>
    <row r="219" spans="1:1" x14ac:dyDescent="0.25">
      <c r="A219" s="19"/>
    </row>
    <row r="220" spans="1:1" x14ac:dyDescent="0.25">
      <c r="A220" s="19"/>
    </row>
    <row r="221" spans="1:1" x14ac:dyDescent="0.25">
      <c r="A221" s="19"/>
    </row>
    <row r="222" spans="1:1" x14ac:dyDescent="0.25">
      <c r="A222" s="19"/>
    </row>
    <row r="223" spans="1:1" x14ac:dyDescent="0.25">
      <c r="A223" s="19"/>
    </row>
    <row r="224" spans="1:1" x14ac:dyDescent="0.25">
      <c r="A224" s="19"/>
    </row>
    <row r="225" spans="1:1" x14ac:dyDescent="0.25">
      <c r="A225" s="19"/>
    </row>
    <row r="226" spans="1:1" x14ac:dyDescent="0.25">
      <c r="A226" s="19"/>
    </row>
    <row r="227" spans="1:1" x14ac:dyDescent="0.25">
      <c r="A227" s="19"/>
    </row>
    <row r="228" spans="1:1" x14ac:dyDescent="0.25">
      <c r="A228" s="19"/>
    </row>
    <row r="229" spans="1:1" x14ac:dyDescent="0.25">
      <c r="A229" s="19"/>
    </row>
    <row r="230" spans="1:1" x14ac:dyDescent="0.25">
      <c r="A230" s="19"/>
    </row>
    <row r="231" spans="1:1" x14ac:dyDescent="0.25">
      <c r="A231" s="19"/>
    </row>
    <row r="232" spans="1:1" x14ac:dyDescent="0.25">
      <c r="A232" s="19"/>
    </row>
    <row r="233" spans="1:1" x14ac:dyDescent="0.25">
      <c r="A233" s="19"/>
    </row>
    <row r="234" spans="1:1" x14ac:dyDescent="0.25">
      <c r="A234" s="19"/>
    </row>
    <row r="235" spans="1:1" x14ac:dyDescent="0.25">
      <c r="A235" s="19"/>
    </row>
    <row r="236" spans="1:1" x14ac:dyDescent="0.25">
      <c r="A236" s="19"/>
    </row>
    <row r="237" spans="1:1" x14ac:dyDescent="0.25">
      <c r="A237" s="19"/>
    </row>
    <row r="238" spans="1:1" x14ac:dyDescent="0.25">
      <c r="A238" s="19"/>
    </row>
    <row r="239" spans="1:1" x14ac:dyDescent="0.25">
      <c r="A239" s="19"/>
    </row>
    <row r="240" spans="1:1" x14ac:dyDescent="0.25">
      <c r="A240" s="19"/>
    </row>
    <row r="241" spans="1:1" x14ac:dyDescent="0.25">
      <c r="A241" s="19"/>
    </row>
    <row r="242" spans="1:1" x14ac:dyDescent="0.25">
      <c r="A242" s="19"/>
    </row>
    <row r="243" spans="1:1" x14ac:dyDescent="0.25">
      <c r="A243" s="19"/>
    </row>
    <row r="244" spans="1:1" x14ac:dyDescent="0.25">
      <c r="A244" s="19"/>
    </row>
    <row r="245" spans="1:1" x14ac:dyDescent="0.25">
      <c r="A245" s="19"/>
    </row>
    <row r="246" spans="1:1" x14ac:dyDescent="0.25">
      <c r="A246" s="19"/>
    </row>
    <row r="247" spans="1:1" x14ac:dyDescent="0.25">
      <c r="A247" s="19"/>
    </row>
    <row r="248" spans="1:1" x14ac:dyDescent="0.25">
      <c r="A248" s="19"/>
    </row>
    <row r="249" spans="1:1" x14ac:dyDescent="0.25">
      <c r="A249" s="19"/>
    </row>
    <row r="250" spans="1:1" x14ac:dyDescent="0.25">
      <c r="A250" s="19"/>
    </row>
    <row r="251" spans="1:1" x14ac:dyDescent="0.25">
      <c r="A251" s="19"/>
    </row>
    <row r="252" spans="1:1" x14ac:dyDescent="0.25">
      <c r="A252" s="19"/>
    </row>
    <row r="253" spans="1:1" x14ac:dyDescent="0.25">
      <c r="A253" s="19"/>
    </row>
    <row r="254" spans="1:1" x14ac:dyDescent="0.25">
      <c r="A254" s="19"/>
    </row>
    <row r="255" spans="1:1" x14ac:dyDescent="0.25">
      <c r="A255" s="19"/>
    </row>
    <row r="256" spans="1:1" x14ac:dyDescent="0.25">
      <c r="A256" s="19"/>
    </row>
    <row r="257" spans="1:1" x14ac:dyDescent="0.25">
      <c r="A257" s="19"/>
    </row>
    <row r="258" spans="1:1" x14ac:dyDescent="0.25">
      <c r="A258" s="19"/>
    </row>
    <row r="259" spans="1:1" x14ac:dyDescent="0.25">
      <c r="A259" s="19"/>
    </row>
    <row r="260" spans="1:1" x14ac:dyDescent="0.25">
      <c r="A260" s="19"/>
    </row>
    <row r="261" spans="1:1" x14ac:dyDescent="0.25">
      <c r="A261" s="19"/>
    </row>
    <row r="262" spans="1:1" x14ac:dyDescent="0.25">
      <c r="A262" s="19"/>
    </row>
    <row r="263" spans="1:1" x14ac:dyDescent="0.25">
      <c r="A263" s="19"/>
    </row>
    <row r="264" spans="1:1" x14ac:dyDescent="0.25">
      <c r="A264" s="19"/>
    </row>
    <row r="265" spans="1:1" x14ac:dyDescent="0.25">
      <c r="A265" s="19"/>
    </row>
    <row r="266" spans="1:1" x14ac:dyDescent="0.25">
      <c r="A266" s="19"/>
    </row>
    <row r="267" spans="1:1" x14ac:dyDescent="0.25">
      <c r="A267" s="19"/>
    </row>
    <row r="268" spans="1:1" x14ac:dyDescent="0.25">
      <c r="A268" s="19"/>
    </row>
    <row r="269" spans="1:1" x14ac:dyDescent="0.25">
      <c r="A269" s="19"/>
    </row>
    <row r="270" spans="1:1" x14ac:dyDescent="0.25">
      <c r="A270" s="19"/>
    </row>
    <row r="271" spans="1:1" x14ac:dyDescent="0.25">
      <c r="A271" s="19"/>
    </row>
    <row r="272" spans="1:1" x14ac:dyDescent="0.25">
      <c r="A272" s="19"/>
    </row>
    <row r="273" spans="1:1" x14ac:dyDescent="0.25">
      <c r="A273" s="19"/>
    </row>
    <row r="274" spans="1:1" x14ac:dyDescent="0.25">
      <c r="A274" s="19"/>
    </row>
    <row r="275" spans="1:1" x14ac:dyDescent="0.25">
      <c r="A275" s="19"/>
    </row>
    <row r="276" spans="1:1" x14ac:dyDescent="0.25">
      <c r="A276" s="19"/>
    </row>
    <row r="277" spans="1:1" x14ac:dyDescent="0.25">
      <c r="A277" s="19"/>
    </row>
    <row r="278" spans="1:1" x14ac:dyDescent="0.25">
      <c r="A278" s="19"/>
    </row>
    <row r="279" spans="1:1" x14ac:dyDescent="0.25">
      <c r="A279" s="19"/>
    </row>
    <row r="280" spans="1:1" x14ac:dyDescent="0.25">
      <c r="A280" s="19"/>
    </row>
    <row r="281" spans="1:1" x14ac:dyDescent="0.25">
      <c r="A281" s="19"/>
    </row>
    <row r="282" spans="1:1" x14ac:dyDescent="0.25">
      <c r="A282" s="19"/>
    </row>
    <row r="283" spans="1:1" x14ac:dyDescent="0.25">
      <c r="A283" s="19"/>
    </row>
    <row r="284" spans="1:1" x14ac:dyDescent="0.25">
      <c r="A284" s="19"/>
    </row>
    <row r="285" spans="1:1" x14ac:dyDescent="0.25">
      <c r="A285" s="19"/>
    </row>
    <row r="286" spans="1:1" x14ac:dyDescent="0.25">
      <c r="A286" s="19"/>
    </row>
    <row r="287" spans="1:1" x14ac:dyDescent="0.25">
      <c r="A287" s="19"/>
    </row>
    <row r="288" spans="1:1" x14ac:dyDescent="0.25">
      <c r="A288" s="19"/>
    </row>
    <row r="289" spans="1:1" x14ac:dyDescent="0.25">
      <c r="A289" s="19"/>
    </row>
    <row r="290" spans="1:1" x14ac:dyDescent="0.25">
      <c r="A290" s="19"/>
    </row>
    <row r="291" spans="1:1" x14ac:dyDescent="0.25">
      <c r="A291" s="19"/>
    </row>
    <row r="292" spans="1:1" x14ac:dyDescent="0.25">
      <c r="A292" s="19"/>
    </row>
    <row r="293" spans="1:1" x14ac:dyDescent="0.25">
      <c r="A293" s="19"/>
    </row>
    <row r="294" spans="1:1" x14ac:dyDescent="0.25">
      <c r="A294" s="19"/>
    </row>
    <row r="295" spans="1:1" x14ac:dyDescent="0.25">
      <c r="A295" s="19"/>
    </row>
    <row r="296" spans="1:1" x14ac:dyDescent="0.25">
      <c r="A296" s="19"/>
    </row>
    <row r="297" spans="1:1" x14ac:dyDescent="0.25">
      <c r="A297" s="19"/>
    </row>
    <row r="298" spans="1:1" x14ac:dyDescent="0.25">
      <c r="A298" s="19"/>
    </row>
    <row r="299" spans="1:1" x14ac:dyDescent="0.25">
      <c r="A299" s="19"/>
    </row>
    <row r="300" spans="1:1" x14ac:dyDescent="0.25">
      <c r="A300" s="19"/>
    </row>
    <row r="301" spans="1:1" x14ac:dyDescent="0.25">
      <c r="A301" s="19"/>
    </row>
    <row r="302" spans="1:1" x14ac:dyDescent="0.25">
      <c r="A302" s="19"/>
    </row>
    <row r="303" spans="1:1" x14ac:dyDescent="0.25">
      <c r="A303" s="19"/>
    </row>
    <row r="304" spans="1:1" x14ac:dyDescent="0.25">
      <c r="A304" s="19"/>
    </row>
    <row r="305" spans="1:1" x14ac:dyDescent="0.25">
      <c r="A305" s="19"/>
    </row>
    <row r="306" spans="1:1" x14ac:dyDescent="0.25">
      <c r="A306" s="19"/>
    </row>
    <row r="307" spans="1:1" x14ac:dyDescent="0.25">
      <c r="A307" s="19"/>
    </row>
    <row r="308" spans="1:1" x14ac:dyDescent="0.25">
      <c r="A308" s="19"/>
    </row>
    <row r="309" spans="1:1" x14ac:dyDescent="0.25">
      <c r="A309" s="19"/>
    </row>
    <row r="310" spans="1:1" x14ac:dyDescent="0.25">
      <c r="A310" s="19"/>
    </row>
    <row r="311" spans="1:1" x14ac:dyDescent="0.25">
      <c r="A311" s="19"/>
    </row>
    <row r="312" spans="1:1" x14ac:dyDescent="0.25">
      <c r="A312" s="19"/>
    </row>
    <row r="313" spans="1:1" x14ac:dyDescent="0.25">
      <c r="A313" s="19"/>
    </row>
    <row r="314" spans="1:1" x14ac:dyDescent="0.25">
      <c r="A314" s="19"/>
    </row>
    <row r="315" spans="1:1" x14ac:dyDescent="0.25">
      <c r="A315" s="19"/>
    </row>
    <row r="316" spans="1:1" x14ac:dyDescent="0.25">
      <c r="A316" s="19"/>
    </row>
    <row r="317" spans="1:1" x14ac:dyDescent="0.25">
      <c r="A317" s="19"/>
    </row>
    <row r="318" spans="1:1" x14ac:dyDescent="0.25">
      <c r="A318" s="19"/>
    </row>
    <row r="319" spans="1:1" x14ac:dyDescent="0.25">
      <c r="A319" s="19"/>
    </row>
    <row r="320" spans="1:1" x14ac:dyDescent="0.25">
      <c r="A320" s="19"/>
    </row>
    <row r="321" spans="1:1" x14ac:dyDescent="0.25">
      <c r="A321" s="19"/>
    </row>
    <row r="322" spans="1:1" x14ac:dyDescent="0.25">
      <c r="A322" s="19"/>
    </row>
    <row r="323" spans="1:1" x14ac:dyDescent="0.25">
      <c r="A323" s="19"/>
    </row>
    <row r="324" spans="1:1" x14ac:dyDescent="0.25">
      <c r="A324" s="19"/>
    </row>
    <row r="325" spans="1:1" x14ac:dyDescent="0.25">
      <c r="A325" s="19"/>
    </row>
    <row r="326" spans="1:1" x14ac:dyDescent="0.25">
      <c r="A326" s="19"/>
    </row>
    <row r="327" spans="1:1" x14ac:dyDescent="0.25">
      <c r="A327" s="19"/>
    </row>
    <row r="328" spans="1:1" x14ac:dyDescent="0.25">
      <c r="A328" s="19"/>
    </row>
    <row r="329" spans="1:1" x14ac:dyDescent="0.25">
      <c r="A329" s="19"/>
    </row>
    <row r="330" spans="1:1" x14ac:dyDescent="0.25">
      <c r="A330" s="19"/>
    </row>
    <row r="331" spans="1:1" x14ac:dyDescent="0.25">
      <c r="A331" s="19"/>
    </row>
    <row r="332" spans="1:1" x14ac:dyDescent="0.25">
      <c r="A332" s="19"/>
    </row>
    <row r="333" spans="1:1" x14ac:dyDescent="0.25">
      <c r="A333" s="19"/>
    </row>
    <row r="334" spans="1:1" x14ac:dyDescent="0.25">
      <c r="A334" s="19"/>
    </row>
    <row r="335" spans="1:1" x14ac:dyDescent="0.25">
      <c r="A335" s="19"/>
    </row>
    <row r="336" spans="1:1" x14ac:dyDescent="0.25">
      <c r="A336" s="19"/>
    </row>
    <row r="337" spans="1:1" x14ac:dyDescent="0.25">
      <c r="A337" s="19"/>
    </row>
    <row r="338" spans="1:1" x14ac:dyDescent="0.25">
      <c r="A338" s="19"/>
    </row>
    <row r="339" spans="1:1" x14ac:dyDescent="0.25">
      <c r="A339" s="19"/>
    </row>
    <row r="340" spans="1:1" x14ac:dyDescent="0.25">
      <c r="A340" s="19"/>
    </row>
    <row r="341" spans="1:1" x14ac:dyDescent="0.25">
      <c r="A341" s="19"/>
    </row>
    <row r="342" spans="1:1" x14ac:dyDescent="0.25">
      <c r="A342" s="19"/>
    </row>
    <row r="343" spans="1:1" x14ac:dyDescent="0.25">
      <c r="A343" s="19"/>
    </row>
    <row r="344" spans="1:1" x14ac:dyDescent="0.25">
      <c r="A344" s="19"/>
    </row>
    <row r="345" spans="1:1" x14ac:dyDescent="0.25">
      <c r="A345" s="19"/>
    </row>
    <row r="346" spans="1:1" x14ac:dyDescent="0.25">
      <c r="A346" s="19"/>
    </row>
    <row r="347" spans="1:1" x14ac:dyDescent="0.25">
      <c r="A347" s="19"/>
    </row>
    <row r="348" spans="1:1" x14ac:dyDescent="0.25">
      <c r="A348" s="19"/>
    </row>
    <row r="349" spans="1:1" x14ac:dyDescent="0.25">
      <c r="A349" s="19"/>
    </row>
    <row r="350" spans="1:1" x14ac:dyDescent="0.25">
      <c r="A350" s="19"/>
    </row>
    <row r="351" spans="1:1" x14ac:dyDescent="0.25">
      <c r="A351" s="19"/>
    </row>
    <row r="352" spans="1:1" x14ac:dyDescent="0.25">
      <c r="A352" s="19"/>
    </row>
    <row r="353" spans="1:1" x14ac:dyDescent="0.25">
      <c r="A353" s="19"/>
    </row>
    <row r="354" spans="1:1" x14ac:dyDescent="0.25">
      <c r="A354" s="19"/>
    </row>
    <row r="355" spans="1:1" x14ac:dyDescent="0.25">
      <c r="A355" s="19"/>
    </row>
    <row r="356" spans="1:1" x14ac:dyDescent="0.25">
      <c r="A356" s="19"/>
    </row>
    <row r="357" spans="1:1" x14ac:dyDescent="0.25">
      <c r="A357" s="19"/>
    </row>
    <row r="358" spans="1:1" x14ac:dyDescent="0.25">
      <c r="A358" s="19"/>
    </row>
    <row r="359" spans="1:1" x14ac:dyDescent="0.25">
      <c r="A359" s="19"/>
    </row>
    <row r="360" spans="1:1" x14ac:dyDescent="0.25">
      <c r="A360" s="19"/>
    </row>
    <row r="361" spans="1:1" x14ac:dyDescent="0.25">
      <c r="A361" s="19"/>
    </row>
    <row r="362" spans="1:1" x14ac:dyDescent="0.25">
      <c r="A362" s="19"/>
    </row>
    <row r="363" spans="1:1" x14ac:dyDescent="0.25">
      <c r="A363" s="19"/>
    </row>
    <row r="364" spans="1:1" x14ac:dyDescent="0.25">
      <c r="A364" s="19"/>
    </row>
    <row r="365" spans="1:1" x14ac:dyDescent="0.25">
      <c r="A365" s="19"/>
    </row>
    <row r="366" spans="1:1" x14ac:dyDescent="0.25">
      <c r="A366" s="19"/>
    </row>
    <row r="367" spans="1:1" x14ac:dyDescent="0.25">
      <c r="A367" s="19"/>
    </row>
    <row r="368" spans="1:1" x14ac:dyDescent="0.25">
      <c r="A368" s="19"/>
    </row>
    <row r="369" spans="1:1" x14ac:dyDescent="0.25">
      <c r="A369" s="19"/>
    </row>
    <row r="370" spans="1:1" x14ac:dyDescent="0.25">
      <c r="A370" s="19"/>
    </row>
    <row r="371" spans="1:1" x14ac:dyDescent="0.25">
      <c r="A371" s="19"/>
    </row>
    <row r="372" spans="1:1" x14ac:dyDescent="0.25">
      <c r="A372" s="19"/>
    </row>
    <row r="373" spans="1:1" x14ac:dyDescent="0.25">
      <c r="A373" s="19"/>
    </row>
    <row r="374" spans="1:1" x14ac:dyDescent="0.25">
      <c r="A374" s="19"/>
    </row>
    <row r="375" spans="1:1" x14ac:dyDescent="0.25">
      <c r="A375" s="19"/>
    </row>
    <row r="376" spans="1:1" x14ac:dyDescent="0.25">
      <c r="A376" s="19"/>
    </row>
    <row r="377" spans="1:1" x14ac:dyDescent="0.25">
      <c r="A377" s="19"/>
    </row>
    <row r="378" spans="1:1" x14ac:dyDescent="0.25">
      <c r="A378" s="19"/>
    </row>
    <row r="379" spans="1:1" x14ac:dyDescent="0.25">
      <c r="A379" s="19"/>
    </row>
    <row r="380" spans="1:1" x14ac:dyDescent="0.25">
      <c r="A380" s="19"/>
    </row>
    <row r="381" spans="1:1" x14ac:dyDescent="0.25">
      <c r="A381" s="19"/>
    </row>
    <row r="382" spans="1:1" x14ac:dyDescent="0.25">
      <c r="A382" s="19"/>
    </row>
    <row r="383" spans="1:1" x14ac:dyDescent="0.25">
      <c r="A383" s="19"/>
    </row>
    <row r="384" spans="1:1" x14ac:dyDescent="0.25">
      <c r="A384" s="19"/>
    </row>
    <row r="385" spans="1:1" x14ac:dyDescent="0.25">
      <c r="A385" s="19"/>
    </row>
    <row r="386" spans="1:1" x14ac:dyDescent="0.25">
      <c r="A386" s="19"/>
    </row>
    <row r="387" spans="1:1" x14ac:dyDescent="0.25">
      <c r="A387" s="19"/>
    </row>
    <row r="388" spans="1:1" x14ac:dyDescent="0.25">
      <c r="A388" s="19"/>
    </row>
    <row r="389" spans="1:1" x14ac:dyDescent="0.25">
      <c r="A389" s="19"/>
    </row>
    <row r="390" spans="1:1" x14ac:dyDescent="0.25">
      <c r="A390" s="19"/>
    </row>
    <row r="391" spans="1:1" x14ac:dyDescent="0.25">
      <c r="A391" s="19"/>
    </row>
    <row r="392" spans="1:1" x14ac:dyDescent="0.25">
      <c r="A392" s="19"/>
    </row>
    <row r="393" spans="1:1" x14ac:dyDescent="0.25">
      <c r="A393" s="19"/>
    </row>
    <row r="394" spans="1:1" x14ac:dyDescent="0.25">
      <c r="A394" s="19"/>
    </row>
    <row r="395" spans="1:1" x14ac:dyDescent="0.25">
      <c r="A395" s="19"/>
    </row>
    <row r="396" spans="1:1" x14ac:dyDescent="0.25">
      <c r="A396" s="19"/>
    </row>
    <row r="397" spans="1:1" x14ac:dyDescent="0.25">
      <c r="A397" s="19"/>
    </row>
    <row r="398" spans="1:1" x14ac:dyDescent="0.25">
      <c r="A398" s="19"/>
    </row>
    <row r="399" spans="1:1" x14ac:dyDescent="0.25">
      <c r="A399" s="19"/>
    </row>
    <row r="400" spans="1:1" x14ac:dyDescent="0.25">
      <c r="A400" s="19"/>
    </row>
    <row r="401" spans="1:1" x14ac:dyDescent="0.25">
      <c r="A401" s="19"/>
    </row>
    <row r="402" spans="1:1" x14ac:dyDescent="0.25">
      <c r="A402" s="19"/>
    </row>
    <row r="403" spans="1:1" x14ac:dyDescent="0.25">
      <c r="A403" s="19"/>
    </row>
    <row r="404" spans="1:1" x14ac:dyDescent="0.25">
      <c r="A404" s="19"/>
    </row>
    <row r="405" spans="1:1" x14ac:dyDescent="0.25">
      <c r="A405" s="19"/>
    </row>
    <row r="406" spans="1:1" x14ac:dyDescent="0.25">
      <c r="A406" s="19"/>
    </row>
    <row r="407" spans="1:1" x14ac:dyDescent="0.25">
      <c r="A407" s="19"/>
    </row>
    <row r="408" spans="1:1" x14ac:dyDescent="0.25">
      <c r="A408" s="19"/>
    </row>
    <row r="409" spans="1:1" x14ac:dyDescent="0.25">
      <c r="A409" s="19"/>
    </row>
    <row r="410" spans="1:1" x14ac:dyDescent="0.25">
      <c r="A410" s="19"/>
    </row>
    <row r="411" spans="1:1" x14ac:dyDescent="0.25">
      <c r="A411" s="19"/>
    </row>
    <row r="412" spans="1:1" x14ac:dyDescent="0.25">
      <c r="A412" s="19"/>
    </row>
    <row r="413" spans="1:1" x14ac:dyDescent="0.25">
      <c r="A413" s="19"/>
    </row>
    <row r="414" spans="1:1" x14ac:dyDescent="0.25">
      <c r="A414" s="19"/>
    </row>
    <row r="415" spans="1:1" x14ac:dyDescent="0.25">
      <c r="A415" s="19"/>
    </row>
    <row r="416" spans="1:1" x14ac:dyDescent="0.25">
      <c r="A416" s="19"/>
    </row>
    <row r="417" spans="1:1" x14ac:dyDescent="0.25">
      <c r="A417" s="19"/>
    </row>
    <row r="418" spans="1:1" x14ac:dyDescent="0.25">
      <c r="A418" s="19"/>
    </row>
    <row r="419" spans="1:1" x14ac:dyDescent="0.25">
      <c r="A419" s="19"/>
    </row>
    <row r="420" spans="1:1" x14ac:dyDescent="0.25">
      <c r="A420" s="19"/>
    </row>
    <row r="421" spans="1:1" x14ac:dyDescent="0.25">
      <c r="A421" s="19"/>
    </row>
    <row r="422" spans="1:1" x14ac:dyDescent="0.25">
      <c r="A422" s="19"/>
    </row>
    <row r="423" spans="1:1" x14ac:dyDescent="0.25">
      <c r="A423" s="19"/>
    </row>
    <row r="424" spans="1:1" x14ac:dyDescent="0.25">
      <c r="A424" s="19"/>
    </row>
    <row r="425" spans="1:1" x14ac:dyDescent="0.25">
      <c r="A425" s="19"/>
    </row>
    <row r="426" spans="1:1" x14ac:dyDescent="0.25">
      <c r="A426" s="19"/>
    </row>
    <row r="427" spans="1:1" x14ac:dyDescent="0.25">
      <c r="A427" s="19"/>
    </row>
    <row r="428" spans="1:1" x14ac:dyDescent="0.25">
      <c r="A428" s="19"/>
    </row>
    <row r="429" spans="1:1" x14ac:dyDescent="0.25">
      <c r="A429" s="19"/>
    </row>
    <row r="430" spans="1:1" x14ac:dyDescent="0.25">
      <c r="A430" s="19"/>
    </row>
    <row r="431" spans="1:1" x14ac:dyDescent="0.25">
      <c r="A431" s="19"/>
    </row>
    <row r="432" spans="1:1" x14ac:dyDescent="0.25">
      <c r="A432" s="19"/>
    </row>
    <row r="433" spans="1:1" x14ac:dyDescent="0.25">
      <c r="A433" s="19"/>
    </row>
    <row r="434" spans="1:1" x14ac:dyDescent="0.25">
      <c r="A434" s="19"/>
    </row>
    <row r="435" spans="1:1" x14ac:dyDescent="0.25">
      <c r="A435" s="19"/>
    </row>
    <row r="436" spans="1:1" x14ac:dyDescent="0.25">
      <c r="A436" s="19"/>
    </row>
    <row r="437" spans="1:1" x14ac:dyDescent="0.25">
      <c r="A437" s="19"/>
    </row>
    <row r="438" spans="1:1" x14ac:dyDescent="0.25">
      <c r="A438" s="19"/>
    </row>
    <row r="439" spans="1:1" x14ac:dyDescent="0.25">
      <c r="A439" s="19"/>
    </row>
    <row r="440" spans="1:1" x14ac:dyDescent="0.25">
      <c r="A440" s="19"/>
    </row>
    <row r="441" spans="1:1" x14ac:dyDescent="0.25">
      <c r="A441" s="19"/>
    </row>
    <row r="442" spans="1:1" x14ac:dyDescent="0.25">
      <c r="A442" s="19"/>
    </row>
    <row r="443" spans="1:1" x14ac:dyDescent="0.25">
      <c r="A443" s="19"/>
    </row>
    <row r="444" spans="1:1" x14ac:dyDescent="0.25">
      <c r="A444" s="19"/>
    </row>
    <row r="445" spans="1:1" x14ac:dyDescent="0.25">
      <c r="A445" s="19"/>
    </row>
    <row r="446" spans="1:1" x14ac:dyDescent="0.25">
      <c r="A446" s="19"/>
    </row>
    <row r="447" spans="1:1" x14ac:dyDescent="0.25">
      <c r="A447" s="19"/>
    </row>
    <row r="448" spans="1:1" x14ac:dyDescent="0.25">
      <c r="A448" s="19"/>
    </row>
    <row r="449" spans="1:1" x14ac:dyDescent="0.25">
      <c r="A449" s="19"/>
    </row>
    <row r="450" spans="1:1" x14ac:dyDescent="0.25">
      <c r="A450" s="19"/>
    </row>
    <row r="451" spans="1:1" x14ac:dyDescent="0.25">
      <c r="A451" s="19"/>
    </row>
    <row r="452" spans="1:1" x14ac:dyDescent="0.25">
      <c r="A452" s="19"/>
    </row>
    <row r="453" spans="1:1" x14ac:dyDescent="0.25">
      <c r="A453" s="19"/>
    </row>
    <row r="454" spans="1:1" x14ac:dyDescent="0.25">
      <c r="A454" s="19"/>
    </row>
    <row r="455" spans="1:1" x14ac:dyDescent="0.25">
      <c r="A455" s="19"/>
    </row>
    <row r="456" spans="1:1" x14ac:dyDescent="0.25">
      <c r="A456" s="19"/>
    </row>
    <row r="457" spans="1:1" x14ac:dyDescent="0.25">
      <c r="A457" s="19"/>
    </row>
    <row r="458" spans="1:1" x14ac:dyDescent="0.25">
      <c r="A458" s="19"/>
    </row>
    <row r="459" spans="1:1" x14ac:dyDescent="0.25">
      <c r="A459" s="19"/>
    </row>
    <row r="460" spans="1:1" x14ac:dyDescent="0.25">
      <c r="A460" s="19"/>
    </row>
    <row r="461" spans="1:1" x14ac:dyDescent="0.25">
      <c r="A461" s="19"/>
    </row>
    <row r="462" spans="1:1" x14ac:dyDescent="0.25">
      <c r="A462" s="19"/>
    </row>
    <row r="463" spans="1:1" x14ac:dyDescent="0.25">
      <c r="A463" s="19"/>
    </row>
    <row r="464" spans="1:1" x14ac:dyDescent="0.25">
      <c r="A464" s="19"/>
    </row>
    <row r="465" spans="1:1" x14ac:dyDescent="0.25">
      <c r="A465" s="19"/>
    </row>
    <row r="466" spans="1:1" x14ac:dyDescent="0.25">
      <c r="A466" s="19"/>
    </row>
    <row r="467" spans="1:1" x14ac:dyDescent="0.25">
      <c r="A467" s="19"/>
    </row>
    <row r="468" spans="1:1" x14ac:dyDescent="0.25">
      <c r="A468" s="19"/>
    </row>
    <row r="469" spans="1:1" x14ac:dyDescent="0.25">
      <c r="A469" s="19"/>
    </row>
    <row r="470" spans="1:1" x14ac:dyDescent="0.25">
      <c r="A470" s="19"/>
    </row>
    <row r="471" spans="1:1" x14ac:dyDescent="0.25">
      <c r="A471" s="19"/>
    </row>
    <row r="472" spans="1:1" x14ac:dyDescent="0.25">
      <c r="A472" s="19"/>
    </row>
    <row r="473" spans="1:1" x14ac:dyDescent="0.25">
      <c r="A473" s="19"/>
    </row>
    <row r="474" spans="1:1" x14ac:dyDescent="0.25">
      <c r="A474" s="19"/>
    </row>
    <row r="475" spans="1:1" x14ac:dyDescent="0.25">
      <c r="A475" s="19"/>
    </row>
    <row r="476" spans="1:1" x14ac:dyDescent="0.25">
      <c r="A476" s="19"/>
    </row>
    <row r="477" spans="1:1" x14ac:dyDescent="0.25">
      <c r="A477" s="19"/>
    </row>
    <row r="478" spans="1:1" x14ac:dyDescent="0.25">
      <c r="A478" s="19"/>
    </row>
    <row r="479" spans="1:1" x14ac:dyDescent="0.25">
      <c r="A479" s="19"/>
    </row>
    <row r="480" spans="1:1" x14ac:dyDescent="0.25">
      <c r="A480" s="19"/>
    </row>
    <row r="481" spans="1:1" x14ac:dyDescent="0.25">
      <c r="A481" s="19"/>
    </row>
    <row r="482" spans="1:1" x14ac:dyDescent="0.25">
      <c r="A482" s="19"/>
    </row>
    <row r="483" spans="1:1" x14ac:dyDescent="0.25">
      <c r="A483" s="19"/>
    </row>
    <row r="484" spans="1:1" x14ac:dyDescent="0.25">
      <c r="A484" s="19"/>
    </row>
    <row r="485" spans="1:1" x14ac:dyDescent="0.25">
      <c r="A485" s="19"/>
    </row>
    <row r="486" spans="1:1" x14ac:dyDescent="0.25">
      <c r="A486" s="19"/>
    </row>
    <row r="487" spans="1:1" x14ac:dyDescent="0.25">
      <c r="A487" s="19"/>
    </row>
    <row r="488" spans="1:1" x14ac:dyDescent="0.25">
      <c r="A488" s="19"/>
    </row>
    <row r="489" spans="1:1" x14ac:dyDescent="0.25">
      <c r="A489" s="19"/>
    </row>
    <row r="490" spans="1:1" x14ac:dyDescent="0.25">
      <c r="A490" s="19"/>
    </row>
    <row r="491" spans="1:1" x14ac:dyDescent="0.25">
      <c r="A491" s="19"/>
    </row>
    <row r="492" spans="1:1" x14ac:dyDescent="0.25">
      <c r="A492" s="19"/>
    </row>
    <row r="493" spans="1:1" x14ac:dyDescent="0.25">
      <c r="A493" s="19"/>
    </row>
    <row r="494" spans="1:1" x14ac:dyDescent="0.25">
      <c r="A494" s="19"/>
    </row>
    <row r="495" spans="1:1" x14ac:dyDescent="0.25">
      <c r="A495" s="19"/>
    </row>
    <row r="496" spans="1:1" x14ac:dyDescent="0.25">
      <c r="A496" s="19"/>
    </row>
    <row r="497" spans="1:1" x14ac:dyDescent="0.25">
      <c r="A497" s="19"/>
    </row>
    <row r="498" spans="1:1" x14ac:dyDescent="0.25">
      <c r="A498" s="19"/>
    </row>
    <row r="499" spans="1:1" x14ac:dyDescent="0.25">
      <c r="A499" s="19"/>
    </row>
    <row r="500" spans="1:1" x14ac:dyDescent="0.25">
      <c r="A500" s="19"/>
    </row>
    <row r="501" spans="1:1" x14ac:dyDescent="0.25">
      <c r="A501" s="19"/>
    </row>
    <row r="502" spans="1:1" x14ac:dyDescent="0.25">
      <c r="A502" s="19"/>
    </row>
    <row r="503" spans="1:1" x14ac:dyDescent="0.25">
      <c r="A503" s="19"/>
    </row>
    <row r="504" spans="1:1" x14ac:dyDescent="0.25">
      <c r="A504" s="19"/>
    </row>
    <row r="505" spans="1:1" x14ac:dyDescent="0.25">
      <c r="A505" s="19"/>
    </row>
    <row r="506" spans="1:1" x14ac:dyDescent="0.25">
      <c r="A506" s="19"/>
    </row>
    <row r="507" spans="1:1" x14ac:dyDescent="0.25">
      <c r="A507" s="19"/>
    </row>
    <row r="508" spans="1:1" x14ac:dyDescent="0.25">
      <c r="A508" s="19"/>
    </row>
    <row r="509" spans="1:1" x14ac:dyDescent="0.25">
      <c r="A509" s="19"/>
    </row>
    <row r="510" spans="1:1" x14ac:dyDescent="0.25">
      <c r="A510" s="19"/>
    </row>
    <row r="511" spans="1:1" x14ac:dyDescent="0.25">
      <c r="A511" s="19"/>
    </row>
    <row r="512" spans="1:1" x14ac:dyDescent="0.25">
      <c r="A512" s="19"/>
    </row>
    <row r="513" spans="1:1" x14ac:dyDescent="0.25">
      <c r="A513" s="19"/>
    </row>
    <row r="514" spans="1:1" x14ac:dyDescent="0.25">
      <c r="A514" s="19"/>
    </row>
    <row r="515" spans="1:1" x14ac:dyDescent="0.25">
      <c r="A515" s="19"/>
    </row>
    <row r="516" spans="1:1" x14ac:dyDescent="0.25">
      <c r="A516" s="19"/>
    </row>
    <row r="517" spans="1:1" x14ac:dyDescent="0.25">
      <c r="A517" s="19"/>
    </row>
    <row r="518" spans="1:1" x14ac:dyDescent="0.25">
      <c r="A518" s="19"/>
    </row>
    <row r="519" spans="1:1" x14ac:dyDescent="0.25">
      <c r="A519" s="19"/>
    </row>
    <row r="520" spans="1:1" x14ac:dyDescent="0.25">
      <c r="A520" s="19"/>
    </row>
    <row r="521" spans="1:1" x14ac:dyDescent="0.25">
      <c r="A521" s="19"/>
    </row>
    <row r="522" spans="1:1" x14ac:dyDescent="0.25">
      <c r="A522" s="19"/>
    </row>
    <row r="523" spans="1:1" x14ac:dyDescent="0.25">
      <c r="A523" s="19"/>
    </row>
    <row r="524" spans="1:1" x14ac:dyDescent="0.25">
      <c r="A524" s="19"/>
    </row>
    <row r="525" spans="1:1" x14ac:dyDescent="0.25">
      <c r="A525" s="19"/>
    </row>
    <row r="526" spans="1:1" x14ac:dyDescent="0.25">
      <c r="A526" s="19"/>
    </row>
    <row r="527" spans="1:1" x14ac:dyDescent="0.25">
      <c r="A527" s="19"/>
    </row>
    <row r="528" spans="1:1" x14ac:dyDescent="0.25">
      <c r="A528" s="19"/>
    </row>
    <row r="529" spans="1:1" x14ac:dyDescent="0.25">
      <c r="A529" s="19"/>
    </row>
    <row r="530" spans="1:1" x14ac:dyDescent="0.25">
      <c r="A530" s="19"/>
    </row>
    <row r="531" spans="1:1" x14ac:dyDescent="0.25">
      <c r="A531" s="19"/>
    </row>
    <row r="532" spans="1:1" x14ac:dyDescent="0.25">
      <c r="A532" s="19"/>
    </row>
    <row r="533" spans="1:1" x14ac:dyDescent="0.25">
      <c r="A533" s="19"/>
    </row>
    <row r="534" spans="1:1" x14ac:dyDescent="0.25">
      <c r="A534" s="19"/>
    </row>
    <row r="535" spans="1:1" x14ac:dyDescent="0.25">
      <c r="A535" s="19"/>
    </row>
    <row r="536" spans="1:1" x14ac:dyDescent="0.25">
      <c r="A536" s="19"/>
    </row>
    <row r="537" spans="1:1" x14ac:dyDescent="0.25">
      <c r="A537" s="19"/>
    </row>
    <row r="538" spans="1:1" x14ac:dyDescent="0.25">
      <c r="A538" s="19"/>
    </row>
    <row r="539" spans="1:1" x14ac:dyDescent="0.25">
      <c r="A539" s="19"/>
    </row>
    <row r="540" spans="1:1" x14ac:dyDescent="0.25">
      <c r="A540" s="19"/>
    </row>
    <row r="541" spans="1:1" x14ac:dyDescent="0.25">
      <c r="A541" s="19"/>
    </row>
    <row r="542" spans="1:1" x14ac:dyDescent="0.25">
      <c r="A542" s="19"/>
    </row>
    <row r="543" spans="1:1" x14ac:dyDescent="0.25">
      <c r="A543" s="19"/>
    </row>
    <row r="544" spans="1:1" x14ac:dyDescent="0.25">
      <c r="A544" s="19"/>
    </row>
    <row r="545" spans="1:1" x14ac:dyDescent="0.25">
      <c r="A545" s="19"/>
    </row>
    <row r="546" spans="1:1" x14ac:dyDescent="0.25">
      <c r="A546" s="19"/>
    </row>
    <row r="547" spans="1:1" x14ac:dyDescent="0.25">
      <c r="A547" s="19"/>
    </row>
    <row r="548" spans="1:1" x14ac:dyDescent="0.25">
      <c r="A548" s="19"/>
    </row>
    <row r="549" spans="1:1" x14ac:dyDescent="0.25">
      <c r="A549" s="19"/>
    </row>
    <row r="550" spans="1:1" x14ac:dyDescent="0.25">
      <c r="A550" s="19"/>
    </row>
    <row r="551" spans="1:1" x14ac:dyDescent="0.25">
      <c r="A551" s="19"/>
    </row>
    <row r="552" spans="1:1" x14ac:dyDescent="0.25">
      <c r="A552" s="19"/>
    </row>
    <row r="553" spans="1:1" x14ac:dyDescent="0.25">
      <c r="A553" s="19"/>
    </row>
    <row r="554" spans="1:1" x14ac:dyDescent="0.25">
      <c r="A554" s="19"/>
    </row>
    <row r="555" spans="1:1" x14ac:dyDescent="0.25">
      <c r="A555" s="19"/>
    </row>
    <row r="556" spans="1:1" x14ac:dyDescent="0.25">
      <c r="A556" s="19"/>
    </row>
    <row r="557" spans="1:1" x14ac:dyDescent="0.25">
      <c r="A557" s="19"/>
    </row>
    <row r="558" spans="1:1" x14ac:dyDescent="0.25">
      <c r="A558" s="19"/>
    </row>
    <row r="559" spans="1:1" x14ac:dyDescent="0.25">
      <c r="A559" s="19"/>
    </row>
    <row r="560" spans="1:1" x14ac:dyDescent="0.25">
      <c r="A560" s="19"/>
    </row>
    <row r="561" spans="1:1" x14ac:dyDescent="0.25">
      <c r="A561" s="19"/>
    </row>
    <row r="562" spans="1:1" x14ac:dyDescent="0.25">
      <c r="A562" s="19"/>
    </row>
    <row r="563" spans="1:1" x14ac:dyDescent="0.25">
      <c r="A563" s="19"/>
    </row>
    <row r="564" spans="1:1" x14ac:dyDescent="0.25">
      <c r="A564" s="19"/>
    </row>
    <row r="565" spans="1:1" x14ac:dyDescent="0.25">
      <c r="A565" s="19"/>
    </row>
    <row r="566" spans="1:1" x14ac:dyDescent="0.25">
      <c r="A566" s="19"/>
    </row>
    <row r="567" spans="1:1" x14ac:dyDescent="0.25">
      <c r="A567" s="19"/>
    </row>
    <row r="568" spans="1:1" x14ac:dyDescent="0.25">
      <c r="A568" s="19"/>
    </row>
    <row r="569" spans="1:1" x14ac:dyDescent="0.25">
      <c r="A569" s="19"/>
    </row>
    <row r="570" spans="1:1" x14ac:dyDescent="0.25">
      <c r="A570" s="19"/>
    </row>
    <row r="571" spans="1:1" x14ac:dyDescent="0.25">
      <c r="A571" s="19"/>
    </row>
    <row r="572" spans="1:1" x14ac:dyDescent="0.25">
      <c r="A572" s="19"/>
    </row>
    <row r="573" spans="1:1" x14ac:dyDescent="0.25">
      <c r="A573" s="19"/>
    </row>
    <row r="574" spans="1:1" x14ac:dyDescent="0.25">
      <c r="A574" s="19"/>
    </row>
    <row r="575" spans="1:1" x14ac:dyDescent="0.25">
      <c r="A575" s="19"/>
    </row>
    <row r="576" spans="1:1" x14ac:dyDescent="0.25">
      <c r="A576" s="19"/>
    </row>
    <row r="577" spans="1:1" x14ac:dyDescent="0.25">
      <c r="A577" s="19"/>
    </row>
    <row r="578" spans="1:1" x14ac:dyDescent="0.25">
      <c r="A578" s="19"/>
    </row>
    <row r="579" spans="1:1" x14ac:dyDescent="0.25">
      <c r="A579" s="19"/>
    </row>
    <row r="580" spans="1:1" x14ac:dyDescent="0.25">
      <c r="A580" s="19"/>
    </row>
    <row r="581" spans="1:1" x14ac:dyDescent="0.25">
      <c r="A581" s="19"/>
    </row>
    <row r="582" spans="1:1" x14ac:dyDescent="0.25">
      <c r="A582" s="19"/>
    </row>
    <row r="583" spans="1:1" x14ac:dyDescent="0.25">
      <c r="A583" s="19"/>
    </row>
    <row r="584" spans="1:1" x14ac:dyDescent="0.25">
      <c r="A584" s="19"/>
    </row>
    <row r="585" spans="1:1" x14ac:dyDescent="0.25">
      <c r="A585" s="19"/>
    </row>
    <row r="586" spans="1:1" x14ac:dyDescent="0.25">
      <c r="A586" s="19"/>
    </row>
    <row r="587" spans="1:1" x14ac:dyDescent="0.25">
      <c r="A587" s="19"/>
    </row>
    <row r="588" spans="1:1" x14ac:dyDescent="0.25">
      <c r="A588" s="19"/>
    </row>
    <row r="589" spans="1:1" x14ac:dyDescent="0.25">
      <c r="A589" s="19"/>
    </row>
    <row r="590" spans="1:1" x14ac:dyDescent="0.25">
      <c r="A590" s="19"/>
    </row>
    <row r="591" spans="1:1" x14ac:dyDescent="0.25">
      <c r="A591" s="19"/>
    </row>
    <row r="592" spans="1:1" x14ac:dyDescent="0.25">
      <c r="A592" s="19"/>
    </row>
    <row r="593" spans="1:1" x14ac:dyDescent="0.25">
      <c r="A593" s="19"/>
    </row>
    <row r="594" spans="1:1" x14ac:dyDescent="0.25">
      <c r="A594" s="19"/>
    </row>
    <row r="595" spans="1:1" x14ac:dyDescent="0.25">
      <c r="A595" s="19"/>
    </row>
    <row r="596" spans="1:1" x14ac:dyDescent="0.25">
      <c r="A596" s="19"/>
    </row>
    <row r="597" spans="1:1" x14ac:dyDescent="0.25">
      <c r="A597" s="19"/>
    </row>
    <row r="598" spans="1:1" x14ac:dyDescent="0.25">
      <c r="A598" s="19"/>
    </row>
    <row r="599" spans="1:1" x14ac:dyDescent="0.25">
      <c r="A599" s="19"/>
    </row>
    <row r="600" spans="1:1" x14ac:dyDescent="0.25">
      <c r="A600" s="19"/>
    </row>
    <row r="601" spans="1:1" x14ac:dyDescent="0.25">
      <c r="A601" s="19"/>
    </row>
    <row r="602" spans="1:1" x14ac:dyDescent="0.25">
      <c r="A602" s="19"/>
    </row>
    <row r="603" spans="1:1" x14ac:dyDescent="0.25">
      <c r="A603" s="19"/>
    </row>
    <row r="604" spans="1:1" x14ac:dyDescent="0.25">
      <c r="A604" s="19"/>
    </row>
    <row r="605" spans="1:1" x14ac:dyDescent="0.25">
      <c r="A605" s="19"/>
    </row>
    <row r="606" spans="1:1" x14ac:dyDescent="0.25">
      <c r="A606" s="19"/>
    </row>
    <row r="607" spans="1:1" x14ac:dyDescent="0.25">
      <c r="A607" s="19"/>
    </row>
    <row r="608" spans="1:1" x14ac:dyDescent="0.25">
      <c r="A608" s="19"/>
    </row>
    <row r="609" spans="1:1" x14ac:dyDescent="0.25">
      <c r="A609" s="19"/>
    </row>
    <row r="610" spans="1:1" x14ac:dyDescent="0.25">
      <c r="A610" s="19"/>
    </row>
    <row r="611" spans="1:1" x14ac:dyDescent="0.25">
      <c r="A611" s="19"/>
    </row>
    <row r="612" spans="1:1" x14ac:dyDescent="0.25">
      <c r="A612" s="19"/>
    </row>
    <row r="613" spans="1:1" x14ac:dyDescent="0.25">
      <c r="A613" s="19"/>
    </row>
    <row r="614" spans="1:1" x14ac:dyDescent="0.25">
      <c r="A614" s="19"/>
    </row>
    <row r="615" spans="1:1" x14ac:dyDescent="0.25">
      <c r="A615" s="19"/>
    </row>
    <row r="616" spans="1:1" x14ac:dyDescent="0.25">
      <c r="A616" s="19"/>
    </row>
    <row r="617" spans="1:1" x14ac:dyDescent="0.25">
      <c r="A617" s="19"/>
    </row>
    <row r="618" spans="1:1" x14ac:dyDescent="0.25">
      <c r="A618" s="19"/>
    </row>
    <row r="619" spans="1:1" x14ac:dyDescent="0.25">
      <c r="A619" s="19"/>
    </row>
    <row r="620" spans="1:1" x14ac:dyDescent="0.25">
      <c r="A620" s="19"/>
    </row>
    <row r="621" spans="1:1" x14ac:dyDescent="0.25">
      <c r="A621" s="19"/>
    </row>
    <row r="622" spans="1:1" x14ac:dyDescent="0.25">
      <c r="A622" s="19"/>
    </row>
    <row r="623" spans="1:1" x14ac:dyDescent="0.25">
      <c r="A623" s="19"/>
    </row>
    <row r="624" spans="1:1" x14ac:dyDescent="0.25">
      <c r="A624" s="19"/>
    </row>
    <row r="625" spans="1:1" x14ac:dyDescent="0.25">
      <c r="A625" s="19"/>
    </row>
    <row r="626" spans="1:1" x14ac:dyDescent="0.25">
      <c r="A626" s="19"/>
    </row>
    <row r="627" spans="1:1" x14ac:dyDescent="0.25">
      <c r="A627" s="19"/>
    </row>
    <row r="628" spans="1:1" x14ac:dyDescent="0.25">
      <c r="A628" s="19"/>
    </row>
    <row r="629" spans="1:1" x14ac:dyDescent="0.25">
      <c r="A629" s="19"/>
    </row>
    <row r="630" spans="1:1" x14ac:dyDescent="0.25">
      <c r="A630" s="19"/>
    </row>
    <row r="631" spans="1:1" x14ac:dyDescent="0.25">
      <c r="A631" s="19"/>
    </row>
    <row r="632" spans="1:1" x14ac:dyDescent="0.25">
      <c r="A632" s="19"/>
    </row>
    <row r="633" spans="1:1" x14ac:dyDescent="0.25">
      <c r="A633" s="19"/>
    </row>
    <row r="634" spans="1:1" x14ac:dyDescent="0.25">
      <c r="A634" s="19"/>
    </row>
    <row r="635" spans="1:1" x14ac:dyDescent="0.25">
      <c r="A635" s="19"/>
    </row>
    <row r="636" spans="1:1" x14ac:dyDescent="0.25">
      <c r="A636" s="19"/>
    </row>
    <row r="637" spans="1:1" x14ac:dyDescent="0.25">
      <c r="A637" s="19"/>
    </row>
    <row r="638" spans="1:1" x14ac:dyDescent="0.25">
      <c r="A638" s="19"/>
    </row>
    <row r="639" spans="1:1" x14ac:dyDescent="0.25">
      <c r="A639" s="19"/>
    </row>
    <row r="640" spans="1:1" x14ac:dyDescent="0.25">
      <c r="A640" s="19"/>
    </row>
    <row r="641" spans="1:1" x14ac:dyDescent="0.25">
      <c r="A641" s="19"/>
    </row>
    <row r="642" spans="1:1" x14ac:dyDescent="0.25">
      <c r="A642" s="19"/>
    </row>
    <row r="643" spans="1:1" x14ac:dyDescent="0.25">
      <c r="A643" s="19"/>
    </row>
    <row r="644" spans="1:1" x14ac:dyDescent="0.25">
      <c r="A644" s="19"/>
    </row>
    <row r="645" spans="1:1" x14ac:dyDescent="0.25">
      <c r="A645" s="19"/>
    </row>
    <row r="646" spans="1:1" x14ac:dyDescent="0.25">
      <c r="A646" s="19"/>
    </row>
    <row r="647" spans="1:1" x14ac:dyDescent="0.25">
      <c r="A647" s="19"/>
    </row>
    <row r="648" spans="1:1" x14ac:dyDescent="0.25">
      <c r="A648" s="19"/>
    </row>
    <row r="649" spans="1:1" x14ac:dyDescent="0.25">
      <c r="A649" s="19"/>
    </row>
    <row r="650" spans="1:1" x14ac:dyDescent="0.25">
      <c r="A650" s="19"/>
    </row>
    <row r="651" spans="1:1" x14ac:dyDescent="0.25">
      <c r="A651" s="19"/>
    </row>
    <row r="652" spans="1:1" x14ac:dyDescent="0.25">
      <c r="A652" s="19"/>
    </row>
    <row r="653" spans="1:1" x14ac:dyDescent="0.25">
      <c r="A653" s="19"/>
    </row>
    <row r="654" spans="1:1" x14ac:dyDescent="0.25">
      <c r="A654" s="19"/>
    </row>
    <row r="655" spans="1:1" x14ac:dyDescent="0.25">
      <c r="A655" s="19"/>
    </row>
    <row r="656" spans="1:1" x14ac:dyDescent="0.25">
      <c r="A656" s="19"/>
    </row>
    <row r="657" spans="1:1" x14ac:dyDescent="0.25">
      <c r="A657" s="19"/>
    </row>
    <row r="658" spans="1:1" x14ac:dyDescent="0.25">
      <c r="A658" s="19"/>
    </row>
    <row r="659" spans="1:1" x14ac:dyDescent="0.25">
      <c r="A659" s="19"/>
    </row>
    <row r="660" spans="1:1" x14ac:dyDescent="0.25">
      <c r="A660" s="19"/>
    </row>
    <row r="661" spans="1:1" x14ac:dyDescent="0.25">
      <c r="A661" s="19"/>
    </row>
    <row r="662" spans="1:1" x14ac:dyDescent="0.25">
      <c r="A662" s="19"/>
    </row>
    <row r="663" spans="1:1" x14ac:dyDescent="0.25">
      <c r="A663" s="19"/>
    </row>
    <row r="664" spans="1:1" x14ac:dyDescent="0.25">
      <c r="A664" s="19"/>
    </row>
    <row r="665" spans="1:1" x14ac:dyDescent="0.25">
      <c r="A665" s="19"/>
    </row>
    <row r="666" spans="1:1" x14ac:dyDescent="0.25">
      <c r="A666" s="19"/>
    </row>
    <row r="667" spans="1:1" x14ac:dyDescent="0.25">
      <c r="A667" s="19"/>
    </row>
    <row r="668" spans="1:1" x14ac:dyDescent="0.25">
      <c r="A668" s="19"/>
    </row>
    <row r="669" spans="1:1" x14ac:dyDescent="0.25">
      <c r="A669" s="19"/>
    </row>
    <row r="670" spans="1:1" x14ac:dyDescent="0.25">
      <c r="A670" s="19"/>
    </row>
    <row r="671" spans="1:1" x14ac:dyDescent="0.25">
      <c r="A671" s="19"/>
    </row>
    <row r="672" spans="1:1" x14ac:dyDescent="0.25">
      <c r="A672" s="19"/>
    </row>
    <row r="673" spans="1:1" x14ac:dyDescent="0.25">
      <c r="A673" s="19"/>
    </row>
    <row r="674" spans="1:1" x14ac:dyDescent="0.25">
      <c r="A674" s="19"/>
    </row>
    <row r="675" spans="1:1" x14ac:dyDescent="0.25">
      <c r="A675" s="19"/>
    </row>
    <row r="676" spans="1:1" x14ac:dyDescent="0.25">
      <c r="A676" s="19"/>
    </row>
    <row r="677" spans="1:1" x14ac:dyDescent="0.25">
      <c r="A677" s="19"/>
    </row>
    <row r="678" spans="1:1" x14ac:dyDescent="0.25">
      <c r="A678" s="19"/>
    </row>
    <row r="679" spans="1:1" x14ac:dyDescent="0.25">
      <c r="A679" s="19"/>
    </row>
    <row r="680" spans="1:1" x14ac:dyDescent="0.25">
      <c r="A680" s="19"/>
    </row>
    <row r="681" spans="1:1" x14ac:dyDescent="0.25">
      <c r="A681" s="19"/>
    </row>
    <row r="682" spans="1:1" x14ac:dyDescent="0.25">
      <c r="A682" s="19"/>
    </row>
    <row r="683" spans="1:1" x14ac:dyDescent="0.25">
      <c r="A683" s="19"/>
    </row>
    <row r="684" spans="1:1" x14ac:dyDescent="0.25">
      <c r="A684" s="19"/>
    </row>
    <row r="685" spans="1:1" x14ac:dyDescent="0.25">
      <c r="A685" s="19"/>
    </row>
    <row r="686" spans="1:1" x14ac:dyDescent="0.25">
      <c r="A686" s="19"/>
    </row>
    <row r="687" spans="1:1" x14ac:dyDescent="0.25">
      <c r="A687" s="19"/>
    </row>
    <row r="688" spans="1:1" x14ac:dyDescent="0.25">
      <c r="A688" s="19"/>
    </row>
    <row r="689" spans="1:1" x14ac:dyDescent="0.25">
      <c r="A689" s="19"/>
    </row>
    <row r="690" spans="1:1" x14ac:dyDescent="0.25">
      <c r="A690" s="19"/>
    </row>
    <row r="691" spans="1:1" x14ac:dyDescent="0.25">
      <c r="A691" s="19"/>
    </row>
    <row r="692" spans="1:1" x14ac:dyDescent="0.25">
      <c r="A692" s="19"/>
    </row>
    <row r="693" spans="1:1" x14ac:dyDescent="0.25">
      <c r="A693" s="19"/>
    </row>
    <row r="694" spans="1:1" x14ac:dyDescent="0.25">
      <c r="A694" s="19"/>
    </row>
    <row r="695" spans="1:1" x14ac:dyDescent="0.25">
      <c r="A695" s="19"/>
    </row>
    <row r="696" spans="1:1" x14ac:dyDescent="0.25">
      <c r="A696" s="19"/>
    </row>
    <row r="697" spans="1:1" x14ac:dyDescent="0.25">
      <c r="A697" s="19"/>
    </row>
    <row r="698" spans="1:1" x14ac:dyDescent="0.25">
      <c r="A698" s="19"/>
    </row>
    <row r="699" spans="1:1" x14ac:dyDescent="0.25">
      <c r="A699" s="19"/>
    </row>
    <row r="700" spans="1:1" x14ac:dyDescent="0.25">
      <c r="A700" s="19"/>
    </row>
    <row r="701" spans="1:1" x14ac:dyDescent="0.25">
      <c r="A701" s="19"/>
    </row>
    <row r="702" spans="1:1" x14ac:dyDescent="0.25">
      <c r="A702" s="19"/>
    </row>
    <row r="703" spans="1:1" x14ac:dyDescent="0.25">
      <c r="A703" s="19"/>
    </row>
    <row r="704" spans="1:1" x14ac:dyDescent="0.25">
      <c r="A704" s="19"/>
    </row>
    <row r="705" spans="1:1" x14ac:dyDescent="0.25">
      <c r="A705" s="19"/>
    </row>
    <row r="706" spans="1:1" x14ac:dyDescent="0.25">
      <c r="A706" s="19"/>
    </row>
    <row r="707" spans="1:1" x14ac:dyDescent="0.25">
      <c r="A707" s="19"/>
    </row>
    <row r="708" spans="1:1" x14ac:dyDescent="0.25">
      <c r="A708" s="19"/>
    </row>
    <row r="709" spans="1:1" x14ac:dyDescent="0.25">
      <c r="A709" s="19"/>
    </row>
    <row r="710" spans="1:1" x14ac:dyDescent="0.25">
      <c r="A710" s="19"/>
    </row>
    <row r="711" spans="1:1" x14ac:dyDescent="0.25">
      <c r="A711" s="19"/>
    </row>
    <row r="712" spans="1:1" x14ac:dyDescent="0.25">
      <c r="A712" s="19"/>
    </row>
    <row r="713" spans="1:1" x14ac:dyDescent="0.25">
      <c r="A713" s="19"/>
    </row>
    <row r="714" spans="1:1" x14ac:dyDescent="0.25">
      <c r="A714" s="19"/>
    </row>
    <row r="715" spans="1:1" x14ac:dyDescent="0.25">
      <c r="A715" s="19"/>
    </row>
    <row r="716" spans="1:1" x14ac:dyDescent="0.25">
      <c r="A716" s="19"/>
    </row>
    <row r="717" spans="1:1" x14ac:dyDescent="0.25">
      <c r="A717" s="19"/>
    </row>
    <row r="718" spans="1:1" x14ac:dyDescent="0.25">
      <c r="A718" s="19"/>
    </row>
    <row r="719" spans="1:1" x14ac:dyDescent="0.25">
      <c r="A719" s="19"/>
    </row>
    <row r="720" spans="1:1" x14ac:dyDescent="0.25">
      <c r="A720" s="19"/>
    </row>
    <row r="721" spans="1:1" x14ac:dyDescent="0.25">
      <c r="A721" s="19"/>
    </row>
    <row r="722" spans="1:1" x14ac:dyDescent="0.25">
      <c r="A722" s="19"/>
    </row>
    <row r="723" spans="1:1" x14ac:dyDescent="0.25">
      <c r="A723" s="19"/>
    </row>
    <row r="724" spans="1:1" x14ac:dyDescent="0.25">
      <c r="A724" s="19"/>
    </row>
    <row r="725" spans="1:1" x14ac:dyDescent="0.25">
      <c r="A725" s="19"/>
    </row>
    <row r="726" spans="1:1" x14ac:dyDescent="0.25">
      <c r="A726" s="19"/>
    </row>
    <row r="727" spans="1:1" x14ac:dyDescent="0.25">
      <c r="A727" s="19"/>
    </row>
    <row r="728" spans="1:1" x14ac:dyDescent="0.25">
      <c r="A728" s="19"/>
    </row>
    <row r="729" spans="1:1" x14ac:dyDescent="0.25">
      <c r="A729" s="19"/>
    </row>
    <row r="730" spans="1:1" x14ac:dyDescent="0.25">
      <c r="A730" s="19"/>
    </row>
    <row r="731" spans="1:1" x14ac:dyDescent="0.25">
      <c r="A731" s="19"/>
    </row>
    <row r="732" spans="1:1" x14ac:dyDescent="0.25">
      <c r="A732" s="19"/>
    </row>
    <row r="733" spans="1:1" x14ac:dyDescent="0.25">
      <c r="A733" s="19"/>
    </row>
    <row r="734" spans="1:1" x14ac:dyDescent="0.25">
      <c r="A734" s="19"/>
    </row>
    <row r="735" spans="1:1" x14ac:dyDescent="0.25">
      <c r="A735" s="19"/>
    </row>
    <row r="736" spans="1:1" x14ac:dyDescent="0.25">
      <c r="A736" s="19"/>
    </row>
    <row r="737" spans="1:1" x14ac:dyDescent="0.25">
      <c r="A737" s="19"/>
    </row>
    <row r="738" spans="1:1" x14ac:dyDescent="0.25">
      <c r="A738" s="19"/>
    </row>
    <row r="739" spans="1:1" x14ac:dyDescent="0.25">
      <c r="A739" s="19"/>
    </row>
    <row r="740" spans="1:1" x14ac:dyDescent="0.25">
      <c r="A740" s="19"/>
    </row>
    <row r="741" spans="1:1" x14ac:dyDescent="0.25">
      <c r="A741" s="19"/>
    </row>
    <row r="742" spans="1:1" x14ac:dyDescent="0.25">
      <c r="A742" s="19"/>
    </row>
    <row r="743" spans="1:1" x14ac:dyDescent="0.25">
      <c r="A743" s="19"/>
    </row>
    <row r="744" spans="1:1" x14ac:dyDescent="0.25">
      <c r="A744" s="19"/>
    </row>
    <row r="745" spans="1:1" x14ac:dyDescent="0.25">
      <c r="A745" s="19"/>
    </row>
    <row r="746" spans="1:1" x14ac:dyDescent="0.25">
      <c r="A746" s="19"/>
    </row>
    <row r="747" spans="1:1" x14ac:dyDescent="0.25">
      <c r="A747" s="19"/>
    </row>
    <row r="748" spans="1:1" x14ac:dyDescent="0.25">
      <c r="A748" s="19"/>
    </row>
    <row r="749" spans="1:1" x14ac:dyDescent="0.25">
      <c r="A749" s="19"/>
    </row>
    <row r="750" spans="1:1" x14ac:dyDescent="0.25">
      <c r="A750" s="19"/>
    </row>
    <row r="751" spans="1:1" x14ac:dyDescent="0.25">
      <c r="A751" s="19"/>
    </row>
    <row r="752" spans="1:1" x14ac:dyDescent="0.25">
      <c r="A752" s="19"/>
    </row>
    <row r="753" spans="1:1" x14ac:dyDescent="0.25">
      <c r="A753" s="19"/>
    </row>
    <row r="754" spans="1:1" x14ac:dyDescent="0.25">
      <c r="A754" s="19"/>
    </row>
    <row r="755" spans="1:1" x14ac:dyDescent="0.25">
      <c r="A755" s="19"/>
    </row>
    <row r="756" spans="1:1" x14ac:dyDescent="0.25">
      <c r="A756" s="19"/>
    </row>
    <row r="757" spans="1:1" x14ac:dyDescent="0.25">
      <c r="A757" s="19"/>
    </row>
    <row r="758" spans="1:1" x14ac:dyDescent="0.25">
      <c r="A758" s="19"/>
    </row>
    <row r="759" spans="1:1" x14ac:dyDescent="0.25">
      <c r="A759" s="19"/>
    </row>
    <row r="760" spans="1:1" x14ac:dyDescent="0.25">
      <c r="A760" s="19"/>
    </row>
    <row r="761" spans="1:1" x14ac:dyDescent="0.25">
      <c r="A761" s="19"/>
    </row>
    <row r="762" spans="1:1" x14ac:dyDescent="0.25">
      <c r="A762" s="19"/>
    </row>
    <row r="763" spans="1:1" x14ac:dyDescent="0.25">
      <c r="A763" s="19"/>
    </row>
    <row r="764" spans="1:1" x14ac:dyDescent="0.25">
      <c r="A764" s="19"/>
    </row>
    <row r="765" spans="1:1" x14ac:dyDescent="0.25">
      <c r="A765" s="19"/>
    </row>
    <row r="766" spans="1:1" x14ac:dyDescent="0.25">
      <c r="A766" s="19"/>
    </row>
    <row r="767" spans="1:1" x14ac:dyDescent="0.25">
      <c r="A767" s="19"/>
    </row>
    <row r="768" spans="1:1" x14ac:dyDescent="0.25">
      <c r="A768" s="19"/>
    </row>
    <row r="769" spans="1:1" x14ac:dyDescent="0.25">
      <c r="A769" s="19"/>
    </row>
    <row r="770" spans="1:1" x14ac:dyDescent="0.25">
      <c r="A770" s="19"/>
    </row>
    <row r="771" spans="1:1" x14ac:dyDescent="0.25">
      <c r="A771" s="19"/>
    </row>
    <row r="772" spans="1:1" x14ac:dyDescent="0.25">
      <c r="A772" s="19"/>
    </row>
    <row r="773" spans="1:1" x14ac:dyDescent="0.25">
      <c r="A773" s="19"/>
    </row>
    <row r="774" spans="1:1" x14ac:dyDescent="0.25">
      <c r="A774" s="19"/>
    </row>
    <row r="775" spans="1:1" x14ac:dyDescent="0.25">
      <c r="A775" s="19"/>
    </row>
    <row r="776" spans="1:1" x14ac:dyDescent="0.25">
      <c r="A776" s="19"/>
    </row>
    <row r="777" spans="1:1" x14ac:dyDescent="0.25">
      <c r="A777" s="19"/>
    </row>
    <row r="778" spans="1:1" x14ac:dyDescent="0.25">
      <c r="A778" s="19"/>
    </row>
    <row r="779" spans="1:1" x14ac:dyDescent="0.25">
      <c r="A779" s="19"/>
    </row>
    <row r="780" spans="1:1" x14ac:dyDescent="0.25">
      <c r="A780" s="19"/>
    </row>
    <row r="781" spans="1:1" x14ac:dyDescent="0.25">
      <c r="A781" s="19"/>
    </row>
    <row r="782" spans="1:1" x14ac:dyDescent="0.25">
      <c r="A782" s="19"/>
    </row>
    <row r="783" spans="1:1" x14ac:dyDescent="0.25">
      <c r="A783" s="19"/>
    </row>
    <row r="784" spans="1:1" x14ac:dyDescent="0.25">
      <c r="A784" s="19"/>
    </row>
    <row r="785" spans="1:1" x14ac:dyDescent="0.25">
      <c r="A785" s="19"/>
    </row>
    <row r="786" spans="1:1" x14ac:dyDescent="0.25">
      <c r="A786" s="19"/>
    </row>
    <row r="787" spans="1:1" x14ac:dyDescent="0.25">
      <c r="A787" s="19"/>
    </row>
    <row r="788" spans="1:1" x14ac:dyDescent="0.25">
      <c r="A788" s="19"/>
    </row>
    <row r="789" spans="1:1" x14ac:dyDescent="0.25">
      <c r="A789" s="19"/>
    </row>
    <row r="790" spans="1:1" x14ac:dyDescent="0.25">
      <c r="A790" s="19"/>
    </row>
    <row r="791" spans="1:1" x14ac:dyDescent="0.25">
      <c r="A791" s="19"/>
    </row>
    <row r="792" spans="1:1" x14ac:dyDescent="0.25">
      <c r="A792" s="19"/>
    </row>
    <row r="793" spans="1:1" x14ac:dyDescent="0.25">
      <c r="A793" s="19"/>
    </row>
    <row r="794" spans="1:1" x14ac:dyDescent="0.25">
      <c r="A794" s="19"/>
    </row>
    <row r="795" spans="1:1" x14ac:dyDescent="0.25">
      <c r="A795" s="19"/>
    </row>
    <row r="796" spans="1:1" x14ac:dyDescent="0.25">
      <c r="A796" s="19"/>
    </row>
    <row r="797" spans="1:1" x14ac:dyDescent="0.25">
      <c r="A797" s="19"/>
    </row>
    <row r="798" spans="1:1" x14ac:dyDescent="0.25">
      <c r="A798" s="19"/>
    </row>
    <row r="799" spans="1:1" x14ac:dyDescent="0.25">
      <c r="A799" s="19"/>
    </row>
    <row r="800" spans="1:1" x14ac:dyDescent="0.25">
      <c r="A800" s="19"/>
    </row>
    <row r="801" spans="1:1" x14ac:dyDescent="0.25">
      <c r="A801" s="19"/>
    </row>
    <row r="802" spans="1:1" x14ac:dyDescent="0.25">
      <c r="A802" s="19"/>
    </row>
    <row r="803" spans="1:1" x14ac:dyDescent="0.25">
      <c r="A803" s="19"/>
    </row>
    <row r="804" spans="1:1" x14ac:dyDescent="0.25">
      <c r="A804" s="19"/>
    </row>
    <row r="805" spans="1:1" x14ac:dyDescent="0.25">
      <c r="A805" s="19"/>
    </row>
    <row r="806" spans="1:1" x14ac:dyDescent="0.25">
      <c r="A806" s="19"/>
    </row>
    <row r="807" spans="1:1" x14ac:dyDescent="0.25">
      <c r="A807" s="19"/>
    </row>
    <row r="808" spans="1:1" x14ac:dyDescent="0.25">
      <c r="A808" s="19"/>
    </row>
    <row r="809" spans="1:1" x14ac:dyDescent="0.25">
      <c r="A809" s="19"/>
    </row>
    <row r="810" spans="1:1" x14ac:dyDescent="0.25">
      <c r="A810" s="19"/>
    </row>
    <row r="811" spans="1:1" x14ac:dyDescent="0.25">
      <c r="A811" s="19"/>
    </row>
    <row r="812" spans="1:1" x14ac:dyDescent="0.25">
      <c r="A812" s="19"/>
    </row>
    <row r="813" spans="1:1" x14ac:dyDescent="0.25">
      <c r="A813" s="19"/>
    </row>
    <row r="814" spans="1:1" x14ac:dyDescent="0.25">
      <c r="A814" s="19"/>
    </row>
    <row r="815" spans="1:1" x14ac:dyDescent="0.25">
      <c r="A815" s="19"/>
    </row>
    <row r="816" spans="1:1" x14ac:dyDescent="0.25">
      <c r="A816" s="19"/>
    </row>
    <row r="817" spans="1:1" x14ac:dyDescent="0.25">
      <c r="A817" s="19"/>
    </row>
    <row r="818" spans="1:1" x14ac:dyDescent="0.25">
      <c r="A818" s="19"/>
    </row>
    <row r="819" spans="1:1" x14ac:dyDescent="0.25">
      <c r="A819" s="19"/>
    </row>
    <row r="820" spans="1:1" x14ac:dyDescent="0.25">
      <c r="A820" s="19"/>
    </row>
    <row r="821" spans="1:1" x14ac:dyDescent="0.25">
      <c r="A821" s="19"/>
    </row>
    <row r="822" spans="1:1" x14ac:dyDescent="0.25">
      <c r="A822" s="19"/>
    </row>
    <row r="823" spans="1:1" x14ac:dyDescent="0.25">
      <c r="A823" s="19"/>
    </row>
    <row r="824" spans="1:1" x14ac:dyDescent="0.25">
      <c r="A824" s="19"/>
    </row>
    <row r="825" spans="1:1" x14ac:dyDescent="0.25">
      <c r="A825" s="19"/>
    </row>
    <row r="826" spans="1:1" x14ac:dyDescent="0.25">
      <c r="A826" s="19"/>
    </row>
    <row r="827" spans="1:1" x14ac:dyDescent="0.25">
      <c r="A827" s="19"/>
    </row>
    <row r="828" spans="1:1" x14ac:dyDescent="0.25">
      <c r="A828" s="19"/>
    </row>
    <row r="829" spans="1:1" x14ac:dyDescent="0.25">
      <c r="A829" s="19"/>
    </row>
    <row r="830" spans="1:1" x14ac:dyDescent="0.25">
      <c r="A830" s="19"/>
    </row>
    <row r="831" spans="1:1" x14ac:dyDescent="0.25">
      <c r="A831" s="19"/>
    </row>
    <row r="832" spans="1:1" x14ac:dyDescent="0.25">
      <c r="A832" s="19"/>
    </row>
    <row r="833" spans="1:1" x14ac:dyDescent="0.25">
      <c r="A833" s="19"/>
    </row>
    <row r="834" spans="1:1" x14ac:dyDescent="0.25">
      <c r="A834" s="19"/>
    </row>
    <row r="835" spans="1:1" x14ac:dyDescent="0.25">
      <c r="A835" s="19"/>
    </row>
    <row r="836" spans="1:1" x14ac:dyDescent="0.25">
      <c r="A836" s="19"/>
    </row>
    <row r="837" spans="1:1" x14ac:dyDescent="0.25">
      <c r="A837" s="19"/>
    </row>
    <row r="838" spans="1:1" x14ac:dyDescent="0.25">
      <c r="A838" s="19"/>
    </row>
    <row r="839" spans="1:1" x14ac:dyDescent="0.25">
      <c r="A839" s="19"/>
    </row>
    <row r="840" spans="1:1" x14ac:dyDescent="0.25">
      <c r="A840" s="19"/>
    </row>
    <row r="841" spans="1:1" x14ac:dyDescent="0.25">
      <c r="A841" s="19"/>
    </row>
    <row r="842" spans="1:1" x14ac:dyDescent="0.25">
      <c r="A842" s="19"/>
    </row>
    <row r="843" spans="1:1" x14ac:dyDescent="0.25">
      <c r="A843" s="19"/>
    </row>
    <row r="844" spans="1:1" x14ac:dyDescent="0.25">
      <c r="A844" s="19"/>
    </row>
    <row r="845" spans="1:1" x14ac:dyDescent="0.25">
      <c r="A845" s="19"/>
    </row>
    <row r="846" spans="1:1" x14ac:dyDescent="0.25">
      <c r="A846" s="19"/>
    </row>
    <row r="847" spans="1:1" x14ac:dyDescent="0.25">
      <c r="A847" s="19"/>
    </row>
    <row r="848" spans="1:1" x14ac:dyDescent="0.25">
      <c r="A848" s="19"/>
    </row>
    <row r="849" spans="1:1" x14ac:dyDescent="0.25">
      <c r="A849" s="19"/>
    </row>
    <row r="850" spans="1:1" x14ac:dyDescent="0.25">
      <c r="A850" s="19"/>
    </row>
    <row r="851" spans="1:1" x14ac:dyDescent="0.25">
      <c r="A851" s="19"/>
    </row>
    <row r="852" spans="1:1" x14ac:dyDescent="0.25">
      <c r="A852" s="19"/>
    </row>
    <row r="853" spans="1:1" x14ac:dyDescent="0.25">
      <c r="A853" s="19"/>
    </row>
    <row r="854" spans="1:1" x14ac:dyDescent="0.25">
      <c r="A854" s="19"/>
    </row>
    <row r="855" spans="1:1" x14ac:dyDescent="0.25">
      <c r="A855" s="19"/>
    </row>
    <row r="856" spans="1:1" x14ac:dyDescent="0.25">
      <c r="A856" s="19"/>
    </row>
    <row r="857" spans="1:1" x14ac:dyDescent="0.25">
      <c r="A857" s="19"/>
    </row>
    <row r="858" spans="1:1" x14ac:dyDescent="0.25">
      <c r="A858" s="19"/>
    </row>
    <row r="859" spans="1:1" x14ac:dyDescent="0.25">
      <c r="A859" s="19"/>
    </row>
    <row r="860" spans="1:1" x14ac:dyDescent="0.25">
      <c r="A860" s="19"/>
    </row>
    <row r="861" spans="1:1" x14ac:dyDescent="0.25">
      <c r="A861" s="19"/>
    </row>
    <row r="862" spans="1:1" x14ac:dyDescent="0.25">
      <c r="A862" s="19"/>
    </row>
    <row r="863" spans="1:1" x14ac:dyDescent="0.25">
      <c r="A863" s="19"/>
    </row>
    <row r="864" spans="1:1" x14ac:dyDescent="0.25">
      <c r="A864" s="19"/>
    </row>
    <row r="865" spans="1:1" x14ac:dyDescent="0.25">
      <c r="A865" s="19"/>
    </row>
    <row r="866" spans="1:1" x14ac:dyDescent="0.25">
      <c r="A866" s="19"/>
    </row>
    <row r="867" spans="1:1" x14ac:dyDescent="0.25">
      <c r="A867" s="19"/>
    </row>
    <row r="868" spans="1:1" x14ac:dyDescent="0.25">
      <c r="A868" s="19"/>
    </row>
    <row r="869" spans="1:1" x14ac:dyDescent="0.25">
      <c r="A869" s="19"/>
    </row>
    <row r="870" spans="1:1" x14ac:dyDescent="0.25">
      <c r="A870" s="19"/>
    </row>
    <row r="871" spans="1:1" x14ac:dyDescent="0.25">
      <c r="A871" s="19"/>
    </row>
    <row r="872" spans="1:1" x14ac:dyDescent="0.25">
      <c r="A872" s="19"/>
    </row>
    <row r="873" spans="1:1" x14ac:dyDescent="0.25">
      <c r="A873" s="19"/>
    </row>
    <row r="874" spans="1:1" x14ac:dyDescent="0.25">
      <c r="A874" s="19"/>
    </row>
    <row r="875" spans="1:1" x14ac:dyDescent="0.25">
      <c r="A875" s="19"/>
    </row>
    <row r="876" spans="1:1" x14ac:dyDescent="0.25">
      <c r="A876" s="19"/>
    </row>
    <row r="877" spans="1:1" x14ac:dyDescent="0.25">
      <c r="A877" s="19"/>
    </row>
    <row r="878" spans="1:1" x14ac:dyDescent="0.25">
      <c r="A878" s="19"/>
    </row>
    <row r="879" spans="1:1" x14ac:dyDescent="0.25">
      <c r="A879" s="19"/>
    </row>
    <row r="880" spans="1:1" x14ac:dyDescent="0.25">
      <c r="A880" s="19"/>
    </row>
    <row r="881" spans="1:1" x14ac:dyDescent="0.25">
      <c r="A881" s="19"/>
    </row>
    <row r="882" spans="1:1" x14ac:dyDescent="0.25">
      <c r="A882" s="19"/>
    </row>
    <row r="883" spans="1:1" x14ac:dyDescent="0.25">
      <c r="A883" s="19"/>
    </row>
    <row r="884" spans="1:1" x14ac:dyDescent="0.25">
      <c r="A884" s="19"/>
    </row>
    <row r="885" spans="1:1" x14ac:dyDescent="0.25">
      <c r="A885" s="19"/>
    </row>
    <row r="886" spans="1:1" x14ac:dyDescent="0.25">
      <c r="A886" s="19"/>
    </row>
    <row r="887" spans="1:1" x14ac:dyDescent="0.25">
      <c r="A887" s="19"/>
    </row>
    <row r="888" spans="1:1" x14ac:dyDescent="0.25">
      <c r="A888" s="19"/>
    </row>
    <row r="889" spans="1:1" x14ac:dyDescent="0.25">
      <c r="A889" s="19"/>
    </row>
    <row r="890" spans="1:1" x14ac:dyDescent="0.25">
      <c r="A890" s="19"/>
    </row>
    <row r="891" spans="1:1" x14ac:dyDescent="0.25">
      <c r="A891" s="19"/>
    </row>
    <row r="892" spans="1:1" x14ac:dyDescent="0.25">
      <c r="A892" s="19"/>
    </row>
    <row r="893" spans="1:1" x14ac:dyDescent="0.25">
      <c r="A893" s="19"/>
    </row>
    <row r="894" spans="1:1" x14ac:dyDescent="0.25">
      <c r="A894" s="19"/>
    </row>
    <row r="895" spans="1:1" x14ac:dyDescent="0.25">
      <c r="A895" s="19"/>
    </row>
    <row r="896" spans="1:1" x14ac:dyDescent="0.25">
      <c r="A896" s="19"/>
    </row>
    <row r="897" spans="1:1" x14ac:dyDescent="0.25">
      <c r="A897" s="19"/>
    </row>
    <row r="898" spans="1:1" x14ac:dyDescent="0.25">
      <c r="A898" s="19"/>
    </row>
    <row r="899" spans="1:1" x14ac:dyDescent="0.25">
      <c r="A899" s="19"/>
    </row>
    <row r="900" spans="1:1" x14ac:dyDescent="0.25">
      <c r="A900" s="19"/>
    </row>
    <row r="901" spans="1:1" x14ac:dyDescent="0.25">
      <c r="A901" s="19"/>
    </row>
    <row r="902" spans="1:1" x14ac:dyDescent="0.25">
      <c r="A902" s="19"/>
    </row>
    <row r="903" spans="1:1" x14ac:dyDescent="0.25">
      <c r="A903" s="19"/>
    </row>
    <row r="904" spans="1:1" x14ac:dyDescent="0.25">
      <c r="A904" s="19"/>
    </row>
    <row r="905" spans="1:1" x14ac:dyDescent="0.25">
      <c r="A905" s="19"/>
    </row>
    <row r="906" spans="1:1" x14ac:dyDescent="0.25">
      <c r="A906" s="19"/>
    </row>
    <row r="907" spans="1:1" x14ac:dyDescent="0.25">
      <c r="A907" s="19"/>
    </row>
    <row r="908" spans="1:1" x14ac:dyDescent="0.25">
      <c r="A908" s="19"/>
    </row>
    <row r="909" spans="1:1" x14ac:dyDescent="0.25">
      <c r="A909" s="19"/>
    </row>
    <row r="910" spans="1:1" x14ac:dyDescent="0.25">
      <c r="A910" s="19"/>
    </row>
    <row r="911" spans="1:1" x14ac:dyDescent="0.25">
      <c r="A911" s="19"/>
    </row>
    <row r="912" spans="1:1" x14ac:dyDescent="0.25">
      <c r="A912" s="19"/>
    </row>
    <row r="913" spans="1:1" x14ac:dyDescent="0.25">
      <c r="A913" s="19"/>
    </row>
    <row r="914" spans="1:1" x14ac:dyDescent="0.25">
      <c r="A914" s="19"/>
    </row>
    <row r="915" spans="1:1" x14ac:dyDescent="0.25">
      <c r="A915" s="19"/>
    </row>
    <row r="916" spans="1:1" x14ac:dyDescent="0.25">
      <c r="A916" s="19"/>
    </row>
    <row r="917" spans="1:1" x14ac:dyDescent="0.25">
      <c r="A917" s="19"/>
    </row>
    <row r="918" spans="1:1" x14ac:dyDescent="0.25">
      <c r="A918" s="19"/>
    </row>
    <row r="919" spans="1:1" x14ac:dyDescent="0.25">
      <c r="A919" s="19"/>
    </row>
    <row r="920" spans="1:1" x14ac:dyDescent="0.25">
      <c r="A920" s="19"/>
    </row>
    <row r="921" spans="1:1" x14ac:dyDescent="0.25">
      <c r="A921" s="19"/>
    </row>
    <row r="922" spans="1:1" x14ac:dyDescent="0.25">
      <c r="A922" s="19"/>
    </row>
    <row r="923" spans="1:1" x14ac:dyDescent="0.25">
      <c r="A923" s="19"/>
    </row>
    <row r="924" spans="1:1" x14ac:dyDescent="0.25">
      <c r="A924" s="19"/>
    </row>
    <row r="925" spans="1:1" x14ac:dyDescent="0.25">
      <c r="A925" s="19"/>
    </row>
    <row r="926" spans="1:1" x14ac:dyDescent="0.25">
      <c r="A926" s="19"/>
    </row>
    <row r="927" spans="1:1" x14ac:dyDescent="0.25">
      <c r="A927" s="19"/>
    </row>
    <row r="928" spans="1:1" x14ac:dyDescent="0.25">
      <c r="A928" s="19"/>
    </row>
    <row r="929" spans="1:1" x14ac:dyDescent="0.25">
      <c r="A929" s="19"/>
    </row>
    <row r="930" spans="1:1" x14ac:dyDescent="0.25">
      <c r="A930" s="19"/>
    </row>
    <row r="931" spans="1:1" x14ac:dyDescent="0.25">
      <c r="A931" s="19"/>
    </row>
    <row r="932" spans="1:1" x14ac:dyDescent="0.25">
      <c r="A932" s="19"/>
    </row>
    <row r="933" spans="1:1" x14ac:dyDescent="0.25">
      <c r="A933" s="19"/>
    </row>
    <row r="934" spans="1:1" x14ac:dyDescent="0.25">
      <c r="A934" s="19"/>
    </row>
    <row r="935" spans="1:1" x14ac:dyDescent="0.25">
      <c r="A935" s="19"/>
    </row>
    <row r="936" spans="1:1" x14ac:dyDescent="0.25">
      <c r="A936" s="19"/>
    </row>
    <row r="937" spans="1:1" x14ac:dyDescent="0.25">
      <c r="A937" s="19"/>
    </row>
    <row r="938" spans="1:1" x14ac:dyDescent="0.25">
      <c r="A938" s="19"/>
    </row>
    <row r="939" spans="1:1" x14ac:dyDescent="0.25">
      <c r="A939" s="19"/>
    </row>
    <row r="940" spans="1:1" x14ac:dyDescent="0.25">
      <c r="A940" s="19"/>
    </row>
    <row r="941" spans="1:1" x14ac:dyDescent="0.25">
      <c r="A941" s="19"/>
    </row>
    <row r="942" spans="1:1" x14ac:dyDescent="0.25">
      <c r="A942" s="19"/>
    </row>
    <row r="943" spans="1:1" x14ac:dyDescent="0.25">
      <c r="A943" s="19"/>
    </row>
    <row r="944" spans="1:1" x14ac:dyDescent="0.25">
      <c r="A944" s="19"/>
    </row>
    <row r="945" spans="1:1" x14ac:dyDescent="0.25">
      <c r="A945" s="19"/>
    </row>
    <row r="946" spans="1:1" x14ac:dyDescent="0.25">
      <c r="A946" s="19"/>
    </row>
    <row r="947" spans="1:1" x14ac:dyDescent="0.25">
      <c r="A947" s="19"/>
    </row>
    <row r="948" spans="1:1" x14ac:dyDescent="0.25">
      <c r="A948" s="19"/>
    </row>
    <row r="949" spans="1:1" x14ac:dyDescent="0.25">
      <c r="A949" s="19"/>
    </row>
    <row r="950" spans="1:1" x14ac:dyDescent="0.25">
      <c r="A950" s="19"/>
    </row>
    <row r="951" spans="1:1" x14ac:dyDescent="0.25">
      <c r="A951" s="19"/>
    </row>
    <row r="952" spans="1:1" x14ac:dyDescent="0.25">
      <c r="A952" s="19"/>
    </row>
    <row r="953" spans="1:1" x14ac:dyDescent="0.25">
      <c r="A953" s="19"/>
    </row>
    <row r="954" spans="1:1" x14ac:dyDescent="0.25">
      <c r="A954" s="19"/>
    </row>
    <row r="955" spans="1:1" x14ac:dyDescent="0.25">
      <c r="A955" s="19"/>
    </row>
    <row r="956" spans="1:1" x14ac:dyDescent="0.25">
      <c r="A956" s="19"/>
    </row>
    <row r="957" spans="1:1" x14ac:dyDescent="0.25">
      <c r="A957" s="19"/>
    </row>
    <row r="958" spans="1:1" x14ac:dyDescent="0.25">
      <c r="A958" s="19"/>
    </row>
    <row r="959" spans="1:1" x14ac:dyDescent="0.25">
      <c r="A959" s="19"/>
    </row>
    <row r="960" spans="1:1" x14ac:dyDescent="0.25">
      <c r="A960" s="19"/>
    </row>
    <row r="961" spans="1:1" x14ac:dyDescent="0.25">
      <c r="A961" s="19"/>
    </row>
    <row r="962" spans="1:1" x14ac:dyDescent="0.25">
      <c r="A962" s="19"/>
    </row>
    <row r="963" spans="1:1" x14ac:dyDescent="0.25">
      <c r="A963" s="19"/>
    </row>
    <row r="964" spans="1:1" x14ac:dyDescent="0.25">
      <c r="A964" s="19"/>
    </row>
    <row r="965" spans="1:1" x14ac:dyDescent="0.25">
      <c r="A965" s="19"/>
    </row>
    <row r="966" spans="1:1" x14ac:dyDescent="0.25">
      <c r="A966" s="19"/>
    </row>
    <row r="967" spans="1:1" x14ac:dyDescent="0.25">
      <c r="A967" s="19"/>
    </row>
    <row r="968" spans="1:1" x14ac:dyDescent="0.25">
      <c r="A968" s="19"/>
    </row>
    <row r="969" spans="1:1" x14ac:dyDescent="0.25">
      <c r="A969" s="19"/>
    </row>
    <row r="970" spans="1:1" x14ac:dyDescent="0.25">
      <c r="A970" s="19"/>
    </row>
    <row r="971" spans="1:1" x14ac:dyDescent="0.25">
      <c r="A971" s="19"/>
    </row>
    <row r="972" spans="1:1" x14ac:dyDescent="0.25">
      <c r="A972" s="19"/>
    </row>
    <row r="973" spans="1:1" x14ac:dyDescent="0.25">
      <c r="A973" s="19"/>
    </row>
    <row r="974" spans="1:1" x14ac:dyDescent="0.25">
      <c r="A974" s="19"/>
    </row>
    <row r="975" spans="1:1" x14ac:dyDescent="0.25">
      <c r="A975" s="19"/>
    </row>
    <row r="976" spans="1:1" x14ac:dyDescent="0.25">
      <c r="A976" s="19"/>
    </row>
    <row r="977" spans="1:1" x14ac:dyDescent="0.25">
      <c r="A977" s="19"/>
    </row>
    <row r="978" spans="1:1" x14ac:dyDescent="0.25">
      <c r="A978" s="19"/>
    </row>
    <row r="979" spans="1:1" x14ac:dyDescent="0.25">
      <c r="A979" s="19"/>
    </row>
    <row r="980" spans="1:1" x14ac:dyDescent="0.25">
      <c r="A980" s="19"/>
    </row>
    <row r="981" spans="1:1" x14ac:dyDescent="0.25">
      <c r="A981" s="19"/>
    </row>
    <row r="982" spans="1:1" x14ac:dyDescent="0.25">
      <c r="A982" s="19"/>
    </row>
    <row r="983" spans="1:1" x14ac:dyDescent="0.25">
      <c r="A983" s="19"/>
    </row>
    <row r="984" spans="1:1" x14ac:dyDescent="0.25">
      <c r="A984" s="19"/>
    </row>
    <row r="985" spans="1:1" x14ac:dyDescent="0.25">
      <c r="A985" s="19"/>
    </row>
    <row r="986" spans="1:1" x14ac:dyDescent="0.25">
      <c r="A986" s="19"/>
    </row>
    <row r="987" spans="1:1" x14ac:dyDescent="0.25">
      <c r="A987" s="19"/>
    </row>
    <row r="988" spans="1:1" x14ac:dyDescent="0.25">
      <c r="A988" s="19"/>
    </row>
    <row r="989" spans="1:1" x14ac:dyDescent="0.25">
      <c r="A989" s="19"/>
    </row>
    <row r="990" spans="1:1" x14ac:dyDescent="0.25">
      <c r="A990" s="19"/>
    </row>
    <row r="991" spans="1:1" x14ac:dyDescent="0.25">
      <c r="A991" s="19"/>
    </row>
    <row r="992" spans="1:1" x14ac:dyDescent="0.25">
      <c r="A992" s="19"/>
    </row>
    <row r="993" spans="1:1" x14ac:dyDescent="0.25">
      <c r="A993" s="19"/>
    </row>
    <row r="994" spans="1:1" x14ac:dyDescent="0.25">
      <c r="A994" s="19"/>
    </row>
    <row r="995" spans="1:1" x14ac:dyDescent="0.25">
      <c r="A995" s="19"/>
    </row>
    <row r="996" spans="1:1" x14ac:dyDescent="0.25">
      <c r="A996" s="19"/>
    </row>
    <row r="997" spans="1:1" x14ac:dyDescent="0.25">
      <c r="A997" s="19"/>
    </row>
    <row r="998" spans="1:1" x14ac:dyDescent="0.25">
      <c r="A998" s="19"/>
    </row>
    <row r="999" spans="1:1" x14ac:dyDescent="0.25">
      <c r="A999" s="19"/>
    </row>
    <row r="1000" spans="1:1" x14ac:dyDescent="0.25">
      <c r="A1000" s="19"/>
    </row>
    <row r="1001" spans="1:1" x14ac:dyDescent="0.25">
      <c r="A1001" s="19"/>
    </row>
    <row r="1002" spans="1:1" x14ac:dyDescent="0.25">
      <c r="A1002" s="19"/>
    </row>
    <row r="1003" spans="1:1" x14ac:dyDescent="0.25">
      <c r="A1003" s="19"/>
    </row>
    <row r="1004" spans="1:1" x14ac:dyDescent="0.25">
      <c r="A1004" s="19"/>
    </row>
  </sheetData>
  <mergeCells count="2">
    <mergeCell ref="B2:B3"/>
    <mergeCell ref="C2:K3"/>
  </mergeCells>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zoomScale="136" zoomScaleNormal="136" workbookViewId="0">
      <selection activeCell="M8" sqref="M8"/>
    </sheetView>
  </sheetViews>
  <sheetFormatPr defaultColWidth="12.6640625" defaultRowHeight="15.75" customHeight="1" x14ac:dyDescent="0.25"/>
  <cols>
    <col min="1" max="1" width="14.77734375" customWidth="1"/>
    <col min="2" max="2" width="10.77734375" bestFit="1" customWidth="1"/>
    <col min="3" max="3" width="16.5546875" style="56" bestFit="1" customWidth="1"/>
    <col min="4" max="7" width="10.77734375" bestFit="1" customWidth="1"/>
    <col min="8" max="11" width="7.6640625" customWidth="1"/>
    <col min="12" max="12" width="21.88671875" customWidth="1"/>
    <col min="13" max="26" width="7.6640625" customWidth="1"/>
  </cols>
  <sheetData>
    <row r="1" spans="1:17" ht="13.2" x14ac:dyDescent="0.25">
      <c r="A1" s="70" t="s">
        <v>220</v>
      </c>
      <c r="B1" s="58"/>
      <c r="C1" s="58"/>
      <c r="D1" s="58"/>
      <c r="E1" s="58"/>
      <c r="F1" s="58"/>
      <c r="G1" s="58"/>
      <c r="H1" s="58"/>
      <c r="I1" s="58"/>
      <c r="J1" s="58"/>
      <c r="K1" s="58"/>
      <c r="L1" s="58"/>
      <c r="M1" s="58"/>
      <c r="N1" s="58"/>
      <c r="O1" s="58"/>
      <c r="P1" s="58"/>
      <c r="Q1" s="59"/>
    </row>
    <row r="2" spans="1:17" ht="13.2" x14ac:dyDescent="0.25">
      <c r="A2" s="71" t="s">
        <v>221</v>
      </c>
      <c r="B2" s="58"/>
      <c r="C2" s="58"/>
      <c r="D2" s="58"/>
      <c r="E2" s="58"/>
      <c r="F2" s="58"/>
      <c r="G2" s="58"/>
      <c r="H2" s="58"/>
      <c r="I2" s="58"/>
      <c r="J2" s="58"/>
      <c r="K2" s="58"/>
      <c r="L2" s="58"/>
      <c r="M2" s="58"/>
      <c r="N2" s="58"/>
      <c r="O2" s="58"/>
      <c r="P2" s="58"/>
      <c r="Q2" s="59"/>
    </row>
    <row r="3" spans="1:17" ht="13.2" x14ac:dyDescent="0.25">
      <c r="A3" s="24" t="s">
        <v>115</v>
      </c>
      <c r="B3" s="48" t="s">
        <v>116</v>
      </c>
      <c r="C3" s="54" t="s">
        <v>16</v>
      </c>
      <c r="D3" s="48" t="s">
        <v>23</v>
      </c>
      <c r="E3" s="48" t="s">
        <v>117</v>
      </c>
      <c r="F3" s="49" t="s">
        <v>222</v>
      </c>
    </row>
    <row r="4" spans="1:17" ht="14.4" x14ac:dyDescent="0.3">
      <c r="A4" s="39" t="s">
        <v>164</v>
      </c>
      <c r="B4" s="50" t="str">
        <f>IFERROR(VLOOKUP(A4,'Problem 2-Data'!$C$6:$G$55,2,FALSE),VLOOKUP(A4,'Problem 2-Data'!$K$6:$O$55,2,FALSE))</f>
        <v>Female</v>
      </c>
      <c r="C4" s="55">
        <f>IFERROR(VLOOKUP(A4,'Problem 2-Data'!$C$7:$G$56,3,FALSE),VLOOKUP(A4,'Problem 2-Data'!$K$6:$O$55,3,FALSE))</f>
        <v>36379</v>
      </c>
      <c r="D4" s="50">
        <f>IFERROR(VLOOKUP(A4,'Problem 2-Data'!$C$7:$G$56,4,FALSE),VLOOKUP(A4,'Problem 2-Data'!$K$6:$O$55,4,FALSE))</f>
        <v>20</v>
      </c>
      <c r="E4" s="50">
        <f>IFERROR(VLOOKUP(A4,'Problem 2-Data'!$C$7:$G$56,5,FALSE),VLOOKUP(A4,'Problem 2-Data'!$K$6:$O$55,5,FALSE))</f>
        <v>74</v>
      </c>
      <c r="F4" s="50" t="str">
        <f>_xlfn.IFS(E4&lt;30,"Fail",AND(E4&gt;=30,E4&lt;=50),"pass",AND(E4&gt;=51,E4&lt;=60),"Third_class",AND(E4&gt;=61,E4&lt;=70),"Second_class", E4&gt;=71,"First_class")</f>
        <v>First_class</v>
      </c>
      <c r="G4" s="47"/>
      <c r="I4" s="72" t="s">
        <v>223</v>
      </c>
      <c r="J4" s="58"/>
      <c r="K4" s="58"/>
      <c r="L4" s="58"/>
      <c r="M4" s="59"/>
    </row>
    <row r="5" spans="1:17" ht="14.4" x14ac:dyDescent="0.3">
      <c r="A5" s="39" t="s">
        <v>153</v>
      </c>
      <c r="B5" s="50" t="str">
        <f>IFERROR(VLOOKUP(A5,'Problem 2-Data'!$C$7:$G$56,2,FALSE),VLOOKUP(A5,'Problem 2-Data'!$K$6:$O$55,2,FALSE))</f>
        <v>Female</v>
      </c>
      <c r="C5" s="55">
        <f>IFERROR(VLOOKUP(A5,'Problem 2-Data'!$C$7:$G$56,3,FALSE),VLOOKUP(A5,'Problem 2-Data'!$K$6:$O$55,3,FALSE))</f>
        <v>36269</v>
      </c>
      <c r="D5" s="50">
        <f>IFERROR(VLOOKUP(A5,'Problem 2-Data'!$C$7:$G$56,4,FALSE),VLOOKUP(A5,'Problem 2-Data'!$K$6:$O$55,4,FALSE))</f>
        <v>25</v>
      </c>
      <c r="E5" s="50">
        <f>IFERROR(VLOOKUP(A5,'Problem 2-Data'!$C$7:$G$56,5,FALSE),VLOOKUP(A5,'Problem 2-Data'!$K$6:$O$55,5,FALSE))</f>
        <v>58</v>
      </c>
      <c r="F5" s="50" t="str">
        <f t="shared" ref="F5:F68" si="0">_xlfn.IFS(E5&lt;30,"Fail",AND(E5&gt;=30,E5&lt;=50),"pass",AND(E5&gt;=51,E5&lt;=60),"Third_class",AND(E5&gt;=61,E5&lt;=70),"Second_class", E5&gt;=71,"First_class")</f>
        <v>Third_class</v>
      </c>
      <c r="G5" s="34"/>
      <c r="I5" s="7" t="s">
        <v>224</v>
      </c>
      <c r="J5" s="7"/>
      <c r="K5" s="7"/>
      <c r="L5" s="7"/>
      <c r="M5" s="25">
        <f>COUNTIF(D4:D103,25)</f>
        <v>22</v>
      </c>
    </row>
    <row r="6" spans="1:17" ht="14.4" x14ac:dyDescent="0.3">
      <c r="A6" s="39" t="s">
        <v>203</v>
      </c>
      <c r="B6" s="50" t="str">
        <f>IFERROR(VLOOKUP(A6,'Problem 2-Data'!$C$7:$G$56,2,FALSE),VLOOKUP(A6,'Problem 2-Data'!$K$6:$O$55,2,FALSE))</f>
        <v>Female</v>
      </c>
      <c r="C6" s="55">
        <f>IFERROR(VLOOKUP(A6,'Problem 2-Data'!$C$7:$G$56,3,FALSE),VLOOKUP(A6,'Problem 2-Data'!$K$6:$O$55,3,FALSE))</f>
        <v>36571</v>
      </c>
      <c r="D6" s="50">
        <f>IFERROR(VLOOKUP(A6,'Problem 2-Data'!$C$7:$G$56,4,FALSE),VLOOKUP(A6,'Problem 2-Data'!$K$6:$O$55,4,FALSE))</f>
        <v>21</v>
      </c>
      <c r="E6" s="50">
        <f>IFERROR(VLOOKUP(A6,'Problem 2-Data'!$C$7:$G$56,5,FALSE),VLOOKUP(A6,'Problem 2-Data'!$K$6:$O$55,5,FALSE))</f>
        <v>51</v>
      </c>
      <c r="F6" s="50" t="str">
        <f t="shared" si="0"/>
        <v>Third_class</v>
      </c>
      <c r="G6" s="34"/>
      <c r="I6" s="7" t="s">
        <v>225</v>
      </c>
      <c r="J6" s="7"/>
      <c r="K6" s="7"/>
      <c r="L6" s="7"/>
      <c r="M6" s="25" t="str">
        <f t="array" ref="M6">INDEX(A4:A103,MATCH(MAX(IF(B4:B103="Male",E4:E103,0)),E4:E103,0))</f>
        <v>Alexander Johnson</v>
      </c>
    </row>
    <row r="7" spans="1:17" ht="14.4" x14ac:dyDescent="0.3">
      <c r="A7" s="39" t="s">
        <v>202</v>
      </c>
      <c r="B7" s="50" t="str">
        <f>IFERROR(VLOOKUP(A7,'Problem 2-Data'!$C$7:$G$56,2,FALSE),VLOOKUP(A7,'Problem 2-Data'!$K$6:$O$55,2,FALSE))</f>
        <v>Female</v>
      </c>
      <c r="C7" s="55">
        <f>IFERROR(VLOOKUP(A7,'Problem 2-Data'!$C$7:$G$56,3,FALSE),VLOOKUP(A7,'Problem 2-Data'!$K$6:$O$55,3,FALSE))</f>
        <v>36799</v>
      </c>
      <c r="D7" s="50">
        <f>IFERROR(VLOOKUP(A7,'Problem 2-Data'!$C$7:$G$56,4,FALSE),VLOOKUP(A7,'Problem 2-Data'!$K$6:$O$55,4,FALSE))</f>
        <v>25</v>
      </c>
      <c r="E7" s="50">
        <f>IFERROR(VLOOKUP(A7,'Problem 2-Data'!$C$7:$G$56,5,FALSE),VLOOKUP(A7,'Problem 2-Data'!$K$6:$O$55,5,FALSE))</f>
        <v>70</v>
      </c>
      <c r="F7" s="50" t="str">
        <f t="shared" si="0"/>
        <v>Second_class</v>
      </c>
      <c r="G7" s="34"/>
      <c r="I7" s="7" t="s">
        <v>226</v>
      </c>
      <c r="J7" s="7"/>
      <c r="K7" s="7"/>
      <c r="L7" s="7"/>
      <c r="M7" s="25" t="str">
        <f t="array" ref="M7">INDEX(A4:A103,MATCH(MAX(IF(B4:B103="Female",E4:E103,-1)),IF(B4:B103="Female",E4:E103,-1),0))</f>
        <v>Jane Johnson</v>
      </c>
    </row>
    <row r="8" spans="1:17" ht="14.4" x14ac:dyDescent="0.3">
      <c r="A8" s="39" t="s">
        <v>145</v>
      </c>
      <c r="B8" s="50" t="str">
        <f>IFERROR(VLOOKUP(A8,'Problem 2-Data'!$C$7:$G$56,2,FALSE),VLOOKUP(A8,'Problem 2-Data'!$K$6:$O$55,2,FALSE))</f>
        <v>Male</v>
      </c>
      <c r="C8" s="55">
        <f>IFERROR(VLOOKUP(A8,'Problem 2-Data'!$C$7:$G$56,3,FALSE),VLOOKUP(A8,'Problem 2-Data'!$K$6:$O$55,3,FALSE))</f>
        <v>35873</v>
      </c>
      <c r="D8" s="50">
        <f>IFERROR(VLOOKUP(A8,'Problem 2-Data'!$C$7:$G$56,4,FALSE),VLOOKUP(A8,'Problem 2-Data'!$K$6:$O$55,4,FALSE))</f>
        <v>20</v>
      </c>
      <c r="E8" s="50">
        <f>IFERROR(VLOOKUP(A8,'Problem 2-Data'!$C$7:$G$56,5,FALSE),VLOOKUP(A8,'Problem 2-Data'!$K$6:$O$55,5,FALSE))</f>
        <v>50</v>
      </c>
      <c r="F8" s="50" t="str">
        <f t="shared" si="0"/>
        <v>pass</v>
      </c>
      <c r="G8" s="34"/>
      <c r="I8" s="7" t="s">
        <v>227</v>
      </c>
      <c r="J8" s="7"/>
      <c r="K8" s="7"/>
      <c r="L8" s="7"/>
      <c r="M8" s="25">
        <f>COUNTIFS(D4:D103,"&gt;23",E4:E103,"&gt;80")</f>
        <v>8</v>
      </c>
    </row>
    <row r="9" spans="1:17" ht="14.4" x14ac:dyDescent="0.3">
      <c r="A9" s="39" t="s">
        <v>194</v>
      </c>
      <c r="B9" s="50" t="str">
        <f>IFERROR(VLOOKUP(A9,'Problem 2-Data'!$C$7:$G$56,2,FALSE),VLOOKUP(A9,'Problem 2-Data'!$K$6:$O$55,2,FALSE))</f>
        <v>Male</v>
      </c>
      <c r="C9" s="55">
        <f>IFERROR(VLOOKUP(A9,'Problem 2-Data'!$C$7:$G$56,3,FALSE),VLOOKUP(A9,'Problem 2-Data'!$K$6:$O$55,3,FALSE))</f>
        <v>36341</v>
      </c>
      <c r="D9" s="50">
        <f>IFERROR(VLOOKUP(A9,'Problem 2-Data'!$C$7:$G$56,4,FALSE),VLOOKUP(A9,'Problem 2-Data'!$K$6:$O$55,4,FALSE))</f>
        <v>25</v>
      </c>
      <c r="E9" s="50">
        <f>IFERROR(VLOOKUP(A9,'Problem 2-Data'!$C$7:$G$56,5,FALSE),VLOOKUP(A9,'Problem 2-Data'!$K$6:$O$55,5,FALSE))</f>
        <v>99</v>
      </c>
      <c r="F9" s="50" t="str">
        <f t="shared" si="0"/>
        <v>First_class</v>
      </c>
      <c r="G9" s="34"/>
    </row>
    <row r="10" spans="1:17" ht="14.4" x14ac:dyDescent="0.3">
      <c r="A10" s="39" t="s">
        <v>195</v>
      </c>
      <c r="B10" s="50" t="str">
        <f>IFERROR(VLOOKUP(A10,'Problem 2-Data'!$C$7:$G$56,2,FALSE),VLOOKUP(A10,'Problem 2-Data'!$K$6:$O$55,2,FALSE))</f>
        <v>Male</v>
      </c>
      <c r="C10" s="55">
        <f>IFERROR(VLOOKUP(A10,'Problem 2-Data'!$C$7:$G$56,3,FALSE),VLOOKUP(A10,'Problem 2-Data'!$K$6:$O$55,3,FALSE))</f>
        <v>36295</v>
      </c>
      <c r="D10" s="50">
        <f>IFERROR(VLOOKUP(A10,'Problem 2-Data'!$C$7:$G$56,4,FALSE),VLOOKUP(A10,'Problem 2-Data'!$K$6:$O$55,4,FALSE))</f>
        <v>26</v>
      </c>
      <c r="E10" s="50">
        <f>IFERROR(VLOOKUP(A10,'Problem 2-Data'!$C$7:$G$56,5,FALSE),VLOOKUP(A10,'Problem 2-Data'!$K$6:$O$55,5,FALSE))</f>
        <v>72</v>
      </c>
      <c r="F10" s="50" t="str">
        <f t="shared" si="0"/>
        <v>First_class</v>
      </c>
      <c r="G10" s="34"/>
    </row>
    <row r="11" spans="1:17" ht="14.4" x14ac:dyDescent="0.3">
      <c r="A11" s="39" t="s">
        <v>156</v>
      </c>
      <c r="B11" s="50" t="str">
        <f>IFERROR(VLOOKUP(A11,'Problem 2-Data'!$C$7:$G$56,2,FALSE),VLOOKUP(A11,'Problem 2-Data'!$K$6:$O$55,2,FALSE))</f>
        <v>Male</v>
      </c>
      <c r="C11" s="55">
        <f>IFERROR(VLOOKUP(A11,'Problem 2-Data'!$C$7:$G$56,3,FALSE),VLOOKUP(A11,'Problem 2-Data'!$K$6:$O$55,3,FALSE))</f>
        <v>36107</v>
      </c>
      <c r="D11" s="50">
        <f>IFERROR(VLOOKUP(A11,'Problem 2-Data'!$C$7:$G$56,4,FALSE),VLOOKUP(A11,'Problem 2-Data'!$K$6:$O$55,4,FALSE))</f>
        <v>20</v>
      </c>
      <c r="E11" s="50">
        <f>IFERROR(VLOOKUP(A11,'Problem 2-Data'!$C$7:$G$56,5,FALSE),VLOOKUP(A11,'Problem 2-Data'!$K$6:$O$55,5,FALSE))</f>
        <v>75</v>
      </c>
      <c r="F11" s="50" t="str">
        <f t="shared" si="0"/>
        <v>First_class</v>
      </c>
      <c r="G11" s="34"/>
    </row>
    <row r="12" spans="1:17" ht="14.4" x14ac:dyDescent="0.3">
      <c r="A12" s="39" t="s">
        <v>143</v>
      </c>
      <c r="B12" s="50" t="str">
        <f>IFERROR(VLOOKUP(A12,'Problem 2-Data'!$C$7:$G$56,2,FALSE),VLOOKUP(A12,'Problem 2-Data'!$K$6:$O$55,2,FALSE))</f>
        <v>Female</v>
      </c>
      <c r="C12" s="55">
        <f>IFERROR(VLOOKUP(A12,'Problem 2-Data'!$C$7:$G$56,3,FALSE),VLOOKUP(A12,'Problem 2-Data'!$K$6:$O$55,3,FALSE))</f>
        <v>36707</v>
      </c>
      <c r="D12" s="50">
        <f>IFERROR(VLOOKUP(A12,'Problem 2-Data'!$C$7:$G$56,4,FALSE),VLOOKUP(A12,'Problem 2-Data'!$K$6:$O$55,4,FALSE))</f>
        <v>25</v>
      </c>
      <c r="E12" s="50">
        <f>IFERROR(VLOOKUP(A12,'Problem 2-Data'!$C$7:$G$56,5,FALSE),VLOOKUP(A12,'Problem 2-Data'!$K$6:$O$55,5,FALSE))</f>
        <v>23</v>
      </c>
      <c r="F12" s="50" t="str">
        <f t="shared" si="0"/>
        <v>Fail</v>
      </c>
      <c r="G12" s="34"/>
    </row>
    <row r="13" spans="1:17" ht="14.4" x14ac:dyDescent="0.3">
      <c r="A13" s="39" t="s">
        <v>192</v>
      </c>
      <c r="B13" s="50" t="str">
        <f>IFERROR(VLOOKUP(A13,'Problem 2-Data'!$C$7:$G$56,2,FALSE),VLOOKUP(A13,'Problem 2-Data'!$K$6:$O$55,2,FALSE))</f>
        <v>Female</v>
      </c>
      <c r="C13" s="55">
        <f>IFERROR(VLOOKUP(A13,'Problem 2-Data'!$C$7:$G$56,3,FALSE),VLOOKUP(A13,'Problem 2-Data'!$K$6:$O$55,3,FALSE))</f>
        <v>36154</v>
      </c>
      <c r="D13" s="50">
        <f>IFERROR(VLOOKUP(A13,'Problem 2-Data'!$C$7:$G$56,4,FALSE),VLOOKUP(A13,'Problem 2-Data'!$K$6:$O$55,4,FALSE))</f>
        <v>24</v>
      </c>
      <c r="E13" s="50">
        <f>IFERROR(VLOOKUP(A13,'Problem 2-Data'!$C$7:$G$56,5,FALSE),VLOOKUP(A13,'Problem 2-Data'!$K$6:$O$55,5,FALSE))</f>
        <v>69</v>
      </c>
      <c r="F13" s="50" t="str">
        <f t="shared" si="0"/>
        <v>Second_class</v>
      </c>
      <c r="G13" s="34"/>
    </row>
    <row r="14" spans="1:17" ht="14.4" x14ac:dyDescent="0.3">
      <c r="A14" s="39" t="s">
        <v>154</v>
      </c>
      <c r="B14" s="50" t="str">
        <f>IFERROR(VLOOKUP(A14,'Problem 2-Data'!$C$7:$G$56,2,FALSE),VLOOKUP(A14,'Problem 2-Data'!$K$6:$O$55,2,FALSE))</f>
        <v>Female</v>
      </c>
      <c r="C14" s="55">
        <f>IFERROR(VLOOKUP(A14,'Problem 2-Data'!$C$7:$G$56,3,FALSE),VLOOKUP(A14,'Problem 2-Data'!$K$6:$O$55,3,FALSE))</f>
        <v>36670</v>
      </c>
      <c r="D14" s="50">
        <f>IFERROR(VLOOKUP(A14,'Problem 2-Data'!$C$7:$G$56,4,FALSE),VLOOKUP(A14,'Problem 2-Data'!$K$6:$O$55,4,FALSE))</f>
        <v>23</v>
      </c>
      <c r="E14" s="50">
        <f>IFERROR(VLOOKUP(A14,'Problem 2-Data'!$C$7:$G$56,5,FALSE),VLOOKUP(A14,'Problem 2-Data'!$K$6:$O$55,5,FALSE))</f>
        <v>58</v>
      </c>
      <c r="F14" s="50" t="str">
        <f t="shared" si="0"/>
        <v>Third_class</v>
      </c>
      <c r="G14" s="34"/>
    </row>
    <row r="15" spans="1:17" ht="14.4" x14ac:dyDescent="0.3">
      <c r="A15" s="39" t="s">
        <v>193</v>
      </c>
      <c r="B15" s="50" t="str">
        <f>IFERROR(VLOOKUP(A15,'Problem 2-Data'!$C$7:$G$56,2,FALSE),VLOOKUP(A15,'Problem 2-Data'!$K$6:$O$55,2,FALSE))</f>
        <v>Female</v>
      </c>
      <c r="C15" s="55">
        <f>IFERROR(VLOOKUP(A15,'Problem 2-Data'!$C$7:$G$56,3,FALSE),VLOOKUP(A15,'Problem 2-Data'!$K$6:$O$55,3,FALSE))</f>
        <v>36109</v>
      </c>
      <c r="D15" s="50">
        <f>IFERROR(VLOOKUP(A15,'Problem 2-Data'!$C$7:$G$56,4,FALSE),VLOOKUP(A15,'Problem 2-Data'!$K$6:$O$55,4,FALSE))</f>
        <v>20</v>
      </c>
      <c r="E15" s="50">
        <f>IFERROR(VLOOKUP(A15,'Problem 2-Data'!$C$7:$G$56,5,FALSE),VLOOKUP(A15,'Problem 2-Data'!$K$6:$O$55,5,FALSE))</f>
        <v>53</v>
      </c>
      <c r="F15" s="50" t="str">
        <f t="shared" si="0"/>
        <v>Third_class</v>
      </c>
      <c r="G15" s="34"/>
    </row>
    <row r="16" spans="1:17" ht="14.4" x14ac:dyDescent="0.3">
      <c r="A16" s="39" t="s">
        <v>167</v>
      </c>
      <c r="B16" s="50" t="str">
        <f>IFERROR(VLOOKUP(A16,'Problem 2-Data'!$C$7:$G$56,2,FALSE),VLOOKUP(A16,'Problem 2-Data'!$K$6:$O$55,2,FALSE))</f>
        <v>Male</v>
      </c>
      <c r="C16" s="55">
        <f>IFERROR(VLOOKUP(A16,'Problem 2-Data'!$C$7:$G$56,3,FALSE),VLOOKUP(A16,'Problem 2-Data'!$K$6:$O$55,3,FALSE))</f>
        <v>36717</v>
      </c>
      <c r="D16" s="50">
        <f>IFERROR(VLOOKUP(A16,'Problem 2-Data'!$C$7:$G$56,4,FALSE),VLOOKUP(A16,'Problem 2-Data'!$K$6:$O$55,4,FALSE))</f>
        <v>20</v>
      </c>
      <c r="E16" s="50">
        <f>IFERROR(VLOOKUP(A16,'Problem 2-Data'!$C$7:$G$56,5,FALSE),VLOOKUP(A16,'Problem 2-Data'!$K$6:$O$55,5,FALSE))</f>
        <v>34</v>
      </c>
      <c r="F16" s="50" t="str">
        <f t="shared" si="0"/>
        <v>pass</v>
      </c>
      <c r="G16" s="34"/>
    </row>
    <row r="17" spans="1:7" ht="14.4" x14ac:dyDescent="0.3">
      <c r="A17" s="39" t="s">
        <v>217</v>
      </c>
      <c r="B17" s="50" t="str">
        <f>IFERROR(VLOOKUP(A17,'Problem 2-Data'!$C$7:$G$56,2,FALSE),VLOOKUP(A17,'Problem 2-Data'!$K$6:$O$55,2,FALSE))</f>
        <v>Male</v>
      </c>
      <c r="C17" s="55">
        <f>IFERROR(VLOOKUP(A17,'Problem 2-Data'!$C$7:$G$56,3,FALSE),VLOOKUP(A17,'Problem 2-Data'!$K$6:$O$55,3,FALSE))</f>
        <v>36139</v>
      </c>
      <c r="D17" s="50">
        <f>IFERROR(VLOOKUP(A17,'Problem 2-Data'!$C$7:$G$56,4,FALSE),VLOOKUP(A17,'Problem 2-Data'!$K$6:$O$55,4,FALSE))</f>
        <v>25</v>
      </c>
      <c r="E17" s="50">
        <f>IFERROR(VLOOKUP(A17,'Problem 2-Data'!$C$7:$G$56,5,FALSE),VLOOKUP(A17,'Problem 2-Data'!$K$6:$O$55,5,FALSE))</f>
        <v>66</v>
      </c>
      <c r="F17" s="50" t="str">
        <f t="shared" si="0"/>
        <v>Second_class</v>
      </c>
      <c r="G17" s="34"/>
    </row>
    <row r="18" spans="1:7" ht="14.4" x14ac:dyDescent="0.3">
      <c r="A18" s="39" t="s">
        <v>216</v>
      </c>
      <c r="B18" s="50" t="str">
        <f>IFERROR(VLOOKUP(A18,'Problem 2-Data'!$C$7:$G$56,2,FALSE),VLOOKUP(A18,'Problem 2-Data'!$K$6:$O$55,2,FALSE))</f>
        <v>Male</v>
      </c>
      <c r="C18" s="55">
        <f>IFERROR(VLOOKUP(A18,'Problem 2-Data'!$C$7:$G$56,3,FALSE),VLOOKUP(A18,'Problem 2-Data'!$K$6:$O$55,3,FALSE))</f>
        <v>36109</v>
      </c>
      <c r="D18" s="50">
        <f>IFERROR(VLOOKUP(A18,'Problem 2-Data'!$C$7:$G$56,4,FALSE),VLOOKUP(A18,'Problem 2-Data'!$K$6:$O$55,4,FALSE))</f>
        <v>25</v>
      </c>
      <c r="E18" s="50">
        <f>IFERROR(VLOOKUP(A18,'Problem 2-Data'!$C$7:$G$56,5,FALSE),VLOOKUP(A18,'Problem 2-Data'!$K$6:$O$55,5,FALSE))</f>
        <v>50</v>
      </c>
      <c r="F18" s="50" t="str">
        <f t="shared" si="0"/>
        <v>pass</v>
      </c>
      <c r="G18" s="34"/>
    </row>
    <row r="19" spans="1:7" ht="14.4" x14ac:dyDescent="0.3">
      <c r="A19" s="39" t="s">
        <v>178</v>
      </c>
      <c r="B19" s="50" t="str">
        <f>IFERROR(VLOOKUP(A19,'Problem 2-Data'!$C$7:$G$56,2,FALSE),VLOOKUP(A19,'Problem 2-Data'!$K$6:$O$55,2,FALSE))</f>
        <v>Male</v>
      </c>
      <c r="C19" s="55">
        <f>IFERROR(VLOOKUP(A19,'Problem 2-Data'!$C$7:$G$56,3,FALSE),VLOOKUP(A19,'Problem 2-Data'!$K$6:$O$55,3,FALSE))</f>
        <v>36856</v>
      </c>
      <c r="D19" s="50">
        <f>IFERROR(VLOOKUP(A19,'Problem 2-Data'!$C$7:$G$56,4,FALSE),VLOOKUP(A19,'Problem 2-Data'!$K$6:$O$55,4,FALSE))</f>
        <v>21</v>
      </c>
      <c r="E19" s="50">
        <f>IFERROR(VLOOKUP(A19,'Problem 2-Data'!$C$7:$G$56,5,FALSE),VLOOKUP(A19,'Problem 2-Data'!$K$6:$O$55,5,FALSE))</f>
        <v>61</v>
      </c>
      <c r="F19" s="50" t="str">
        <f t="shared" si="0"/>
        <v>Second_class</v>
      </c>
      <c r="G19" s="34"/>
    </row>
    <row r="20" spans="1:7" ht="14.4" x14ac:dyDescent="0.3">
      <c r="A20" s="39" t="s">
        <v>138</v>
      </c>
      <c r="B20" s="50" t="str">
        <f>IFERROR(VLOOKUP(A20,'Problem 2-Data'!$C$7:$G$56,2,FALSE),VLOOKUP(A20,'Problem 2-Data'!$K$6:$O$55,2,FALSE))</f>
        <v>Female</v>
      </c>
      <c r="C20" s="55">
        <f>IFERROR(VLOOKUP(A20,'Problem 2-Data'!$C$7:$G$56,3,FALSE),VLOOKUP(A20,'Problem 2-Data'!$K$6:$O$55,3,FALSE))</f>
        <v>36013</v>
      </c>
      <c r="D20" s="50">
        <f>IFERROR(VLOOKUP(A20,'Problem 2-Data'!$C$7:$G$56,4,FALSE),VLOOKUP(A20,'Problem 2-Data'!$K$6:$O$55,4,FALSE))</f>
        <v>25</v>
      </c>
      <c r="E20" s="50">
        <f>IFERROR(VLOOKUP(A20,'Problem 2-Data'!$C$7:$G$56,5,FALSE),VLOOKUP(A20,'Problem 2-Data'!$K$6:$O$55,5,FALSE))</f>
        <v>61</v>
      </c>
      <c r="F20" s="50" t="str">
        <f t="shared" si="0"/>
        <v>Second_class</v>
      </c>
      <c r="G20" s="34"/>
    </row>
    <row r="21" spans="1:7" ht="14.4" x14ac:dyDescent="0.3">
      <c r="A21" s="39" t="s">
        <v>184</v>
      </c>
      <c r="B21" s="50" t="str">
        <f>IFERROR(VLOOKUP(A21,'Problem 2-Data'!$C$7:$G$56,2,FALSE),VLOOKUP(A21,'Problem 2-Data'!$K$6:$O$55,2,FALSE))</f>
        <v>Female</v>
      </c>
      <c r="C21" s="55">
        <f>IFERROR(VLOOKUP(A21,'Problem 2-Data'!$C$7:$G$56,3,FALSE),VLOOKUP(A21,'Problem 2-Data'!$K$6:$O$55,3,FALSE))</f>
        <v>36667</v>
      </c>
      <c r="D21" s="50">
        <f>IFERROR(VLOOKUP(A21,'Problem 2-Data'!$C$7:$G$56,4,FALSE),VLOOKUP(A21,'Problem 2-Data'!$K$6:$O$55,4,FALSE))</f>
        <v>20</v>
      </c>
      <c r="E21" s="50">
        <f>IFERROR(VLOOKUP(A21,'Problem 2-Data'!$C$7:$G$56,5,FALSE),VLOOKUP(A21,'Problem 2-Data'!$K$6:$O$55,5,FALSE))</f>
        <v>89</v>
      </c>
      <c r="F21" s="50" t="str">
        <f t="shared" si="0"/>
        <v>First_class</v>
      </c>
      <c r="G21" s="34"/>
    </row>
    <row r="22" spans="1:7" ht="14.4" x14ac:dyDescent="0.3">
      <c r="A22" s="39" t="s">
        <v>127</v>
      </c>
      <c r="B22" s="50" t="str">
        <f>IFERROR(VLOOKUP(A22,'Problem 2-Data'!$C$7:$G$56,2,FALSE),VLOOKUP(A22,'Problem 2-Data'!$K$6:$O$55,2,FALSE))</f>
        <v>Female</v>
      </c>
      <c r="C22" s="55">
        <f>IFERROR(VLOOKUP(A22,'Problem 2-Data'!$C$7:$G$56,3,FALSE),VLOOKUP(A22,'Problem 2-Data'!$K$6:$O$55,3,FALSE))</f>
        <v>36134</v>
      </c>
      <c r="D22" s="50">
        <f>IFERROR(VLOOKUP(A22,'Problem 2-Data'!$C$7:$G$56,4,FALSE),VLOOKUP(A22,'Problem 2-Data'!$K$6:$O$55,4,FALSE))</f>
        <v>19</v>
      </c>
      <c r="E22" s="50">
        <f>IFERROR(VLOOKUP(A22,'Problem 2-Data'!$C$7:$G$56,5,FALSE),VLOOKUP(A22,'Problem 2-Data'!$K$6:$O$55,5,FALSE))</f>
        <v>51</v>
      </c>
      <c r="F22" s="50" t="str">
        <f t="shared" si="0"/>
        <v>Third_class</v>
      </c>
      <c r="G22" s="34"/>
    </row>
    <row r="23" spans="1:7" ht="14.4" x14ac:dyDescent="0.3">
      <c r="A23" s="39" t="s">
        <v>177</v>
      </c>
      <c r="B23" s="50" t="str">
        <f>IFERROR(VLOOKUP(A23,'Problem 2-Data'!$C$7:$G$56,2,FALSE),VLOOKUP(A23,'Problem 2-Data'!$K$6:$O$55,2,FALSE))</f>
        <v>Female</v>
      </c>
      <c r="C23" s="55">
        <f>IFERROR(VLOOKUP(A23,'Problem 2-Data'!$C$7:$G$56,3,FALSE),VLOOKUP(A23,'Problem 2-Data'!$K$6:$O$55,3,FALSE))</f>
        <v>36273</v>
      </c>
      <c r="D23" s="50">
        <f>IFERROR(VLOOKUP(A23,'Problem 2-Data'!$C$7:$G$56,4,FALSE),VLOOKUP(A23,'Problem 2-Data'!$K$6:$O$55,4,FALSE))</f>
        <v>25</v>
      </c>
      <c r="E23" s="50">
        <f>IFERROR(VLOOKUP(A23,'Problem 2-Data'!$C$7:$G$56,5,FALSE),VLOOKUP(A23,'Problem 2-Data'!$K$6:$O$55,5,FALSE))</f>
        <v>25</v>
      </c>
      <c r="F23" s="50" t="str">
        <f t="shared" si="0"/>
        <v>Fail</v>
      </c>
      <c r="G23" s="34"/>
    </row>
    <row r="24" spans="1:7" ht="14.4" x14ac:dyDescent="0.3">
      <c r="A24" s="39" t="s">
        <v>141</v>
      </c>
      <c r="B24" s="50" t="str">
        <f>IFERROR(VLOOKUP(A24,'Problem 2-Data'!$C$7:$G$56,2,FALSE),VLOOKUP(A24,'Problem 2-Data'!$K$6:$O$55,2,FALSE))</f>
        <v>Male</v>
      </c>
      <c r="C24" s="55">
        <f>IFERROR(VLOOKUP(A24,'Problem 2-Data'!$C$7:$G$56,3,FALSE),VLOOKUP(A24,'Problem 2-Data'!$K$6:$O$55,3,FALSE))</f>
        <v>36204</v>
      </c>
      <c r="D24" s="50">
        <f>IFERROR(VLOOKUP(A24,'Problem 2-Data'!$C$7:$G$56,4,FALSE),VLOOKUP(A24,'Problem 2-Data'!$K$6:$O$55,4,FALSE))</f>
        <v>19</v>
      </c>
      <c r="E24" s="50">
        <f>IFERROR(VLOOKUP(A24,'Problem 2-Data'!$C$7:$G$56,5,FALSE),VLOOKUP(A24,'Problem 2-Data'!$K$6:$O$55,5,FALSE))</f>
        <v>10</v>
      </c>
      <c r="F24" s="50" t="str">
        <f t="shared" si="0"/>
        <v>Fail</v>
      </c>
      <c r="G24" s="34"/>
    </row>
    <row r="25" spans="1:7" ht="14.4" x14ac:dyDescent="0.3">
      <c r="A25" s="39" t="s">
        <v>120</v>
      </c>
      <c r="B25" s="50" t="str">
        <f>IFERROR(VLOOKUP(A25,'Problem 2-Data'!$C$7:$G$56,2,FALSE),VLOOKUP(A25,'Problem 2-Data'!$K$6:$O$55,2,FALSE))</f>
        <v>Male</v>
      </c>
      <c r="C25" s="55">
        <f>IFERROR(VLOOKUP(A25,'Problem 2-Data'!$C$7:$G$56,3,FALSE),VLOOKUP(A25,'Problem 2-Data'!$K$6:$O$55,3,FALSE))</f>
        <v>36015</v>
      </c>
      <c r="D25" s="50">
        <f>IFERROR(VLOOKUP(A25,'Problem 2-Data'!$C$7:$G$56,4,FALSE),VLOOKUP(A25,'Problem 2-Data'!$K$6:$O$55,4,FALSE))</f>
        <v>23</v>
      </c>
      <c r="E25" s="50">
        <f>IFERROR(VLOOKUP(A25,'Problem 2-Data'!$C$7:$G$56,5,FALSE),VLOOKUP(A25,'Problem 2-Data'!$K$6:$O$55,5,FALSE))</f>
        <v>67</v>
      </c>
      <c r="F25" s="50" t="str">
        <f t="shared" si="0"/>
        <v>Second_class</v>
      </c>
      <c r="G25" s="34"/>
    </row>
    <row r="26" spans="1:7" ht="14.4" x14ac:dyDescent="0.3">
      <c r="A26" s="39" t="s">
        <v>191</v>
      </c>
      <c r="B26" s="50" t="str">
        <f>IFERROR(VLOOKUP(A26,'Problem 2-Data'!$C$7:$G$56,2,FALSE),VLOOKUP(A26,'Problem 2-Data'!$K$6:$O$55,2,FALSE))</f>
        <v>Male</v>
      </c>
      <c r="C26" s="55">
        <f>IFERROR(VLOOKUP(A26,'Problem 2-Data'!$C$7:$G$56,3,FALSE),VLOOKUP(A26,'Problem 2-Data'!$K$6:$O$55,3,FALSE))</f>
        <v>36673</v>
      </c>
      <c r="D26" s="50">
        <f>IFERROR(VLOOKUP(A26,'Problem 2-Data'!$C$7:$G$56,4,FALSE),VLOOKUP(A26,'Problem 2-Data'!$K$6:$O$55,4,FALSE))</f>
        <v>18</v>
      </c>
      <c r="E26" s="50">
        <f>IFERROR(VLOOKUP(A26,'Problem 2-Data'!$C$7:$G$56,5,FALSE),VLOOKUP(A26,'Problem 2-Data'!$K$6:$O$55,5,FALSE))</f>
        <v>38</v>
      </c>
      <c r="F26" s="50" t="str">
        <f t="shared" si="0"/>
        <v>pass</v>
      </c>
      <c r="G26" s="34"/>
    </row>
    <row r="27" spans="1:7" ht="14.4" x14ac:dyDescent="0.3">
      <c r="A27" s="39" t="s">
        <v>152</v>
      </c>
      <c r="B27" s="50" t="str">
        <f>IFERROR(VLOOKUP(A27,'Problem 2-Data'!$C$7:$G$56,2,FALSE),VLOOKUP(A27,'Problem 2-Data'!$K$6:$O$55,2,FALSE))</f>
        <v>Male</v>
      </c>
      <c r="C27" s="55">
        <f>IFERROR(VLOOKUP(A27,'Problem 2-Data'!$C$7:$G$56,3,FALSE),VLOOKUP(A27,'Problem 2-Data'!$K$6:$O$55,3,FALSE))</f>
        <v>36176</v>
      </c>
      <c r="D27" s="50">
        <f>IFERROR(VLOOKUP(A27,'Problem 2-Data'!$C$7:$G$56,4,FALSE),VLOOKUP(A27,'Problem 2-Data'!$K$6:$O$55,4,FALSE))</f>
        <v>25</v>
      </c>
      <c r="E27" s="50">
        <f>IFERROR(VLOOKUP(A27,'Problem 2-Data'!$C$7:$G$56,5,FALSE),VLOOKUP(A27,'Problem 2-Data'!$K$6:$O$55,5,FALSE))</f>
        <v>61</v>
      </c>
      <c r="F27" s="50" t="str">
        <f t="shared" si="0"/>
        <v>Second_class</v>
      </c>
      <c r="G27" s="34"/>
    </row>
    <row r="28" spans="1:7" ht="14.4" x14ac:dyDescent="0.3">
      <c r="A28" s="39" t="s">
        <v>190</v>
      </c>
      <c r="B28" s="50" t="str">
        <f>IFERROR(VLOOKUP(A28,'Problem 2-Data'!$C$7:$G$56,2,FALSE),VLOOKUP(A28,'Problem 2-Data'!$K$6:$O$55,2,FALSE))</f>
        <v>Male</v>
      </c>
      <c r="C28" s="55">
        <f>IFERROR(VLOOKUP(A28,'Problem 2-Data'!$C$7:$G$56,3,FALSE),VLOOKUP(A28,'Problem 2-Data'!$K$6:$O$55,3,FALSE))</f>
        <v>36717</v>
      </c>
      <c r="D28" s="50">
        <f>IFERROR(VLOOKUP(A28,'Problem 2-Data'!$C$7:$G$56,4,FALSE),VLOOKUP(A28,'Problem 2-Data'!$K$6:$O$55,4,FALSE))</f>
        <v>22</v>
      </c>
      <c r="E28" s="50">
        <f>IFERROR(VLOOKUP(A28,'Problem 2-Data'!$C$7:$G$56,5,FALSE),VLOOKUP(A28,'Problem 2-Data'!$K$6:$O$55,5,FALSE))</f>
        <v>77</v>
      </c>
      <c r="F28" s="50" t="str">
        <f t="shared" si="0"/>
        <v>First_class</v>
      </c>
      <c r="G28" s="34"/>
    </row>
    <row r="29" spans="1:7" ht="14.4" x14ac:dyDescent="0.3">
      <c r="A29" s="39" t="s">
        <v>171</v>
      </c>
      <c r="B29" s="50" t="str">
        <f>IFERROR(VLOOKUP(A29,'Problem 2-Data'!$C$7:$G$56,2,FALSE),VLOOKUP(A29,'Problem 2-Data'!$K$6:$O$55,2,FALSE))</f>
        <v>Male</v>
      </c>
      <c r="C29" s="55">
        <f>IFERROR(VLOOKUP(A29,'Problem 2-Data'!$C$7:$G$56,3,FALSE),VLOOKUP(A29,'Problem 2-Data'!$K$6:$O$55,3,FALSE))</f>
        <v>36341</v>
      </c>
      <c r="D29" s="50">
        <f>IFERROR(VLOOKUP(A29,'Problem 2-Data'!$C$7:$G$56,4,FALSE),VLOOKUP(A29,'Problem 2-Data'!$K$6:$O$55,4,FALSE))</f>
        <v>24</v>
      </c>
      <c r="E29" s="50">
        <f>IFERROR(VLOOKUP(A29,'Problem 2-Data'!$C$7:$G$56,5,FALSE),VLOOKUP(A29,'Problem 2-Data'!$K$6:$O$55,5,FALSE))</f>
        <v>25</v>
      </c>
      <c r="F29" s="50" t="str">
        <f t="shared" si="0"/>
        <v>Fail</v>
      </c>
      <c r="G29" s="34"/>
    </row>
    <row r="30" spans="1:7" ht="14.4" x14ac:dyDescent="0.3">
      <c r="A30" s="39" t="s">
        <v>158</v>
      </c>
      <c r="B30" s="50" t="str">
        <f>IFERROR(VLOOKUP(A30,'Problem 2-Data'!$C$7:$G$56,2,FALSE),VLOOKUP(A30,'Problem 2-Data'!$K$6:$O$55,2,FALSE))</f>
        <v>Female</v>
      </c>
      <c r="C30" s="55">
        <f>IFERROR(VLOOKUP(A30,'Problem 2-Data'!$C$7:$G$56,3,FALSE),VLOOKUP(A30,'Problem 2-Data'!$K$6:$O$55,3,FALSE))</f>
        <v>36293</v>
      </c>
      <c r="D30" s="50">
        <f>IFERROR(VLOOKUP(A30,'Problem 2-Data'!$C$7:$G$56,4,FALSE),VLOOKUP(A30,'Problem 2-Data'!$K$6:$O$55,4,FALSE))</f>
        <v>26</v>
      </c>
      <c r="E30" s="50">
        <f>IFERROR(VLOOKUP(A30,'Problem 2-Data'!$C$7:$G$56,5,FALSE),VLOOKUP(A30,'Problem 2-Data'!$K$6:$O$55,5,FALSE))</f>
        <v>39</v>
      </c>
      <c r="F30" s="50" t="str">
        <f t="shared" si="0"/>
        <v>pass</v>
      </c>
      <c r="G30" s="34"/>
    </row>
    <row r="31" spans="1:7" ht="14.4" x14ac:dyDescent="0.3">
      <c r="A31" s="39" t="s">
        <v>197</v>
      </c>
      <c r="B31" s="50" t="str">
        <f>IFERROR(VLOOKUP(A31,'Problem 2-Data'!$C$7:$G$56,2,FALSE),VLOOKUP(A31,'Problem 2-Data'!$K$6:$O$55,2,FALSE))</f>
        <v>Female</v>
      </c>
      <c r="C31" s="55">
        <f>IFERROR(VLOOKUP(A31,'Problem 2-Data'!$C$7:$G$56,3,FALSE),VLOOKUP(A31,'Problem 2-Data'!$K$6:$O$55,3,FALSE))</f>
        <v>36821</v>
      </c>
      <c r="D31" s="50">
        <f>IFERROR(VLOOKUP(A31,'Problem 2-Data'!$C$7:$G$56,4,FALSE),VLOOKUP(A31,'Problem 2-Data'!$K$6:$O$55,4,FALSE))</f>
        <v>22</v>
      </c>
      <c r="E31" s="50">
        <f>IFERROR(VLOOKUP(A31,'Problem 2-Data'!$C$7:$G$56,5,FALSE),VLOOKUP(A31,'Problem 2-Data'!$K$6:$O$55,5,FALSE))</f>
        <v>31</v>
      </c>
      <c r="F31" s="50" t="str">
        <f t="shared" si="0"/>
        <v>pass</v>
      </c>
      <c r="G31" s="34"/>
    </row>
    <row r="32" spans="1:7" ht="14.4" x14ac:dyDescent="0.3">
      <c r="A32" s="39" t="s">
        <v>196</v>
      </c>
      <c r="B32" s="50" t="str">
        <f>IFERROR(VLOOKUP(A32,'Problem 2-Data'!$C$7:$G$56,2,FALSE),VLOOKUP(A32,'Problem 2-Data'!$K$6:$O$55,2,FALSE))</f>
        <v>Female</v>
      </c>
      <c r="C32" s="55">
        <f>IFERROR(VLOOKUP(A32,'Problem 2-Data'!$C$7:$G$56,3,FALSE),VLOOKUP(A32,'Problem 2-Data'!$K$6:$O$55,3,FALSE))</f>
        <v>36561</v>
      </c>
      <c r="D32" s="50">
        <f>IFERROR(VLOOKUP(A32,'Problem 2-Data'!$C$7:$G$56,4,FALSE),VLOOKUP(A32,'Problem 2-Data'!$K$6:$O$55,4,FALSE))</f>
        <v>26</v>
      </c>
      <c r="E32" s="50">
        <f>IFERROR(VLOOKUP(A32,'Problem 2-Data'!$C$7:$G$56,5,FALSE),VLOOKUP(A32,'Problem 2-Data'!$K$6:$O$55,5,FALSE))</f>
        <v>51</v>
      </c>
      <c r="F32" s="50" t="str">
        <f t="shared" si="0"/>
        <v>Third_class</v>
      </c>
      <c r="G32" s="34"/>
    </row>
    <row r="33" spans="1:7" ht="14.4" x14ac:dyDescent="0.3">
      <c r="A33" s="39" t="s">
        <v>147</v>
      </c>
      <c r="B33" s="50" t="str">
        <f>IFERROR(VLOOKUP(A33,'Problem 2-Data'!$C$7:$G$56,2,FALSE),VLOOKUP(A33,'Problem 2-Data'!$K$6:$O$55,2,FALSE))</f>
        <v>Female</v>
      </c>
      <c r="C33" s="55">
        <f>IFERROR(VLOOKUP(A33,'Problem 2-Data'!$C$7:$G$56,3,FALSE),VLOOKUP(A33,'Problem 2-Data'!$K$6:$O$55,3,FALSE))</f>
        <v>36365</v>
      </c>
      <c r="D33" s="50">
        <f>IFERROR(VLOOKUP(A33,'Problem 2-Data'!$C$7:$G$56,4,FALSE),VLOOKUP(A33,'Problem 2-Data'!$K$6:$O$55,4,FALSE))</f>
        <v>25</v>
      </c>
      <c r="E33" s="50">
        <f>IFERROR(VLOOKUP(A33,'Problem 2-Data'!$C$7:$G$56,5,FALSE),VLOOKUP(A33,'Problem 2-Data'!$K$6:$O$55,5,FALSE))</f>
        <v>33</v>
      </c>
      <c r="F33" s="50" t="str">
        <f t="shared" si="0"/>
        <v>pass</v>
      </c>
      <c r="G33" s="34"/>
    </row>
    <row r="34" spans="1:7" ht="14.4" x14ac:dyDescent="0.3">
      <c r="A34" s="39" t="s">
        <v>174</v>
      </c>
      <c r="B34" s="50" t="str">
        <f>IFERROR(VLOOKUP(A34,'Problem 2-Data'!$C$7:$G$56,2,FALSE),VLOOKUP(A34,'Problem 2-Data'!$K$6:$O$55,2,FALSE))</f>
        <v>Male</v>
      </c>
      <c r="C34" s="55">
        <f>IFERROR(VLOOKUP(A34,'Problem 2-Data'!$C$7:$G$56,3,FALSE),VLOOKUP(A34,'Problem 2-Data'!$K$6:$O$55,3,FALSE))</f>
        <v>36082</v>
      </c>
      <c r="D34" s="50">
        <f>IFERROR(VLOOKUP(A34,'Problem 2-Data'!$C$7:$G$56,4,FALSE),VLOOKUP(A34,'Problem 2-Data'!$K$6:$O$55,4,FALSE))</f>
        <v>25</v>
      </c>
      <c r="E34" s="50">
        <f>IFERROR(VLOOKUP(A34,'Problem 2-Data'!$C$7:$G$56,5,FALSE),VLOOKUP(A34,'Problem 2-Data'!$K$6:$O$55,5,FALSE))</f>
        <v>78</v>
      </c>
      <c r="F34" s="50" t="str">
        <f t="shared" si="0"/>
        <v>First_class</v>
      </c>
      <c r="G34" s="34"/>
    </row>
    <row r="35" spans="1:7" ht="14.4" x14ac:dyDescent="0.3">
      <c r="A35" s="39" t="s">
        <v>163</v>
      </c>
      <c r="B35" s="50" t="str">
        <f>IFERROR(VLOOKUP(A35,'Problem 2-Data'!$C$7:$G$56,2,FALSE),VLOOKUP(A35,'Problem 2-Data'!$K$6:$O$55,2,FALSE))</f>
        <v>Male</v>
      </c>
      <c r="C35" s="55">
        <f>IFERROR(VLOOKUP(A35,'Problem 2-Data'!$C$7:$G$56,3,FALSE),VLOOKUP(A35,'Problem 2-Data'!$K$6:$O$55,3,FALSE))</f>
        <v>36066</v>
      </c>
      <c r="D35" s="50">
        <f>IFERROR(VLOOKUP(A35,'Problem 2-Data'!$C$7:$G$56,4,FALSE),VLOOKUP(A35,'Problem 2-Data'!$K$6:$O$55,4,FALSE))</f>
        <v>24</v>
      </c>
      <c r="E35" s="50">
        <f>IFERROR(VLOOKUP(A35,'Problem 2-Data'!$C$7:$G$56,5,FALSE),VLOOKUP(A35,'Problem 2-Data'!$K$6:$O$55,5,FALSE))</f>
        <v>39</v>
      </c>
      <c r="F35" s="50" t="str">
        <f t="shared" si="0"/>
        <v>pass</v>
      </c>
      <c r="G35" s="34"/>
    </row>
    <row r="36" spans="1:7" ht="14.4" x14ac:dyDescent="0.3">
      <c r="A36" s="39" t="s">
        <v>213</v>
      </c>
      <c r="B36" s="50" t="str">
        <f>IFERROR(VLOOKUP(A36,'Problem 2-Data'!$C$7:$G$56,2,FALSE),VLOOKUP(A36,'Problem 2-Data'!$K$6:$O$55,2,FALSE))</f>
        <v>Male</v>
      </c>
      <c r="C36" s="55">
        <f>IFERROR(VLOOKUP(A36,'Problem 2-Data'!$C$7:$G$56,3,FALSE),VLOOKUP(A36,'Problem 2-Data'!$K$6:$O$55,3,FALSE))</f>
        <v>36238</v>
      </c>
      <c r="D36" s="50">
        <f>IFERROR(VLOOKUP(A36,'Problem 2-Data'!$C$7:$G$56,4,FALSE),VLOOKUP(A36,'Problem 2-Data'!$K$6:$O$55,4,FALSE))</f>
        <v>27</v>
      </c>
      <c r="E36" s="50">
        <f>IFERROR(VLOOKUP(A36,'Problem 2-Data'!$C$7:$G$56,5,FALSE),VLOOKUP(A36,'Problem 2-Data'!$K$6:$O$55,5,FALSE))</f>
        <v>89</v>
      </c>
      <c r="F36" s="50" t="str">
        <f t="shared" si="0"/>
        <v>First_class</v>
      </c>
      <c r="G36" s="34"/>
    </row>
    <row r="37" spans="1:7" ht="14.4" x14ac:dyDescent="0.3">
      <c r="A37" s="39" t="s">
        <v>212</v>
      </c>
      <c r="B37" s="50" t="str">
        <f>IFERROR(VLOOKUP(A37,'Problem 2-Data'!$C$7:$G$56,2,FALSE),VLOOKUP(A37,'Problem 2-Data'!$K$6:$O$55,2,FALSE))</f>
        <v>Male</v>
      </c>
      <c r="C37" s="55">
        <f>IFERROR(VLOOKUP(A37,'Problem 2-Data'!$C$7:$G$56,3,FALSE),VLOOKUP(A37,'Problem 2-Data'!$K$6:$O$55,3,FALSE))</f>
        <v>36180</v>
      </c>
      <c r="D37" s="50">
        <f>IFERROR(VLOOKUP(A37,'Problem 2-Data'!$C$7:$G$56,4,FALSE),VLOOKUP(A37,'Problem 2-Data'!$K$6:$O$55,4,FALSE))</f>
        <v>21</v>
      </c>
      <c r="E37" s="50">
        <f>IFERROR(VLOOKUP(A37,'Problem 2-Data'!$C$7:$G$56,5,FALSE),VLOOKUP(A37,'Problem 2-Data'!$K$6:$O$55,5,FALSE))</f>
        <v>38</v>
      </c>
      <c r="F37" s="50" t="str">
        <f t="shared" si="0"/>
        <v>pass</v>
      </c>
      <c r="G37" s="34"/>
    </row>
    <row r="38" spans="1:7" ht="14.4" x14ac:dyDescent="0.3">
      <c r="A38" s="39" t="s">
        <v>199</v>
      </c>
      <c r="B38" s="50" t="str">
        <f>IFERROR(VLOOKUP(A38,'Problem 2-Data'!$C$7:$G$56,2,FALSE),VLOOKUP(A38,'Problem 2-Data'!$K$6:$O$55,2,FALSE))</f>
        <v>Male</v>
      </c>
      <c r="C38" s="55">
        <f>IFERROR(VLOOKUP(A38,'Problem 2-Data'!$C$7:$G$56,3,FALSE),VLOOKUP(A38,'Problem 2-Data'!$K$6:$O$55,3,FALSE))</f>
        <v>35890</v>
      </c>
      <c r="D38" s="50">
        <f>IFERROR(VLOOKUP(A38,'Problem 2-Data'!$C$7:$G$56,4,FALSE),VLOOKUP(A38,'Problem 2-Data'!$K$6:$O$55,4,FALSE))</f>
        <v>25</v>
      </c>
      <c r="E38" s="50">
        <f>IFERROR(VLOOKUP(A38,'Problem 2-Data'!$C$7:$G$56,5,FALSE),VLOOKUP(A38,'Problem 2-Data'!$K$6:$O$55,5,FALSE))</f>
        <v>23</v>
      </c>
      <c r="F38" s="50" t="str">
        <f t="shared" si="0"/>
        <v>Fail</v>
      </c>
      <c r="G38" s="34"/>
    </row>
    <row r="39" spans="1:7" ht="14.4" x14ac:dyDescent="0.3">
      <c r="A39" s="39" t="s">
        <v>149</v>
      </c>
      <c r="B39" s="50" t="str">
        <f>IFERROR(VLOOKUP(A39,'Problem 2-Data'!$C$7:$G$56,2,FALSE),VLOOKUP(A39,'Problem 2-Data'!$K$6:$O$55,2,FALSE))</f>
        <v>Male</v>
      </c>
      <c r="C39" s="55">
        <f>IFERROR(VLOOKUP(A39,'Problem 2-Data'!$C$7:$G$56,3,FALSE),VLOOKUP(A39,'Problem 2-Data'!$K$6:$O$55,3,FALSE))</f>
        <v>36556</v>
      </c>
      <c r="D39" s="50">
        <f>IFERROR(VLOOKUP(A39,'Problem 2-Data'!$C$7:$G$56,4,FALSE),VLOOKUP(A39,'Problem 2-Data'!$K$6:$O$55,4,FALSE))</f>
        <v>18</v>
      </c>
      <c r="E39" s="50">
        <f>IFERROR(VLOOKUP(A39,'Problem 2-Data'!$C$7:$G$56,5,FALSE),VLOOKUP(A39,'Problem 2-Data'!$K$6:$O$55,5,FALSE))</f>
        <v>12</v>
      </c>
      <c r="F39" s="50" t="str">
        <f t="shared" si="0"/>
        <v>Fail</v>
      </c>
      <c r="G39" s="34"/>
    </row>
    <row r="40" spans="1:7" ht="14.4" x14ac:dyDescent="0.3">
      <c r="A40" s="39" t="s">
        <v>198</v>
      </c>
      <c r="B40" s="50" t="str">
        <f>IFERROR(VLOOKUP(A40,'Problem 2-Data'!$C$7:$G$56,2,FALSE),VLOOKUP(A40,'Problem 2-Data'!$K$6:$O$55,2,FALSE))</f>
        <v>Male</v>
      </c>
      <c r="C40" s="55">
        <f>IFERROR(VLOOKUP(A40,'Problem 2-Data'!$C$7:$G$56,3,FALSE),VLOOKUP(A40,'Problem 2-Data'!$K$6:$O$55,3,FALSE))</f>
        <v>36086</v>
      </c>
      <c r="D40" s="50">
        <f>IFERROR(VLOOKUP(A40,'Problem 2-Data'!$C$7:$G$56,4,FALSE),VLOOKUP(A40,'Problem 2-Data'!$K$6:$O$55,4,FALSE))</f>
        <v>23</v>
      </c>
      <c r="E40" s="50">
        <f>IFERROR(VLOOKUP(A40,'Problem 2-Data'!$C$7:$G$56,5,FALSE),VLOOKUP(A40,'Problem 2-Data'!$K$6:$O$55,5,FALSE))</f>
        <v>94</v>
      </c>
      <c r="F40" s="50" t="str">
        <f t="shared" si="0"/>
        <v>First_class</v>
      </c>
      <c r="G40" s="34"/>
    </row>
    <row r="41" spans="1:7" ht="14.4" x14ac:dyDescent="0.3">
      <c r="A41" s="39" t="s">
        <v>160</v>
      </c>
      <c r="B41" s="50" t="str">
        <f>IFERROR(VLOOKUP(A41,'Problem 2-Data'!$C$7:$G$56,2,FALSE),VLOOKUP(A41,'Problem 2-Data'!$K$6:$O$55,2,FALSE))</f>
        <v>Male</v>
      </c>
      <c r="C41" s="55">
        <f>IFERROR(VLOOKUP(A41,'Problem 2-Data'!$C$7:$G$56,3,FALSE),VLOOKUP(A41,'Problem 2-Data'!$K$6:$O$55,3,FALSE))</f>
        <v>36819</v>
      </c>
      <c r="D41" s="50">
        <f>IFERROR(VLOOKUP(A41,'Problem 2-Data'!$C$7:$G$56,4,FALSE),VLOOKUP(A41,'Problem 2-Data'!$K$6:$O$55,4,FALSE))</f>
        <v>25</v>
      </c>
      <c r="E41" s="50">
        <f>IFERROR(VLOOKUP(A41,'Problem 2-Data'!$C$7:$G$56,5,FALSE),VLOOKUP(A41,'Problem 2-Data'!$K$6:$O$55,5,FALSE))</f>
        <v>36</v>
      </c>
      <c r="F41" s="50" t="str">
        <f t="shared" si="0"/>
        <v>pass</v>
      </c>
      <c r="G41" s="34"/>
    </row>
    <row r="42" spans="1:7" ht="14.4" x14ac:dyDescent="0.3">
      <c r="A42" s="39" t="s">
        <v>132</v>
      </c>
      <c r="B42" s="50" t="str">
        <f>IFERROR(VLOOKUP(A42,'Problem 2-Data'!$C$7:$G$56,2,FALSE),VLOOKUP(A42,'Problem 2-Data'!$K$6:$O$55,2,FALSE))</f>
        <v>Male</v>
      </c>
      <c r="C42" s="55">
        <f>IFERROR(VLOOKUP(A42,'Problem 2-Data'!$C$7:$G$56,3,FALSE),VLOOKUP(A42,'Problem 2-Data'!$K$6:$O$55,3,FALSE))</f>
        <v>36077</v>
      </c>
      <c r="D42" s="50">
        <f>IFERROR(VLOOKUP(A42,'Problem 2-Data'!$C$7:$G$56,4,FALSE),VLOOKUP(A42,'Problem 2-Data'!$K$6:$O$55,4,FALSE))</f>
        <v>24</v>
      </c>
      <c r="E42" s="50">
        <f>IFERROR(VLOOKUP(A42,'Problem 2-Data'!$C$7:$G$56,5,FALSE),VLOOKUP(A42,'Problem 2-Data'!$K$6:$O$55,5,FALSE))</f>
        <v>47</v>
      </c>
      <c r="F42" s="50" t="str">
        <f t="shared" si="0"/>
        <v>pass</v>
      </c>
      <c r="G42" s="34"/>
    </row>
    <row r="43" spans="1:7" ht="14.4" x14ac:dyDescent="0.3">
      <c r="A43" s="39" t="s">
        <v>182</v>
      </c>
      <c r="B43" s="50" t="str">
        <f>IFERROR(VLOOKUP(A43,'Problem 2-Data'!$C$7:$G$56,2,FALSE),VLOOKUP(A43,'Problem 2-Data'!$K$6:$O$55,2,FALSE))</f>
        <v>Male</v>
      </c>
      <c r="C43" s="55">
        <f>IFERROR(VLOOKUP(A43,'Problem 2-Data'!$C$7:$G$56,3,FALSE),VLOOKUP(A43,'Problem 2-Data'!$K$6:$O$55,3,FALSE))</f>
        <v>36174</v>
      </c>
      <c r="D43" s="50">
        <f>IFERROR(VLOOKUP(A43,'Problem 2-Data'!$C$7:$G$56,4,FALSE),VLOOKUP(A43,'Problem 2-Data'!$K$6:$O$55,4,FALSE))</f>
        <v>26</v>
      </c>
      <c r="E43" s="50">
        <f>IFERROR(VLOOKUP(A43,'Problem 2-Data'!$C$7:$G$56,5,FALSE),VLOOKUP(A43,'Problem 2-Data'!$K$6:$O$55,5,FALSE))</f>
        <v>91</v>
      </c>
      <c r="F43" s="50" t="str">
        <f t="shared" si="0"/>
        <v>First_class</v>
      </c>
      <c r="G43" s="34"/>
    </row>
    <row r="44" spans="1:7" ht="14.4" x14ac:dyDescent="0.3">
      <c r="A44" s="39" t="s">
        <v>210</v>
      </c>
      <c r="B44" s="50" t="str">
        <f>IFERROR(VLOOKUP(A44,'Problem 2-Data'!$C$7:$G$56,2,FALSE),VLOOKUP(A44,'Problem 2-Data'!$K$6:$O$55,2,FALSE))</f>
        <v>Female</v>
      </c>
      <c r="C44" s="55">
        <f>IFERROR(VLOOKUP(A44,'Problem 2-Data'!$C$7:$G$56,3,FALSE),VLOOKUP(A44,'Problem 2-Data'!$K$6:$O$55,3,FALSE))</f>
        <v>36057</v>
      </c>
      <c r="D44" s="50">
        <f>IFERROR(VLOOKUP(A44,'Problem 2-Data'!$C$7:$G$56,4,FALSE),VLOOKUP(A44,'Problem 2-Data'!$K$6:$O$55,4,FALSE))</f>
        <v>26</v>
      </c>
      <c r="E44" s="50">
        <f>IFERROR(VLOOKUP(A44,'Problem 2-Data'!$C$7:$G$56,5,FALSE),VLOOKUP(A44,'Problem 2-Data'!$K$6:$O$55,5,FALSE))</f>
        <v>32</v>
      </c>
      <c r="F44" s="50" t="str">
        <f t="shared" si="0"/>
        <v>pass</v>
      </c>
      <c r="G44" s="34"/>
    </row>
    <row r="45" spans="1:7" ht="14.4" x14ac:dyDescent="0.3">
      <c r="A45" s="39" t="s">
        <v>161</v>
      </c>
      <c r="B45" s="50" t="str">
        <f>IFERROR(VLOOKUP(A45,'Problem 2-Data'!$C$7:$G$56,2,FALSE),VLOOKUP(A45,'Problem 2-Data'!$K$6:$O$55,2,FALSE))</f>
        <v>Female</v>
      </c>
      <c r="C45" s="55">
        <f>IFERROR(VLOOKUP(A45,'Problem 2-Data'!$C$7:$G$56,3,FALSE),VLOOKUP(A45,'Problem 2-Data'!$K$6:$O$55,3,FALSE))</f>
        <v>36667</v>
      </c>
      <c r="D45" s="50">
        <f>IFERROR(VLOOKUP(A45,'Problem 2-Data'!$C$7:$G$56,4,FALSE),VLOOKUP(A45,'Problem 2-Data'!$K$6:$O$55,4,FALSE))</f>
        <v>24</v>
      </c>
      <c r="E45" s="50">
        <f>IFERROR(VLOOKUP(A45,'Problem 2-Data'!$C$7:$G$56,5,FALSE),VLOOKUP(A45,'Problem 2-Data'!$K$6:$O$55,5,FALSE))</f>
        <v>96</v>
      </c>
      <c r="F45" s="50" t="str">
        <f t="shared" si="0"/>
        <v>First_class</v>
      </c>
      <c r="G45" s="34"/>
    </row>
    <row r="46" spans="1:7" ht="14.4" x14ac:dyDescent="0.3">
      <c r="A46" s="39" t="s">
        <v>172</v>
      </c>
      <c r="B46" s="50" t="str">
        <f>IFERROR(VLOOKUP(A46,'Problem 2-Data'!$C$7:$G$56,2,FALSE),VLOOKUP(A46,'Problem 2-Data'!$K$6:$O$55,2,FALSE))</f>
        <v>Female</v>
      </c>
      <c r="C46" s="55">
        <f>IFERROR(VLOOKUP(A46,'Problem 2-Data'!$C$7:$G$56,3,FALSE),VLOOKUP(A46,'Problem 2-Data'!$K$6:$O$55,3,FALSE))</f>
        <v>36554</v>
      </c>
      <c r="D46" s="50">
        <f>IFERROR(VLOOKUP(A46,'Problem 2-Data'!$C$7:$G$56,4,FALSE),VLOOKUP(A46,'Problem 2-Data'!$K$6:$O$55,4,FALSE))</f>
        <v>23</v>
      </c>
      <c r="E46" s="50">
        <f>IFERROR(VLOOKUP(A46,'Problem 2-Data'!$C$7:$G$56,5,FALSE),VLOOKUP(A46,'Problem 2-Data'!$K$6:$O$55,5,FALSE))</f>
        <v>44</v>
      </c>
      <c r="F46" s="50" t="str">
        <f t="shared" si="0"/>
        <v>pass</v>
      </c>
      <c r="G46" s="34"/>
    </row>
    <row r="47" spans="1:7" ht="14.4" x14ac:dyDescent="0.3">
      <c r="A47" s="39" t="s">
        <v>211</v>
      </c>
      <c r="B47" s="50" t="str">
        <f>IFERROR(VLOOKUP(A47,'Problem 2-Data'!$C$7:$G$56,2,FALSE),VLOOKUP(A47,'Problem 2-Data'!$K$6:$O$55,2,FALSE))</f>
        <v>Female</v>
      </c>
      <c r="C47" s="55">
        <f>IFERROR(VLOOKUP(A47,'Problem 2-Data'!$C$7:$G$56,3,FALSE),VLOOKUP(A47,'Problem 2-Data'!$K$6:$O$55,3,FALSE))</f>
        <v>36052</v>
      </c>
      <c r="D47" s="50">
        <f>IFERROR(VLOOKUP(A47,'Problem 2-Data'!$C$7:$G$56,4,FALSE),VLOOKUP(A47,'Problem 2-Data'!$K$6:$O$55,4,FALSE))</f>
        <v>23</v>
      </c>
      <c r="E47" s="50">
        <f>IFERROR(VLOOKUP(A47,'Problem 2-Data'!$C$7:$G$56,5,FALSE),VLOOKUP(A47,'Problem 2-Data'!$K$6:$O$55,5,FALSE))</f>
        <v>92</v>
      </c>
      <c r="F47" s="50" t="str">
        <f t="shared" si="0"/>
        <v>First_class</v>
      </c>
      <c r="G47" s="34"/>
    </row>
    <row r="48" spans="1:7" ht="14.4" x14ac:dyDescent="0.3">
      <c r="A48" s="39" t="s">
        <v>168</v>
      </c>
      <c r="B48" s="50" t="str">
        <f>IFERROR(VLOOKUP(A48,'Problem 2-Data'!$C$7:$G$56,2,FALSE),VLOOKUP(A48,'Problem 2-Data'!$K$6:$O$55,2,FALSE))</f>
        <v>Female</v>
      </c>
      <c r="C48" s="55">
        <f>IFERROR(VLOOKUP(A48,'Problem 2-Data'!$C$7:$G$56,3,FALSE),VLOOKUP(A48,'Problem 2-Data'!$K$6:$O$55,3,FALSE))</f>
        <v>36146</v>
      </c>
      <c r="D48" s="50">
        <f>IFERROR(VLOOKUP(A48,'Problem 2-Data'!$C$7:$G$56,4,FALSE),VLOOKUP(A48,'Problem 2-Data'!$K$6:$O$55,4,FALSE))</f>
        <v>26</v>
      </c>
      <c r="E48" s="50">
        <f>IFERROR(VLOOKUP(A48,'Problem 2-Data'!$C$7:$G$56,5,FALSE),VLOOKUP(A48,'Problem 2-Data'!$K$6:$O$55,5,FALSE))</f>
        <v>50</v>
      </c>
      <c r="F48" s="50" t="str">
        <f t="shared" si="0"/>
        <v>pass</v>
      </c>
      <c r="G48" s="34"/>
    </row>
    <row r="49" spans="1:7" ht="14.4" x14ac:dyDescent="0.3">
      <c r="A49" s="39" t="s">
        <v>206</v>
      </c>
      <c r="B49" s="50" t="str">
        <f>IFERROR(VLOOKUP(A49,'Problem 2-Data'!$C$7:$G$56,2,FALSE),VLOOKUP(A49,'Problem 2-Data'!$K$6:$O$55,2,FALSE))</f>
        <v>Female</v>
      </c>
      <c r="C49" s="55">
        <f>IFERROR(VLOOKUP(A49,'Problem 2-Data'!$C$7:$G$56,3,FALSE),VLOOKUP(A49,'Problem 2-Data'!$K$6:$O$55,3,FALSE))</f>
        <v>36371</v>
      </c>
      <c r="D49" s="50">
        <f>IFERROR(VLOOKUP(A49,'Problem 2-Data'!$C$7:$G$56,4,FALSE),VLOOKUP(A49,'Problem 2-Data'!$K$6:$O$55,4,FALSE))</f>
        <v>20</v>
      </c>
      <c r="E49" s="50">
        <f>IFERROR(VLOOKUP(A49,'Problem 2-Data'!$C$7:$G$56,5,FALSE),VLOOKUP(A49,'Problem 2-Data'!$K$6:$O$55,5,FALSE))</f>
        <v>52</v>
      </c>
      <c r="F49" s="50" t="str">
        <f t="shared" si="0"/>
        <v>Third_class</v>
      </c>
      <c r="G49" s="34"/>
    </row>
    <row r="50" spans="1:7" ht="14.4" x14ac:dyDescent="0.3">
      <c r="A50" s="39" t="s">
        <v>207</v>
      </c>
      <c r="B50" s="50" t="str">
        <f>IFERROR(VLOOKUP(A50,'Problem 2-Data'!$C$7:$G$56,2,FALSE),VLOOKUP(A50,'Problem 2-Data'!$K$6:$O$55,2,FALSE))</f>
        <v>Female</v>
      </c>
      <c r="C50" s="55">
        <f>IFERROR(VLOOKUP(A50,'Problem 2-Data'!$C$7:$G$56,3,FALSE),VLOOKUP(A50,'Problem 2-Data'!$K$6:$O$55,3,FALSE))</f>
        <v>36336</v>
      </c>
      <c r="D50" s="50">
        <f>IFERROR(VLOOKUP(A50,'Problem 2-Data'!$C$7:$G$56,4,FALSE),VLOOKUP(A50,'Problem 2-Data'!$K$6:$O$55,4,FALSE))</f>
        <v>20</v>
      </c>
      <c r="E50" s="50">
        <f>IFERROR(VLOOKUP(A50,'Problem 2-Data'!$C$7:$G$56,5,FALSE),VLOOKUP(A50,'Problem 2-Data'!$K$6:$O$55,5,FALSE))</f>
        <v>53</v>
      </c>
      <c r="F50" s="50" t="str">
        <f t="shared" si="0"/>
        <v>Third_class</v>
      </c>
      <c r="G50" s="34"/>
    </row>
    <row r="51" spans="1:7" ht="14.4" x14ac:dyDescent="0.3">
      <c r="A51" s="39" t="s">
        <v>157</v>
      </c>
      <c r="B51" s="50" t="str">
        <f>IFERROR(VLOOKUP(A51,'Problem 2-Data'!$C$7:$G$56,2,FALSE),VLOOKUP(A51,'Problem 2-Data'!$K$6:$O$55,2,FALSE))</f>
        <v>Female</v>
      </c>
      <c r="C51" s="55">
        <f>IFERROR(VLOOKUP(A51,'Problem 2-Data'!$C$7:$G$56,3,FALSE),VLOOKUP(A51,'Problem 2-Data'!$K$6:$O$55,3,FALSE))</f>
        <v>35987</v>
      </c>
      <c r="D51" s="50">
        <f>IFERROR(VLOOKUP(A51,'Problem 2-Data'!$C$7:$G$56,4,FALSE),VLOOKUP(A51,'Problem 2-Data'!$K$6:$O$55,4,FALSE))</f>
        <v>20</v>
      </c>
      <c r="E51" s="50">
        <f>IFERROR(VLOOKUP(A51,'Problem 2-Data'!$C$7:$G$56,5,FALSE),VLOOKUP(A51,'Problem 2-Data'!$K$6:$O$55,5,FALSE))</f>
        <v>82</v>
      </c>
      <c r="F51" s="50" t="str">
        <f t="shared" si="0"/>
        <v>First_class</v>
      </c>
      <c r="G51" s="34"/>
    </row>
    <row r="52" spans="1:7" ht="14.4" x14ac:dyDescent="0.3">
      <c r="A52" s="39" t="s">
        <v>130</v>
      </c>
      <c r="B52" s="50" t="str">
        <f>IFERROR(VLOOKUP(A52,'Problem 2-Data'!$C$7:$G$56,2,FALSE),VLOOKUP(A52,'Problem 2-Data'!$K$6:$O$55,2,FALSE))</f>
        <v>Female</v>
      </c>
      <c r="C52" s="55">
        <f>IFERROR(VLOOKUP(A52,'Problem 2-Data'!$C$7:$G$56,3,FALSE),VLOOKUP(A52,'Problem 2-Data'!$K$6:$O$55,3,FALSE))</f>
        <v>36550</v>
      </c>
      <c r="D52" s="50">
        <f>IFERROR(VLOOKUP(A52,'Problem 2-Data'!$C$7:$G$56,4,FALSE),VLOOKUP(A52,'Problem 2-Data'!$K$6:$O$55,4,FALSE))</f>
        <v>20</v>
      </c>
      <c r="E52" s="50">
        <f>IFERROR(VLOOKUP(A52,'Problem 2-Data'!$C$7:$G$56,5,FALSE),VLOOKUP(A52,'Problem 2-Data'!$K$6:$O$55,5,FALSE))</f>
        <v>54</v>
      </c>
      <c r="F52" s="50" t="str">
        <f t="shared" si="0"/>
        <v>Third_class</v>
      </c>
      <c r="G52" s="34"/>
    </row>
    <row r="53" spans="1:7" ht="14.4" x14ac:dyDescent="0.3">
      <c r="A53" s="39" t="s">
        <v>175</v>
      </c>
      <c r="B53" s="50" t="str">
        <f>IFERROR(VLOOKUP(A53,'Problem 2-Data'!$C$7:$G$56,2,FALSE),VLOOKUP(A53,'Problem 2-Data'!$K$6:$O$55,2,FALSE))</f>
        <v>Male</v>
      </c>
      <c r="C53" s="55">
        <f>IFERROR(VLOOKUP(A53,'Problem 2-Data'!$C$7:$G$56,3,FALSE),VLOOKUP(A53,'Problem 2-Data'!$K$6:$O$55,3,FALSE))</f>
        <v>36086</v>
      </c>
      <c r="D53" s="50">
        <f>IFERROR(VLOOKUP(A53,'Problem 2-Data'!$C$7:$G$56,4,FALSE),VLOOKUP(A53,'Problem 2-Data'!$K$6:$O$55,4,FALSE))</f>
        <v>26</v>
      </c>
      <c r="E53" s="50">
        <f>IFERROR(VLOOKUP(A53,'Problem 2-Data'!$C$7:$G$56,5,FALSE),VLOOKUP(A53,'Problem 2-Data'!$K$6:$O$55,5,FALSE))</f>
        <v>97</v>
      </c>
      <c r="F53" s="50" t="str">
        <f t="shared" si="0"/>
        <v>First_class</v>
      </c>
      <c r="G53" s="34"/>
    </row>
    <row r="54" spans="1:7" ht="14.4" x14ac:dyDescent="0.3">
      <c r="A54" s="39" t="s">
        <v>136</v>
      </c>
      <c r="B54" s="50" t="str">
        <f>IFERROR(VLOOKUP(A54,'Problem 2-Data'!$C$7:$G$56,2,FALSE),VLOOKUP(A54,'Problem 2-Data'!$K$6:$O$55,2,FALSE))</f>
        <v>Male</v>
      </c>
      <c r="C54" s="55">
        <f>IFERROR(VLOOKUP(A54,'Problem 2-Data'!$C$7:$G$56,3,FALSE),VLOOKUP(A54,'Problem 2-Data'!$K$6:$O$55,3,FALSE))</f>
        <v>36851</v>
      </c>
      <c r="D54" s="50">
        <f>IFERROR(VLOOKUP(A54,'Problem 2-Data'!$C$7:$G$56,4,FALSE),VLOOKUP(A54,'Problem 2-Data'!$K$6:$O$55,4,FALSE))</f>
        <v>21</v>
      </c>
      <c r="E54" s="50">
        <f>IFERROR(VLOOKUP(A54,'Problem 2-Data'!$C$7:$G$56,5,FALSE),VLOOKUP(A54,'Problem 2-Data'!$K$6:$O$55,5,FALSE))</f>
        <v>46</v>
      </c>
      <c r="F54" s="50" t="str">
        <f t="shared" si="0"/>
        <v>pass</v>
      </c>
      <c r="G54" s="34"/>
    </row>
    <row r="55" spans="1:7" ht="14.4" x14ac:dyDescent="0.3">
      <c r="A55" s="39" t="s">
        <v>125</v>
      </c>
      <c r="B55" s="50" t="str">
        <f>IFERROR(VLOOKUP(A55,'Problem 2-Data'!$C$7:$G$56,2,FALSE),VLOOKUP(A55,'Problem 2-Data'!$K$6:$O$55,2,FALSE))</f>
        <v>Male</v>
      </c>
      <c r="C55" s="55">
        <f>IFERROR(VLOOKUP(A55,'Problem 2-Data'!$C$7:$G$56,3,FALSE),VLOOKUP(A55,'Problem 2-Data'!$K$6:$O$55,3,FALSE))</f>
        <v>36700</v>
      </c>
      <c r="D55" s="50">
        <f>IFERROR(VLOOKUP(A55,'Problem 2-Data'!$C$7:$G$56,4,FALSE),VLOOKUP(A55,'Problem 2-Data'!$K$6:$O$55,4,FALSE))</f>
        <v>23</v>
      </c>
      <c r="E55" s="50">
        <f>IFERROR(VLOOKUP(A55,'Problem 2-Data'!$C$7:$G$56,5,FALSE),VLOOKUP(A55,'Problem 2-Data'!$K$6:$O$55,5,FALSE))</f>
        <v>4</v>
      </c>
      <c r="F55" s="50" t="str">
        <f t="shared" si="0"/>
        <v>Fail</v>
      </c>
    </row>
    <row r="56" spans="1:7" ht="14.4" x14ac:dyDescent="0.3">
      <c r="A56" s="39" t="s">
        <v>215</v>
      </c>
      <c r="B56" s="50" t="str">
        <f>IFERROR(VLOOKUP(A56,'Problem 2-Data'!$C$7:$G$56,2,FALSE),VLOOKUP(A56,'Problem 2-Data'!$K$6:$O$55,2,FALSE))</f>
        <v>Female</v>
      </c>
      <c r="C56" s="55">
        <f>IFERROR(VLOOKUP(A56,'Problem 2-Data'!$C$7:$G$56,3,FALSE),VLOOKUP(A56,'Problem 2-Data'!$K$6:$O$55,3,FALSE))</f>
        <v>36733</v>
      </c>
      <c r="D56" s="50">
        <f>IFERROR(VLOOKUP(A56,'Problem 2-Data'!$C$7:$G$56,4,FALSE),VLOOKUP(A56,'Problem 2-Data'!$K$6:$O$55,4,FALSE))</f>
        <v>22</v>
      </c>
      <c r="E56" s="50">
        <f>IFERROR(VLOOKUP(A56,'Problem 2-Data'!$C$7:$G$56,5,FALSE),VLOOKUP(A56,'Problem 2-Data'!$K$6:$O$55,5,FALSE))</f>
        <v>57</v>
      </c>
      <c r="F56" s="50" t="str">
        <f t="shared" si="0"/>
        <v>Third_class</v>
      </c>
    </row>
    <row r="57" spans="1:7" ht="14.4" x14ac:dyDescent="0.3">
      <c r="A57" s="39" t="s">
        <v>176</v>
      </c>
      <c r="B57" s="50" t="str">
        <f>IFERROR(VLOOKUP(A57,'Problem 2-Data'!$C$7:$G$56,2,FALSE),VLOOKUP(A57,'Problem 2-Data'!$K$6:$O$55,2,FALSE))</f>
        <v>Female</v>
      </c>
      <c r="C57" s="55">
        <f>IFERROR(VLOOKUP(A57,'Problem 2-Data'!$C$7:$G$56,3,FALSE),VLOOKUP(A57,'Problem 2-Data'!$K$6:$O$55,3,FALSE))</f>
        <v>36269</v>
      </c>
      <c r="D57" s="50">
        <f>IFERROR(VLOOKUP(A57,'Problem 2-Data'!$C$7:$G$56,4,FALSE),VLOOKUP(A57,'Problem 2-Data'!$K$6:$O$55,4,FALSE))</f>
        <v>22</v>
      </c>
      <c r="E57" s="50">
        <f>IFERROR(VLOOKUP(A57,'Problem 2-Data'!$C$7:$G$56,5,FALSE),VLOOKUP(A57,'Problem 2-Data'!$K$6:$O$55,5,FALSE))</f>
        <v>35</v>
      </c>
      <c r="F57" s="50" t="str">
        <f t="shared" si="0"/>
        <v>pass</v>
      </c>
    </row>
    <row r="58" spans="1:7" ht="14.4" x14ac:dyDescent="0.3">
      <c r="A58" s="39" t="s">
        <v>165</v>
      </c>
      <c r="B58" s="50" t="str">
        <f>IFERROR(VLOOKUP(A58,'Problem 2-Data'!$C$7:$G$56,2,FALSE),VLOOKUP(A58,'Problem 2-Data'!$K$6:$O$55,2,FALSE))</f>
        <v>Female</v>
      </c>
      <c r="C58" s="55">
        <f>IFERROR(VLOOKUP(A58,'Problem 2-Data'!$C$7:$G$56,3,FALSE),VLOOKUP(A58,'Problem 2-Data'!$K$6:$O$55,3,FALSE))</f>
        <v>36222</v>
      </c>
      <c r="D58" s="50">
        <f>IFERROR(VLOOKUP(A58,'Problem 2-Data'!$C$7:$G$56,4,FALSE),VLOOKUP(A58,'Problem 2-Data'!$K$6:$O$55,4,FALSE))</f>
        <v>27</v>
      </c>
      <c r="E58" s="50">
        <f>IFERROR(VLOOKUP(A58,'Problem 2-Data'!$C$7:$G$56,5,FALSE),VLOOKUP(A58,'Problem 2-Data'!$K$6:$O$55,5,FALSE))</f>
        <v>69</v>
      </c>
      <c r="F58" s="50" t="str">
        <f t="shared" si="0"/>
        <v>Second_class</v>
      </c>
    </row>
    <row r="59" spans="1:7" ht="14.4" x14ac:dyDescent="0.3">
      <c r="A59" s="39" t="s">
        <v>214</v>
      </c>
      <c r="B59" s="50" t="str">
        <f>IFERROR(VLOOKUP(A59,'Problem 2-Data'!$C$7:$G$56,2,FALSE),VLOOKUP(A59,'Problem 2-Data'!$K$6:$O$55,2,FALSE))</f>
        <v>Female</v>
      </c>
      <c r="C59" s="55">
        <f>IFERROR(VLOOKUP(A59,'Problem 2-Data'!$C$7:$G$56,3,FALSE),VLOOKUP(A59,'Problem 2-Data'!$K$6:$O$55,3,FALSE))</f>
        <v>36673</v>
      </c>
      <c r="D59" s="50">
        <f>IFERROR(VLOOKUP(A59,'Problem 2-Data'!$C$7:$G$56,4,FALSE),VLOOKUP(A59,'Problem 2-Data'!$K$6:$O$55,4,FALSE))</f>
        <v>23</v>
      </c>
      <c r="E59" s="50">
        <f>IFERROR(VLOOKUP(A59,'Problem 2-Data'!$C$7:$G$56,5,FALSE),VLOOKUP(A59,'Problem 2-Data'!$K$6:$O$55,5,FALSE))</f>
        <v>71</v>
      </c>
      <c r="F59" s="50" t="str">
        <f t="shared" si="0"/>
        <v>First_class</v>
      </c>
    </row>
    <row r="60" spans="1:7" ht="14.4" x14ac:dyDescent="0.3">
      <c r="A60" s="39" t="s">
        <v>162</v>
      </c>
      <c r="B60" s="50" t="str">
        <f>IFERROR(VLOOKUP(A60,'Problem 2-Data'!$C$7:$G$56,2,FALSE),VLOOKUP(A60,'Problem 2-Data'!$K$6:$O$55,2,FALSE))</f>
        <v>Female</v>
      </c>
      <c r="C60" s="55">
        <f>IFERROR(VLOOKUP(A60,'Problem 2-Data'!$C$7:$G$56,3,FALSE),VLOOKUP(A60,'Problem 2-Data'!$K$6:$O$55,3,FALSE))</f>
        <v>35887</v>
      </c>
      <c r="D60" s="50">
        <f>IFERROR(VLOOKUP(A60,'Problem 2-Data'!$C$7:$G$56,4,FALSE),VLOOKUP(A60,'Problem 2-Data'!$K$6:$O$55,4,FALSE))</f>
        <v>23</v>
      </c>
      <c r="E60" s="50">
        <f>IFERROR(VLOOKUP(A60,'Problem 2-Data'!$C$7:$G$56,5,FALSE),VLOOKUP(A60,'Problem 2-Data'!$K$6:$O$55,5,FALSE))</f>
        <v>42</v>
      </c>
      <c r="F60" s="50" t="str">
        <f t="shared" si="0"/>
        <v>pass</v>
      </c>
    </row>
    <row r="61" spans="1:7" ht="14.4" x14ac:dyDescent="0.3">
      <c r="A61" s="39" t="s">
        <v>201</v>
      </c>
      <c r="B61" s="50" t="str">
        <f>IFERROR(VLOOKUP(A61,'Problem 2-Data'!$C$7:$G$56,2,FALSE),VLOOKUP(A61,'Problem 2-Data'!$K$6:$O$55,2,FALSE))</f>
        <v>Female</v>
      </c>
      <c r="C61" s="55">
        <f>IFERROR(VLOOKUP(A61,'Problem 2-Data'!$C$7:$G$56,3,FALSE),VLOOKUP(A61,'Problem 2-Data'!$K$6:$O$55,3,FALSE))</f>
        <v>36382</v>
      </c>
      <c r="D61" s="50">
        <f>IFERROR(VLOOKUP(A61,'Problem 2-Data'!$C$7:$G$56,4,FALSE),VLOOKUP(A61,'Problem 2-Data'!$K$6:$O$55,4,FALSE))</f>
        <v>25</v>
      </c>
      <c r="E61" s="50">
        <f>IFERROR(VLOOKUP(A61,'Problem 2-Data'!$C$7:$G$56,5,FALSE),VLOOKUP(A61,'Problem 2-Data'!$K$6:$O$55,5,FALSE))</f>
        <v>37</v>
      </c>
      <c r="F61" s="50" t="str">
        <f t="shared" si="0"/>
        <v>pass</v>
      </c>
    </row>
    <row r="62" spans="1:7" ht="14.4" x14ac:dyDescent="0.3">
      <c r="A62" s="39" t="s">
        <v>200</v>
      </c>
      <c r="B62" s="50" t="str">
        <f>IFERROR(VLOOKUP(A62,'Problem 2-Data'!$C$7:$G$56,2,FALSE),VLOOKUP(A62,'Problem 2-Data'!$K$6:$O$55,2,FALSE))</f>
        <v>Female</v>
      </c>
      <c r="C62" s="55">
        <f>IFERROR(VLOOKUP(A62,'Problem 2-Data'!$C$7:$G$56,3,FALSE),VLOOKUP(A62,'Problem 2-Data'!$K$6:$O$55,3,FALSE))</f>
        <v>36273</v>
      </c>
      <c r="D62" s="50">
        <f>IFERROR(VLOOKUP(A62,'Problem 2-Data'!$C$7:$G$56,4,FALSE),VLOOKUP(A62,'Problem 2-Data'!$K$6:$O$55,4,FALSE))</f>
        <v>25</v>
      </c>
      <c r="E62" s="50">
        <f>IFERROR(VLOOKUP(A62,'Problem 2-Data'!$C$7:$G$56,5,FALSE),VLOOKUP(A62,'Problem 2-Data'!$K$6:$O$55,5,FALSE))</f>
        <v>73</v>
      </c>
      <c r="F62" s="50" t="str">
        <f t="shared" si="0"/>
        <v>First_class</v>
      </c>
    </row>
    <row r="63" spans="1:7" ht="14.4" x14ac:dyDescent="0.3">
      <c r="A63" s="39" t="s">
        <v>151</v>
      </c>
      <c r="B63" s="50" t="str">
        <f>IFERROR(VLOOKUP(A63,'Problem 2-Data'!$C$7:$G$56,2,FALSE),VLOOKUP(A63,'Problem 2-Data'!$K$6:$O$55,2,FALSE))</f>
        <v>Female</v>
      </c>
      <c r="C63" s="55">
        <f>IFERROR(VLOOKUP(A63,'Problem 2-Data'!$C$7:$G$56,3,FALSE),VLOOKUP(A63,'Problem 2-Data'!$K$6:$O$55,3,FALSE))</f>
        <v>36082</v>
      </c>
      <c r="D63" s="50">
        <f>IFERROR(VLOOKUP(A63,'Problem 2-Data'!$C$7:$G$56,4,FALSE),VLOOKUP(A63,'Problem 2-Data'!$K$6:$O$55,4,FALSE))</f>
        <v>22</v>
      </c>
      <c r="E63" s="50">
        <f>IFERROR(VLOOKUP(A63,'Problem 2-Data'!$C$7:$G$56,5,FALSE),VLOOKUP(A63,'Problem 2-Data'!$K$6:$O$55,5,FALSE))</f>
        <v>71</v>
      </c>
      <c r="F63" s="50" t="str">
        <f t="shared" si="0"/>
        <v>First_class</v>
      </c>
    </row>
    <row r="64" spans="1:7" ht="14.4" x14ac:dyDescent="0.3">
      <c r="A64" s="39" t="s">
        <v>185</v>
      </c>
      <c r="B64" s="50" t="str">
        <f>IFERROR(VLOOKUP(A64,'Problem 2-Data'!$C$7:$G$56,2,FALSE),VLOOKUP(A64,'Problem 2-Data'!$K$6:$O$55,2,FALSE))</f>
        <v>Female</v>
      </c>
      <c r="C64" s="55">
        <f>IFERROR(VLOOKUP(A64,'Problem 2-Data'!$C$7:$G$56,3,FALSE),VLOOKUP(A64,'Problem 2-Data'!$K$6:$O$55,3,FALSE))</f>
        <v>36560</v>
      </c>
      <c r="D64" s="50">
        <f>IFERROR(VLOOKUP(A64,'Problem 2-Data'!$C$7:$G$56,4,FALSE),VLOOKUP(A64,'Problem 2-Data'!$K$6:$O$55,4,FALSE))</f>
        <v>26</v>
      </c>
      <c r="E64" s="50">
        <f>IFERROR(VLOOKUP(A64,'Problem 2-Data'!$C$7:$G$56,5,FALSE),VLOOKUP(A64,'Problem 2-Data'!$K$6:$O$55,5,FALSE))</f>
        <v>18</v>
      </c>
      <c r="F64" s="50" t="str">
        <f t="shared" si="0"/>
        <v>Fail</v>
      </c>
    </row>
    <row r="65" spans="1:6" ht="14.4" x14ac:dyDescent="0.3">
      <c r="A65" s="39" t="s">
        <v>135</v>
      </c>
      <c r="B65" s="50" t="str">
        <f>IFERROR(VLOOKUP(A65,'Problem 2-Data'!$C$7:$G$56,2,FALSE),VLOOKUP(A65,'Problem 2-Data'!$K$6:$O$55,2,FALSE))</f>
        <v>Female</v>
      </c>
      <c r="C65" s="55">
        <f>IFERROR(VLOOKUP(A65,'Problem 2-Data'!$C$7:$G$56,3,FALSE),VLOOKUP(A65,'Problem 2-Data'!$K$6:$O$55,3,FALSE))</f>
        <v>36266</v>
      </c>
      <c r="D65" s="50">
        <f>IFERROR(VLOOKUP(A65,'Problem 2-Data'!$C$7:$G$56,4,FALSE),VLOOKUP(A65,'Problem 2-Data'!$K$6:$O$55,4,FALSE))</f>
        <v>25</v>
      </c>
      <c r="E65" s="50">
        <f>IFERROR(VLOOKUP(A65,'Problem 2-Data'!$C$7:$G$56,5,FALSE),VLOOKUP(A65,'Problem 2-Data'!$K$6:$O$55,5,FALSE))</f>
        <v>33</v>
      </c>
      <c r="F65" s="50" t="str">
        <f t="shared" si="0"/>
        <v>pass</v>
      </c>
    </row>
    <row r="66" spans="1:6" ht="14.4" x14ac:dyDescent="0.3">
      <c r="A66" s="39" t="s">
        <v>146</v>
      </c>
      <c r="B66" s="50" t="str">
        <f>IFERROR(VLOOKUP(A66,'Problem 2-Data'!$C$7:$G$56,2,FALSE),VLOOKUP(A66,'Problem 2-Data'!$K$6:$O$55,2,FALSE))</f>
        <v>Female</v>
      </c>
      <c r="C66" s="55">
        <f>IFERROR(VLOOKUP(A66,'Problem 2-Data'!$C$7:$G$56,3,FALSE),VLOOKUP(A66,'Problem 2-Data'!$K$6:$O$55,3,FALSE))</f>
        <v>36363</v>
      </c>
      <c r="D66" s="50">
        <f>IFERROR(VLOOKUP(A66,'Problem 2-Data'!$C$7:$G$56,4,FALSE),VLOOKUP(A66,'Problem 2-Data'!$K$6:$O$55,4,FALSE))</f>
        <v>25</v>
      </c>
      <c r="E66" s="50">
        <f>IFERROR(VLOOKUP(A66,'Problem 2-Data'!$C$7:$G$56,5,FALSE),VLOOKUP(A66,'Problem 2-Data'!$K$6:$O$55,5,FALSE))</f>
        <v>65</v>
      </c>
      <c r="F66" s="50" t="str">
        <f t="shared" si="0"/>
        <v>Second_class</v>
      </c>
    </row>
    <row r="67" spans="1:6" ht="14.4" x14ac:dyDescent="0.3">
      <c r="A67" s="39" t="s">
        <v>148</v>
      </c>
      <c r="B67" s="50" t="str">
        <f>IFERROR(VLOOKUP(A67,'Problem 2-Data'!$C$7:$G$56,2,FALSE),VLOOKUP(A67,'Problem 2-Data'!$K$6:$O$55,2,FALSE))</f>
        <v>Male</v>
      </c>
      <c r="C67" s="55">
        <f>IFERROR(VLOOKUP(A67,'Problem 2-Data'!$C$7:$G$56,3,FALSE),VLOOKUP(A67,'Problem 2-Data'!$K$6:$O$55,3,FALSE))</f>
        <v>36889</v>
      </c>
      <c r="D67" s="50">
        <f>IFERROR(VLOOKUP(A67,'Problem 2-Data'!$C$7:$G$56,4,FALSE),VLOOKUP(A67,'Problem 2-Data'!$K$6:$O$55,4,FALSE))</f>
        <v>25</v>
      </c>
      <c r="E67" s="50">
        <f>IFERROR(VLOOKUP(A67,'Problem 2-Data'!$C$7:$G$56,5,FALSE),VLOOKUP(A67,'Problem 2-Data'!$K$6:$O$55,5,FALSE))</f>
        <v>62</v>
      </c>
      <c r="F67" s="50" t="str">
        <f t="shared" si="0"/>
        <v>Second_class</v>
      </c>
    </row>
    <row r="68" spans="1:6" ht="14.4" x14ac:dyDescent="0.3">
      <c r="A68" s="39" t="s">
        <v>137</v>
      </c>
      <c r="B68" s="50" t="str">
        <f>IFERROR(VLOOKUP(A68,'Problem 2-Data'!$C$7:$G$56,2,FALSE),VLOOKUP(A68,'Problem 2-Data'!$K$6:$O$55,2,FALSE))</f>
        <v>Male</v>
      </c>
      <c r="C68" s="55">
        <f>IFERROR(VLOOKUP(A68,'Problem 2-Data'!$C$7:$G$56,3,FALSE),VLOOKUP(A68,'Problem 2-Data'!$K$6:$O$55,3,FALSE))</f>
        <v>36853</v>
      </c>
      <c r="D68" s="50">
        <f>IFERROR(VLOOKUP(A68,'Problem 2-Data'!$C$7:$G$56,4,FALSE),VLOOKUP(A68,'Problem 2-Data'!$K$6:$O$55,4,FALSE))</f>
        <v>20</v>
      </c>
      <c r="E68" s="50">
        <f>IFERROR(VLOOKUP(A68,'Problem 2-Data'!$C$7:$G$56,5,FALSE),VLOOKUP(A68,'Problem 2-Data'!$K$6:$O$55,5,FALSE))</f>
        <v>57</v>
      </c>
      <c r="F68" s="50" t="str">
        <f t="shared" si="0"/>
        <v>Third_class</v>
      </c>
    </row>
    <row r="69" spans="1:6" ht="14.4" x14ac:dyDescent="0.3">
      <c r="A69" s="39" t="s">
        <v>187</v>
      </c>
      <c r="B69" s="50" t="str">
        <f>IFERROR(VLOOKUP(A69,'Problem 2-Data'!$C$7:$G$56,2,FALSE),VLOOKUP(A69,'Problem 2-Data'!$K$6:$O$55,2,FALSE))</f>
        <v>Male</v>
      </c>
      <c r="C69" s="55">
        <f>IFERROR(VLOOKUP(A69,'Problem 2-Data'!$C$7:$G$56,3,FALSE),VLOOKUP(A69,'Problem 2-Data'!$K$6:$O$55,3,FALSE))</f>
        <v>36057</v>
      </c>
      <c r="D69" s="50">
        <f>IFERROR(VLOOKUP(A69,'Problem 2-Data'!$C$7:$G$56,4,FALSE),VLOOKUP(A69,'Problem 2-Data'!$K$6:$O$55,4,FALSE))</f>
        <v>27</v>
      </c>
      <c r="E69" s="50">
        <f>IFERROR(VLOOKUP(A69,'Problem 2-Data'!$C$7:$G$56,5,FALSE),VLOOKUP(A69,'Problem 2-Data'!$K$6:$O$55,5,FALSE))</f>
        <v>43</v>
      </c>
      <c r="F69" s="50" t="str">
        <f t="shared" ref="F69:F103" si="1">_xlfn.IFS(E69&lt;30,"Fail",AND(E69&gt;=30,E69&lt;=50),"pass",AND(E69&gt;=51,E69&lt;=60),"Third_class",AND(E69&gt;=61,E69&lt;=70),"Second_class", E69&gt;=71,"First_class")</f>
        <v>pass</v>
      </c>
    </row>
    <row r="70" spans="1:6" ht="14.4" x14ac:dyDescent="0.3">
      <c r="A70" s="39" t="s">
        <v>121</v>
      </c>
      <c r="B70" s="50" t="str">
        <f>IFERROR(VLOOKUP(A70,'Problem 2-Data'!$C$7:$G$56,2,FALSE),VLOOKUP(A70,'Problem 2-Data'!$K$6:$O$55,2,FALSE))</f>
        <v>Female</v>
      </c>
      <c r="C70" s="55">
        <f>IFERROR(VLOOKUP(A70,'Problem 2-Data'!$C$7:$G$56,3,FALSE),VLOOKUP(A70,'Problem 2-Data'!$K$6:$O$55,3,FALSE))</f>
        <v>36418</v>
      </c>
      <c r="D70" s="50">
        <f>IFERROR(VLOOKUP(A70,'Problem 2-Data'!$C$7:$G$56,4,FALSE),VLOOKUP(A70,'Problem 2-Data'!$K$6:$O$55,4,FALSE))</f>
        <v>21</v>
      </c>
      <c r="E70" s="50">
        <f>IFERROR(VLOOKUP(A70,'Problem 2-Data'!$C$7:$G$56,5,FALSE),VLOOKUP(A70,'Problem 2-Data'!$K$6:$O$55,5,FALSE))</f>
        <v>99</v>
      </c>
      <c r="F70" s="50" t="str">
        <f t="shared" si="1"/>
        <v>First_class</v>
      </c>
    </row>
    <row r="71" spans="1:6" ht="14.4" x14ac:dyDescent="0.3">
      <c r="A71" s="39" t="s">
        <v>118</v>
      </c>
      <c r="B71" s="50" t="str">
        <f>IFERROR(VLOOKUP(A71,'Problem 2-Data'!$C$7:$G$56,2,FALSE),VLOOKUP(A71,'Problem 2-Data'!$K$6:$O$55,2,FALSE))</f>
        <v>Male</v>
      </c>
      <c r="C71" s="55">
        <f>IFERROR(VLOOKUP(A71,'Problem 2-Data'!$C$7:$G$56,3,FALSE),VLOOKUP(A71,'Problem 2-Data'!$K$6:$O$55,3,FALSE))</f>
        <v>35925</v>
      </c>
      <c r="D71" s="50">
        <f>IFERROR(VLOOKUP(A71,'Problem 2-Data'!$C$7:$G$56,4,FALSE),VLOOKUP(A71,'Problem 2-Data'!$K$6:$O$55,4,FALSE))</f>
        <v>26</v>
      </c>
      <c r="E71" s="50">
        <f>IFERROR(VLOOKUP(A71,'Problem 2-Data'!$C$7:$G$56,5,FALSE),VLOOKUP(A71,'Problem 2-Data'!$K$6:$O$55,5,FALSE))</f>
        <v>53</v>
      </c>
      <c r="F71" s="50" t="str">
        <f t="shared" si="1"/>
        <v>Third_class</v>
      </c>
    </row>
    <row r="72" spans="1:6" ht="14.4" x14ac:dyDescent="0.3">
      <c r="A72" s="39" t="s">
        <v>204</v>
      </c>
      <c r="B72" s="50" t="str">
        <f>IFERROR(VLOOKUP(A72,'Problem 2-Data'!$C$7:$G$56,2,FALSE),VLOOKUP(A72,'Problem 2-Data'!$K$6:$O$55,2,FALSE))</f>
        <v>Male</v>
      </c>
      <c r="C72" s="55">
        <f>IFERROR(VLOOKUP(A72,'Problem 2-Data'!$C$7:$G$56,3,FALSE),VLOOKUP(A72,'Problem 2-Data'!$K$6:$O$55,3,FALSE))</f>
        <v>35879</v>
      </c>
      <c r="D72" s="50">
        <f>IFERROR(VLOOKUP(A72,'Problem 2-Data'!$C$7:$G$56,4,FALSE),VLOOKUP(A72,'Problem 2-Data'!$K$6:$O$55,4,FALSE))</f>
        <v>25</v>
      </c>
      <c r="E72" s="50">
        <f>IFERROR(VLOOKUP(A72,'Problem 2-Data'!$C$7:$G$56,5,FALSE),VLOOKUP(A72,'Problem 2-Data'!$K$6:$O$55,5,FALSE))</f>
        <v>53</v>
      </c>
      <c r="F72" s="50" t="str">
        <f t="shared" si="1"/>
        <v>Third_class</v>
      </c>
    </row>
    <row r="73" spans="1:6" ht="14.4" x14ac:dyDescent="0.3">
      <c r="A73" s="39" t="s">
        <v>205</v>
      </c>
      <c r="B73" s="50" t="str">
        <f>IFERROR(VLOOKUP(A73,'Problem 2-Data'!$C$7:$G$56,2,FALSE),VLOOKUP(A73,'Problem 2-Data'!$K$6:$O$55,2,FALSE))</f>
        <v>Male</v>
      </c>
      <c r="C73" s="55">
        <f>IFERROR(VLOOKUP(A73,'Problem 2-Data'!$C$7:$G$56,3,FALSE),VLOOKUP(A73,'Problem 2-Data'!$K$6:$O$55,3,FALSE))</f>
        <v>36149</v>
      </c>
      <c r="D73" s="50">
        <f>IFERROR(VLOOKUP(A73,'Problem 2-Data'!$C$7:$G$56,4,FALSE),VLOOKUP(A73,'Problem 2-Data'!$K$6:$O$55,4,FALSE))</f>
        <v>26</v>
      </c>
      <c r="E73" s="50">
        <f>IFERROR(VLOOKUP(A73,'Problem 2-Data'!$C$7:$G$56,5,FALSE),VLOOKUP(A73,'Problem 2-Data'!$K$6:$O$55,5,FALSE))</f>
        <v>95</v>
      </c>
      <c r="F73" s="50" t="str">
        <f t="shared" si="1"/>
        <v>First_class</v>
      </c>
    </row>
    <row r="74" spans="1:6" ht="14.4" x14ac:dyDescent="0.3">
      <c r="A74" s="39" t="s">
        <v>155</v>
      </c>
      <c r="B74" s="50" t="str">
        <f>IFERROR(VLOOKUP(A74,'Problem 2-Data'!$C$7:$G$56,2,FALSE),VLOOKUP(A74,'Problem 2-Data'!$K$6:$O$55,2,FALSE))</f>
        <v>Male</v>
      </c>
      <c r="C74" s="55">
        <f>IFERROR(VLOOKUP(A74,'Problem 2-Data'!$C$7:$G$56,3,FALSE),VLOOKUP(A74,'Problem 2-Data'!$K$6:$O$55,3,FALSE))</f>
        <v>36856</v>
      </c>
      <c r="D74" s="50">
        <f>IFERROR(VLOOKUP(A74,'Problem 2-Data'!$C$7:$G$56,4,FALSE),VLOOKUP(A74,'Problem 2-Data'!$K$6:$O$55,4,FALSE))</f>
        <v>27</v>
      </c>
      <c r="E74" s="50">
        <f>IFERROR(VLOOKUP(A74,'Problem 2-Data'!$C$7:$G$56,5,FALSE),VLOOKUP(A74,'Problem 2-Data'!$K$6:$O$55,5,FALSE))</f>
        <v>3</v>
      </c>
      <c r="F74" s="50" t="str">
        <f t="shared" si="1"/>
        <v>Fail</v>
      </c>
    </row>
    <row r="75" spans="1:6" ht="14.4" x14ac:dyDescent="0.3">
      <c r="A75" s="39" t="s">
        <v>166</v>
      </c>
      <c r="B75" s="50" t="str">
        <f>IFERROR(VLOOKUP(A75,'Problem 2-Data'!$C$7:$G$56,2,FALSE),VLOOKUP(A75,'Problem 2-Data'!$K$6:$O$55,2,FALSE))</f>
        <v>Male</v>
      </c>
      <c r="C75" s="55">
        <f>IFERROR(VLOOKUP(A75,'Problem 2-Data'!$C$7:$G$56,3,FALSE),VLOOKUP(A75,'Problem 2-Data'!$K$6:$O$55,3,FALSE))</f>
        <v>36568</v>
      </c>
      <c r="D75" s="50">
        <f>IFERROR(VLOOKUP(A75,'Problem 2-Data'!$C$7:$G$56,4,FALSE),VLOOKUP(A75,'Problem 2-Data'!$K$6:$O$55,4,FALSE))</f>
        <v>23</v>
      </c>
      <c r="E75" s="50">
        <f>IFERROR(VLOOKUP(A75,'Problem 2-Data'!$C$7:$G$56,5,FALSE),VLOOKUP(A75,'Problem 2-Data'!$K$6:$O$55,5,FALSE))</f>
        <v>54</v>
      </c>
      <c r="F75" s="50" t="str">
        <f t="shared" si="1"/>
        <v>Third_class</v>
      </c>
    </row>
    <row r="76" spans="1:6" ht="14.4" x14ac:dyDescent="0.3">
      <c r="A76" s="39" t="s">
        <v>129</v>
      </c>
      <c r="B76" s="50" t="str">
        <f>IFERROR(VLOOKUP(A76,'Problem 2-Data'!$C$7:$G$56,2,FALSE),VLOOKUP(A76,'Problem 2-Data'!$K$6:$O$55,2,FALSE))</f>
        <v>Male</v>
      </c>
      <c r="C76" s="55">
        <f>IFERROR(VLOOKUP(A76,'Problem 2-Data'!$C$7:$G$56,3,FALSE),VLOOKUP(A76,'Problem 2-Data'!$K$6:$O$55,3,FALSE))</f>
        <v>36361</v>
      </c>
      <c r="D76" s="50">
        <f>IFERROR(VLOOKUP(A76,'Problem 2-Data'!$C$7:$G$56,4,FALSE),VLOOKUP(A76,'Problem 2-Data'!$K$6:$O$55,4,FALSE))</f>
        <v>19</v>
      </c>
      <c r="E76" s="50">
        <f>IFERROR(VLOOKUP(A76,'Problem 2-Data'!$C$7:$G$56,5,FALSE),VLOOKUP(A76,'Problem 2-Data'!$K$6:$O$55,5,FALSE))</f>
        <v>84</v>
      </c>
      <c r="F76" s="50" t="str">
        <f t="shared" si="1"/>
        <v>First_class</v>
      </c>
    </row>
    <row r="77" spans="1:6" ht="14.4" x14ac:dyDescent="0.3">
      <c r="A77" s="39" t="s">
        <v>179</v>
      </c>
      <c r="B77" s="50" t="str">
        <f>IFERROR(VLOOKUP(A77,'Problem 2-Data'!$C$7:$G$56,2,FALSE),VLOOKUP(A77,'Problem 2-Data'!$K$6:$O$55,2,FALSE))</f>
        <v>Male</v>
      </c>
      <c r="C77" s="55">
        <f>IFERROR(VLOOKUP(A77,'Problem 2-Data'!$C$7:$G$56,3,FALSE),VLOOKUP(A77,'Problem 2-Data'!$K$6:$O$55,3,FALSE))</f>
        <v>36799</v>
      </c>
      <c r="D77" s="50">
        <f>IFERROR(VLOOKUP(A77,'Problem 2-Data'!$C$7:$G$56,4,FALSE),VLOOKUP(A77,'Problem 2-Data'!$K$6:$O$55,4,FALSE))</f>
        <v>21</v>
      </c>
      <c r="E77" s="50">
        <f>IFERROR(VLOOKUP(A77,'Problem 2-Data'!$C$7:$G$56,5,FALSE),VLOOKUP(A77,'Problem 2-Data'!$K$6:$O$55,5,FALSE))</f>
        <v>43</v>
      </c>
      <c r="F77" s="50" t="str">
        <f t="shared" si="1"/>
        <v>pass</v>
      </c>
    </row>
    <row r="78" spans="1:6" ht="14.4" x14ac:dyDescent="0.3">
      <c r="A78" s="39" t="s">
        <v>140</v>
      </c>
      <c r="B78" s="50" t="str">
        <f>IFERROR(VLOOKUP(A78,'Problem 2-Data'!$C$7:$G$56,2,FALSE),VLOOKUP(A78,'Problem 2-Data'!$K$6:$O$55,2,FALSE))</f>
        <v>Male</v>
      </c>
      <c r="C78" s="55">
        <f>IFERROR(VLOOKUP(A78,'Problem 2-Data'!$C$7:$G$56,3,FALSE),VLOOKUP(A78,'Problem 2-Data'!$K$6:$O$55,3,FALSE))</f>
        <v>36202</v>
      </c>
      <c r="D78" s="50">
        <f>IFERROR(VLOOKUP(A78,'Problem 2-Data'!$C$7:$G$56,4,FALSE),VLOOKUP(A78,'Problem 2-Data'!$K$6:$O$55,4,FALSE))</f>
        <v>22</v>
      </c>
      <c r="E78" s="50">
        <f>IFERROR(VLOOKUP(A78,'Problem 2-Data'!$C$7:$G$56,5,FALSE),VLOOKUP(A78,'Problem 2-Data'!$K$6:$O$55,5,FALSE))</f>
        <v>48</v>
      </c>
      <c r="F78" s="50" t="str">
        <f t="shared" si="1"/>
        <v>pass</v>
      </c>
    </row>
    <row r="79" spans="1:6" ht="14.4" x14ac:dyDescent="0.3">
      <c r="A79" s="39" t="s">
        <v>124</v>
      </c>
      <c r="B79" s="50" t="str">
        <f>IFERROR(VLOOKUP(A79,'Problem 2-Data'!$C$7:$G$56,2,FALSE),VLOOKUP(A79,'Problem 2-Data'!$K$6:$O$55,2,FALSE))</f>
        <v>Male</v>
      </c>
      <c r="C79" s="55">
        <f>IFERROR(VLOOKUP(A79,'Problem 2-Data'!$C$7:$G$56,3,FALSE),VLOOKUP(A79,'Problem 2-Data'!$K$6:$O$55,3,FALSE))</f>
        <v>36607</v>
      </c>
      <c r="D79" s="50">
        <f>IFERROR(VLOOKUP(A79,'Problem 2-Data'!$C$7:$G$56,4,FALSE),VLOOKUP(A79,'Problem 2-Data'!$K$6:$O$55,4,FALSE))</f>
        <v>24</v>
      </c>
      <c r="E79" s="50">
        <f>IFERROR(VLOOKUP(A79,'Problem 2-Data'!$C$7:$G$56,5,FALSE),VLOOKUP(A79,'Problem 2-Data'!$K$6:$O$55,5,FALSE))</f>
        <v>97</v>
      </c>
      <c r="F79" s="50" t="str">
        <f t="shared" si="1"/>
        <v>First_class</v>
      </c>
    </row>
    <row r="80" spans="1:6" ht="14.4" x14ac:dyDescent="0.3">
      <c r="A80" s="39" t="s">
        <v>150</v>
      </c>
      <c r="B80" s="50" t="str">
        <f>IFERROR(VLOOKUP(A80,'Problem 2-Data'!$C$7:$G$56,2,FALSE),VLOOKUP(A80,'Problem 2-Data'!$K$6:$O$55,2,FALSE))</f>
        <v>Female</v>
      </c>
      <c r="C80" s="55">
        <f>IFERROR(VLOOKUP(A80,'Problem 2-Data'!$C$7:$G$56,3,FALSE),VLOOKUP(A80,'Problem 2-Data'!$K$6:$O$55,3,FALSE))</f>
        <v>36043</v>
      </c>
      <c r="D80" s="50">
        <f>IFERROR(VLOOKUP(A80,'Problem 2-Data'!$C$7:$G$56,4,FALSE),VLOOKUP(A80,'Problem 2-Data'!$K$6:$O$55,4,FALSE))</f>
        <v>26</v>
      </c>
      <c r="E80" s="50">
        <f>IFERROR(VLOOKUP(A80,'Problem 2-Data'!$C$7:$G$56,5,FALSE),VLOOKUP(A80,'Problem 2-Data'!$K$6:$O$55,5,FALSE))</f>
        <v>43</v>
      </c>
      <c r="F80" s="50" t="str">
        <f t="shared" si="1"/>
        <v>pass</v>
      </c>
    </row>
    <row r="81" spans="1:6" ht="14.4" x14ac:dyDescent="0.3">
      <c r="A81" s="39" t="s">
        <v>139</v>
      </c>
      <c r="B81" s="50" t="str">
        <f>IFERROR(VLOOKUP(A81,'Problem 2-Data'!$C$7:$G$56,2,FALSE),VLOOKUP(A81,'Problem 2-Data'!$K$6:$O$55,2,FALSE))</f>
        <v>Female</v>
      </c>
      <c r="C81" s="55">
        <f>IFERROR(VLOOKUP(A81,'Problem 2-Data'!$C$7:$G$56,3,FALSE),VLOOKUP(A81,'Problem 2-Data'!$K$6:$O$55,3,FALSE))</f>
        <v>36015</v>
      </c>
      <c r="D81" s="50">
        <f>IFERROR(VLOOKUP(A81,'Problem 2-Data'!$C$7:$G$56,4,FALSE),VLOOKUP(A81,'Problem 2-Data'!$K$6:$O$55,4,FALSE))</f>
        <v>18</v>
      </c>
      <c r="E81" s="50">
        <f>IFERROR(VLOOKUP(A81,'Problem 2-Data'!$C$7:$G$56,5,FALSE),VLOOKUP(A81,'Problem 2-Data'!$K$6:$O$55,5,FALSE))</f>
        <v>72</v>
      </c>
      <c r="F81" s="50" t="str">
        <f t="shared" si="1"/>
        <v>First_class</v>
      </c>
    </row>
    <row r="82" spans="1:6" ht="14.4" x14ac:dyDescent="0.3">
      <c r="A82" s="39" t="s">
        <v>189</v>
      </c>
      <c r="B82" s="50" t="str">
        <f>IFERROR(VLOOKUP(A82,'Problem 2-Data'!$C$7:$G$56,2,FALSE),VLOOKUP(A82,'Problem 2-Data'!$K$6:$O$55,2,FALSE))</f>
        <v>Female</v>
      </c>
      <c r="C82" s="55">
        <f>IFERROR(VLOOKUP(A82,'Problem 2-Data'!$C$7:$G$56,3,FALSE),VLOOKUP(A82,'Problem 2-Data'!$K$6:$O$55,3,FALSE))</f>
        <v>36180</v>
      </c>
      <c r="D82" s="50">
        <f>IFERROR(VLOOKUP(A82,'Problem 2-Data'!$C$7:$G$56,4,FALSE),VLOOKUP(A82,'Problem 2-Data'!$K$6:$O$55,4,FALSE))</f>
        <v>20</v>
      </c>
      <c r="E82" s="50">
        <f>IFERROR(VLOOKUP(A82,'Problem 2-Data'!$C$7:$G$56,5,FALSE),VLOOKUP(A82,'Problem 2-Data'!$K$6:$O$55,5,FALSE))</f>
        <v>81</v>
      </c>
      <c r="F82" s="50" t="str">
        <f t="shared" si="1"/>
        <v>First_class</v>
      </c>
    </row>
    <row r="83" spans="1:6" ht="14.4" x14ac:dyDescent="0.3">
      <c r="A83" s="39" t="s">
        <v>188</v>
      </c>
      <c r="B83" s="50" t="str">
        <f>IFERROR(VLOOKUP(A83,'Problem 2-Data'!$C$7:$G$56,2,FALSE),VLOOKUP(A83,'Problem 2-Data'!$K$6:$O$55,2,FALSE))</f>
        <v>Female</v>
      </c>
      <c r="C83" s="55">
        <f>IFERROR(VLOOKUP(A83,'Problem 2-Data'!$C$7:$G$56,3,FALSE),VLOOKUP(A83,'Problem 2-Data'!$K$6:$O$55,3,FALSE))</f>
        <v>36222</v>
      </c>
      <c r="D83" s="50">
        <f>IFERROR(VLOOKUP(A83,'Problem 2-Data'!$C$7:$G$56,4,FALSE),VLOOKUP(A83,'Problem 2-Data'!$K$6:$O$55,4,FALSE))</f>
        <v>26</v>
      </c>
      <c r="E83" s="50">
        <f>IFERROR(VLOOKUP(A83,'Problem 2-Data'!$C$7:$G$56,5,FALSE),VLOOKUP(A83,'Problem 2-Data'!$K$6:$O$55,5,FALSE))</f>
        <v>75</v>
      </c>
      <c r="F83" s="50" t="str">
        <f t="shared" si="1"/>
        <v>First_class</v>
      </c>
    </row>
    <row r="84" spans="1:6" ht="14.4" x14ac:dyDescent="0.3">
      <c r="A84" s="39" t="s">
        <v>128</v>
      </c>
      <c r="B84" s="50" t="str">
        <f>IFERROR(VLOOKUP(A84,'Problem 2-Data'!$C$7:$G$56,2,FALSE),VLOOKUP(A84,'Problem 2-Data'!$K$6:$O$55,2,FALSE))</f>
        <v>Male</v>
      </c>
      <c r="C84" s="55">
        <f>IFERROR(VLOOKUP(A84,'Problem 2-Data'!$C$7:$G$56,3,FALSE),VLOOKUP(A84,'Problem 2-Data'!$K$6:$O$55,3,FALSE))</f>
        <v>36359</v>
      </c>
      <c r="D84" s="50">
        <f>IFERROR(VLOOKUP(A84,'Problem 2-Data'!$C$7:$G$56,4,FALSE),VLOOKUP(A84,'Problem 2-Data'!$K$6:$O$55,4,FALSE))</f>
        <v>22</v>
      </c>
      <c r="E84" s="50">
        <f>IFERROR(VLOOKUP(A84,'Problem 2-Data'!$C$7:$G$56,5,FALSE),VLOOKUP(A84,'Problem 2-Data'!$K$6:$O$55,5,FALSE))</f>
        <v>68</v>
      </c>
      <c r="F84" s="50" t="str">
        <f t="shared" si="1"/>
        <v>Second_class</v>
      </c>
    </row>
    <row r="85" spans="1:6" ht="14.4" x14ac:dyDescent="0.3">
      <c r="A85" s="39" t="s">
        <v>133</v>
      </c>
      <c r="B85" s="50" t="str">
        <f>IFERROR(VLOOKUP(A85,'Problem 2-Data'!$C$7:$G$56,2,FALSE),VLOOKUP(A85,'Problem 2-Data'!$K$6:$O$55,2,FALSE))</f>
        <v>Male</v>
      </c>
      <c r="C85" s="55">
        <f>IFERROR(VLOOKUP(A85,'Problem 2-Data'!$C$7:$G$56,3,FALSE),VLOOKUP(A85,'Problem 2-Data'!$K$6:$O$55,3,FALSE))</f>
        <v>36079</v>
      </c>
      <c r="D85" s="50">
        <f>IFERROR(VLOOKUP(A85,'Problem 2-Data'!$C$7:$G$56,4,FALSE),VLOOKUP(A85,'Problem 2-Data'!$K$6:$O$55,4,FALSE))</f>
        <v>23</v>
      </c>
      <c r="E85" s="50">
        <f>IFERROR(VLOOKUP(A85,'Problem 2-Data'!$C$7:$G$56,5,FALSE),VLOOKUP(A85,'Problem 2-Data'!$K$6:$O$55,5,FALSE))</f>
        <v>72</v>
      </c>
      <c r="F85" s="50" t="str">
        <f t="shared" si="1"/>
        <v>First_class</v>
      </c>
    </row>
    <row r="86" spans="1:6" ht="14.4" x14ac:dyDescent="0.3">
      <c r="A86" s="39" t="s">
        <v>186</v>
      </c>
      <c r="B86" s="50" t="str">
        <f>IFERROR(VLOOKUP(A86,'Problem 2-Data'!$C$7:$G$56,2,FALSE),VLOOKUP(A86,'Problem 2-Data'!$K$6:$O$55,2,FALSE))</f>
        <v>Male</v>
      </c>
      <c r="C86" s="55">
        <f>IFERROR(VLOOKUP(A86,'Problem 2-Data'!$C$7:$G$56,3,FALSE),VLOOKUP(A86,'Problem 2-Data'!$K$6:$O$55,3,FALSE))</f>
        <v>36066</v>
      </c>
      <c r="D86" s="50">
        <f>IFERROR(VLOOKUP(A86,'Problem 2-Data'!$C$7:$G$56,4,FALSE),VLOOKUP(A86,'Problem 2-Data'!$K$6:$O$55,4,FALSE))</f>
        <v>24</v>
      </c>
      <c r="E86" s="50">
        <f>IFERROR(VLOOKUP(A86,'Problem 2-Data'!$C$7:$G$56,5,FALSE),VLOOKUP(A86,'Problem 2-Data'!$K$6:$O$55,5,FALSE))</f>
        <v>89</v>
      </c>
      <c r="F86" s="50" t="str">
        <f t="shared" si="1"/>
        <v>First_class</v>
      </c>
    </row>
    <row r="87" spans="1:6" ht="14.4" x14ac:dyDescent="0.3">
      <c r="A87" s="39" t="s">
        <v>183</v>
      </c>
      <c r="B87" s="50" t="str">
        <f>IFERROR(VLOOKUP(A87,'Problem 2-Data'!$C$7:$G$56,2,FALSE),VLOOKUP(A87,'Problem 2-Data'!$K$6:$O$55,2,FALSE))</f>
        <v>Male</v>
      </c>
      <c r="C87" s="55">
        <f>IFERROR(VLOOKUP(A87,'Problem 2-Data'!$C$7:$G$56,3,FALSE),VLOOKUP(A87,'Problem 2-Data'!$K$6:$O$55,3,FALSE))</f>
        <v>36371</v>
      </c>
      <c r="D87" s="50">
        <f>IFERROR(VLOOKUP(A87,'Problem 2-Data'!$C$7:$G$56,4,FALSE),VLOOKUP(A87,'Problem 2-Data'!$K$6:$O$55,4,FALSE))</f>
        <v>26</v>
      </c>
      <c r="E87" s="50">
        <f>IFERROR(VLOOKUP(A87,'Problem 2-Data'!$C$7:$G$56,5,FALSE),VLOOKUP(A87,'Problem 2-Data'!$K$6:$O$55,5,FALSE))</f>
        <v>24</v>
      </c>
      <c r="F87" s="50" t="str">
        <f t="shared" si="1"/>
        <v>Fail</v>
      </c>
    </row>
    <row r="88" spans="1:6" ht="14.4" x14ac:dyDescent="0.3">
      <c r="A88" s="39" t="s">
        <v>144</v>
      </c>
      <c r="B88" s="50" t="str">
        <f>IFERROR(VLOOKUP(A88,'Problem 2-Data'!$C$7:$G$56,2,FALSE),VLOOKUP(A88,'Problem 2-Data'!$K$6:$O$55,2,FALSE))</f>
        <v>Male</v>
      </c>
      <c r="C88" s="55">
        <f>IFERROR(VLOOKUP(A88,'Problem 2-Data'!$C$7:$G$56,3,FALSE),VLOOKUP(A88,'Problem 2-Data'!$K$6:$O$55,3,FALSE))</f>
        <v>35871</v>
      </c>
      <c r="D88" s="50">
        <f>IFERROR(VLOOKUP(A88,'Problem 2-Data'!$C$7:$G$56,4,FALSE),VLOOKUP(A88,'Problem 2-Data'!$K$6:$O$55,4,FALSE))</f>
        <v>23</v>
      </c>
      <c r="E88" s="50">
        <f>IFERROR(VLOOKUP(A88,'Problem 2-Data'!$C$7:$G$56,5,FALSE),VLOOKUP(A88,'Problem 2-Data'!$K$6:$O$55,5,FALSE))</f>
        <v>68</v>
      </c>
      <c r="F88" s="50" t="str">
        <f t="shared" si="1"/>
        <v>Second_class</v>
      </c>
    </row>
    <row r="89" spans="1:6" ht="14.4" x14ac:dyDescent="0.3">
      <c r="A89" s="39" t="s">
        <v>173</v>
      </c>
      <c r="B89" s="50" t="str">
        <f>IFERROR(VLOOKUP(A89,'Problem 2-Data'!$C$7:$G$56,2,FALSE),VLOOKUP(A89,'Problem 2-Data'!$K$6:$O$55,2,FALSE))</f>
        <v>Female</v>
      </c>
      <c r="C89" s="55">
        <f>IFERROR(VLOOKUP(A89,'Problem 2-Data'!$C$7:$G$56,3,FALSE),VLOOKUP(A89,'Problem 2-Data'!$K$6:$O$55,3,FALSE))</f>
        <v>36561</v>
      </c>
      <c r="D89" s="50">
        <f>IFERROR(VLOOKUP(A89,'Problem 2-Data'!$C$7:$G$56,4,FALSE),VLOOKUP(A89,'Problem 2-Data'!$K$6:$O$55,4,FALSE))</f>
        <v>23</v>
      </c>
      <c r="E89" s="50">
        <f>IFERROR(VLOOKUP(A89,'Problem 2-Data'!$C$7:$G$56,5,FALSE),VLOOKUP(A89,'Problem 2-Data'!$K$6:$O$55,5,FALSE))</f>
        <v>35</v>
      </c>
      <c r="F89" s="50" t="str">
        <f t="shared" si="1"/>
        <v>pass</v>
      </c>
    </row>
    <row r="90" spans="1:6" ht="14.4" x14ac:dyDescent="0.3">
      <c r="A90" s="39" t="s">
        <v>134</v>
      </c>
      <c r="B90" s="50" t="str">
        <f>IFERROR(VLOOKUP(A90,'Problem 2-Data'!$C$7:$G$56,2,FALSE),VLOOKUP(A90,'Problem 2-Data'!$K$6:$O$55,2,FALSE))</f>
        <v>Female</v>
      </c>
      <c r="C90" s="55">
        <f>IFERROR(VLOOKUP(A90,'Problem 2-Data'!$C$7:$G$56,3,FALSE),VLOOKUP(A90,'Problem 2-Data'!$K$6:$O$55,3,FALSE))</f>
        <v>36264</v>
      </c>
      <c r="D90" s="50">
        <f>IFERROR(VLOOKUP(A90,'Problem 2-Data'!$C$7:$G$56,4,FALSE),VLOOKUP(A90,'Problem 2-Data'!$K$6:$O$55,4,FALSE))</f>
        <v>25</v>
      </c>
      <c r="E90" s="50">
        <f>IFERROR(VLOOKUP(A90,'Problem 2-Data'!$C$7:$G$56,5,FALSE),VLOOKUP(A90,'Problem 2-Data'!$K$6:$O$55,5,FALSE))</f>
        <v>78</v>
      </c>
      <c r="F90" s="50" t="str">
        <f t="shared" si="1"/>
        <v>First_class</v>
      </c>
    </row>
    <row r="91" spans="1:6" ht="14.4" x14ac:dyDescent="0.3">
      <c r="A91" s="39" t="s">
        <v>123</v>
      </c>
      <c r="B91" s="50" t="str">
        <f>IFERROR(VLOOKUP(A91,'Problem 2-Data'!$C$7:$G$56,2,FALSE),VLOOKUP(A91,'Problem 2-Data'!$K$6:$O$55,2,FALSE))</f>
        <v>Female</v>
      </c>
      <c r="C91" s="55">
        <f>IFERROR(VLOOKUP(A91,'Problem 2-Data'!$C$7:$G$56,3,FALSE),VLOOKUP(A91,'Problem 2-Data'!$K$6:$O$55,3,FALSE))</f>
        <v>36207</v>
      </c>
      <c r="D91" s="50">
        <f>IFERROR(VLOOKUP(A91,'Problem 2-Data'!$C$7:$G$56,4,FALSE),VLOOKUP(A91,'Problem 2-Data'!$K$6:$O$55,4,FALSE))</f>
        <v>18</v>
      </c>
      <c r="E91" s="50">
        <f>IFERROR(VLOOKUP(A91,'Problem 2-Data'!$C$7:$G$56,5,FALSE),VLOOKUP(A91,'Problem 2-Data'!$K$6:$O$55,5,FALSE))</f>
        <v>32</v>
      </c>
      <c r="F91" s="50" t="str">
        <f t="shared" si="1"/>
        <v>pass</v>
      </c>
    </row>
    <row r="92" spans="1:6" ht="14.4" x14ac:dyDescent="0.3">
      <c r="A92" s="39" t="s">
        <v>208</v>
      </c>
      <c r="B92" s="50" t="str">
        <f>IFERROR(VLOOKUP(A92,'Problem 2-Data'!$C$7:$G$56,2,FALSE),VLOOKUP(A92,'Problem 2-Data'!$K$6:$O$55,2,FALSE))</f>
        <v>Male</v>
      </c>
      <c r="C92" s="55">
        <f>IFERROR(VLOOKUP(A92,'Problem 2-Data'!$C$7:$G$56,3,FALSE),VLOOKUP(A92,'Problem 2-Data'!$K$6:$O$55,3,FALSE))</f>
        <v>36560</v>
      </c>
      <c r="D92" s="50">
        <f>IFERROR(VLOOKUP(A92,'Problem 2-Data'!$C$7:$G$56,4,FALSE),VLOOKUP(A92,'Problem 2-Data'!$K$6:$O$55,4,FALSE))</f>
        <v>26</v>
      </c>
      <c r="E92" s="50">
        <f>IFERROR(VLOOKUP(A92,'Problem 2-Data'!$C$7:$G$56,5,FALSE),VLOOKUP(A92,'Problem 2-Data'!$K$6:$O$55,5,FALSE))</f>
        <v>32</v>
      </c>
      <c r="F92" s="50" t="str">
        <f t="shared" si="1"/>
        <v>pass</v>
      </c>
    </row>
    <row r="93" spans="1:6" ht="14.4" x14ac:dyDescent="0.3">
      <c r="A93" s="39" t="s">
        <v>209</v>
      </c>
      <c r="B93" s="50" t="str">
        <f>IFERROR(VLOOKUP(A93,'Problem 2-Data'!$C$7:$G$56,2,FALSE),VLOOKUP(A93,'Problem 2-Data'!$K$6:$O$55,2,FALSE))</f>
        <v>Male</v>
      </c>
      <c r="C93" s="55">
        <f>IFERROR(VLOOKUP(A93,'Problem 2-Data'!$C$7:$G$56,3,FALSE),VLOOKUP(A93,'Problem 2-Data'!$K$6:$O$55,3,FALSE))</f>
        <v>36554</v>
      </c>
      <c r="D93" s="50">
        <f>IFERROR(VLOOKUP(A93,'Problem 2-Data'!$C$7:$G$56,4,FALSE),VLOOKUP(A93,'Problem 2-Data'!$K$6:$O$55,4,FALSE))</f>
        <v>24</v>
      </c>
      <c r="E93" s="50">
        <f>IFERROR(VLOOKUP(A93,'Problem 2-Data'!$C$7:$G$56,5,FALSE),VLOOKUP(A93,'Problem 2-Data'!$K$6:$O$55,5,FALSE))</f>
        <v>54</v>
      </c>
      <c r="F93" s="50" t="str">
        <f t="shared" si="1"/>
        <v>Third_class</v>
      </c>
    </row>
    <row r="94" spans="1:6" ht="14.4" x14ac:dyDescent="0.3">
      <c r="A94" s="39" t="s">
        <v>170</v>
      </c>
      <c r="B94" s="50" t="str">
        <f>IFERROR(VLOOKUP(A94,'Problem 2-Data'!$C$7:$G$56,2,FALSE),VLOOKUP(A94,'Problem 2-Data'!$K$6:$O$55,2,FALSE))</f>
        <v>Male</v>
      </c>
      <c r="C94" s="55">
        <f>IFERROR(VLOOKUP(A94,'Problem 2-Data'!$C$7:$G$56,3,FALSE),VLOOKUP(A94,'Problem 2-Data'!$K$6:$O$55,3,FALSE))</f>
        <v>36333</v>
      </c>
      <c r="D94" s="50">
        <f>IFERROR(VLOOKUP(A94,'Problem 2-Data'!$C$7:$G$56,4,FALSE),VLOOKUP(A94,'Problem 2-Data'!$K$6:$O$55,4,FALSE))</f>
        <v>25</v>
      </c>
      <c r="E94" s="50">
        <f>IFERROR(VLOOKUP(A94,'Problem 2-Data'!$C$7:$G$56,5,FALSE),VLOOKUP(A94,'Problem 2-Data'!$K$6:$O$55,5,FALSE))</f>
        <v>71</v>
      </c>
      <c r="F94" s="50" t="str">
        <f t="shared" si="1"/>
        <v>First_class</v>
      </c>
    </row>
    <row r="95" spans="1:6" ht="14.4" x14ac:dyDescent="0.3">
      <c r="A95" s="39" t="s">
        <v>159</v>
      </c>
      <c r="B95" s="50" t="str">
        <f>IFERROR(VLOOKUP(A95,'Problem 2-Data'!$C$7:$G$56,2,FALSE),VLOOKUP(A95,'Problem 2-Data'!$K$6:$O$55,2,FALSE))</f>
        <v>Male</v>
      </c>
      <c r="C95" s="55">
        <f>IFERROR(VLOOKUP(A95,'Problem 2-Data'!$C$7:$G$56,3,FALSE),VLOOKUP(A95,'Problem 2-Data'!$K$6:$O$55,3,FALSE))</f>
        <v>36174</v>
      </c>
      <c r="D95" s="50">
        <f>IFERROR(VLOOKUP(A95,'Problem 2-Data'!$C$7:$G$56,4,FALSE),VLOOKUP(A95,'Problem 2-Data'!$K$6:$O$55,4,FALSE))</f>
        <v>27</v>
      </c>
      <c r="E95" s="50">
        <f>IFERROR(VLOOKUP(A95,'Problem 2-Data'!$C$7:$G$56,5,FALSE),VLOOKUP(A95,'Problem 2-Data'!$K$6:$O$55,5,FALSE))</f>
        <v>17</v>
      </c>
      <c r="F95" s="50" t="str">
        <f t="shared" si="1"/>
        <v>Fail</v>
      </c>
    </row>
    <row r="96" spans="1:6" ht="14.4" x14ac:dyDescent="0.3">
      <c r="A96" s="39" t="s">
        <v>126</v>
      </c>
      <c r="B96" s="50" t="str">
        <f>IFERROR(VLOOKUP(A96,'Problem 2-Data'!$C$7:$G$56,2,FALSE),VLOOKUP(A96,'Problem 2-Data'!$K$6:$O$55,2,FALSE))</f>
        <v>Female</v>
      </c>
      <c r="C96" s="55">
        <f>IFERROR(VLOOKUP(A96,'Problem 2-Data'!$C$7:$G$56,3,FALSE),VLOOKUP(A96,'Problem 2-Data'!$K$6:$O$55,3,FALSE))</f>
        <v>36132</v>
      </c>
      <c r="D96" s="50">
        <f>IFERROR(VLOOKUP(A96,'Problem 2-Data'!$C$7:$G$56,4,FALSE),VLOOKUP(A96,'Problem 2-Data'!$K$6:$O$55,4,FALSE))</f>
        <v>21</v>
      </c>
      <c r="E96" s="50">
        <f>IFERROR(VLOOKUP(A96,'Problem 2-Data'!$C$7:$G$56,5,FALSE),VLOOKUP(A96,'Problem 2-Data'!$K$6:$O$55,5,FALSE))</f>
        <v>61</v>
      </c>
      <c r="F96" s="50" t="str">
        <f t="shared" si="1"/>
        <v>Second_class</v>
      </c>
    </row>
    <row r="97" spans="1:6" ht="14.4" x14ac:dyDescent="0.3">
      <c r="A97" s="39" t="s">
        <v>180</v>
      </c>
      <c r="B97" s="50" t="str">
        <f>IFERROR(VLOOKUP(A97,'Problem 2-Data'!$C$7:$G$56,2,FALSE),VLOOKUP(A97,'Problem 2-Data'!$K$6:$O$55,2,FALSE))</f>
        <v>Female</v>
      </c>
      <c r="C97" s="55">
        <f>IFERROR(VLOOKUP(A97,'Problem 2-Data'!$C$7:$G$56,3,FALSE),VLOOKUP(A97,'Problem 2-Data'!$K$6:$O$55,3,FALSE))</f>
        <v>35987</v>
      </c>
      <c r="D97" s="50">
        <f>IFERROR(VLOOKUP(A97,'Problem 2-Data'!$C$7:$G$56,4,FALSE),VLOOKUP(A97,'Problem 2-Data'!$K$6:$O$55,4,FALSE))</f>
        <v>23</v>
      </c>
      <c r="E97" s="50">
        <f>IFERROR(VLOOKUP(A97,'Problem 2-Data'!$C$7:$G$56,5,FALSE),VLOOKUP(A97,'Problem 2-Data'!$K$6:$O$55,5,FALSE))</f>
        <v>34</v>
      </c>
      <c r="F97" s="50" t="str">
        <f t="shared" si="1"/>
        <v>pass</v>
      </c>
    </row>
    <row r="98" spans="1:6" ht="14.4" x14ac:dyDescent="0.3">
      <c r="A98" s="39" t="s">
        <v>169</v>
      </c>
      <c r="B98" s="50" t="str">
        <f>IFERROR(VLOOKUP(A98,'Problem 2-Data'!$C$7:$G$56,2,FALSE),VLOOKUP(A98,'Problem 2-Data'!$K$6:$O$55,2,FALSE))</f>
        <v>Female</v>
      </c>
      <c r="C98" s="55">
        <f>IFERROR(VLOOKUP(A98,'Problem 2-Data'!$C$7:$G$56,3,FALSE),VLOOKUP(A98,'Problem 2-Data'!$K$6:$O$55,3,FALSE))</f>
        <v>36154</v>
      </c>
      <c r="D98" s="50">
        <f>IFERROR(VLOOKUP(A98,'Problem 2-Data'!$C$7:$G$56,4,FALSE),VLOOKUP(A98,'Problem 2-Data'!$K$6:$O$55,4,FALSE))</f>
        <v>25</v>
      </c>
      <c r="E98" s="50">
        <f>IFERROR(VLOOKUP(A98,'Problem 2-Data'!$C$7:$G$56,5,FALSE),VLOOKUP(A98,'Problem 2-Data'!$K$6:$O$55,5,FALSE))</f>
        <v>55</v>
      </c>
      <c r="F98" s="50" t="str">
        <f t="shared" si="1"/>
        <v>Third_class</v>
      </c>
    </row>
    <row r="99" spans="1:6" ht="14.4" x14ac:dyDescent="0.3">
      <c r="A99" s="39" t="s">
        <v>219</v>
      </c>
      <c r="B99" s="50" t="str">
        <f>IFERROR(VLOOKUP(A99,'Problem 2-Data'!$C$7:$G$56,2,FALSE),VLOOKUP(A99,'Problem 2-Data'!$K$6:$O$55,2,FALSE))</f>
        <v>Female</v>
      </c>
      <c r="C99" s="55">
        <f>IFERROR(VLOOKUP(A99,'Problem 2-Data'!$C$7:$G$56,3,FALSE),VLOOKUP(A99,'Problem 2-Data'!$K$6:$O$55,3,FALSE))</f>
        <v>36316</v>
      </c>
      <c r="D99" s="50">
        <f>IFERROR(VLOOKUP(A99,'Problem 2-Data'!$C$7:$G$56,4,FALSE),VLOOKUP(A99,'Problem 2-Data'!$K$6:$O$55,4,FALSE))</f>
        <v>20</v>
      </c>
      <c r="E99" s="50">
        <f>IFERROR(VLOOKUP(A99,'Problem 2-Data'!$C$7:$G$56,5,FALSE),VLOOKUP(A99,'Problem 2-Data'!$K$6:$O$55,5,FALSE))</f>
        <v>34</v>
      </c>
      <c r="F99" s="50" t="str">
        <f t="shared" si="1"/>
        <v>pass</v>
      </c>
    </row>
    <row r="100" spans="1:6" ht="14.4" x14ac:dyDescent="0.3">
      <c r="A100" s="39" t="s">
        <v>218</v>
      </c>
      <c r="B100" s="50" t="str">
        <f>IFERROR(VLOOKUP(A100,'Problem 2-Data'!$C$7:$G$56,2,FALSE),VLOOKUP(A100,'Problem 2-Data'!$K$6:$O$55,2,FALSE))</f>
        <v>Female</v>
      </c>
      <c r="C100" s="55">
        <f>IFERROR(VLOOKUP(A100,'Problem 2-Data'!$C$7:$G$56,3,FALSE),VLOOKUP(A100,'Problem 2-Data'!$K$6:$O$55,3,FALSE))</f>
        <v>36295</v>
      </c>
      <c r="D100" s="50">
        <f>IFERROR(VLOOKUP(A100,'Problem 2-Data'!$C$7:$G$56,4,FALSE),VLOOKUP(A100,'Problem 2-Data'!$K$6:$O$55,4,FALSE))</f>
        <v>20</v>
      </c>
      <c r="E100" s="50">
        <f>IFERROR(VLOOKUP(A100,'Problem 2-Data'!$C$7:$G$56,5,FALSE),VLOOKUP(A100,'Problem 2-Data'!$K$6:$O$55,5,FALSE))</f>
        <v>94</v>
      </c>
      <c r="F100" s="50" t="str">
        <f t="shared" si="1"/>
        <v>First_class</v>
      </c>
    </row>
    <row r="101" spans="1:6" ht="14.4" x14ac:dyDescent="0.3">
      <c r="A101" s="39" t="s">
        <v>181</v>
      </c>
      <c r="B101" s="50" t="str">
        <f>IFERROR(VLOOKUP(A101,'Problem 2-Data'!$C$7:$G$56,2,FALSE),VLOOKUP(A101,'Problem 2-Data'!$K$6:$O$55,2,FALSE))</f>
        <v>Female</v>
      </c>
      <c r="C101" s="55">
        <f>IFERROR(VLOOKUP(A101,'Problem 2-Data'!$C$7:$G$56,3,FALSE),VLOOKUP(A101,'Problem 2-Data'!$K$6:$O$55,3,FALSE))</f>
        <v>35879</v>
      </c>
      <c r="D101" s="50">
        <f>IFERROR(VLOOKUP(A101,'Problem 2-Data'!$C$7:$G$56,4,FALSE),VLOOKUP(A101,'Problem 2-Data'!$K$6:$O$55,4,FALSE))</f>
        <v>20</v>
      </c>
      <c r="E101" s="50">
        <f>IFERROR(VLOOKUP(A101,'Problem 2-Data'!$C$7:$G$56,5,FALSE),VLOOKUP(A101,'Problem 2-Data'!$K$6:$O$55,5,FALSE))</f>
        <v>4</v>
      </c>
      <c r="F101" s="50" t="str">
        <f t="shared" si="1"/>
        <v>Fail</v>
      </c>
    </row>
    <row r="102" spans="1:6" ht="14.4" x14ac:dyDescent="0.3">
      <c r="A102" s="39" t="s">
        <v>142</v>
      </c>
      <c r="B102" s="50" t="str">
        <f>IFERROR(VLOOKUP(A102,'Problem 2-Data'!$C$7:$G$56,2,FALSE),VLOOKUP(A102,'Problem 2-Data'!$K$6:$O$55,2,FALSE))</f>
        <v>Female</v>
      </c>
      <c r="C102" s="55">
        <f>IFERROR(VLOOKUP(A102,'Problem 2-Data'!$C$7:$G$56,3,FALSE),VLOOKUP(A102,'Problem 2-Data'!$K$6:$O$55,3,FALSE))</f>
        <v>36705</v>
      </c>
      <c r="D102" s="50">
        <f>IFERROR(VLOOKUP(A102,'Problem 2-Data'!$C$7:$G$56,4,FALSE),VLOOKUP(A102,'Problem 2-Data'!$K$6:$O$55,4,FALSE))</f>
        <v>21</v>
      </c>
      <c r="E102" s="50">
        <f>IFERROR(VLOOKUP(A102,'Problem 2-Data'!$C$7:$G$56,5,FALSE),VLOOKUP(A102,'Problem 2-Data'!$K$6:$O$55,5,FALSE))</f>
        <v>55</v>
      </c>
      <c r="F102" s="50" t="str">
        <f t="shared" si="1"/>
        <v>Third_class</v>
      </c>
    </row>
    <row r="103" spans="1:6" ht="14.4" x14ac:dyDescent="0.3">
      <c r="A103" s="39" t="s">
        <v>131</v>
      </c>
      <c r="B103" s="50" t="str">
        <f>IFERROR(VLOOKUP(A103,'Problem 2-Data'!$C$7:$G$56,2,FALSE),VLOOKUP(A103,'Problem 2-Data'!$K$6:$O$55,2,FALSE))</f>
        <v>Female</v>
      </c>
      <c r="C103" s="55">
        <f>IFERROR(VLOOKUP(A103,'Problem 2-Data'!$C$7:$G$56,3,FALSE),VLOOKUP(A103,'Problem 2-Data'!$K$6:$O$55,3,FALSE))</f>
        <v>36552</v>
      </c>
      <c r="D103" s="50">
        <f>IFERROR(VLOOKUP(A103,'Problem 2-Data'!$C$7:$G$56,4,FALSE),VLOOKUP(A103,'Problem 2-Data'!$K$6:$O$55,4,FALSE))</f>
        <v>26</v>
      </c>
      <c r="E103" s="50">
        <f>IFERROR(VLOOKUP(A103,'Problem 2-Data'!$C$7:$G$56,5,FALSE),VLOOKUP(A103,'Problem 2-Data'!$K$6:$O$55,5,FALSE))</f>
        <v>53</v>
      </c>
      <c r="F103" s="50" t="str">
        <f t="shared" si="1"/>
        <v>Third_class</v>
      </c>
    </row>
    <row r="104" spans="1:6" ht="13.2" x14ac:dyDescent="0.25"/>
    <row r="105" spans="1:6" ht="13.2" x14ac:dyDescent="0.25"/>
    <row r="106" spans="1:6" ht="13.2" x14ac:dyDescent="0.25"/>
    <row r="107" spans="1:6" ht="13.2" x14ac:dyDescent="0.25"/>
    <row r="108" spans="1:6" ht="13.2" x14ac:dyDescent="0.25"/>
    <row r="109" spans="1:6" ht="13.2" x14ac:dyDescent="0.25"/>
    <row r="110" spans="1:6" ht="13.2" x14ac:dyDescent="0.25"/>
    <row r="111" spans="1:6" ht="13.2" x14ac:dyDescent="0.25"/>
    <row r="112" spans="1:6"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3">
    <mergeCell ref="A1:Q1"/>
    <mergeCell ref="A2:Q2"/>
    <mergeCell ref="I4:M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election activeCell="E5" sqref="E5"/>
    </sheetView>
  </sheetViews>
  <sheetFormatPr defaultColWidth="12.6640625" defaultRowHeight="15.75" customHeight="1" x14ac:dyDescent="0.25"/>
  <cols>
    <col min="1" max="1" width="12.77734375" customWidth="1"/>
    <col min="2" max="2" width="9.6640625" customWidth="1"/>
    <col min="3" max="3" width="7.6640625" customWidth="1"/>
    <col min="4" max="4" width="9.88671875" customWidth="1"/>
    <col min="5" max="5" width="16.6640625" customWidth="1"/>
    <col min="6" max="26" width="7.6640625" customWidth="1"/>
  </cols>
  <sheetData>
    <row r="1" spans="1:14" ht="15.75" customHeight="1" x14ac:dyDescent="0.3">
      <c r="A1" s="26" t="s">
        <v>228</v>
      </c>
    </row>
    <row r="2" spans="1:14" ht="13.2" x14ac:dyDescent="0.25">
      <c r="A2" s="27" t="s">
        <v>229</v>
      </c>
      <c r="B2" s="28" t="s">
        <v>230</v>
      </c>
    </row>
    <row r="3" spans="1:14" ht="13.2" x14ac:dyDescent="0.25">
      <c r="A3" s="29" t="s">
        <v>231</v>
      </c>
      <c r="B3" s="30">
        <v>9995635187</v>
      </c>
      <c r="D3" s="31" t="s">
        <v>232</v>
      </c>
    </row>
    <row r="4" spans="1:14" ht="26.4" x14ac:dyDescent="0.25">
      <c r="A4" s="29" t="s">
        <v>233</v>
      </c>
      <c r="B4" s="30">
        <v>9990445141</v>
      </c>
      <c r="D4" s="32" t="s">
        <v>229</v>
      </c>
      <c r="E4" s="33" t="s">
        <v>230</v>
      </c>
    </row>
    <row r="5" spans="1:14" ht="26.4" x14ac:dyDescent="0.25">
      <c r="A5" s="29" t="s">
        <v>234</v>
      </c>
      <c r="B5" s="30">
        <v>9999888557</v>
      </c>
      <c r="D5" s="29" t="s">
        <v>235</v>
      </c>
      <c r="E5" s="30">
        <f t="shared" ref="E5:E7" si="0">VLOOKUP("*"&amp;D5&amp;"*",A3:B9,2,)</f>
        <v>9990445141</v>
      </c>
      <c r="G5" s="73"/>
      <c r="H5" s="75" t="s">
        <v>236</v>
      </c>
      <c r="I5" s="65"/>
      <c r="J5" s="65"/>
      <c r="K5" s="65"/>
      <c r="L5" s="65"/>
      <c r="M5" s="65"/>
      <c r="N5" s="66"/>
    </row>
    <row r="6" spans="1:14" ht="13.2" x14ac:dyDescent="0.25">
      <c r="A6" s="29" t="s">
        <v>237</v>
      </c>
      <c r="B6" s="30">
        <v>9956856764</v>
      </c>
      <c r="D6" s="29" t="s">
        <v>238</v>
      </c>
      <c r="E6" s="30">
        <f t="shared" si="0"/>
        <v>9956856764</v>
      </c>
      <c r="G6" s="74"/>
      <c r="H6" s="76"/>
      <c r="I6" s="77"/>
      <c r="J6" s="77"/>
      <c r="K6" s="77"/>
      <c r="L6" s="77"/>
      <c r="M6" s="77"/>
      <c r="N6" s="78"/>
    </row>
    <row r="7" spans="1:14" ht="13.2" x14ac:dyDescent="0.25">
      <c r="A7" s="29" t="s">
        <v>239</v>
      </c>
      <c r="B7" s="30">
        <v>9971722349</v>
      </c>
      <c r="D7" s="29" t="s">
        <v>240</v>
      </c>
      <c r="E7" s="30">
        <f t="shared" si="0"/>
        <v>9990415424</v>
      </c>
      <c r="G7" s="63"/>
      <c r="H7" s="67"/>
      <c r="I7" s="68"/>
      <c r="J7" s="68"/>
      <c r="K7" s="68"/>
      <c r="L7" s="68"/>
      <c r="M7" s="68"/>
      <c r="N7" s="69"/>
    </row>
    <row r="8" spans="1:14" ht="13.2" x14ac:dyDescent="0.25">
      <c r="A8" s="29" t="s">
        <v>241</v>
      </c>
      <c r="B8" s="30">
        <v>9990415424</v>
      </c>
    </row>
    <row r="9" spans="1:14" ht="13.2" x14ac:dyDescent="0.25">
      <c r="A9" s="29" t="s">
        <v>242</v>
      </c>
      <c r="B9" s="30">
        <v>9999267950</v>
      </c>
    </row>
    <row r="21" ht="13.2" x14ac:dyDescent="0.25"/>
    <row r="22" ht="13.2" x14ac:dyDescent="0.25"/>
    <row r="23" ht="13.2" x14ac:dyDescent="0.25"/>
    <row r="24" ht="13.2" x14ac:dyDescent="0.25"/>
    <row r="25" ht="13.2" x14ac:dyDescent="0.25"/>
    <row r="26" ht="13.2" x14ac:dyDescent="0.25"/>
    <row r="27" ht="13.2" x14ac:dyDescent="0.25"/>
    <row r="28" ht="13.2" x14ac:dyDescent="0.25"/>
    <row r="29" ht="13.2" x14ac:dyDescent="0.25"/>
    <row r="30" ht="13.2" x14ac:dyDescent="0.25"/>
    <row r="31" ht="13.2" x14ac:dyDescent="0.25"/>
    <row r="3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2">
    <mergeCell ref="G5:G7"/>
    <mergeCell ref="H5:N7"/>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E03A41-D2BC-46DB-8F3A-781B214E0F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Problem 1</vt:lpstr>
      <vt:lpstr>Problem 2-Data</vt:lpstr>
      <vt:lpstr>Problem 2</vt:lpstr>
      <vt:lpstr>Problem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VIJAY</dc:creator>
  <cp:lastModifiedBy>KUMAR, VIJAY</cp:lastModifiedBy>
  <dcterms:created xsi:type="dcterms:W3CDTF">2023-12-05T08:23:50Z</dcterms:created>
  <dcterms:modified xsi:type="dcterms:W3CDTF">2023-12-05T08:23:53Z</dcterms:modified>
</cp:coreProperties>
</file>