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10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<sst xmlns="http://schemas.openxmlformats.org/spreadsheetml/2006/main" count="21" uniqueCount="19">
  <si>
    <t>Swr</t>
  </si>
  <si>
    <t>Lambda</t>
  </si>
  <si>
    <t>Sni</t>
  </si>
  <si>
    <t>Beta</t>
  </si>
  <si>
    <t>Sro</t>
  </si>
  <si>
    <t>2+3Lambda/Lambda</t>
  </si>
  <si>
    <t>Sw, rev</t>
  </si>
  <si>
    <t>C</t>
  </si>
  <si>
    <t>2+lambda/lambda</t>
  </si>
  <si>
    <t>So,t</t>
  </si>
  <si>
    <t>Drainage</t>
  </si>
  <si>
    <t>Imbibition</t>
  </si>
  <si>
    <t>Sw</t>
  </si>
  <si>
    <t>So</t>
  </si>
  <si>
    <t>Sw,e</t>
  </si>
  <si>
    <t>krw</t>
  </si>
  <si>
    <t>krn</t>
  </si>
  <si>
    <t>krn, dr</t>
  </si>
  <si>
    <t>krn, im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</si>
</sst>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7700058902946"/>
          <c:y val="0.160819338280738"/>
          <c:w val="0.883396627677351"/>
          <c:h val="0.665582907570831"/>
        </c:manualLayout>
      </c:layout>
      <c:scatterChart>
        <c:scatterStyle val="line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Sheet1!$A$7:$A$20</c:f>
              <c:numCache>
                <c:formatCode>General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</c:v>
                </c:pt>
              </c:numCache>
            </c:numRef>
          </c:xVal>
          <c:yVal>
            <c:numRef>
              <c:f>Sheet1!$D$7:$D$20</c:f>
              <c:numCache>
                <c:formatCode>General</c:formatCode>
                <c:ptCount val="14"/>
                <c:pt idx="0">
                  <c:v>0</c:v>
                </c:pt>
                <c:pt idx="1">
                  <c:v>3.50127796645776e-5</c:v>
                </c:pt>
                <c:pt idx="2">
                  <c:v>0.000560204474633242</c:v>
                </c:pt>
                <c:pt idx="3">
                  <c:v>0.00283603515283079</c:v>
                </c:pt>
                <c:pt idx="4">
                  <c:v>0.00896327159413187</c:v>
                </c:pt>
                <c:pt idx="5">
                  <c:v>0.021882987290361</c:v>
                </c:pt>
                <c:pt idx="6">
                  <c:v>0.0453765624452925</c:v>
                </c:pt>
                <c:pt idx="7">
                  <c:v>0.0840656839746508</c:v>
                </c:pt>
                <c:pt idx="8">
                  <c:v>0.14341234550611</c:v>
                </c:pt>
                <c:pt idx="9">
                  <c:v>0.229718847379294</c:v>
                </c:pt>
                <c:pt idx="10">
                  <c:v>0.350127796645776</c:v>
                </c:pt>
                <c:pt idx="11">
                  <c:v>0.512622107069081</c:v>
                </c:pt>
                <c:pt idx="12">
                  <c:v>0.726024999124681</c:v>
                </c:pt>
                <c:pt idx="13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krn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Sheet1!$A$7:$A$20</c:f>
              <c:numCache>
                <c:formatCode>General</c:formatCode>
                <c:ptCount val="14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</c:v>
                </c:pt>
              </c:numCache>
            </c:numRef>
          </c:xVal>
          <c:yVal>
            <c:numRef>
              <c:f>Sheet1!$E$7:$E$20</c:f>
              <c:numCache>
                <c:formatCode>General</c:formatCode>
                <c:ptCount val="14"/>
                <c:pt idx="0">
                  <c:v>1</c:v>
                </c:pt>
                <c:pt idx="1">
                  <c:v>0.847029165645461</c:v>
                </c:pt>
                <c:pt idx="2">
                  <c:v>0.699030146003291</c:v>
                </c:pt>
                <c:pt idx="3">
                  <c:v>0.560204474633241</c:v>
                </c:pt>
                <c:pt idx="4">
                  <c:v>0.43391337838311</c:v>
                </c:pt>
                <c:pt idx="5">
                  <c:v>0.322677777388747</c:v>
                </c:pt>
                <c:pt idx="6">
                  <c:v>0.228178285074052</c:v>
                </c:pt>
                <c:pt idx="7">
                  <c:v>0.151255208150975</c:v>
                </c:pt>
                <c:pt idx="8">
                  <c:v>0.0919085466195161</c:v>
                </c:pt>
                <c:pt idx="9">
                  <c:v>0.0492979937677252</c:v>
                </c:pt>
                <c:pt idx="10">
                  <c:v>0.0217429361717026</c:v>
                </c:pt>
                <c:pt idx="11">
                  <c:v>0.00672245369559887</c:v>
                </c:pt>
                <c:pt idx="12">
                  <c:v>0.00087531949161443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"Im"</c:f>
              <c:strCache>
                <c:ptCount val="1"/>
                <c:pt idx="0">
                  <c:v>Im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Sheet1!$G$7:$G$16</c:f>
              <c:numCache>
                <c:formatCode>General</c:formatCode>
                <c:ptCount val="10"/>
                <c:pt idx="0">
                  <c:v>0.3</c:v>
                </c:pt>
                <c:pt idx="1">
                  <c:v>0.3408333333</c:v>
                </c:pt>
                <c:pt idx="2">
                  <c:v>0.3816666666</c:v>
                </c:pt>
                <c:pt idx="3">
                  <c:v>0.4224999999</c:v>
                </c:pt>
                <c:pt idx="4">
                  <c:v>0.4633333332</c:v>
                </c:pt>
                <c:pt idx="5">
                  <c:v>0.5041666665</c:v>
                </c:pt>
                <c:pt idx="6">
                  <c:v>0.5449999998</c:v>
                </c:pt>
                <c:pt idx="7">
                  <c:v>0.5858333331</c:v>
                </c:pt>
                <c:pt idx="8">
                  <c:v>0.588235</c:v>
                </c:pt>
                <c:pt idx="9">
                  <c:v>0.650419259077778</c:v>
                </c:pt>
              </c:numCache>
            </c:numRef>
          </c:xVal>
          <c:yVal>
            <c:numRef>
              <c:f>Sheet1!$K$7:$K$16</c:f>
              <c:numCache>
                <c:formatCode>General</c:formatCode>
                <c:ptCount val="10"/>
                <c:pt idx="0">
                  <c:v>1</c:v>
                </c:pt>
                <c:pt idx="1">
                  <c:v>0.753548073283835</c:v>
                </c:pt>
                <c:pt idx="2">
                  <c:v>0.547802858303922</c:v>
                </c:pt>
                <c:pt idx="3">
                  <c:v>0.382207431746412</c:v>
                </c:pt>
                <c:pt idx="4">
                  <c:v>0.254126585203413</c:v>
                </c:pt>
                <c:pt idx="5">
                  <c:v>0.159436988690453</c:v>
                </c:pt>
                <c:pt idx="6">
                  <c:v>0.0930718499837292</c:v>
                </c:pt>
                <c:pt idx="7">
                  <c:v>0.0495165926920791</c:v>
                </c:pt>
                <c:pt idx="8">
                  <c:v>0.0239960043054014</c:v>
                </c:pt>
                <c:pt idx="9">
                  <c:v>-0.000551207496178913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63944"/>
        <c:axId val="336458456"/>
      </c:scatterChart>
      <c:valAx>
        <c:axId val="3364639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Water Saturation(Sw)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41196273471261"/>
              <c:y val="0.8739318344294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458456"/>
        <c:crosses val="autoZero"/>
        <c:crossBetween val="midCat"/>
      </c:valAx>
      <c:valAx>
        <c:axId val="3364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Relative Permeability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46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187325</xdr:colOff>
      <xdr:row>22</xdr:row>
      <xdr:rowOff>130810</xdr:rowOff>
    </xdr:from>
    <xdr:to>
      <xdr:col>7</xdr:col>
      <xdr:colOff>254635</xdr:colOff>
      <xdr:row>41</xdr:row>
      <xdr:rowOff>48895</xdr:rowOff>
    </xdr:to>
    <xdr:graphicFrame>
      <xdr:nvGraphicFramePr>
        <xdr:cNvPr id="2" name="Chart 1"/>
        <xdr:cNvGraphicFramePr/>
      </xdr:nvGraphicFramePr>
      <xdr:xfrm>
        <a:off x="187325" y="4182110"/>
        <a:ext cx="5626735" cy="3416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abSelected="1" zoomScale="115" zoomScaleNormal="115" workbookViewId="0">
      <selection activeCell="A5" sqref="A5:E5"/>
    </sheetView>
  </sheetViews>
  <sheetFormatPr defaultColWidth="9" defaultRowHeight="14.5"/>
  <cols>
    <col min="4" max="4" width="18.8363636363636" customWidth="1"/>
    <col min="5" max="5" width="12.6454545454545" customWidth="1"/>
    <col min="7" max="7" width="12.1090909090909" customWidth="1"/>
  </cols>
  <sheetData>
    <row r="1" spans="1:10">
      <c r="A1" t="s">
        <v>0</v>
      </c>
      <c r="B1">
        <v>0.3</v>
      </c>
      <c r="D1" t="s">
        <v>1</v>
      </c>
      <c r="E1">
        <v>2</v>
      </c>
      <c r="G1" t="s">
        <v>2</v>
      </c>
      <c r="H1">
        <v>0.7</v>
      </c>
      <c r="I1" t="s">
        <v>3</v>
      </c>
      <c r="J1">
        <v>1.5</v>
      </c>
    </row>
    <row r="2" spans="1:10">
      <c r="A2" t="s">
        <v>4</v>
      </c>
      <c r="B2">
        <v>0.05</v>
      </c>
      <c r="D2" t="s">
        <v>5</v>
      </c>
      <c r="E2">
        <f>((2+3*E1)/E1)</f>
        <v>4</v>
      </c>
      <c r="G2" t="s">
        <v>6</v>
      </c>
      <c r="H2">
        <f>(1-H1)</f>
        <v>0.3</v>
      </c>
      <c r="I2" t="s">
        <v>7</v>
      </c>
      <c r="J2">
        <v>5</v>
      </c>
    </row>
    <row r="3" spans="4:10">
      <c r="D3" t="s">
        <v>8</v>
      </c>
      <c r="E3">
        <f>((2+E1)/E1)</f>
        <v>2</v>
      </c>
      <c r="I3" t="s">
        <v>9</v>
      </c>
      <c r="J3">
        <f>H1/(1+J2*H1)</f>
        <v>0.155555555555556</v>
      </c>
    </row>
    <row r="5" spans="1:12">
      <c r="A5" s="1" t="s">
        <v>10</v>
      </c>
      <c r="B5" s="1"/>
      <c r="C5" s="1"/>
      <c r="D5" s="1"/>
      <c r="E5" s="1"/>
      <c r="G5" s="2" t="s">
        <v>11</v>
      </c>
      <c r="H5" s="2"/>
      <c r="I5" s="2"/>
      <c r="J5" s="2"/>
      <c r="K5" s="2"/>
      <c r="L5" s="2"/>
    </row>
    <row r="6" spans="1:11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G6" s="3" t="s">
        <v>12</v>
      </c>
      <c r="H6" s="3" t="s">
        <v>13</v>
      </c>
      <c r="I6" s="3" t="s">
        <v>17</v>
      </c>
      <c r="J6" s="3"/>
      <c r="K6" s="3" t="s">
        <v>18</v>
      </c>
    </row>
    <row r="7" spans="1:11">
      <c r="A7" s="3">
        <v>0.3</v>
      </c>
      <c r="B7" s="3">
        <f>(1-A7)</f>
        <v>0.7</v>
      </c>
      <c r="C7" s="3">
        <f>((A7-B$1)/(1-B$1-B$2))</f>
        <v>0</v>
      </c>
      <c r="D7" s="3">
        <f>(C7^E$2)</f>
        <v>0</v>
      </c>
      <c r="E7" s="3">
        <f>((1-C7)^2*(1-C7^E$3))</f>
        <v>1</v>
      </c>
      <c r="G7" s="3">
        <v>0.3</v>
      </c>
      <c r="H7" s="3">
        <f>(1-G7)</f>
        <v>0.7</v>
      </c>
      <c r="I7" s="3">
        <v>1</v>
      </c>
      <c r="J7" s="3">
        <v>1</v>
      </c>
      <c r="K7" s="3">
        <f>I7*((H7-J$3)/(H$1-J$3))^J$1</f>
        <v>1</v>
      </c>
    </row>
    <row r="8" spans="1:11">
      <c r="A8" s="3">
        <v>0.35</v>
      </c>
      <c r="B8" s="3">
        <f t="shared" ref="B8:B20" si="0">(1-A8)</f>
        <v>0.65</v>
      </c>
      <c r="C8" s="3">
        <f t="shared" ref="C8:C20" si="1">((A8-B$1)/(1-B$1-B$2))</f>
        <v>0.0769230769230769</v>
      </c>
      <c r="D8" s="3">
        <f t="shared" ref="D8:D20" si="2">(C8^E$2)</f>
        <v>3.50127796645776e-5</v>
      </c>
      <c r="E8" s="3">
        <f t="shared" ref="E8:E20" si="3">((1-C8)^2*(1-C8^E$3))</f>
        <v>0.847029165645461</v>
      </c>
      <c r="G8" s="3">
        <v>0.3408333333</v>
      </c>
      <c r="H8" s="3">
        <f t="shared" ref="H8:H18" si="4">(1-G8)</f>
        <v>0.6591666667</v>
      </c>
      <c r="I8" s="3">
        <v>0.847029165645461</v>
      </c>
      <c r="J8" s="3">
        <v>0.9</v>
      </c>
      <c r="K8" s="3">
        <f t="shared" ref="K8:K18" si="5">I8*((H8-J$3)/(H$1-J$3))^J$1</f>
        <v>0.753548073283835</v>
      </c>
    </row>
    <row r="9" spans="1:11">
      <c r="A9" s="3">
        <v>0.4</v>
      </c>
      <c r="B9" s="3">
        <f t="shared" si="0"/>
        <v>0.6</v>
      </c>
      <c r="C9" s="3">
        <f t="shared" si="1"/>
        <v>0.153846153846154</v>
      </c>
      <c r="D9" s="3">
        <f t="shared" si="2"/>
        <v>0.000560204474633242</v>
      </c>
      <c r="E9" s="3">
        <f t="shared" si="3"/>
        <v>0.699030146003291</v>
      </c>
      <c r="G9" s="3">
        <v>0.3816666666</v>
      </c>
      <c r="H9" s="3">
        <f t="shared" si="4"/>
        <v>0.6183333334</v>
      </c>
      <c r="I9" s="3">
        <v>0.699030146003291</v>
      </c>
      <c r="J9" s="3">
        <v>0.8</v>
      </c>
      <c r="K9" s="3">
        <f t="shared" si="5"/>
        <v>0.547802858303922</v>
      </c>
    </row>
    <row r="10" spans="1:11">
      <c r="A10" s="3">
        <v>0.45</v>
      </c>
      <c r="B10" s="3">
        <f t="shared" si="0"/>
        <v>0.55</v>
      </c>
      <c r="C10" s="3">
        <f t="shared" si="1"/>
        <v>0.230769230769231</v>
      </c>
      <c r="D10" s="3">
        <f t="shared" si="2"/>
        <v>0.00283603515283079</v>
      </c>
      <c r="E10" s="3">
        <f t="shared" si="3"/>
        <v>0.560204474633241</v>
      </c>
      <c r="G10" s="3">
        <v>0.4224999999</v>
      </c>
      <c r="H10" s="3">
        <f t="shared" si="4"/>
        <v>0.5775000001</v>
      </c>
      <c r="I10" s="3">
        <v>0.560204474633241</v>
      </c>
      <c r="J10" s="3">
        <v>0.7</v>
      </c>
      <c r="K10" s="3">
        <f t="shared" si="5"/>
        <v>0.382207431746412</v>
      </c>
    </row>
    <row r="11" spans="1:11">
      <c r="A11" s="3">
        <v>0.5</v>
      </c>
      <c r="B11" s="3">
        <f t="shared" si="0"/>
        <v>0.5</v>
      </c>
      <c r="C11" s="3">
        <f t="shared" si="1"/>
        <v>0.307692307692308</v>
      </c>
      <c r="D11" s="3">
        <f t="shared" si="2"/>
        <v>0.00896327159413187</v>
      </c>
      <c r="E11" s="3">
        <f t="shared" si="3"/>
        <v>0.43391337838311</v>
      </c>
      <c r="G11" s="3">
        <v>0.4633333332</v>
      </c>
      <c r="H11" s="3">
        <f t="shared" si="4"/>
        <v>0.5366666668</v>
      </c>
      <c r="I11" s="3">
        <v>0.43391337838311</v>
      </c>
      <c r="J11" s="3">
        <v>0.6</v>
      </c>
      <c r="K11" s="3">
        <f t="shared" si="5"/>
        <v>0.254126585203413</v>
      </c>
    </row>
    <row r="12" spans="1:11">
      <c r="A12" s="3">
        <v>0.55</v>
      </c>
      <c r="B12" s="3">
        <f t="shared" si="0"/>
        <v>0.45</v>
      </c>
      <c r="C12" s="3">
        <f t="shared" si="1"/>
        <v>0.384615384615385</v>
      </c>
      <c r="D12" s="3">
        <f t="shared" si="2"/>
        <v>0.021882987290361</v>
      </c>
      <c r="E12" s="3">
        <f t="shared" si="3"/>
        <v>0.322677777388747</v>
      </c>
      <c r="G12" s="3">
        <v>0.5041666665</v>
      </c>
      <c r="H12" s="3">
        <f t="shared" si="4"/>
        <v>0.4958333335</v>
      </c>
      <c r="I12" s="3">
        <v>0.322677777388747</v>
      </c>
      <c r="J12" s="3">
        <v>0.5</v>
      </c>
      <c r="K12" s="3">
        <f t="shared" si="5"/>
        <v>0.159436988690453</v>
      </c>
    </row>
    <row r="13" spans="1:11">
      <c r="A13" s="3">
        <v>0.6</v>
      </c>
      <c r="B13" s="3">
        <f t="shared" si="0"/>
        <v>0.4</v>
      </c>
      <c r="C13" s="3">
        <f t="shared" si="1"/>
        <v>0.461538461538462</v>
      </c>
      <c r="D13" s="3">
        <f t="shared" si="2"/>
        <v>0.0453765624452925</v>
      </c>
      <c r="E13" s="3">
        <f t="shared" si="3"/>
        <v>0.228178285074052</v>
      </c>
      <c r="G13" s="3">
        <v>0.5449999998</v>
      </c>
      <c r="H13" s="3">
        <f t="shared" si="4"/>
        <v>0.4550000002</v>
      </c>
      <c r="I13" s="3">
        <v>0.228178285074052</v>
      </c>
      <c r="J13" s="3">
        <v>0.4</v>
      </c>
      <c r="K13" s="3">
        <f t="shared" si="5"/>
        <v>0.0930718499837292</v>
      </c>
    </row>
    <row r="14" spans="1:11">
      <c r="A14" s="3">
        <v>0.65</v>
      </c>
      <c r="B14" s="3">
        <f t="shared" si="0"/>
        <v>0.35</v>
      </c>
      <c r="C14" s="3">
        <f t="shared" si="1"/>
        <v>0.538461538461539</v>
      </c>
      <c r="D14" s="3">
        <f t="shared" si="2"/>
        <v>0.0840656839746508</v>
      </c>
      <c r="E14" s="3">
        <f t="shared" si="3"/>
        <v>0.151255208150975</v>
      </c>
      <c r="G14" s="3">
        <v>0.5858333331</v>
      </c>
      <c r="H14" s="3">
        <f t="shared" si="4"/>
        <v>0.4141666669</v>
      </c>
      <c r="I14" s="3">
        <v>0.151255208150975</v>
      </c>
      <c r="J14" s="3">
        <v>0.3</v>
      </c>
      <c r="K14" s="3">
        <f t="shared" si="5"/>
        <v>0.0495165926920791</v>
      </c>
    </row>
    <row r="15" spans="1:11">
      <c r="A15" s="3">
        <v>0.7</v>
      </c>
      <c r="B15" s="3">
        <f t="shared" si="0"/>
        <v>0.3</v>
      </c>
      <c r="C15" s="3">
        <f t="shared" si="1"/>
        <v>0.615384615384615</v>
      </c>
      <c r="D15" s="3">
        <f t="shared" si="2"/>
        <v>0.14341234550611</v>
      </c>
      <c r="E15" s="3">
        <f t="shared" si="3"/>
        <v>0.0919085466195161</v>
      </c>
      <c r="G15" s="3">
        <v>0.588235</v>
      </c>
      <c r="H15" s="3">
        <f t="shared" si="4"/>
        <v>0.411765</v>
      </c>
      <c r="I15" s="3">
        <v>0.074332131227898</v>
      </c>
      <c r="J15" s="3">
        <v>0.2</v>
      </c>
      <c r="K15" s="3">
        <f t="shared" si="5"/>
        <v>0.0239960043054014</v>
      </c>
    </row>
    <row r="16" spans="1:11">
      <c r="A16" s="3">
        <v>0.75</v>
      </c>
      <c r="B16" s="3">
        <f t="shared" si="0"/>
        <v>0.25</v>
      </c>
      <c r="C16" s="3">
        <f t="shared" si="1"/>
        <v>0.692307692307692</v>
      </c>
      <c r="D16" s="3">
        <f t="shared" si="2"/>
        <v>0.229718847379294</v>
      </c>
      <c r="E16" s="3">
        <f t="shared" si="3"/>
        <v>0.0492979937677252</v>
      </c>
      <c r="G16" s="3">
        <v>0.650419259077778</v>
      </c>
      <c r="H16" s="3">
        <f t="shared" si="4"/>
        <v>0.349580740922222</v>
      </c>
      <c r="I16" s="3">
        <v>-0.00259094569517898</v>
      </c>
      <c r="J16" s="3">
        <v>0.1</v>
      </c>
      <c r="K16" s="3">
        <f t="shared" si="5"/>
        <v>-0.000551207496178913</v>
      </c>
    </row>
    <row r="17" spans="1:11">
      <c r="A17" s="3">
        <v>0.8</v>
      </c>
      <c r="B17" s="3">
        <f t="shared" si="0"/>
        <v>0.2</v>
      </c>
      <c r="C17" s="3">
        <f t="shared" si="1"/>
        <v>0.769230769230769</v>
      </c>
      <c r="D17" s="3">
        <f t="shared" si="2"/>
        <v>0.350127796645776</v>
      </c>
      <c r="E17" s="3">
        <f t="shared" si="3"/>
        <v>0.0217429361717026</v>
      </c>
      <c r="G17" s="3">
        <v>0.688690481284444</v>
      </c>
      <c r="H17" s="3">
        <f t="shared" si="4"/>
        <v>0.311309518715556</v>
      </c>
      <c r="I17" s="3">
        <v>-0.079514022618256</v>
      </c>
      <c r="J17" s="3">
        <v>0</v>
      </c>
      <c r="K17" s="3">
        <f t="shared" si="5"/>
        <v>-0.0121666783913037</v>
      </c>
    </row>
    <row r="18" spans="1:11">
      <c r="A18" s="3">
        <v>0.85</v>
      </c>
      <c r="B18" s="3">
        <f t="shared" si="0"/>
        <v>0.15</v>
      </c>
      <c r="C18" s="3">
        <f t="shared" si="1"/>
        <v>0.846153846153846</v>
      </c>
      <c r="D18" s="3">
        <f t="shared" si="2"/>
        <v>0.512622107069081</v>
      </c>
      <c r="E18" s="3">
        <f t="shared" si="3"/>
        <v>0.00672245369559887</v>
      </c>
      <c r="G18" s="3">
        <v>0.726961703491111</v>
      </c>
      <c r="H18" s="3">
        <f t="shared" si="4"/>
        <v>0.273038296508889</v>
      </c>
      <c r="I18" s="3">
        <v>-0.156437099541333</v>
      </c>
      <c r="J18" s="3">
        <v>-0.1</v>
      </c>
      <c r="K18" s="3">
        <f t="shared" si="5"/>
        <v>-0.0156808826551308</v>
      </c>
    </row>
    <row r="19" spans="1:5">
      <c r="A19" s="3">
        <v>0.9</v>
      </c>
      <c r="B19" s="3">
        <f t="shared" si="0"/>
        <v>0.1</v>
      </c>
      <c r="C19" s="3">
        <f t="shared" si="1"/>
        <v>0.923076923076923</v>
      </c>
      <c r="D19" s="3">
        <f t="shared" si="2"/>
        <v>0.726024999124681</v>
      </c>
      <c r="E19" s="3">
        <f t="shared" si="3"/>
        <v>0.00087531949161443</v>
      </c>
    </row>
    <row r="20" spans="1:5">
      <c r="A20" s="3">
        <v>0.95</v>
      </c>
      <c r="B20" s="3">
        <f t="shared" si="0"/>
        <v>0.05</v>
      </c>
      <c r="C20" s="3">
        <f t="shared" si="1"/>
        <v>1</v>
      </c>
      <c r="D20" s="3">
        <f t="shared" si="2"/>
        <v>1</v>
      </c>
      <c r="E20" s="3">
        <f t="shared" si="3"/>
        <v>0</v>
      </c>
    </row>
  </sheetData>
  <mergeCells count="2">
    <mergeCell ref="A5:E5"/>
    <mergeCell ref="G5:L5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RCLab-pc</dc:creator>
  <cp:lastModifiedBy>Vijay Suthar</cp:lastModifiedBy>
  <dcterms:created xsi:type="dcterms:W3CDTF">2024-08-05T08:21:00Z</dcterms:created>
  <dcterms:modified xsi:type="dcterms:W3CDTF">2024-08-12T17:33:14Z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0AEDC2CA1278417F89D3D08EFC87E146_13</vt:lpwstr>
  </property>
  <property fmtid="{D5CDD505-2E9C-101B-9397-08002B2CF9AE}" pid="3" name="KSOProductBuildVer">
    <vt:lpwstr>1033-12.2.0.13472</vt:lpwstr>
  </property>
</Properties>
</file>