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kk\OneDrive\문서\"/>
    </mc:Choice>
  </mc:AlternateContent>
  <xr:revisionPtr revIDLastSave="0" documentId="8_{F330FA2F-4078-4D07-AD8E-C773F86DC921}" xr6:coauthVersionLast="47" xr6:coauthVersionMax="47" xr10:uidLastSave="{00000000-0000-0000-0000-000000000000}"/>
  <bookViews>
    <workbookView xWindow="-108" yWindow="-108" windowWidth="23256" windowHeight="12456" xr2:uid="{C179E1DF-148F-4515-A911-F0178E813F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F28" i="1"/>
  <c r="I29" i="1"/>
  <c r="I30" i="1"/>
  <c r="I31" i="1"/>
  <c r="I32" i="1"/>
  <c r="I33" i="1"/>
  <c r="I34" i="1"/>
  <c r="I35" i="1"/>
  <c r="I36" i="1"/>
  <c r="I37" i="1"/>
  <c r="I38" i="1"/>
  <c r="I28" i="1"/>
  <c r="H29" i="1"/>
  <c r="H30" i="1"/>
  <c r="H31" i="1"/>
  <c r="H32" i="1"/>
  <c r="H33" i="1"/>
  <c r="H34" i="1"/>
  <c r="H35" i="1"/>
  <c r="H36" i="1"/>
  <c r="H37" i="1"/>
  <c r="H38" i="1"/>
  <c r="H28" i="1"/>
  <c r="G28" i="1"/>
  <c r="G29" i="1"/>
  <c r="G30" i="1"/>
  <c r="G31" i="1"/>
  <c r="G32" i="1"/>
  <c r="G33" i="1"/>
  <c r="G34" i="1"/>
  <c r="G35" i="1"/>
  <c r="G36" i="1"/>
  <c r="G37" i="1"/>
  <c r="G38" i="1"/>
  <c r="F37" i="1"/>
  <c r="F38" i="1"/>
  <c r="F36" i="1"/>
  <c r="F29" i="1"/>
  <c r="F30" i="1"/>
  <c r="F31" i="1"/>
  <c r="F32" i="1"/>
  <c r="F33" i="1"/>
  <c r="F34" i="1"/>
  <c r="F35" i="1"/>
  <c r="E29" i="1"/>
  <c r="E30" i="1"/>
  <c r="E31" i="1"/>
  <c r="E32" i="1"/>
  <c r="E33" i="1"/>
  <c r="E34" i="1"/>
  <c r="E35" i="1"/>
  <c r="E37" i="1"/>
  <c r="E38" i="1"/>
  <c r="E28" i="1"/>
  <c r="D29" i="1"/>
  <c r="D30" i="1"/>
  <c r="D31" i="1"/>
  <c r="D32" i="1"/>
  <c r="D33" i="1"/>
  <c r="D34" i="1"/>
  <c r="D35" i="1"/>
  <c r="D36" i="1"/>
  <c r="D37" i="1"/>
  <c r="D38" i="1"/>
  <c r="D28" i="1"/>
</calcChain>
</file>

<file path=xl/sharedStrings.xml><?xml version="1.0" encoding="utf-8"?>
<sst xmlns="http://schemas.openxmlformats.org/spreadsheetml/2006/main" count="22" uniqueCount="21">
  <si>
    <t>startb point</t>
  </si>
  <si>
    <t>0.95N</t>
  </si>
  <si>
    <t>End Point</t>
  </si>
  <si>
    <t>del SW</t>
  </si>
  <si>
    <t>SW</t>
  </si>
  <si>
    <t>KRO/KRW</t>
  </si>
  <si>
    <t>Mu,w</t>
  </si>
  <si>
    <t>cp</t>
  </si>
  <si>
    <t>Mu,o</t>
  </si>
  <si>
    <t>Fw</t>
  </si>
  <si>
    <t>iw</t>
  </si>
  <si>
    <t>bbl/day</t>
  </si>
  <si>
    <t>A</t>
  </si>
  <si>
    <t>ft2</t>
  </si>
  <si>
    <t>porosity</t>
  </si>
  <si>
    <t>Dfw/dsw</t>
  </si>
  <si>
    <t>dfw/dsw</t>
  </si>
  <si>
    <t>x@60days</t>
  </si>
  <si>
    <t>x@120days</t>
  </si>
  <si>
    <t>x@240days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</si>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</sst>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Sheet1!$B$27:$B$38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xVal>
          <c:yVal>
            <c:numRef>
              <c:f>Sheet1!$D$27:$D$38</c:f>
              <c:numCache>
                <c:formatCode>General</c:formatCode>
                <c:ptCount val="12"/>
                <c:pt idx="0">
                  <c:v>0</c:v>
                </c:pt>
                <c:pt idx="1">
                  <c:v>6.2053986968662732E-2</c:v>
                </c:pt>
                <c:pt idx="2">
                  <c:v>0.10526315789473684</c:v>
                </c:pt>
                <c:pt idx="3">
                  <c:v>0.17301038062283736</c:v>
                </c:pt>
                <c:pt idx="4">
                  <c:v>0.2710027100271003</c:v>
                </c:pt>
                <c:pt idx="5">
                  <c:v>0.39840637450199207</c:v>
                </c:pt>
                <c:pt idx="6">
                  <c:v>0.54054054054054046</c:v>
                </c:pt>
                <c:pt idx="7">
                  <c:v>0.67567567567567566</c:v>
                </c:pt>
                <c:pt idx="8">
                  <c:v>0.78740157480314954</c:v>
                </c:pt>
                <c:pt idx="9">
                  <c:v>0.86956521739130443</c:v>
                </c:pt>
                <c:pt idx="10">
                  <c:v>0.92165898617511521</c:v>
                </c:pt>
                <c:pt idx="11">
                  <c:v>0.95238095238095233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69-4BB7-9182-CC2DC444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50752"/>
        <c:axId val="411154112"/>
      </c:scatterChart>
      <c:valAx>
        <c:axId val="41115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4112"/>
        <c:crosses val="autoZero"/>
        <c:crossBetween val="midCat"/>
      </c:valAx>
      <c:valAx>
        <c:axId val="4111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46981627296588"/>
          <c:y val="9.4167998137535361E-2"/>
          <c:w val="0.8299111361079865"/>
          <c:h val="0.71623979870073962"/>
        </c:manualLayout>
      </c:layout>
      <c:scatterChart>
        <c:scatterStyle val="lineMarker"/>
        <c:varyColors val="0"/>
        <c:ser>
          <c:idx val="0"/>
          <c:order val="0"/>
          <c:tx>
            <c:v>60 days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Sheet1!$G$28:$G$39</c:f>
              <c:numCache>
                <c:formatCode>General</c:formatCode>
                <c:ptCount val="12"/>
                <c:pt idx="0">
                  <c:v>102.65578749830728</c:v>
                </c:pt>
                <c:pt idx="1">
                  <c:v>102.65578749830728</c:v>
                </c:pt>
                <c:pt idx="2">
                  <c:v>102.65578749830728</c:v>
                </c:pt>
                <c:pt idx="3">
                  <c:v>102.65578749830728</c:v>
                </c:pt>
                <c:pt idx="4">
                  <c:v>102.65578749830728</c:v>
                </c:pt>
                <c:pt idx="5">
                  <c:v>102.65578749830728</c:v>
                </c:pt>
                <c:pt idx="6">
                  <c:v>102.65578749830728</c:v>
                </c:pt>
                <c:pt idx="7">
                  <c:v>102.65578749830728</c:v>
                </c:pt>
                <c:pt idx="8">
                  <c:v>75.493448694407348</c:v>
                </c:pt>
                <c:pt idx="9">
                  <c:v>47.864701917997834</c:v>
                </c:pt>
                <c:pt idx="10">
                  <c:v>28.227901131126856</c:v>
                </c:pt>
                <c:pt idx="11">
                  <c:v>0</c:v>
                </c:pt>
              </c:numCache>
            </c:numRef>
          </c:xVal>
          <c:yVal>
            <c:numRef>
              <c:f>Sheet1!$B$28:$B$39</c:f>
              <c:numCache>
                <c:formatCode>General</c:formatCode>
                <c:ptCount val="12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5C-474F-B73A-D7F1B822A813}"/>
            </c:ext>
          </c:extLst>
        </c:ser>
        <c:ser>
          <c:idx val="1"/>
          <c:order val="1"/>
          <c:tx>
            <c:v>120 days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Sheet1!$H$28:$H$39</c:f>
              <c:numCache>
                <c:formatCode>General</c:formatCode>
                <c:ptCount val="12"/>
                <c:pt idx="0">
                  <c:v>205.31157499661455</c:v>
                </c:pt>
                <c:pt idx="1">
                  <c:v>205.31157499661455</c:v>
                </c:pt>
                <c:pt idx="2">
                  <c:v>205.31157499661455</c:v>
                </c:pt>
                <c:pt idx="3">
                  <c:v>205.31157499661455</c:v>
                </c:pt>
                <c:pt idx="4">
                  <c:v>205.31157499661455</c:v>
                </c:pt>
                <c:pt idx="5">
                  <c:v>205.31157499661455</c:v>
                </c:pt>
                <c:pt idx="6">
                  <c:v>205.31157499661455</c:v>
                </c:pt>
                <c:pt idx="7">
                  <c:v>205.31157499661455</c:v>
                </c:pt>
                <c:pt idx="8">
                  <c:v>150.9868973888147</c:v>
                </c:pt>
                <c:pt idx="9">
                  <c:v>95.729403835995669</c:v>
                </c:pt>
                <c:pt idx="10">
                  <c:v>56.455802262253712</c:v>
                </c:pt>
                <c:pt idx="11">
                  <c:v>0</c:v>
                </c:pt>
              </c:numCache>
            </c:numRef>
          </c:xVal>
          <c:yVal>
            <c:numRef>
              <c:f>Sheet1!$B$28:$B$39</c:f>
              <c:numCache>
                <c:formatCode>General</c:formatCode>
                <c:ptCount val="12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E5C-474F-B73A-D7F1B822A813}"/>
            </c:ext>
          </c:extLst>
        </c:ser>
        <c:ser>
          <c:idx val="2"/>
          <c:order val="2"/>
          <c:tx>
            <c:v>240 days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Sheet1!$I$28:$I$39</c:f>
              <c:numCache>
                <c:formatCode>General</c:formatCode>
                <c:ptCount val="12"/>
                <c:pt idx="0">
                  <c:v>410.62314999322911</c:v>
                </c:pt>
                <c:pt idx="1">
                  <c:v>410.62314999322911</c:v>
                </c:pt>
                <c:pt idx="2">
                  <c:v>410.62314999322911</c:v>
                </c:pt>
                <c:pt idx="3">
                  <c:v>410.62314999322911</c:v>
                </c:pt>
                <c:pt idx="4">
                  <c:v>410.62314999322911</c:v>
                </c:pt>
                <c:pt idx="5">
                  <c:v>410.62314999322911</c:v>
                </c:pt>
                <c:pt idx="6">
                  <c:v>410.62314999322911</c:v>
                </c:pt>
                <c:pt idx="7">
                  <c:v>410.62314999322911</c:v>
                </c:pt>
                <c:pt idx="8">
                  <c:v>301.97379477762939</c:v>
                </c:pt>
                <c:pt idx="9">
                  <c:v>191.45880767199134</c:v>
                </c:pt>
                <c:pt idx="10">
                  <c:v>112.91160452450742</c:v>
                </c:pt>
                <c:pt idx="11">
                  <c:v>0</c:v>
                </c:pt>
              </c:numCache>
            </c:numRef>
          </c:xVal>
          <c:yVal>
            <c:numRef>
              <c:f>Sheet1!$B$28:$B$39</c:f>
              <c:numCache>
                <c:formatCode>General</c:formatCode>
                <c:ptCount val="12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E5C-474F-B73A-D7F1B822A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929088"/>
        <c:axId val="900928608"/>
      </c:scatterChart>
      <c:valAx>
        <c:axId val="9009290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28608"/>
        <c:crosses val="autoZero"/>
        <c:crossBetween val="midCat"/>
      </c:valAx>
      <c:valAx>
        <c:axId val="900928608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29088"/>
        <c:crosses val="autoZero"/>
        <c:crossBetween val="midCat"/>
      </c:valAx>
      <c:spPr>
        <a:noFill/>
        <a:ln>
          <a:solidFill>
            <a:srgbClr val="006600"/>
          </a:solidFill>
        </a:ln>
        <a:effectLst/>
      </c:spPr>
    </c:plotArea>
    <c:legend>
      <c:legendPos val="r"/>
      <c:layout>
        <c:manualLayout>
          <c:xMode val="edge"/>
          <c:yMode val="edge"/>
          <c:x val="0.77773790776152973"/>
          <c:y val="0.10586197988920887"/>
          <c:w val="0.14739971333370563"/>
          <c:h val="0.20859231285829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41</xdr:row>
      <xdr:rowOff>102870</xdr:rowOff>
    </xdr:from>
    <xdr:to>
      <xdr:col>12</xdr:col>
      <xdr:colOff>396240</xdr:colOff>
      <xdr:row>56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E0496-D883-E510-97E8-1F56DED44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43</xdr:row>
      <xdr:rowOff>7620</xdr:rowOff>
    </xdr:from>
    <xdr:to>
      <xdr:col>11</xdr:col>
      <xdr:colOff>601980</xdr:colOff>
      <xdr:row>53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885530D-345D-3279-15BB-C9D7A598E0FA}"/>
            </a:ext>
          </a:extLst>
        </xdr:cNvPr>
        <xdr:cNvCxnSpPr/>
      </xdr:nvCxnSpPr>
      <xdr:spPr>
        <a:xfrm flipV="1">
          <a:off x="4907280" y="7871460"/>
          <a:ext cx="2659380" cy="191262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464820</xdr:colOff>
      <xdr:row>46</xdr:row>
      <xdr:rowOff>30480</xdr:rowOff>
    </xdr:from>
    <xdr:to>
      <xdr:col>10</xdr:col>
      <xdr:colOff>464820</xdr:colOff>
      <xdr:row>53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B59E8C1-2A5F-9673-372B-F062D11ADD6C}"/>
            </a:ext>
          </a:extLst>
        </xdr:cNvPr>
        <xdr:cNvCxnSpPr/>
      </xdr:nvCxnSpPr>
      <xdr:spPr>
        <a:xfrm>
          <a:off x="6819900" y="8442960"/>
          <a:ext cx="0" cy="1363980"/>
        </a:xfrm>
        <a:prstGeom prst="straightConnector1">
          <a:avLst/>
        </a:prstGeom>
        <a:ln>
          <a:solidFill>
            <a:srgbClr val="00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563880</xdr:colOff>
      <xdr:row>20</xdr:row>
      <xdr:rowOff>156210</xdr:rowOff>
    </xdr:from>
    <xdr:to>
      <xdr:col>18</xdr:col>
      <xdr:colOff>411480</xdr:colOff>
      <xdr:row>38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D0C1A01-32F5-F4CD-8498-184D44D9C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x@240days" TargetMode="External"/><Relationship Id="rId2" Type="http://schemas.openxmlformats.org/officeDocument/2006/relationships/hyperlink" Target="mailto:x@120days" TargetMode="External"/><Relationship Id="rId1" Type="http://schemas.openxmlformats.org/officeDocument/2006/relationships/hyperlink" Target="mailto:x@60day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AB68-564B-4F1B-A1D5-35E4F70B0854}">
  <dimension ref="A2:I39"/>
  <sheetViews>
    <sheetView tabSelected="1" topLeftCell="B1" zoomScale="72" zoomScaleNormal="100" workbookViewId="0">
      <selection activeCell="H3" sqref="H3"/>
    </sheetView>
  </sheetViews>
  <sheetFormatPr defaultRowHeight="14.4" x14ac:dyDescent="0.3"/>
  <cols>
    <col min="1" max="1" width="12.6640625" customWidth="1"/>
  </cols>
  <sheetData>
    <row r="2" spans="1:9" x14ac:dyDescent="0.3">
      <c r="A2" s="3" t="s">
        <v>0</v>
      </c>
      <c r="B2" s="3" t="s">
        <v>1</v>
      </c>
    </row>
    <row r="3" spans="1:9" x14ac:dyDescent="0.3">
      <c r="A3" s="4" t="s">
        <v>2</v>
      </c>
      <c r="B3" s="1">
        <v>0.3</v>
      </c>
    </row>
    <row r="4" spans="1:9" x14ac:dyDescent="0.3">
      <c r="A4" s="3" t="s">
        <v>3</v>
      </c>
      <c r="B4" s="6">
        <v>2.5999999999999999E-2</v>
      </c>
    </row>
    <row r="5" spans="1:9" x14ac:dyDescent="0.3">
      <c r="A5" s="5"/>
      <c r="B5" s="2"/>
    </row>
    <row r="9" spans="1:9" x14ac:dyDescent="0.3">
      <c r="A9" t="s">
        <v>6</v>
      </c>
      <c r="B9">
        <v>1</v>
      </c>
      <c r="C9" t="s">
        <v>7</v>
      </c>
      <c r="D9" t="s">
        <v>10</v>
      </c>
      <c r="E9">
        <v>900</v>
      </c>
      <c r="F9" t="s">
        <v>11</v>
      </c>
      <c r="G9" t="s">
        <v>12</v>
      </c>
      <c r="H9">
        <v>26400</v>
      </c>
      <c r="I9" t="s">
        <v>13</v>
      </c>
    </row>
    <row r="10" spans="1:9" x14ac:dyDescent="0.3">
      <c r="A10" t="s">
        <v>8</v>
      </c>
      <c r="B10">
        <v>2</v>
      </c>
      <c r="C10" t="s">
        <v>7</v>
      </c>
      <c r="G10" t="s">
        <v>14</v>
      </c>
      <c r="H10">
        <v>0.25</v>
      </c>
    </row>
    <row r="25" spans="2:9" x14ac:dyDescent="0.3">
      <c r="F25" t="s">
        <v>20</v>
      </c>
      <c r="G25">
        <v>60</v>
      </c>
      <c r="H25">
        <v>120</v>
      </c>
      <c r="I25">
        <v>240</v>
      </c>
    </row>
    <row r="26" spans="2:9" x14ac:dyDescent="0.3">
      <c r="B26" t="s">
        <v>4</v>
      </c>
      <c r="C26" t="s">
        <v>5</v>
      </c>
      <c r="D26" t="s">
        <v>9</v>
      </c>
      <c r="E26" t="s">
        <v>15</v>
      </c>
      <c r="F26" t="s">
        <v>16</v>
      </c>
      <c r="G26" s="8" t="s">
        <v>17</v>
      </c>
      <c r="H26" s="8" t="s">
        <v>18</v>
      </c>
      <c r="I26" s="8" t="s">
        <v>19</v>
      </c>
    </row>
    <row r="27" spans="2:9" x14ac:dyDescent="0.3">
      <c r="B27">
        <v>0.2</v>
      </c>
      <c r="C27">
        <v>0</v>
      </c>
      <c r="D27">
        <v>0</v>
      </c>
    </row>
    <row r="28" spans="2:9" x14ac:dyDescent="0.3">
      <c r="B28">
        <v>0.25</v>
      </c>
      <c r="C28">
        <v>30.23</v>
      </c>
      <c r="D28">
        <f>1/(1+(C28/2))</f>
        <v>6.2053986968662732E-2</v>
      </c>
      <c r="E28">
        <f>((D28-D27)/(B28-B27))</f>
        <v>1.2410797393732549</v>
      </c>
      <c r="F28">
        <f>E$35</f>
        <v>2.2345179825494808</v>
      </c>
      <c r="G28">
        <f>(5.615*E$9*F28*60)/(H$9*H$10)</f>
        <v>102.65578749830728</v>
      </c>
      <c r="H28">
        <f>(5.615*E$9*F28*120)/(H$9*H$10)</f>
        <v>205.31157499661455</v>
      </c>
      <c r="I28">
        <f>(5.615*E$9*F28*240)/(H$9*H$10)</f>
        <v>410.62314999322911</v>
      </c>
    </row>
    <row r="29" spans="2:9" x14ac:dyDescent="0.3">
      <c r="B29">
        <v>0.3</v>
      </c>
      <c r="C29">
        <v>17</v>
      </c>
      <c r="D29">
        <f t="shared" ref="D29:D38" si="0">1/(1+(C29/2))</f>
        <v>0.10526315789473684</v>
      </c>
      <c r="E29">
        <f t="shared" ref="E29:E38" si="1">((D29-D28)/(B29-B28))</f>
        <v>0.86418341852148228</v>
      </c>
      <c r="F29">
        <f t="shared" ref="F29:F35" si="2">E$35</f>
        <v>2.2345179825494808</v>
      </c>
      <c r="G29">
        <f>(5.615*E$9*F29*60)/(H$9*H$10)</f>
        <v>102.65578749830728</v>
      </c>
      <c r="H29">
        <f t="shared" ref="H29:H38" si="3">(5.615*E$9*F29*120)/(H$9*H$10)</f>
        <v>205.31157499661455</v>
      </c>
      <c r="I29">
        <f t="shared" ref="I29:I38" si="4">(5.615*E$9*F29*240)/(H$9*H$10)</f>
        <v>410.62314999322911</v>
      </c>
    </row>
    <row r="30" spans="2:9" x14ac:dyDescent="0.3">
      <c r="B30">
        <v>0.35</v>
      </c>
      <c r="C30">
        <v>9.56</v>
      </c>
      <c r="D30">
        <f t="shared" si="0"/>
        <v>0.17301038062283736</v>
      </c>
      <c r="E30">
        <f t="shared" si="1"/>
        <v>1.3549444545620106</v>
      </c>
      <c r="F30">
        <f t="shared" si="2"/>
        <v>2.2345179825494808</v>
      </c>
      <c r="G30">
        <f t="shared" ref="G30:G38" si="5">(5.615*E$9*F30*60)/(H$9*H$10)</f>
        <v>102.65578749830728</v>
      </c>
      <c r="H30">
        <f t="shared" si="3"/>
        <v>205.31157499661455</v>
      </c>
      <c r="I30">
        <f t="shared" si="4"/>
        <v>410.62314999322911</v>
      </c>
    </row>
    <row r="31" spans="2:9" x14ac:dyDescent="0.3">
      <c r="B31">
        <v>0.4</v>
      </c>
      <c r="C31">
        <v>5.38</v>
      </c>
      <c r="D31">
        <f t="shared" si="0"/>
        <v>0.2710027100271003</v>
      </c>
      <c r="E31">
        <f t="shared" si="1"/>
        <v>1.9598465880852571</v>
      </c>
      <c r="F31">
        <f t="shared" si="2"/>
        <v>2.2345179825494808</v>
      </c>
      <c r="G31">
        <f t="shared" si="5"/>
        <v>102.65578749830728</v>
      </c>
      <c r="H31">
        <f t="shared" si="3"/>
        <v>205.31157499661455</v>
      </c>
      <c r="I31">
        <f t="shared" si="4"/>
        <v>410.62314999322911</v>
      </c>
    </row>
    <row r="32" spans="2:9" x14ac:dyDescent="0.3">
      <c r="B32">
        <v>0.45</v>
      </c>
      <c r="C32">
        <v>3.02</v>
      </c>
      <c r="D32">
        <f t="shared" si="0"/>
        <v>0.39840637450199207</v>
      </c>
      <c r="E32">
        <f t="shared" si="1"/>
        <v>2.548073289497836</v>
      </c>
      <c r="F32">
        <f t="shared" si="2"/>
        <v>2.2345179825494808</v>
      </c>
      <c r="G32">
        <f t="shared" si="5"/>
        <v>102.65578749830728</v>
      </c>
      <c r="H32">
        <f t="shared" si="3"/>
        <v>205.31157499661455</v>
      </c>
      <c r="I32">
        <f t="shared" si="4"/>
        <v>410.62314999322911</v>
      </c>
    </row>
    <row r="33" spans="2:9" x14ac:dyDescent="0.3">
      <c r="B33">
        <v>0.5</v>
      </c>
      <c r="C33">
        <v>1.7</v>
      </c>
      <c r="D33">
        <f t="shared" si="0"/>
        <v>0.54054054054054046</v>
      </c>
      <c r="E33">
        <f t="shared" si="1"/>
        <v>2.8426833207709685</v>
      </c>
      <c r="F33">
        <f t="shared" si="2"/>
        <v>2.2345179825494808</v>
      </c>
      <c r="G33">
        <f t="shared" si="5"/>
        <v>102.65578749830728</v>
      </c>
      <c r="H33">
        <f t="shared" si="3"/>
        <v>205.31157499661455</v>
      </c>
      <c r="I33">
        <f t="shared" si="4"/>
        <v>410.62314999322911</v>
      </c>
    </row>
    <row r="34" spans="2:9" x14ac:dyDescent="0.3">
      <c r="B34">
        <v>0.55000000000000004</v>
      </c>
      <c r="C34">
        <v>0.96</v>
      </c>
      <c r="D34">
        <f t="shared" si="0"/>
        <v>0.67567567567567566</v>
      </c>
      <c r="E34">
        <f t="shared" si="1"/>
        <v>2.7027027027027017</v>
      </c>
      <c r="F34">
        <f t="shared" si="2"/>
        <v>2.2345179825494808</v>
      </c>
      <c r="G34">
        <f t="shared" si="5"/>
        <v>102.65578749830728</v>
      </c>
      <c r="H34">
        <f t="shared" si="3"/>
        <v>205.31157499661455</v>
      </c>
      <c r="I34">
        <f t="shared" si="4"/>
        <v>410.62314999322911</v>
      </c>
    </row>
    <row r="35" spans="2:9" x14ac:dyDescent="0.3">
      <c r="B35" s="7">
        <v>0.6</v>
      </c>
      <c r="C35" s="7">
        <v>0.54</v>
      </c>
      <c r="D35" s="7">
        <f t="shared" si="0"/>
        <v>0.78740157480314954</v>
      </c>
      <c r="E35" s="7">
        <f t="shared" si="1"/>
        <v>2.2345179825494808</v>
      </c>
      <c r="F35">
        <f t="shared" si="2"/>
        <v>2.2345179825494808</v>
      </c>
      <c r="G35">
        <f t="shared" si="5"/>
        <v>102.65578749830728</v>
      </c>
      <c r="H35">
        <f t="shared" si="3"/>
        <v>205.31157499661455</v>
      </c>
      <c r="I35">
        <f t="shared" si="4"/>
        <v>410.62314999322911</v>
      </c>
    </row>
    <row r="36" spans="2:9" x14ac:dyDescent="0.3">
      <c r="B36">
        <v>0.65</v>
      </c>
      <c r="C36">
        <v>0.3</v>
      </c>
      <c r="D36">
        <f t="shared" si="0"/>
        <v>0.86956521739130443</v>
      </c>
      <c r="E36">
        <f>((D36-D35)/(B36-B35))</f>
        <v>1.6432728517630963</v>
      </c>
      <c r="F36">
        <f>E36</f>
        <v>1.6432728517630963</v>
      </c>
      <c r="G36">
        <f t="shared" si="5"/>
        <v>75.493448694407348</v>
      </c>
      <c r="H36">
        <f t="shared" si="3"/>
        <v>150.9868973888147</v>
      </c>
      <c r="I36">
        <f t="shared" si="4"/>
        <v>301.97379477762939</v>
      </c>
    </row>
    <row r="37" spans="2:9" x14ac:dyDescent="0.3">
      <c r="B37">
        <v>0.7</v>
      </c>
      <c r="C37">
        <v>0.17</v>
      </c>
      <c r="D37">
        <f t="shared" si="0"/>
        <v>0.92165898617511521</v>
      </c>
      <c r="E37">
        <f t="shared" si="1"/>
        <v>1.0418753756762169</v>
      </c>
      <c r="F37">
        <f t="shared" ref="F37:F38" si="6">E37</f>
        <v>1.0418753756762169</v>
      </c>
      <c r="G37">
        <f t="shared" si="5"/>
        <v>47.864701917997834</v>
      </c>
      <c r="H37">
        <f t="shared" si="3"/>
        <v>95.729403835995669</v>
      </c>
      <c r="I37">
        <f t="shared" si="4"/>
        <v>191.45880767199134</v>
      </c>
    </row>
    <row r="38" spans="2:9" x14ac:dyDescent="0.3">
      <c r="B38">
        <v>0.75</v>
      </c>
      <c r="C38">
        <v>0.1</v>
      </c>
      <c r="D38">
        <f t="shared" si="0"/>
        <v>0.95238095238095233</v>
      </c>
      <c r="E38">
        <f t="shared" si="1"/>
        <v>0.61443932411674174</v>
      </c>
      <c r="F38">
        <f t="shared" si="6"/>
        <v>0.61443932411674174</v>
      </c>
      <c r="G38">
        <f t="shared" si="5"/>
        <v>28.227901131126856</v>
      </c>
      <c r="H38">
        <f t="shared" si="3"/>
        <v>56.455802262253712</v>
      </c>
      <c r="I38">
        <f t="shared" si="4"/>
        <v>112.91160452450742</v>
      </c>
    </row>
    <row r="39" spans="2:9" x14ac:dyDescent="0.3">
      <c r="B39">
        <v>0.8</v>
      </c>
      <c r="G39">
        <v>0</v>
      </c>
      <c r="H39">
        <v>0</v>
      </c>
      <c r="I39">
        <v>0</v>
      </c>
    </row>
  </sheetData>
  <hyperlinks>
    <hyperlink ref="G26" r:id="rId1" xr:uid="{36B80BB9-A237-4448-8CE4-3170FE01123A}"/>
    <hyperlink ref="H26" r:id="rId2" xr:uid="{88C3E303-084C-4225-BDB5-D3008F3D7BCB}"/>
    <hyperlink ref="I26" r:id="rId3" xr:uid="{AE7C9EDB-B6C8-4DCE-90A7-FAB9CD6C7A57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Hiten patel</dc:creator>
  <cp:lastModifiedBy>Kathan Thakkar</cp:lastModifiedBy>
  <dcterms:created xsi:type="dcterms:W3CDTF">2024-08-13T07:51:02Z</dcterms:created>
  <dcterms:modified xsi:type="dcterms:W3CDTF">2024-08-16T09:03:29Z</dcterms:modified>
</cp:coreProperties>
</file>