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5"/>
  <workbookPr/>
  <mc:AlternateContent xmlns:mc="http://schemas.openxmlformats.org/markup-compatibility/2006">
    <mc:Choice Requires="x15">
      <x15ac:absPath xmlns:x15ac="http://schemas.microsoft.com/office/spreadsheetml/2010/11/ac" url="C:\Users\V.Bogomolova\Desktop\"/>
    </mc:Choice>
  </mc:AlternateContent>
  <xr:revisionPtr revIDLastSave="0" documentId="8_{0A12D5D7-5622-4C3B-90E2-382524ABF145}" xr6:coauthVersionLast="47" xr6:coauthVersionMax="47" xr10:uidLastSave="{00000000-0000-0000-0000-000000000000}"/>
  <bookViews>
    <workbookView xWindow="0" yWindow="0" windowWidth="19200" windowHeight="705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E28" i="1"/>
  <c r="E27" i="1"/>
  <c r="E26" i="1"/>
  <c r="E25" i="1"/>
  <c r="E24" i="1"/>
  <c r="E23" i="1"/>
  <c r="E22" i="1"/>
  <c r="E21" i="1"/>
  <c r="E20" i="1"/>
  <c r="E19" i="1"/>
  <c r="E18" i="1"/>
  <c r="E17" i="1"/>
  <c r="B18" i="1"/>
  <c r="B17" i="1"/>
  <c r="D28" i="1"/>
  <c r="A28" i="1"/>
  <c r="D27" i="1"/>
  <c r="A27" i="1"/>
  <c r="D26" i="1"/>
  <c r="A26" i="1"/>
  <c r="D25" i="1"/>
  <c r="A25" i="1"/>
  <c r="D24" i="1"/>
  <c r="A24" i="1"/>
  <c r="D23" i="1"/>
  <c r="A23" i="1"/>
  <c r="D22" i="1"/>
  <c r="A22" i="1"/>
  <c r="D21" i="1"/>
  <c r="A21" i="1"/>
  <c r="D20" i="1"/>
  <c r="A20" i="1"/>
  <c r="D19" i="1"/>
  <c r="A19" i="1"/>
  <c r="D18" i="1"/>
  <c r="A18" i="1"/>
  <c r="D17" i="1"/>
  <c r="A17" i="1"/>
  <c r="B28" i="1"/>
  <c r="B27" i="1"/>
  <c r="B26" i="1"/>
  <c r="B25" i="1"/>
  <c r="B24" i="1"/>
  <c r="B23" i="1"/>
  <c r="B22" i="1"/>
  <c r="B21" i="1"/>
  <c r="B20" i="1"/>
  <c r="B19" i="1"/>
  <c r="H13" i="1"/>
  <c r="H9" i="1"/>
  <c r="I9" i="1"/>
  <c r="I8" i="1"/>
  <c r="I7" i="1"/>
  <c r="I6" i="1"/>
  <c r="I5" i="1"/>
  <c r="I4" i="1"/>
  <c r="I3" i="1"/>
  <c r="H10" i="1"/>
  <c r="H8" i="1"/>
  <c r="H7" i="1"/>
  <c r="H6" i="1"/>
  <c r="H5" i="1"/>
  <c r="H4" i="1"/>
  <c r="H3" i="1"/>
  <c r="I10" i="1" l="1"/>
  <c r="H11" i="1"/>
  <c r="I11" i="1" l="1"/>
  <c r="H12" i="1"/>
  <c r="I12" i="1" l="1"/>
  <c r="I13" i="1" l="1"/>
  <c r="J16" i="1" s="1"/>
  <c r="G16" i="1"/>
</calcChain>
</file>

<file path=xl/sharedStrings.xml><?xml version="1.0" encoding="utf-8"?>
<sst xmlns="http://schemas.openxmlformats.org/spreadsheetml/2006/main" count="27" uniqueCount="22">
  <si>
    <t>Месяц/год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</si>
  <si>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</si>
  <si>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</si>
  <si>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</si>
  <si>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</si>
  <si>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</si>
  <si>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</si>
  <si>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</si>
  <si>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</si>
  <si>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</si>
  <si>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</si>
  <si>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</si>
  <si>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</si>
  <si>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оптимистичный прогноз</t>
  </si>
  <si>
    <t>пессемистичный прогноз</t>
  </si>
  <si>
    <t>отклонение 2023</t>
  </si>
  <si>
    <t>отклонение 2024</t>
  </si>
  <si>
    <t>месяц, год</t>
  </si>
  <si>
    <t>доход</t>
  </si>
  <si>
    <t>пргоноз</t>
  </si>
  <si>
    <t>оптимистичный</t>
  </si>
  <si>
    <t>пессимистичный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</si>
</sst>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₽&quot;_-;\-* #,##0\ &quot;₽&quot;_-;_-* &quot;-&quot;\ &quot;₽&quot;_-;_-@_-"/>
    <numFmt numFmtId="43" formatCode="_-* #,##0.00\ _₽_-;\-* #,##0.00\ _₽_-;_-* &quot;-&quot;??\ _₽_-;_-@_-"/>
    <numFmt numFmtId="164" formatCode="#,##0\ &quot;₽&quot;"/>
    <numFmt numFmtId="167" formatCode="_-* #,##0\ [$₽-419]_-;\-* #,##0\ [$₽-419]_-;_-* &quot;-&quot;\ [$₽-419]_-;_-@_-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089DD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/>
    <xf numFmtId="0" fontId="0" fillId="0" borderId="0" xfId="0" applyFill="1" applyAlignment="1"/>
    <xf numFmtId="43" fontId="0" fillId="0" borderId="0" xfId="0" applyNumberFormat="1" applyFill="1" applyAlignment="1"/>
    <xf numFmtId="0" fontId="1" fillId="0" borderId="0" xfId="0" applyFont="1" applyFill="1"/>
    <xf numFmtId="167" fontId="0" fillId="0" borderId="0" xfId="0" applyNumberFormat="1"/>
    <xf numFmtId="42" fontId="0" fillId="0" borderId="0" xfId="0" applyNumberFormat="1"/>
    <xf numFmtId="0" fontId="0" fillId="2" borderId="1" xfId="0" applyFill="1" applyBorder="1"/>
    <xf numFmtId="43" fontId="0" fillId="0" borderId="1" xfId="0" applyNumberFormat="1" applyBorder="1" applyAlignment="1">
      <alignment horizontal="center" wrapText="1"/>
    </xf>
    <xf numFmtId="43" fontId="0" fillId="0" borderId="4" xfId="0" applyNumberFormat="1" applyBorder="1" applyAlignment="1">
      <alignment horizontal="center"/>
    </xf>
    <xf numFmtId="43" fontId="0" fillId="0" borderId="5" xfId="0" applyNumberFormat="1" applyBorder="1" applyAlignment="1">
      <alignment horizontal="center"/>
    </xf>
    <xf numFmtId="42" fontId="0" fillId="0" borderId="1" xfId="0" applyNumberFormat="1" applyBorder="1" applyAlignment="1">
      <alignment wrapText="1"/>
    </xf>
    <xf numFmtId="42" fontId="0" fillId="0" borderId="1" xfId="0" applyNumberFormat="1" applyBorder="1" applyAlignment="1"/>
    <xf numFmtId="42" fontId="0" fillId="0" borderId="1" xfId="0" applyNumberFormat="1" applyBorder="1"/>
    <xf numFmtId="42" fontId="0" fillId="0" borderId="1" xfId="0" applyNumberFormat="1" applyBorder="1" applyAlignment="1">
      <alignment horizontal="center"/>
    </xf>
    <xf numFmtId="42" fontId="0" fillId="0" borderId="1" xfId="0" applyNumberFormat="1" applyFill="1" applyBorder="1" applyAlignment="1"/>
    <xf numFmtId="42" fontId="0" fillId="0" borderId="1" xfId="0" applyNumberFormat="1" applyFill="1" applyBorder="1"/>
    <xf numFmtId="0" fontId="1" fillId="0" borderId="1" xfId="0" applyFont="1" applyBorder="1" applyAlignment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2" borderId="1" xfId="0" applyNumberFormat="1" applyFill="1" applyBorder="1"/>
    <xf numFmtId="164" fontId="0" fillId="2" borderId="1" xfId="0" applyNumberFormat="1" applyFill="1" applyBorder="1" applyAlignment="1">
      <alignment wrapText="1"/>
    </xf>
    <xf numFmtId="164" fontId="0" fillId="0" borderId="1" xfId="0" applyNumberFormat="1" applyBorder="1" applyAlignment="1"/>
    <xf numFmtId="42" fontId="2" fillId="0" borderId="1" xfId="0" quotePrefix="1" applyNumberFormat="1" applyFont="1" applyBorder="1"/>
    <xf numFmtId="17" fontId="0" fillId="0" borderId="1" xfId="0" applyNumberFormat="1" applyBorder="1"/>
    <xf numFmtId="164" fontId="0" fillId="0" borderId="1" xfId="0" applyNumberFormat="1" applyBorder="1"/>
    <xf numFmtId="17" fontId="0" fillId="0" borderId="6" xfId="0" applyNumberFormat="1" applyBorder="1"/>
    <xf numFmtId="164" fontId="0" fillId="0" borderId="7" xfId="0" applyNumberFormat="1" applyBorder="1"/>
    <xf numFmtId="0" fontId="0" fillId="2" borderId="6" xfId="0" applyFill="1" applyBorder="1" applyAlignment="1"/>
    <xf numFmtId="42" fontId="0" fillId="0" borderId="7" xfId="0" applyNumberFormat="1" applyBorder="1"/>
    <xf numFmtId="164" fontId="0" fillId="0" borderId="8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089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доход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Лист2!$A$2:$A$37</c:f>
              <c:numCache>
                <c:formatCode>mmm\-yy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Лист2!$B$2:$B$37</c:f>
              <c:numCache>
                <c:formatCode>#,##0\ "₽"</c:formatCode>
                <c:ptCount val="36"/>
                <c:pt idx="0">
                  <c:v>81669.574349999995</c:v>
                </c:pt>
                <c:pt idx="1">
                  <c:v>76643.754390000016</c:v>
                </c:pt>
                <c:pt idx="2">
                  <c:v>79156.664370000013</c:v>
                </c:pt>
                <c:pt idx="3">
                  <c:v>86695.394310000018</c:v>
                </c:pt>
                <c:pt idx="4">
                  <c:v>88680.593194200032</c:v>
                </c:pt>
                <c:pt idx="5">
                  <c:v>122334.74010135002</c:v>
                </c:pt>
                <c:pt idx="6">
                  <c:v>131619.94247745004</c:v>
                </c:pt>
                <c:pt idx="7">
                  <c:v>127932.24708180003</c:v>
                </c:pt>
                <c:pt idx="8">
                  <c:v>105108.74218845002</c:v>
                </c:pt>
                <c:pt idx="9">
                  <c:v>97890.408270900021</c:v>
                </c:pt>
                <c:pt idx="10">
                  <c:v>88410.455371350021</c:v>
                </c:pt>
                <c:pt idx="11">
                  <c:v>80664.410357999994</c:v>
                </c:pt>
                <c:pt idx="12">
                  <c:v>89836.531785000014</c:v>
                </c:pt>
                <c:pt idx="13">
                  <c:v>84308.129829000027</c:v>
                </c:pt>
                <c:pt idx="14">
                  <c:v>87072.33080700002</c:v>
                </c:pt>
                <c:pt idx="15">
                  <c:v>95364.93374100003</c:v>
                </c:pt>
                <c:pt idx="16">
                  <c:v>97548.652513620036</c:v>
                </c:pt>
                <c:pt idx="17">
                  <c:v>134568.21411148502</c:v>
                </c:pt>
                <c:pt idx="18">
                  <c:v>144781.93672519506</c:v>
                </c:pt>
                <c:pt idx="19">
                  <c:v>140725.47178998005</c:v>
                </c:pt>
                <c:pt idx="20">
                  <c:v>115619.61640729503</c:v>
                </c:pt>
                <c:pt idx="21">
                  <c:v>107679.44909799</c:v>
                </c:pt>
                <c:pt idx="22">
                  <c:v>97251.500908485003</c:v>
                </c:pt>
                <c:pt idx="23">
                  <c:v>88730.851393799996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C-49B1-B999-E83FE113B446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пргоноз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Лист2!$A$2:$A$37</c:f>
              <c:numCache>
                <c:formatCode>mmm\-yy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Лист2!$C$2:$C$37</c:f>
              <c:numCache>
                <c:formatCode>General</c:formatCode>
                <c:ptCount val="36"/>
                <c:pt idx="23" formatCode="#,##0\ &quot;₽&quot;">
                  <c:v>88730.851393799996</c:v>
                </c:pt>
                <c:pt idx="24" formatCode="#,##0\ &quot;₽&quot;">
                  <c:v>97826</c:v>
                </c:pt>
                <c:pt idx="25" formatCode="#,##0\ &quot;₽&quot;">
                  <c:v>91805.938461538477</c:v>
                </c:pt>
                <c:pt idx="26" formatCode="#,##0\ &quot;₽&quot;">
                  <c:v>94815.969230769231</c:v>
                </c:pt>
                <c:pt idx="27" formatCode="#,##0\ &quot;₽&quot;">
                  <c:v>103846.06153846155</c:v>
                </c:pt>
                <c:pt idx="28" formatCode="#,##0\ &quot;₽&quot;">
                  <c:v>106223.98584615387</c:v>
                </c:pt>
                <c:pt idx="29" formatCode="#,##0\ &quot;₽&quot;">
                  <c:v>146535.82292307692</c:v>
                </c:pt>
                <c:pt idx="30" formatCode="#,##0\ &quot;₽&quot;">
                  <c:v>157657.88661538466</c:v>
                </c:pt>
                <c:pt idx="31" formatCode="#,##0\ &quot;₽&quot;">
                  <c:v>153240.66646153849</c:v>
                </c:pt>
                <c:pt idx="32" formatCode="#,##0\ &quot;₽&quot;">
                  <c:v>125902.06200000002</c:v>
                </c:pt>
                <c:pt idx="33" formatCode="#,##0\ &quot;₽&quot;">
                  <c:v>117255.74861538461</c:v>
                </c:pt>
                <c:pt idx="34" formatCode="#,##0\ &quot;₽&quot;">
                  <c:v>105900.40753846154</c:v>
                </c:pt>
                <c:pt idx="35" formatCode="#,##0\ &quot;₽&quot;">
                  <c:v>96621.987692307681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9C-49B1-B999-E83FE113B446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оптимистичный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Лист2!$A$2:$A$37</c:f>
              <c:numCache>
                <c:formatCode>mmm\-yy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Лист2!$D$2:$D$37</c:f>
              <c:numCache>
                <c:formatCode>General</c:formatCode>
                <c:ptCount val="36"/>
                <c:pt idx="23" formatCode="#,##0\ &quot;₽&quot;">
                  <c:v>88730.851393799996</c:v>
                </c:pt>
                <c:pt idx="24" formatCode="_(&quot;₽&quot;* #,##0_);_(&quot;₽&quot;* \(#,##0\);_(&quot;₽&quot;* &quot;-&quot;_);_(@_)">
                  <c:v>111298.3900094649</c:v>
                </c:pt>
                <c:pt idx="25" formatCode="_(&quot;₽&quot;* #,##0_);_(&quot;₽&quot;* \(#,##0\);_(&quot;₽&quot;* &quot;-&quot;_);_(@_)">
                  <c:v>105278.32847100338</c:v>
                </c:pt>
                <c:pt idx="26" formatCode="_(&quot;₽&quot;* #,##0_);_(&quot;₽&quot;* \(#,##0\);_(&quot;₽&quot;* &quot;-&quot;_);_(@_)">
                  <c:v>108288.35924023413</c:v>
                </c:pt>
                <c:pt idx="27" formatCode="_(&quot;₽&quot;* #,##0_);_(&quot;₽&quot;* \(#,##0\);_(&quot;₽&quot;* &quot;-&quot;_);_(@_)">
                  <c:v>117318.45154792645</c:v>
                </c:pt>
                <c:pt idx="28" formatCode="_(&quot;₽&quot;* #,##0_);_(&quot;₽&quot;* \(#,##0\);_(&quot;₽&quot;* &quot;-&quot;_);_(@_)">
                  <c:v>119696.37585561877</c:v>
                </c:pt>
                <c:pt idx="29" formatCode="_(&quot;₽&quot;* #,##0_);_(&quot;₽&quot;* \(#,##0\);_(&quot;₽&quot;* &quot;-&quot;_);_(@_)">
                  <c:v>160008.21293254182</c:v>
                </c:pt>
                <c:pt idx="30" formatCode="_(&quot;₽&quot;* #,##0_);_(&quot;₽&quot;* \(#,##0\);_(&quot;₽&quot;* &quot;-&quot;_);_(@_)">
                  <c:v>171130.27662484956</c:v>
                </c:pt>
                <c:pt idx="31" formatCode="_(&quot;₽&quot;* #,##0_);_(&quot;₽&quot;* \(#,##0\);_(&quot;₽&quot;* &quot;-&quot;_);_(@_)">
                  <c:v>166713.05647100339</c:v>
                </c:pt>
                <c:pt idx="32" formatCode="_(&quot;₽&quot;* #,##0_);_(&quot;₽&quot;* \(#,##0\);_(&quot;₽&quot;* &quot;-&quot;_);_(@_)">
                  <c:v>139374.45200946493</c:v>
                </c:pt>
                <c:pt idx="33" formatCode="_(&quot;₽&quot;* #,##0_);_(&quot;₽&quot;* \(#,##0\);_(&quot;₽&quot;* &quot;-&quot;_);_(@_)">
                  <c:v>130728.13862484951</c:v>
                </c:pt>
                <c:pt idx="34" formatCode="_(&quot;₽&quot;* #,##0_);_(&quot;₽&quot;* \(#,##0\);_(&quot;₽&quot;* &quot;-&quot;_);_(@_)">
                  <c:v>119372.79754792644</c:v>
                </c:pt>
                <c:pt idx="35" formatCode="_(&quot;₽&quot;* #,##0_);_(&quot;₽&quot;* \(#,##0\);_(&quot;₽&quot;* &quot;-&quot;_);_(@_)">
                  <c:v>110094.37770177258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9C-49B1-B999-E83FE113B446}"/>
            </c:ext>
          </c:extLst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пессимистичный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Лист2!$A$2:$A$37</c:f>
              <c:numCache>
                <c:formatCode>mmm\-yy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Лист2!$E$2:$E$37</c:f>
              <c:numCache>
                <c:formatCode>General</c:formatCode>
                <c:ptCount val="36"/>
                <c:pt idx="23" formatCode="#,##0\ &quot;₽&quot;">
                  <c:v>88730.851393799996</c:v>
                </c:pt>
                <c:pt idx="24" formatCode="_(&quot;₽&quot;* #,##0_);_(&quot;₽&quot;* \(#,##0\);_(&quot;₽&quot;* &quot;-&quot;_);_(@_)">
                  <c:v>84353.6099905351</c:v>
                </c:pt>
                <c:pt idx="25" formatCode="_(&quot;₽&quot;* #,##0_);_(&quot;₽&quot;* \(#,##0\);_(&quot;₽&quot;* &quot;-&quot;_);_(@_)">
                  <c:v>78333.548452073577</c:v>
                </c:pt>
                <c:pt idx="26" formatCode="_(&quot;₽&quot;* #,##0_);_(&quot;₽&quot;* \(#,##0\);_(&quot;₽&quot;* &quot;-&quot;_);_(@_)">
                  <c:v>81343.579221304331</c:v>
                </c:pt>
                <c:pt idx="27" formatCode="_(&quot;₽&quot;* #,##0_);_(&quot;₽&quot;* \(#,##0\);_(&quot;₽&quot;* &quot;-&quot;_);_(@_)">
                  <c:v>90373.671528996652</c:v>
                </c:pt>
                <c:pt idx="28" formatCode="_(&quot;₽&quot;* #,##0_);_(&quot;₽&quot;* \(#,##0\);_(&quot;₽&quot;* &quot;-&quot;_);_(@_)">
                  <c:v>92751.595836688968</c:v>
                </c:pt>
                <c:pt idx="29" formatCode="_(&quot;₽&quot;* #,##0_);_(&quot;₽&quot;* \(#,##0\);_(&quot;₽&quot;* &quot;-&quot;_);_(@_)">
                  <c:v>133063.43291361202</c:v>
                </c:pt>
                <c:pt idx="30" formatCode="_(&quot;₽&quot;* #,##0_);_(&quot;₽&quot;* \(#,##0\);_(&quot;₽&quot;* &quot;-&quot;_);_(@_)">
                  <c:v>144185.49660591976</c:v>
                </c:pt>
                <c:pt idx="31" formatCode="_(&quot;₽&quot;* #,##0_);_(&quot;₽&quot;* \(#,##0\);_(&quot;₽&quot;* &quot;-&quot;_);_(@_)">
                  <c:v>139768.27645207359</c:v>
                </c:pt>
                <c:pt idx="32" formatCode="_(&quot;₽&quot;* #,##0_);_(&quot;₽&quot;* \(#,##0\);_(&quot;₽&quot;* &quot;-&quot;_);_(@_)">
                  <c:v>112429.67199053512</c:v>
                </c:pt>
                <c:pt idx="33" formatCode="_(&quot;₽&quot;* #,##0_);_(&quot;₽&quot;* \(#,##0\);_(&quot;₽&quot;* &quot;-&quot;_);_(@_)">
                  <c:v>103783.35860591971</c:v>
                </c:pt>
                <c:pt idx="34" formatCode="_(&quot;₽&quot;* #,##0_);_(&quot;₽&quot;* \(#,##0\);_(&quot;₽&quot;* &quot;-&quot;_);_(@_)">
                  <c:v>92428.017528996643</c:v>
                </c:pt>
                <c:pt idx="35" formatCode="_(&quot;₽&quot;* #,##0_);_(&quot;₽&quot;* \(#,##0\);_(&quot;₽&quot;* &quot;-&quot;_);_(@_)">
                  <c:v>83149.597682842781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9C-49B1-B999-E83FE113B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9815"/>
        <c:axId val="592071719"/>
      </c:lineChart>
      <c:dateAx>
        <c:axId val="14709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71719"/>
        <c:crosses val="autoZero"/>
        <c:auto val="1"/>
        <c:lblOffset val="100"/>
        <c:baseTimeUnit val="months"/>
      </c:dateAx>
      <c:valAx>
        <c:axId val="592071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доход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Лист3!$B$2:$B$37</c:f>
              <c:numCache>
                <c:formatCode>#,##0\ "₽"</c:formatCode>
                <c:ptCount val="36"/>
                <c:pt idx="0">
                  <c:v>89836.531785000014</c:v>
                </c:pt>
                <c:pt idx="1">
                  <c:v>84308.129829000027</c:v>
                </c:pt>
                <c:pt idx="2">
                  <c:v>87072.33080700002</c:v>
                </c:pt>
                <c:pt idx="3">
                  <c:v>95364.93374100003</c:v>
                </c:pt>
                <c:pt idx="4">
                  <c:v>97548.652513620036</c:v>
                </c:pt>
                <c:pt idx="5">
                  <c:v>134568.21411148502</c:v>
                </c:pt>
                <c:pt idx="6">
                  <c:v>144781.93672519506</c:v>
                </c:pt>
                <c:pt idx="7">
                  <c:v>140725.47178998005</c:v>
                </c:pt>
                <c:pt idx="8">
                  <c:v>115619.61640729503</c:v>
                </c:pt>
                <c:pt idx="9">
                  <c:v>107679.44909799</c:v>
                </c:pt>
                <c:pt idx="10">
                  <c:v>97251.500908485003</c:v>
                </c:pt>
                <c:pt idx="11">
                  <c:v>88730.851393799996</c:v>
                </c:pt>
                <c:pt idx="12">
                  <c:v>97826</c:v>
                </c:pt>
                <c:pt idx="13">
                  <c:v>97893.500745654048</c:v>
                </c:pt>
                <c:pt idx="14">
                  <c:v>97954.469161083529</c:v>
                </c:pt>
                <c:pt idx="15">
                  <c:v>98021.969906737591</c:v>
                </c:pt>
                <c:pt idx="16">
                  <c:v>98087.29320898345</c:v>
                </c:pt>
                <c:pt idx="17">
                  <c:v>98154.793954637513</c:v>
                </c:pt>
                <c:pt idx="18">
                  <c:v>98220.117256883386</c:v>
                </c:pt>
                <c:pt idx="19">
                  <c:v>98287.618002537449</c:v>
                </c:pt>
                <c:pt idx="20">
                  <c:v>98355.118748191497</c:v>
                </c:pt>
                <c:pt idx="21">
                  <c:v>98420.44205043737</c:v>
                </c:pt>
                <c:pt idx="22">
                  <c:v>98487.942796091433</c:v>
                </c:pt>
                <c:pt idx="23">
                  <c:v>98553.266098337292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C-4961-9130-95E3E20ECF03}"/>
            </c:ext>
          </c:extLst>
        </c:ser>
        <c:ser>
          <c:idx val="1"/>
          <c:order val="1"/>
          <c:tx>
            <c:strRef>
              <c:f>Лист3!$C$1</c:f>
              <c:strCache>
                <c:ptCount val="1"/>
                <c:pt idx="0">
                  <c:v>пргоноз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Лист3!$C$2:$C$37</c:f>
              <c:numCache>
                <c:formatCode>General</c:formatCode>
                <c:ptCount val="36"/>
                <c:pt idx="23" formatCode="_(&quot;₽&quot;* #,##0_);_(&quot;₽&quot;* \(#,##0\);_(&quot;₽&quot;* &quot;-&quot;_);_(@_)">
                  <c:v>98553.266098337292</c:v>
                </c:pt>
                <c:pt idx="24" formatCode="_(&quot;₽&quot;* #,##0_);_(&quot;₽&quot;* \(#,##0\);_(&quot;₽&quot;* &quot;-&quot;_);_(@_)">
                  <c:v>106804</c:v>
                </c:pt>
                <c:pt idx="25" formatCode="_(&quot;₽&quot;* #,##0_);_(&quot;₽&quot;* \(#,##0\);_(&quot;₽&quot;* &quot;-&quot;_);_(@_)">
                  <c:v>100231.44615384616</c:v>
                </c:pt>
                <c:pt idx="26" formatCode="_(&quot;₽&quot;* #,##0_);_(&quot;₽&quot;* \(#,##0\);_(&quot;₽&quot;* &quot;-&quot;_);_(@_)">
                  <c:v>103517.72307692307</c:v>
                </c:pt>
                <c:pt idx="27" formatCode="_(&quot;₽&quot;* #,##0_);_(&quot;₽&quot;* \(#,##0\);_(&quot;₽&quot;* &quot;-&quot;_);_(@_)">
                  <c:v>113376.55384615385</c:v>
                </c:pt>
                <c:pt idx="28" formatCode="_(&quot;₽&quot;* #,##0_);_(&quot;₽&quot;* \(#,##0\);_(&quot;₽&quot;* &quot;-&quot;_);_(@_)">
                  <c:v>115972.71261538463</c:v>
                </c:pt>
                <c:pt idx="29" formatCode="_(&quot;₽&quot;* #,##0_);_(&quot;₽&quot;* \(#,##0\);_(&quot;₽&quot;* &quot;-&quot;_);_(@_)">
                  <c:v>159984.17630769231</c:v>
                </c:pt>
                <c:pt idx="30" formatCode="_(&quot;₽&quot;* #,##0_);_(&quot;₽&quot;* \(#,##0\);_(&quot;₽&quot;* &quot;-&quot;_);_(@_)">
                  <c:v>172126.96953846159</c:v>
                </c:pt>
                <c:pt idx="31" formatCode="_(&quot;₽&quot;* #,##0_);_(&quot;₽&quot;* \(#,##0\);_(&quot;₽&quot;* &quot;-&quot;_);_(@_)">
                  <c:v>167304.35815384617</c:v>
                </c:pt>
                <c:pt idx="32" formatCode="_(&quot;₽&quot;* #,##0_);_(&quot;₽&quot;* \(#,##0\);_(&quot;₽&quot;* &quot;-&quot;_);_(@_)">
                  <c:v>137456.74799999999</c:v>
                </c:pt>
                <c:pt idx="33" formatCode="_(&quot;₽&quot;* #,##0_);_(&quot;₽&quot;* \(#,##0\);_(&quot;₽&quot;* &quot;-&quot;_);_(@_)">
                  <c:v>128016.91753846151</c:v>
                </c:pt>
                <c:pt idx="34" formatCode="_(&quot;₽&quot;* #,##0_);_(&quot;₽&quot;* \(#,##0\);_(&quot;₽&quot;* &quot;-&quot;_);_(@_)">
                  <c:v>115619.43784615383</c:v>
                </c:pt>
                <c:pt idx="35" formatCode="_(&quot;₽&quot;* #,##0_);_(&quot;₽&quot;* \(#,##0\);_(&quot;₽&quot;* &quot;-&quot;_);_(@_)">
                  <c:v>105489.48923076919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C-4961-9130-95E3E20ECF03}"/>
            </c:ext>
          </c:extLst>
        </c:ser>
        <c:ser>
          <c:idx val="2"/>
          <c:order val="2"/>
          <c:tx>
            <c:strRef>
              <c:f>Лист3!$D$1</c:f>
              <c:strCache>
                <c:ptCount val="1"/>
                <c:pt idx="0">
                  <c:v>оптимистичный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Лист3!$D$2:$D$37</c:f>
              <c:numCache>
                <c:formatCode>General</c:formatCode>
                <c:ptCount val="36"/>
                <c:pt idx="23" formatCode="_(&quot;₽&quot;* #,##0_);_(&quot;₽&quot;* \(#,##0\);_(&quot;₽&quot;* &quot;-&quot;_);_(@_)">
                  <c:v>98553.266098337292</c:v>
                </c:pt>
                <c:pt idx="24" formatCode="_(&quot;₽&quot;* #,##0_);_(&quot;₽&quot;* \(#,##0\);_(&quot;₽&quot;* &quot;-&quot;_);_(@_)">
                  <c:v>121512.82119856575</c:v>
                </c:pt>
                <c:pt idx="25" formatCode="_(&quot;₽&quot;* #,##0_);_(&quot;₽&quot;* \(#,##0\);_(&quot;₽&quot;* &quot;-&quot;_);_(@_)">
                  <c:v>114940.26735241192</c:v>
                </c:pt>
                <c:pt idx="26" formatCode="_(&quot;₽&quot;* #,##0_);_(&quot;₽&quot;* \(#,##0\);_(&quot;₽&quot;* &quot;-&quot;_);_(@_)">
                  <c:v>118226.54427548882</c:v>
                </c:pt>
                <c:pt idx="27" formatCode="_(&quot;₽&quot;* #,##0_);_(&quot;₽&quot;* \(#,##0\);_(&quot;₽&quot;* &quot;-&quot;_);_(@_)">
                  <c:v>128085.37504471961</c:v>
                </c:pt>
                <c:pt idx="28" formatCode="_(&quot;₽&quot;* #,##0_);_(&quot;₽&quot;* \(#,##0\);_(&quot;₽&quot;* &quot;-&quot;_);_(@_)">
                  <c:v>130681.53381395039</c:v>
                </c:pt>
                <c:pt idx="29" formatCode="_(&quot;₽&quot;* #,##0_);_(&quot;₽&quot;* \(#,##0\);_(&quot;₽&quot;* &quot;-&quot;_);_(@_)">
                  <c:v>174692.99750625808</c:v>
                </c:pt>
                <c:pt idx="30" formatCode="_(&quot;₽&quot;* #,##0_);_(&quot;₽&quot;* \(#,##0\);_(&quot;₽&quot;* &quot;-&quot;_);_(@_)">
                  <c:v>186835.79073702736</c:v>
                </c:pt>
                <c:pt idx="31" formatCode="_(&quot;₽&quot;* #,##0_);_(&quot;₽&quot;* \(#,##0\);_(&quot;₽&quot;* &quot;-&quot;_);_(@_)">
                  <c:v>182013.17935241194</c:v>
                </c:pt>
                <c:pt idx="32" formatCode="_(&quot;₽&quot;* #,##0_);_(&quot;₽&quot;* \(#,##0\);_(&quot;₽&quot;* &quot;-&quot;_);_(@_)">
                  <c:v>152165.56919856576</c:v>
                </c:pt>
                <c:pt idx="33" formatCode="_(&quot;₽&quot;* #,##0_);_(&quot;₽&quot;* \(#,##0\);_(&quot;₽&quot;* &quot;-&quot;_);_(@_)">
                  <c:v>142725.73873702728</c:v>
                </c:pt>
                <c:pt idx="34" formatCode="_(&quot;₽&quot;* #,##0_);_(&quot;₽&quot;* \(#,##0\);_(&quot;₽&quot;* &quot;-&quot;_);_(@_)">
                  <c:v>130328.25904471958</c:v>
                </c:pt>
                <c:pt idx="35" formatCode="_(&quot;₽&quot;* #,##0_);_(&quot;₽&quot;* \(#,##0\);_(&quot;₽&quot;* &quot;-&quot;_);_(@_)">
                  <c:v>120198.31042933495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8C-4961-9130-95E3E20ECF03}"/>
            </c:ext>
          </c:extLst>
        </c:ser>
        <c:ser>
          <c:idx val="3"/>
          <c:order val="3"/>
          <c:tx>
            <c:strRef>
              <c:f>Лист3!$E$1</c:f>
              <c:strCache>
                <c:ptCount val="1"/>
                <c:pt idx="0">
                  <c:v>пессимистичный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Лист3!$E$2:$E$37</c:f>
              <c:numCache>
                <c:formatCode>General</c:formatCode>
                <c:ptCount val="36"/>
                <c:pt idx="23" formatCode="_(&quot;₽&quot;* #,##0_);_(&quot;₽&quot;* \(#,##0\);_(&quot;₽&quot;* &quot;-&quot;_);_(@_)">
                  <c:v>98553.266098337292</c:v>
                </c:pt>
                <c:pt idx="24" formatCode="_(&quot;₽&quot;* #,##0_);_(&quot;₽&quot;* \(#,##0\);_(&quot;₽&quot;* &quot;-&quot;_);_(@_)">
                  <c:v>92095.178801434246</c:v>
                </c:pt>
                <c:pt idx="25" formatCode="_(&quot;₽&quot;* #,##0_);_(&quot;₽&quot;* \(#,##0\);_(&quot;₽&quot;* &quot;-&quot;_);_(@_)">
                  <c:v>85522.624955280407</c:v>
                </c:pt>
                <c:pt idx="26" formatCode="_(&quot;₽&quot;* #,##0_);_(&quot;₽&quot;* \(#,##0\);_(&quot;₽&quot;* &quot;-&quot;_);_(@_)">
                  <c:v>88808.901878357312</c:v>
                </c:pt>
                <c:pt idx="27" formatCode="_(&quot;₽&quot;* #,##0_);_(&quot;₽&quot;* \(#,##0\);_(&quot;₽&quot;* &quot;-&quot;_);_(@_)">
                  <c:v>98667.732647588098</c:v>
                </c:pt>
                <c:pt idx="28" formatCode="_(&quot;₽&quot;* #,##0_);_(&quot;₽&quot;* \(#,##0\);_(&quot;₽&quot;* &quot;-&quot;_);_(@_)">
                  <c:v>101263.89141681888</c:v>
                </c:pt>
                <c:pt idx="29" formatCode="_(&quot;₽&quot;* #,##0_);_(&quot;₽&quot;* \(#,##0\);_(&quot;₽&quot;* &quot;-&quot;_);_(@_)">
                  <c:v>145275.35510912654</c:v>
                </c:pt>
                <c:pt idx="30" formatCode="_(&quot;₽&quot;* #,##0_);_(&quot;₽&quot;* \(#,##0\);_(&quot;₽&quot;* &quot;-&quot;_);_(@_)">
                  <c:v>157418.14833989582</c:v>
                </c:pt>
                <c:pt idx="31" formatCode="_(&quot;₽&quot;* #,##0_);_(&quot;₽&quot;* \(#,##0\);_(&quot;₽&quot;* &quot;-&quot;_);_(@_)">
                  <c:v>152595.5369552804</c:v>
                </c:pt>
                <c:pt idx="32" formatCode="_(&quot;₽&quot;* #,##0_);_(&quot;₽&quot;* \(#,##0\);_(&quot;₽&quot;* &quot;-&quot;_);_(@_)">
                  <c:v>122747.92680143424</c:v>
                </c:pt>
                <c:pt idx="33" formatCode="_(&quot;₽&quot;* #,##0_);_(&quot;₽&quot;* \(#,##0\);_(&quot;₽&quot;* &quot;-&quot;_);_(@_)">
                  <c:v>113308.09633989575</c:v>
                </c:pt>
                <c:pt idx="34" formatCode="_(&quot;₽&quot;* #,##0_);_(&quot;₽&quot;* \(#,##0\);_(&quot;₽&quot;* &quot;-&quot;_);_(@_)">
                  <c:v>100910.61664758807</c:v>
                </c:pt>
                <c:pt idx="35" formatCode="_(&quot;₽&quot;* #,##0_);_(&quot;₽&quot;* \(#,##0\);_(&quot;₽&quot;* &quot;-&quot;_);_(@_)">
                  <c:v>90780.668032203437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8C-4961-9130-95E3E20EC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596823"/>
        <c:axId val="705642871"/>
      </c:lineChart>
      <c:dateAx>
        <c:axId val="5355968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42871"/>
        <c:crosses val="autoZero"/>
        <c:auto val="1"/>
        <c:lblOffset val="100"/>
        <c:baseTimeUnit val="months"/>
      </c:dateAx>
      <c:valAx>
        <c:axId val="705642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96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</xdr:row>
      <xdr:rowOff>85725</xdr:rowOff>
    </xdr:from>
    <xdr:to>
      <xdr:col>17</xdr:col>
      <xdr:colOff>371475</xdr:colOff>
      <xdr:row>25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A81602-C4F7-E80C-9345-E2088151A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161925</xdr:rowOff>
    </xdr:from>
    <xdr:to>
      <xdr:col>17</xdr:col>
      <xdr:colOff>47625</xdr:colOff>
      <xdr:row>22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6C9D5F-DC20-D8A0-D0B8-7DBBDD7C2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opLeftCell="A9" zoomScale="124" zoomScaleNormal="124" workbookViewId="0">
      <selection activeCell="E17" sqref="E17:E28"/>
    </sheetView>
  </sheetViews>
  <sheetFormatPr defaultRowHeight="15"/>
  <cols>
    <col min="1" max="1" width="11" customWidth="1"/>
    <col min="2" max="2" width="15.42578125" customWidth="1"/>
    <col min="3" max="3" width="9.7109375" bestFit="1" customWidth="1"/>
    <col min="4" max="4" width="10.7109375" bestFit="1" customWidth="1"/>
    <col min="5" max="5" width="15.28515625" customWidth="1"/>
    <col min="9" max="9" width="13.5703125" bestFit="1" customWidth="1"/>
    <col min="15" max="15" width="10.5703125" customWidth="1"/>
  </cols>
  <sheetData>
    <row r="1" spans="1:11">
      <c r="A1" s="2" t="s">
        <v>0</v>
      </c>
      <c r="B1" s="2">
        <v>2017</v>
      </c>
      <c r="C1" s="2">
        <v>2018</v>
      </c>
      <c r="D1" s="2">
        <v>2019</v>
      </c>
      <c r="E1" s="2">
        <v>2020</v>
      </c>
      <c r="F1" s="2">
        <v>2021</v>
      </c>
      <c r="G1" s="2">
        <v>2022</v>
      </c>
      <c r="H1" s="2">
        <v>2023</v>
      </c>
      <c r="I1" s="2">
        <v>2024</v>
      </c>
    </row>
    <row r="2" spans="1:11">
      <c r="A2" t="s">
        <v>1</v>
      </c>
      <c r="B2" s="1">
        <v>65000</v>
      </c>
      <c r="C2" s="1">
        <v>69550</v>
      </c>
      <c r="D2" s="1">
        <v>71358.3</v>
      </c>
      <c r="E2" s="1">
        <v>77780.547000000006</v>
      </c>
      <c r="F2" s="1">
        <v>81669.574349999995</v>
      </c>
      <c r="G2" s="1">
        <v>89836.531785000014</v>
      </c>
      <c r="H2" s="1">
        <v>97826</v>
      </c>
      <c r="I2" s="12">
        <v>106804</v>
      </c>
    </row>
    <row r="3" spans="1:11">
      <c r="A3" t="s">
        <v>2</v>
      </c>
      <c r="B3" s="1">
        <v>61000</v>
      </c>
      <c r="C3" s="1">
        <v>65270.000000000007</v>
      </c>
      <c r="D3" s="1">
        <v>66967.02</v>
      </c>
      <c r="E3" s="31">
        <v>72994</v>
      </c>
      <c r="F3" s="1">
        <v>76643.754390000016</v>
      </c>
      <c r="G3" s="1">
        <v>84308.129829000027</v>
      </c>
      <c r="H3" s="1">
        <f>(G3/G2)*H2</f>
        <v>91805.938461538477</v>
      </c>
      <c r="I3" s="11">
        <f>(H3/H2)*I2</f>
        <v>100231.44615384616</v>
      </c>
    </row>
    <row r="4" spans="1:11">
      <c r="A4" t="s">
        <v>3</v>
      </c>
      <c r="B4" s="1">
        <v>63000</v>
      </c>
      <c r="C4" s="1">
        <v>67410</v>
      </c>
      <c r="D4" s="1">
        <v>69162.66</v>
      </c>
      <c r="E4" s="1">
        <v>75387.299400000004</v>
      </c>
      <c r="F4" s="1">
        <v>79156.664370000013</v>
      </c>
      <c r="G4" s="1">
        <v>87072.33080700002</v>
      </c>
      <c r="H4" s="1">
        <f>(G4/G3)*H3</f>
        <v>94815.969230769231</v>
      </c>
      <c r="I4" s="11">
        <f>(H4/H3)*I3</f>
        <v>103517.72307692307</v>
      </c>
    </row>
    <row r="5" spans="1:11">
      <c r="A5" t="s">
        <v>4</v>
      </c>
      <c r="B5" s="30">
        <v>69000</v>
      </c>
      <c r="C5" s="1">
        <v>73830</v>
      </c>
      <c r="D5" s="1">
        <v>75749.58</v>
      </c>
      <c r="E5" s="1">
        <v>82567.042200000011</v>
      </c>
      <c r="F5" s="1">
        <v>86695.394310000018</v>
      </c>
      <c r="G5" s="1">
        <v>95364.93374100003</v>
      </c>
      <c r="H5" s="1">
        <f>(G5/G4)*H4</f>
        <v>103846.06153846155</v>
      </c>
      <c r="I5" s="11">
        <f>(H5/H4)*I4</f>
        <v>113376.55384615385</v>
      </c>
    </row>
    <row r="6" spans="1:11">
      <c r="A6" t="s">
        <v>5</v>
      </c>
      <c r="B6" s="1">
        <v>70580</v>
      </c>
      <c r="C6" s="1">
        <v>75520.600000000006</v>
      </c>
      <c r="D6" s="1">
        <v>77484.135600000009</v>
      </c>
      <c r="E6" s="1">
        <v>84457.70780400002</v>
      </c>
      <c r="F6" s="1">
        <v>88680.593194200032</v>
      </c>
      <c r="G6" s="1">
        <v>97548.652513620036</v>
      </c>
      <c r="H6" s="1">
        <f>(G6/G5)*H5</f>
        <v>106223.98584615387</v>
      </c>
      <c r="I6" s="11">
        <f>(H6/H5)*I5</f>
        <v>115972.71261538463</v>
      </c>
    </row>
    <row r="7" spans="1:11">
      <c r="A7" t="s">
        <v>6</v>
      </c>
      <c r="B7" s="1">
        <v>97365</v>
      </c>
      <c r="C7" s="30">
        <v>104181</v>
      </c>
      <c r="D7" s="1">
        <v>106889.24430000001</v>
      </c>
      <c r="E7" s="1">
        <v>116509.27628700002</v>
      </c>
      <c r="F7" s="1">
        <v>122334.74010135002</v>
      </c>
      <c r="G7" s="1">
        <v>134568.21411148502</v>
      </c>
      <c r="H7" s="1">
        <f>(G7/G6)*H6</f>
        <v>146535.82292307692</v>
      </c>
      <c r="I7" s="11">
        <f>(H7/H6)*I6</f>
        <v>159984.17630769231</v>
      </c>
    </row>
    <row r="8" spans="1:11">
      <c r="A8" t="s">
        <v>7</v>
      </c>
      <c r="B8" s="1">
        <v>104755</v>
      </c>
      <c r="C8" s="1">
        <v>112087.85</v>
      </c>
      <c r="D8" s="1">
        <v>115002.13410000001</v>
      </c>
      <c r="E8" s="1">
        <v>125352.32616900002</v>
      </c>
      <c r="F8" s="1">
        <v>131619.94247745004</v>
      </c>
      <c r="G8" s="1">
        <v>144781.93672519506</v>
      </c>
      <c r="H8" s="1">
        <f>(G8/G7)*H7</f>
        <v>157657.88661538466</v>
      </c>
      <c r="I8" s="11">
        <f>(H8/H7)*I7</f>
        <v>172126.96953846159</v>
      </c>
    </row>
    <row r="9" spans="1:11">
      <c r="A9" t="s">
        <v>8</v>
      </c>
      <c r="B9" s="1">
        <v>101820</v>
      </c>
      <c r="C9" s="1">
        <v>108947.40000000001</v>
      </c>
      <c r="D9" s="1">
        <v>111780.03240000001</v>
      </c>
      <c r="E9" s="30">
        <v>121840</v>
      </c>
      <c r="F9" s="1">
        <v>127932.24708180003</v>
      </c>
      <c r="G9" s="1">
        <v>140725.47178998005</v>
      </c>
      <c r="H9" s="1">
        <f>(G9/G8)*H8</f>
        <v>153240.66646153849</v>
      </c>
      <c r="I9" s="11">
        <f>(H9/H8)*I8</f>
        <v>167304.35815384617</v>
      </c>
    </row>
    <row r="10" spans="1:11">
      <c r="A10" t="s">
        <v>9</v>
      </c>
      <c r="B10" s="1">
        <v>83655</v>
      </c>
      <c r="C10" s="1">
        <v>89510.85</v>
      </c>
      <c r="D10" s="1">
        <v>91838.132100000003</v>
      </c>
      <c r="E10" s="1">
        <v>100103.56398900002</v>
      </c>
      <c r="F10" s="1">
        <v>105108.74218845002</v>
      </c>
      <c r="G10" s="1">
        <v>115619.61640729503</v>
      </c>
      <c r="H10" s="1">
        <f>(G10/G9)*H9</f>
        <v>125902.06200000002</v>
      </c>
      <c r="I10" s="11">
        <f>(H10/H9)*I9</f>
        <v>137456.74799999999</v>
      </c>
    </row>
    <row r="11" spans="1:11">
      <c r="A11" t="s">
        <v>10</v>
      </c>
      <c r="B11" s="1">
        <v>77910</v>
      </c>
      <c r="C11" s="1">
        <v>83363.700000000012</v>
      </c>
      <c r="D11" s="1">
        <v>85531.156200000012</v>
      </c>
      <c r="E11" s="1">
        <v>93228.960258000021</v>
      </c>
      <c r="F11" s="1">
        <v>97890.408270900021</v>
      </c>
      <c r="G11" s="1">
        <v>107679.44909799</v>
      </c>
      <c r="H11" s="1">
        <f>(G11/G10)*H10</f>
        <v>117255.74861538461</v>
      </c>
      <c r="I11" s="11">
        <f>(H11/H10)*I10</f>
        <v>128016.91753846151</v>
      </c>
    </row>
    <row r="12" spans="1:11">
      <c r="A12" t="s">
        <v>11</v>
      </c>
      <c r="B12" s="1">
        <v>70365</v>
      </c>
      <c r="C12" s="1">
        <v>75290.55</v>
      </c>
      <c r="D12" s="30">
        <v>77248</v>
      </c>
      <c r="E12" s="1">
        <v>84200.433687000012</v>
      </c>
      <c r="F12" s="1">
        <v>88410.455371350021</v>
      </c>
      <c r="G12" s="1">
        <v>97251.500908485003</v>
      </c>
      <c r="H12" s="1">
        <f>(G12/G11)*H11</f>
        <v>105900.40753846154</v>
      </c>
      <c r="I12" s="11">
        <f>(H12/H11)*I11</f>
        <v>115619.43784615383</v>
      </c>
    </row>
    <row r="13" spans="1:11">
      <c r="A13" t="s">
        <v>12</v>
      </c>
      <c r="B13" s="1">
        <v>64200</v>
      </c>
      <c r="C13" s="1">
        <v>68694</v>
      </c>
      <c r="D13" s="1">
        <v>70480.043999999994</v>
      </c>
      <c r="E13" s="1">
        <v>76823.247959999993</v>
      </c>
      <c r="F13" s="1">
        <v>80664.410357999994</v>
      </c>
      <c r="G13" s="1">
        <v>88730.851393799996</v>
      </c>
      <c r="H13" s="1">
        <f>(G13/G12)*H12</f>
        <v>96621.987692307681</v>
      </c>
      <c r="I13" s="11">
        <f>(H13/H12)*I12</f>
        <v>105489.48923076919</v>
      </c>
    </row>
    <row r="14" spans="1:11">
      <c r="A14" s="3"/>
      <c r="B14" s="2"/>
      <c r="C14" s="3"/>
      <c r="D14" s="3"/>
      <c r="E14" s="3"/>
      <c r="F14" s="3"/>
      <c r="G14" s="10"/>
      <c r="H14" s="2"/>
    </row>
    <row r="15" spans="1:11">
      <c r="A15" s="25" t="s">
        <v>13</v>
      </c>
      <c r="B15" s="25"/>
      <c r="C15" s="5"/>
      <c r="D15" s="25" t="s">
        <v>14</v>
      </c>
      <c r="E15" s="25"/>
      <c r="G15" s="26" t="s">
        <v>15</v>
      </c>
      <c r="H15" s="27"/>
      <c r="J15" s="28" t="s">
        <v>16</v>
      </c>
      <c r="K15" s="29"/>
    </row>
    <row r="16" spans="1:11">
      <c r="A16" s="23">
        <v>2023</v>
      </c>
      <c r="B16" s="24">
        <v>2024</v>
      </c>
      <c r="D16" s="24">
        <v>2023</v>
      </c>
      <c r="E16" s="24">
        <v>2024</v>
      </c>
      <c r="G16" s="14">
        <f>CONFIDENCE(0.05,STDEV(H2:H13),12)</f>
        <v>13472.390009464905</v>
      </c>
      <c r="H16" s="14"/>
      <c r="J16" s="15">
        <f>CONFIDENCE(0.05,STDEV(I2:I13),12)</f>
        <v>14708.821198565756</v>
      </c>
      <c r="K16" s="16"/>
    </row>
    <row r="17" spans="1:9">
      <c r="A17" s="17">
        <f>H2+G16</f>
        <v>111298.3900094649</v>
      </c>
      <c r="B17" s="18">
        <f>I2+J16</f>
        <v>121512.82119856575</v>
      </c>
      <c r="C17" s="5"/>
      <c r="D17" s="32">
        <f>H2-G16</f>
        <v>84353.6099905351</v>
      </c>
      <c r="E17" s="33">
        <f>I2-J16</f>
        <v>92095.178801434246</v>
      </c>
      <c r="F17" s="5"/>
    </row>
    <row r="18" spans="1:9">
      <c r="A18" s="18">
        <f>H3+G16</f>
        <v>105278.32847100338</v>
      </c>
      <c r="B18" s="19">
        <f>I3+J16</f>
        <v>114940.26735241192</v>
      </c>
      <c r="D18" s="33">
        <f>H3-G16</f>
        <v>78333.548452073577</v>
      </c>
      <c r="E18" s="33">
        <f>I3-J16</f>
        <v>85522.624955280407</v>
      </c>
      <c r="I18" s="1"/>
    </row>
    <row r="19" spans="1:9">
      <c r="A19" s="18">
        <f>H4+G16</f>
        <v>108288.35924023413</v>
      </c>
      <c r="B19" s="20">
        <f>I4+J16</f>
        <v>118226.54427548882</v>
      </c>
      <c r="D19" s="21">
        <f>H4-G16</f>
        <v>81343.579221304331</v>
      </c>
      <c r="E19" s="21">
        <f>I4-J16</f>
        <v>88808.901878357312</v>
      </c>
      <c r="F19" s="6"/>
    </row>
    <row r="20" spans="1:9">
      <c r="A20" s="18">
        <f>H5+G16</f>
        <v>117318.45154792645</v>
      </c>
      <c r="B20" s="19">
        <f>I5+J16</f>
        <v>128085.37504471961</v>
      </c>
      <c r="C20" s="5"/>
      <c r="D20" s="18">
        <f>H5-G16</f>
        <v>90373.671528996652</v>
      </c>
      <c r="E20" s="18">
        <f>I5-J16</f>
        <v>98667.732647588098</v>
      </c>
      <c r="F20" s="5"/>
    </row>
    <row r="21" spans="1:9">
      <c r="A21" s="18">
        <f>H6+G16</f>
        <v>119696.37585561877</v>
      </c>
      <c r="B21" s="19">
        <f>I6+J16</f>
        <v>130681.53381395039</v>
      </c>
      <c r="C21" s="5"/>
      <c r="D21" s="18">
        <f>H6-G16</f>
        <v>92751.595836688968</v>
      </c>
      <c r="E21" s="18">
        <f>I6-J16</f>
        <v>101263.89141681888</v>
      </c>
      <c r="F21" s="5"/>
    </row>
    <row r="22" spans="1:9">
      <c r="A22" s="18">
        <f>H7+G16</f>
        <v>160008.21293254182</v>
      </c>
      <c r="B22" s="21">
        <f>I7+J16</f>
        <v>174692.99750625808</v>
      </c>
      <c r="C22" s="9"/>
      <c r="D22" s="21">
        <f>H7-G16</f>
        <v>133063.43291361202</v>
      </c>
      <c r="E22" s="21">
        <f>I7-J16</f>
        <v>145275.35510912654</v>
      </c>
      <c r="F22" s="9"/>
    </row>
    <row r="23" spans="1:9">
      <c r="A23" s="18">
        <f>H8+G16</f>
        <v>171130.27662484956</v>
      </c>
      <c r="B23" s="22">
        <f>I8+J16</f>
        <v>186835.79073702736</v>
      </c>
      <c r="C23" s="7"/>
      <c r="D23" s="22">
        <f>H8-G16</f>
        <v>144185.49660591976</v>
      </c>
      <c r="E23" s="22">
        <f>I8-J16</f>
        <v>157418.14833989582</v>
      </c>
      <c r="F23" s="7"/>
    </row>
    <row r="24" spans="1:9">
      <c r="A24" s="18">
        <f>H9+G16</f>
        <v>166713.05647100339</v>
      </c>
      <c r="B24" s="22">
        <f>I9+J16</f>
        <v>182013.17935241194</v>
      </c>
      <c r="C24" s="7"/>
      <c r="D24" s="22">
        <f>H9-G16</f>
        <v>139768.27645207359</v>
      </c>
      <c r="E24" s="22">
        <f>I9-J16</f>
        <v>152595.5369552804</v>
      </c>
      <c r="F24" s="7"/>
    </row>
    <row r="25" spans="1:9">
      <c r="A25" s="18">
        <f>H10+G16</f>
        <v>139374.45200946493</v>
      </c>
      <c r="B25" s="22">
        <f>I10+J16</f>
        <v>152165.56919856576</v>
      </c>
      <c r="C25" s="7"/>
      <c r="D25" s="22">
        <f>H10-G16</f>
        <v>112429.67199053512</v>
      </c>
      <c r="E25" s="22">
        <f>I10-J16</f>
        <v>122747.92680143424</v>
      </c>
      <c r="F25" s="7"/>
    </row>
    <row r="26" spans="1:9">
      <c r="A26" s="18">
        <f>H11+G16</f>
        <v>130728.13862484951</v>
      </c>
      <c r="B26" s="21">
        <f>I11+J16</f>
        <v>142725.73873702728</v>
      </c>
      <c r="C26" s="8"/>
      <c r="D26" s="21">
        <f>H11-G16</f>
        <v>103783.35860591971</v>
      </c>
      <c r="E26" s="21">
        <f>I11-J16</f>
        <v>113308.09633989575</v>
      </c>
      <c r="F26" s="8"/>
    </row>
    <row r="27" spans="1:9">
      <c r="A27" s="18">
        <f>H12+G16</f>
        <v>119372.79754792644</v>
      </c>
      <c r="B27" s="22">
        <f>I12+J16</f>
        <v>130328.25904471958</v>
      </c>
      <c r="C27" s="7"/>
      <c r="D27" s="22">
        <f>H12-G16</f>
        <v>92428.017528996643</v>
      </c>
      <c r="E27" s="22">
        <f>I12-J16</f>
        <v>100910.61664758807</v>
      </c>
      <c r="F27" s="7"/>
    </row>
    <row r="28" spans="1:9">
      <c r="A28" s="19">
        <f>H13+G16</f>
        <v>110094.37770177258</v>
      </c>
      <c r="B28" s="22">
        <f>I13+J16</f>
        <v>120198.31042933495</v>
      </c>
      <c r="C28" s="7"/>
      <c r="D28" s="22">
        <f>H13-G16</f>
        <v>83149.597682842781</v>
      </c>
      <c r="E28" s="22">
        <f>I13-J16</f>
        <v>90780.668032203437</v>
      </c>
      <c r="F28" s="7"/>
    </row>
    <row r="29" spans="1:9">
      <c r="B29" s="8"/>
      <c r="C29" s="8"/>
      <c r="D29" s="8"/>
      <c r="E29" s="8"/>
      <c r="F29" s="8"/>
    </row>
    <row r="31" spans="1:9">
      <c r="A31" s="4"/>
    </row>
    <row r="32" spans="1:9">
      <c r="A32" s="4"/>
    </row>
  </sheetData>
  <mergeCells count="6">
    <mergeCell ref="A15:B15"/>
    <mergeCell ref="D15:E15"/>
    <mergeCell ref="J15:K15"/>
    <mergeCell ref="G16:H16"/>
    <mergeCell ref="J16:K16"/>
    <mergeCell ref="G15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35ECF-1110-4EF1-9CE4-A7A7913AF6FE}">
  <dimension ref="A1:E37"/>
  <sheetViews>
    <sheetView topLeftCell="A24" workbookViewId="0">
      <selection activeCell="L37" sqref="L37"/>
    </sheetView>
  </sheetViews>
  <sheetFormatPr defaultRowHeight="15"/>
  <cols>
    <col min="1" max="1" width="10.85546875" customWidth="1"/>
    <col min="4" max="4" width="15.42578125" customWidth="1"/>
    <col min="5" max="5" width="16.42578125" customWidth="1"/>
  </cols>
  <sheetData>
    <row r="1" spans="1:5">
      <c r="A1" s="38" t="s">
        <v>17</v>
      </c>
      <c r="B1" s="38" t="s">
        <v>18</v>
      </c>
      <c r="C1" s="13" t="s">
        <v>19</v>
      </c>
      <c r="D1" s="13" t="s">
        <v>20</v>
      </c>
      <c r="E1" s="13" t="s">
        <v>21</v>
      </c>
    </row>
    <row r="2" spans="1:5">
      <c r="A2" s="36">
        <v>44197</v>
      </c>
      <c r="B2" s="35">
        <v>81669.574349999995</v>
      </c>
    </row>
    <row r="3" spans="1:5">
      <c r="A3" s="36">
        <v>44228</v>
      </c>
      <c r="B3" s="35">
        <v>76643.754390000016</v>
      </c>
    </row>
    <row r="4" spans="1:5">
      <c r="A4" s="36">
        <v>44256</v>
      </c>
      <c r="B4" s="35">
        <v>79156.664370000013</v>
      </c>
    </row>
    <row r="5" spans="1:5">
      <c r="A5" s="36">
        <v>44287</v>
      </c>
      <c r="B5" s="35">
        <v>86695.394310000018</v>
      </c>
    </row>
    <row r="6" spans="1:5">
      <c r="A6" s="36">
        <v>44317</v>
      </c>
      <c r="B6" s="35">
        <v>88680.593194200032</v>
      </c>
    </row>
    <row r="7" spans="1:5">
      <c r="A7" s="36">
        <v>44348</v>
      </c>
      <c r="B7" s="35">
        <v>122334.74010135002</v>
      </c>
    </row>
    <row r="8" spans="1:5">
      <c r="A8" s="36">
        <v>44378</v>
      </c>
      <c r="B8" s="35">
        <v>131619.94247745004</v>
      </c>
    </row>
    <row r="9" spans="1:5">
      <c r="A9" s="36">
        <v>44409</v>
      </c>
      <c r="B9" s="35">
        <v>127932.24708180003</v>
      </c>
    </row>
    <row r="10" spans="1:5">
      <c r="A10" s="36">
        <v>44440</v>
      </c>
      <c r="B10" s="35">
        <v>105108.74218845002</v>
      </c>
    </row>
    <row r="11" spans="1:5">
      <c r="A11" s="36">
        <v>44470</v>
      </c>
      <c r="B11" s="35">
        <v>97890.408270900021</v>
      </c>
    </row>
    <row r="12" spans="1:5">
      <c r="A12" s="36">
        <v>44501</v>
      </c>
      <c r="B12" s="35">
        <v>88410.455371350021</v>
      </c>
    </row>
    <row r="13" spans="1:5">
      <c r="A13" s="36">
        <v>44531</v>
      </c>
      <c r="B13" s="35">
        <v>80664.410357999994</v>
      </c>
    </row>
    <row r="14" spans="1:5">
      <c r="A14" s="36">
        <v>44562</v>
      </c>
      <c r="B14" s="35">
        <v>89836.531785000014</v>
      </c>
    </row>
    <row r="15" spans="1:5">
      <c r="A15" s="36">
        <v>44593</v>
      </c>
      <c r="B15" s="35">
        <v>84308.129829000027</v>
      </c>
    </row>
    <row r="16" spans="1:5">
      <c r="A16" s="36">
        <v>44621</v>
      </c>
      <c r="B16" s="35">
        <v>87072.33080700002</v>
      </c>
    </row>
    <row r="17" spans="1:5">
      <c r="A17" s="36">
        <v>44652</v>
      </c>
      <c r="B17" s="35">
        <v>95364.93374100003</v>
      </c>
    </row>
    <row r="18" spans="1:5">
      <c r="A18" s="36">
        <v>44682</v>
      </c>
      <c r="B18" s="35">
        <v>97548.652513620036</v>
      </c>
    </row>
    <row r="19" spans="1:5">
      <c r="A19" s="36">
        <v>44713</v>
      </c>
      <c r="B19" s="35">
        <v>134568.21411148502</v>
      </c>
    </row>
    <row r="20" spans="1:5">
      <c r="A20" s="36">
        <v>44743</v>
      </c>
      <c r="B20" s="35">
        <v>144781.93672519506</v>
      </c>
    </row>
    <row r="21" spans="1:5">
      <c r="A21" s="36">
        <v>44774</v>
      </c>
      <c r="B21" s="35">
        <v>140725.47178998005</v>
      </c>
    </row>
    <row r="22" spans="1:5">
      <c r="A22" s="36">
        <v>44805</v>
      </c>
      <c r="B22" s="35">
        <v>115619.61640729503</v>
      </c>
    </row>
    <row r="23" spans="1:5">
      <c r="A23" s="36">
        <v>44835</v>
      </c>
      <c r="B23" s="35">
        <v>107679.44909799</v>
      </c>
    </row>
    <row r="24" spans="1:5">
      <c r="A24" s="36">
        <v>44866</v>
      </c>
      <c r="B24" s="35">
        <v>97251.500908485003</v>
      </c>
    </row>
    <row r="25" spans="1:5">
      <c r="A25" s="36">
        <v>44896</v>
      </c>
      <c r="B25" s="35">
        <v>88730.851393799996</v>
      </c>
      <c r="C25" s="37">
        <v>88730.851393799996</v>
      </c>
      <c r="D25" s="35">
        <v>88730.851393799996</v>
      </c>
      <c r="E25" s="35">
        <v>88730.851393799996</v>
      </c>
    </row>
    <row r="26" spans="1:5">
      <c r="A26" s="34">
        <v>44927</v>
      </c>
      <c r="C26" s="35">
        <v>97826</v>
      </c>
      <c r="D26" s="19">
        <v>111298.3900094649</v>
      </c>
      <c r="E26" s="19">
        <v>84353.6099905351</v>
      </c>
    </row>
    <row r="27" spans="1:5">
      <c r="A27" s="34">
        <v>44958</v>
      </c>
      <c r="C27" s="35">
        <v>91805.938461538477</v>
      </c>
      <c r="D27" s="19">
        <v>105278.32847100338</v>
      </c>
      <c r="E27" s="19">
        <v>78333.548452073577</v>
      </c>
    </row>
    <row r="28" spans="1:5">
      <c r="A28" s="34">
        <v>44986</v>
      </c>
      <c r="C28" s="35">
        <v>94815.969230769231</v>
      </c>
      <c r="D28" s="19">
        <v>108288.35924023413</v>
      </c>
      <c r="E28" s="19">
        <v>81343.579221304331</v>
      </c>
    </row>
    <row r="29" spans="1:5">
      <c r="A29" s="34">
        <v>45017</v>
      </c>
      <c r="C29" s="35">
        <v>103846.06153846155</v>
      </c>
      <c r="D29" s="19">
        <v>117318.45154792645</v>
      </c>
      <c r="E29" s="19">
        <v>90373.671528996652</v>
      </c>
    </row>
    <row r="30" spans="1:5">
      <c r="A30" s="34">
        <v>45047</v>
      </c>
      <c r="C30" s="35">
        <v>106223.98584615387</v>
      </c>
      <c r="D30" s="19">
        <v>119696.37585561877</v>
      </c>
      <c r="E30" s="19">
        <v>92751.595836688968</v>
      </c>
    </row>
    <row r="31" spans="1:5">
      <c r="A31" s="34">
        <v>45078</v>
      </c>
      <c r="C31" s="35">
        <v>146535.82292307692</v>
      </c>
      <c r="D31" s="19">
        <v>160008.21293254182</v>
      </c>
      <c r="E31" s="19">
        <v>133063.43291361202</v>
      </c>
    </row>
    <row r="32" spans="1:5">
      <c r="A32" s="34">
        <v>45108</v>
      </c>
      <c r="C32" s="35">
        <v>157657.88661538466</v>
      </c>
      <c r="D32" s="19">
        <v>171130.27662484956</v>
      </c>
      <c r="E32" s="19">
        <v>144185.49660591976</v>
      </c>
    </row>
    <row r="33" spans="1:5">
      <c r="A33" s="34">
        <v>45139</v>
      </c>
      <c r="C33" s="35">
        <v>153240.66646153849</v>
      </c>
      <c r="D33" s="19">
        <v>166713.05647100339</v>
      </c>
      <c r="E33" s="19">
        <v>139768.27645207359</v>
      </c>
    </row>
    <row r="34" spans="1:5">
      <c r="A34" s="34">
        <v>45170</v>
      </c>
      <c r="C34" s="35">
        <v>125902.06200000002</v>
      </c>
      <c r="D34" s="19">
        <v>139374.45200946493</v>
      </c>
      <c r="E34" s="19">
        <v>112429.67199053512</v>
      </c>
    </row>
    <row r="35" spans="1:5">
      <c r="A35" s="34">
        <v>45200</v>
      </c>
      <c r="C35" s="35">
        <v>117255.74861538461</v>
      </c>
      <c r="D35" s="19">
        <v>130728.13862484951</v>
      </c>
      <c r="E35" s="19">
        <v>103783.35860591971</v>
      </c>
    </row>
    <row r="36" spans="1:5">
      <c r="A36" s="34">
        <v>45231</v>
      </c>
      <c r="C36" s="35">
        <v>105900.40753846154</v>
      </c>
      <c r="D36" s="19">
        <v>119372.79754792644</v>
      </c>
      <c r="E36" s="19">
        <v>92428.017528996643</v>
      </c>
    </row>
    <row r="37" spans="1:5">
      <c r="A37" s="34">
        <v>45261</v>
      </c>
      <c r="C37" s="35">
        <v>96621.987692307681</v>
      </c>
      <c r="D37" s="19">
        <v>110094.37770177258</v>
      </c>
      <c r="E37" s="19">
        <v>83149.597682842781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5C66-096B-49B8-B78C-A5753DCC8FDD}">
  <dimension ref="A1:E37"/>
  <sheetViews>
    <sheetView tabSelected="1" workbookViewId="0">
      <selection sqref="A1:E37"/>
    </sheetView>
  </sheetViews>
  <sheetFormatPr defaultRowHeight="15"/>
  <cols>
    <col min="1" max="1" width="10.85546875" customWidth="1"/>
    <col min="3" max="3" width="10.7109375" bestFit="1" customWidth="1"/>
    <col min="4" max="4" width="14.5703125" customWidth="1"/>
    <col min="5" max="5" width="15.7109375" customWidth="1"/>
  </cols>
  <sheetData>
    <row r="1" spans="1:5">
      <c r="A1" s="13" t="s">
        <v>17</v>
      </c>
      <c r="B1" s="13" t="s">
        <v>18</v>
      </c>
      <c r="C1" s="13" t="s">
        <v>19</v>
      </c>
      <c r="D1" s="13" t="s">
        <v>20</v>
      </c>
      <c r="E1" s="13" t="s">
        <v>21</v>
      </c>
    </row>
    <row r="2" spans="1:5">
      <c r="A2" s="36">
        <v>44562</v>
      </c>
      <c r="B2" s="35">
        <v>89836.531785000014</v>
      </c>
    </row>
    <row r="3" spans="1:5">
      <c r="A3" s="36">
        <v>44593</v>
      </c>
      <c r="B3" s="35">
        <v>84308.129829000027</v>
      </c>
    </row>
    <row r="4" spans="1:5">
      <c r="A4" s="36">
        <v>44621</v>
      </c>
      <c r="B4" s="35">
        <v>87072.33080700002</v>
      </c>
    </row>
    <row r="5" spans="1:5">
      <c r="A5" s="36">
        <v>44652</v>
      </c>
      <c r="B5" s="35">
        <v>95364.93374100003</v>
      </c>
    </row>
    <row r="6" spans="1:5">
      <c r="A6" s="36">
        <v>44682</v>
      </c>
      <c r="B6" s="35">
        <v>97548.652513620036</v>
      </c>
    </row>
    <row r="7" spans="1:5">
      <c r="A7" s="36">
        <v>44713</v>
      </c>
      <c r="B7" s="35">
        <v>134568.21411148502</v>
      </c>
    </row>
    <row r="8" spans="1:5">
      <c r="A8" s="36">
        <v>44743</v>
      </c>
      <c r="B8" s="35">
        <v>144781.93672519506</v>
      </c>
    </row>
    <row r="9" spans="1:5">
      <c r="A9" s="36">
        <v>44774</v>
      </c>
      <c r="B9" s="35">
        <v>140725.47178998005</v>
      </c>
    </row>
    <row r="10" spans="1:5">
      <c r="A10" s="36">
        <v>44805</v>
      </c>
      <c r="B10" s="35">
        <v>115619.61640729503</v>
      </c>
    </row>
    <row r="11" spans="1:5">
      <c r="A11" s="36">
        <v>44835</v>
      </c>
      <c r="B11" s="35">
        <v>107679.44909799</v>
      </c>
    </row>
    <row r="12" spans="1:5">
      <c r="A12" s="36">
        <v>44866</v>
      </c>
      <c r="B12" s="35">
        <v>97251.500908485003</v>
      </c>
    </row>
    <row r="13" spans="1:5">
      <c r="A13" s="36">
        <v>44896</v>
      </c>
      <c r="B13" s="40">
        <v>88730.851393799996</v>
      </c>
    </row>
    <row r="14" spans="1:5">
      <c r="A14" s="36">
        <v>44927</v>
      </c>
      <c r="B14" s="35">
        <v>97826</v>
      </c>
    </row>
    <row r="15" spans="1:5">
      <c r="A15" s="36">
        <v>44958</v>
      </c>
      <c r="B15" s="35">
        <f>(A15/A14)*B14</f>
        <v>97893.500745654048</v>
      </c>
    </row>
    <row r="16" spans="1:5">
      <c r="A16" s="36">
        <v>44986</v>
      </c>
      <c r="B16" s="35">
        <f>(A16/A15)*B15</f>
        <v>97954.469161083529</v>
      </c>
    </row>
    <row r="17" spans="1:5">
      <c r="A17" s="36">
        <v>45017</v>
      </c>
      <c r="B17" s="35">
        <f>(A17/A16)*B16</f>
        <v>98021.969906737591</v>
      </c>
    </row>
    <row r="18" spans="1:5">
      <c r="A18" s="36">
        <v>45047</v>
      </c>
      <c r="B18" s="35">
        <f>(A18/A17)*B17</f>
        <v>98087.29320898345</v>
      </c>
    </row>
    <row r="19" spans="1:5">
      <c r="A19" s="36">
        <v>45078</v>
      </c>
      <c r="B19" s="35">
        <f>(A19/A18)*B18</f>
        <v>98154.793954637513</v>
      </c>
    </row>
    <row r="20" spans="1:5">
      <c r="A20" s="36">
        <v>45108</v>
      </c>
      <c r="B20" s="35">
        <f>(A20/A19)*B19</f>
        <v>98220.117256883386</v>
      </c>
    </row>
    <row r="21" spans="1:5">
      <c r="A21" s="36">
        <v>45139</v>
      </c>
      <c r="B21" s="35">
        <f>(A21/A20)*B20</f>
        <v>98287.618002537449</v>
      </c>
    </row>
    <row r="22" spans="1:5">
      <c r="A22" s="36">
        <v>45170</v>
      </c>
      <c r="B22" s="35">
        <f>(A22/A21)*B21</f>
        <v>98355.118748191497</v>
      </c>
    </row>
    <row r="23" spans="1:5">
      <c r="A23" s="36">
        <v>45200</v>
      </c>
      <c r="B23" s="35">
        <f>(A23/A22)*B22</f>
        <v>98420.44205043737</v>
      </c>
    </row>
    <row r="24" spans="1:5">
      <c r="A24" s="36">
        <v>45231</v>
      </c>
      <c r="B24" s="35">
        <f>(A24/A23)*B23</f>
        <v>98487.942796091433</v>
      </c>
    </row>
    <row r="25" spans="1:5">
      <c r="A25" s="36">
        <v>45261</v>
      </c>
      <c r="B25" s="35">
        <f>(A25/A24)*B24</f>
        <v>98553.266098337292</v>
      </c>
      <c r="C25" s="39">
        <v>98553.266098337292</v>
      </c>
      <c r="D25" s="19">
        <v>98553.266098337292</v>
      </c>
      <c r="E25" s="19">
        <v>98553.266098337292</v>
      </c>
    </row>
    <row r="26" spans="1:5">
      <c r="A26" s="36">
        <v>45292</v>
      </c>
      <c r="C26" s="19">
        <v>106804</v>
      </c>
      <c r="D26" s="19">
        <v>121512.82119856575</v>
      </c>
      <c r="E26" s="19">
        <v>92095.178801434246</v>
      </c>
    </row>
    <row r="27" spans="1:5">
      <c r="A27" s="36">
        <v>45323</v>
      </c>
      <c r="C27" s="19">
        <v>100231.44615384616</v>
      </c>
      <c r="D27" s="19">
        <v>114940.26735241192</v>
      </c>
      <c r="E27" s="19">
        <v>85522.624955280407</v>
      </c>
    </row>
    <row r="28" spans="1:5">
      <c r="A28" s="36">
        <v>45352</v>
      </c>
      <c r="C28" s="19">
        <v>103517.72307692307</v>
      </c>
      <c r="D28" s="19">
        <v>118226.54427548882</v>
      </c>
      <c r="E28" s="19">
        <v>88808.901878357312</v>
      </c>
    </row>
    <row r="29" spans="1:5">
      <c r="A29" s="36">
        <v>45383</v>
      </c>
      <c r="C29" s="19">
        <v>113376.55384615385</v>
      </c>
      <c r="D29" s="19">
        <v>128085.37504471961</v>
      </c>
      <c r="E29" s="19">
        <v>98667.732647588098</v>
      </c>
    </row>
    <row r="30" spans="1:5">
      <c r="A30" s="36">
        <v>45413</v>
      </c>
      <c r="C30" s="19">
        <v>115972.71261538463</v>
      </c>
      <c r="D30" s="19">
        <v>130681.53381395039</v>
      </c>
      <c r="E30" s="19">
        <v>101263.89141681888</v>
      </c>
    </row>
    <row r="31" spans="1:5">
      <c r="A31" s="36">
        <v>45444</v>
      </c>
      <c r="C31" s="19">
        <v>159984.17630769231</v>
      </c>
      <c r="D31" s="19">
        <v>174692.99750625808</v>
      </c>
      <c r="E31" s="19">
        <v>145275.35510912654</v>
      </c>
    </row>
    <row r="32" spans="1:5">
      <c r="A32" s="36">
        <v>45474</v>
      </c>
      <c r="C32" s="19">
        <v>172126.96953846159</v>
      </c>
      <c r="D32" s="19">
        <v>186835.79073702736</v>
      </c>
      <c r="E32" s="19">
        <v>157418.14833989582</v>
      </c>
    </row>
    <row r="33" spans="1:5">
      <c r="A33" s="36">
        <v>45505</v>
      </c>
      <c r="C33" s="19">
        <v>167304.35815384617</v>
      </c>
      <c r="D33" s="19">
        <v>182013.17935241194</v>
      </c>
      <c r="E33" s="19">
        <v>152595.5369552804</v>
      </c>
    </row>
    <row r="34" spans="1:5">
      <c r="A34" s="36">
        <v>45536</v>
      </c>
      <c r="C34" s="19">
        <v>137456.74799999999</v>
      </c>
      <c r="D34" s="19">
        <v>152165.56919856576</v>
      </c>
      <c r="E34" s="19">
        <v>122747.92680143424</v>
      </c>
    </row>
    <row r="35" spans="1:5">
      <c r="A35" s="36">
        <v>45566</v>
      </c>
      <c r="C35" s="19">
        <v>128016.91753846151</v>
      </c>
      <c r="D35" s="19">
        <v>142725.73873702728</v>
      </c>
      <c r="E35" s="19">
        <v>113308.09633989575</v>
      </c>
    </row>
    <row r="36" spans="1:5">
      <c r="A36" s="36">
        <v>45597</v>
      </c>
      <c r="C36" s="19">
        <v>115619.43784615383</v>
      </c>
      <c r="D36" s="19">
        <v>130328.25904471958</v>
      </c>
      <c r="E36" s="19">
        <v>100910.61664758807</v>
      </c>
    </row>
    <row r="37" spans="1:5">
      <c r="A37" s="36">
        <v>45627</v>
      </c>
      <c r="C37" s="19">
        <v>105489.48923076919</v>
      </c>
      <c r="D37" s="19">
        <v>120198.31042933495</v>
      </c>
      <c r="E37" s="19">
        <v>90780.668032203437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Алексей Анатольевич Воробьев</dc:creator>
  <cp:keywords/>
  <dc:description/>
  <cp:lastModifiedBy/>
  <cp:revision/>
  <dcterms:created xsi:type="dcterms:W3CDTF">2022-10-13T01:26:43Z</dcterms:created>
  <dcterms:modified xsi:type="dcterms:W3CDTF">2022-11-18T15:30:01Z</dcterms:modified>
  <cp:category/>
  <cp:contentStatus/>
</cp:coreProperties>
</file>