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43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 calcOnSave="0"/>
</workbook>
</file>

<file path=xl/calcChain.xml><?xml version="1.0" encoding="utf-8"?>
<calcChain xmlns="http://schemas.openxmlformats.org/spreadsheetml/2006/main">
  <c r="F5" i="3" l="1"/>
  <c r="F4" i="3"/>
  <c r="F3" i="3"/>
  <c r="F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32" i="1"/>
  <c r="F39" i="1"/>
  <c r="F43" i="1"/>
  <c r="F42" i="1"/>
  <c r="F38" i="1"/>
  <c r="F37" i="1"/>
  <c r="F36" i="1"/>
  <c r="F33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<sst xmlns="http://schemas.openxmlformats.org/spreadsheetml/2006/main" count="1531" uniqueCount="76">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</sst>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44" fontId="0" fillId="0" borderId="1" xfId="1" applyNumberFormat="1" applyFont="1" applyBorder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6" workbookViewId="0">
      <selection activeCell="G33" sqref="G3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0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0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0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0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0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0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0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0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0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0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0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0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0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0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0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0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0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0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0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0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0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0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0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0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COUNTIF(G2:G25,G2)</f>
        <v>4</v>
      </c>
    </row>
    <row r="30" spans="1:7" x14ac:dyDescent="0.25">
      <c r="E30" s="4" t="s">
        <v>36</v>
      </c>
      <c r="F30">
        <f>COUNTIF($D$2:$D$25,D24)</f>
        <v>5</v>
      </c>
    </row>
    <row r="31" spans="1:7" x14ac:dyDescent="0.25">
      <c r="E31" s="4" t="s">
        <v>37</v>
      </c>
      <c r="F31">
        <f>COUNTIF($F$2:$F$25,F6)</f>
        <v>8</v>
      </c>
    </row>
    <row r="32" spans="1:7" x14ac:dyDescent="0.25">
      <c r="E32" s="4" t="s">
        <v>38</v>
      </c>
      <c r="F32">
        <f>COUNTIF($C$2:$C$25,C10)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SUMIF(D2:D25,D6,E2:E25)</f>
        <v>105</v>
      </c>
    </row>
    <row r="37" spans="5:6" x14ac:dyDescent="0.25">
      <c r="E37" s="4" t="s">
        <v>28</v>
      </c>
      <c r="F37">
        <f>SUMIF($D$2:$D$25,D13,E2:E25)</f>
        <v>164</v>
      </c>
    </row>
    <row r="38" spans="5:6" x14ac:dyDescent="0.25">
      <c r="E38" s="4" t="s">
        <v>34</v>
      </c>
      <c r="F38">
        <f>SUMIF($F$2:$F$25,F24,E2:E25)</f>
        <v>156</v>
      </c>
    </row>
    <row r="39" spans="5:6" x14ac:dyDescent="0.25">
      <c r="E39" s="4" t="s">
        <v>44</v>
      </c>
      <c r="F39">
        <f>COUNTIF($F$2:$F$25,LEFT(F2,5))</f>
        <v>0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COUNTIFS($D$2:$D$25,D12,$G$2:$G$25,G2)</f>
        <v>2</v>
      </c>
    </row>
    <row r="43" spans="5:6" x14ac:dyDescent="0.25">
      <c r="E43" s="4" t="s">
        <v>40</v>
      </c>
      <c r="F43">
        <f>COUNTIFS($C$2:$C$25,C5,$F$2:$F$25,F18)</f>
        <v>2</v>
      </c>
    </row>
    <row r="44" spans="5:6" x14ac:dyDescent="0.25">
      <c r="E44" s="4" t="s">
        <v>41</v>
      </c>
      <c r="F44">
        <f>COUNTIFS($G$2:$G$25,G24,B2:B25,"&gt;2/3/2013")</f>
        <v>2</v>
      </c>
    </row>
    <row r="45" spans="5:6" x14ac:dyDescent="0.25">
      <c r="E45" s="4" t="s">
        <v>42</v>
      </c>
      <c r="F45">
        <f>COUNTIFS(B2:B25,"&gt;2/3/2013",B2:B25,"&lt;2/6/2013")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SUMIFS(E2:E25,D2:D25,D12,G2:G25,G5)</f>
        <v>25</v>
      </c>
    </row>
    <row r="48" spans="5:6" x14ac:dyDescent="0.25">
      <c r="E48" s="4" t="s">
        <v>33</v>
      </c>
      <c r="F48">
        <f>SUMIFS(E2:E25,F2:F25,F10,G2:G25,G10)</f>
        <v>75</v>
      </c>
    </row>
    <row r="49" spans="5:6" x14ac:dyDescent="0.25">
      <c r="E49" s="4" t="s">
        <v>43</v>
      </c>
      <c r="F49">
        <f>SUMIFS(E2:E25,B2:B25,"&gt;="&amp;DATE(2013,3,2),B2:B25,"&lt;="&amp;DATE(2013,6,2))</f>
        <v>0</v>
      </c>
    </row>
    <row r="52" spans="5:6" x14ac:dyDescent="0.25">
      <c r="E52" s="4" t="s">
        <v>32</v>
      </c>
      <c r="F52" s="21">
        <f>SUM(E2:E25,G2:G25,G3,G2:G25,G12,G2:G25,G7)</f>
        <v>551</v>
      </c>
    </row>
  </sheetData>
  <pageMargins left="0.7" right="0.7" top="0.75" bottom="0.75" header="0.3" footer="0.3"/>
  <pageSetup paperSize="27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2" sqref="F2:F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COUNTIFS($D$16:$D$241,$D$16,$B$16:$B$241,A2)</f>
        <v>42</v>
      </c>
      <c r="E2" s="2">
        <f>COUNTIFS($D$16:$D$241,$D$17,$B$16:$B$241,A2)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COUNTIFS($D$16:$D$241,$D$16,$B$16:$B$241,A3)</f>
        <v>31</v>
      </c>
      <c r="E3" s="2">
        <f t="shared" ref="E3:E5" si="3">COUNTIFS($D$16:$D$241,$D$17,$B$16:$B$241,A3)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22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22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22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22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22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22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22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22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22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22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22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22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22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22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22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22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22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22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22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22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22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22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22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22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22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22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22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22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22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22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22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22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22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22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22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22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22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22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22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22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22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22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22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22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22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22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22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22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22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22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22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22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22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22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22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22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22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22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22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22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22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22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22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22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22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22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22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22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22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22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22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22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22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22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22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22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22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22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22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22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22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22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22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22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22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22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22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22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22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22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22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22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22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22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22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22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22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22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22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22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22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22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22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22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22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22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22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22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22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22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22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22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22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22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22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22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22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22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22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22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22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22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22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22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22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22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22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22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22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22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22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22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22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22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22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22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22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22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22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22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22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22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22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22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22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22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22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22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22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22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22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22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22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22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22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22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22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22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22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22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22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22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22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22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22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22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22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22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22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22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22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22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22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22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22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22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22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22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22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22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22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22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22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22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22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22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22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22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22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22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22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22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22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22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22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22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22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22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22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22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22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22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22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22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22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22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22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22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22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22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22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22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22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22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22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22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22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22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22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22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22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22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22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22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22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2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2" sqref="F2:F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2023-03-12T07:18:32Z</dcterms:modified>
</cp:coreProperties>
</file>