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HD ADMISSION\Om Namah Shivay\Data Science\Excel\Module 4-Final Project\FitBit Dataset\"/>
    </mc:Choice>
  </mc:AlternateContent>
  <xr:revisionPtr revIDLastSave="0" documentId="13_ncr:1_{587C2DFB-6A3C-4784-9988-BB438A4ED53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leepDay_merged" sheetId="2" r:id="rId1"/>
    <sheet name="Pivot Table" sheetId="6" r:id="rId2"/>
    <sheet name="Analysis of sleepDay" sheetId="3" r:id="rId3"/>
    <sheet name="Solution" sheetId="4" r:id="rId4"/>
    <sheet name="Description" sheetId="5" r:id="rId5"/>
  </sheets>
  <calcPr calcId="191029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" l="1" a="1"/>
  <c r="A14" i="3" s="1"/>
  <c r="A9" i="3" a="1"/>
  <c r="A9" i="3" s="1"/>
  <c r="A3" i="3" a="1"/>
  <c r="A3" i="3" s="1"/>
  <c r="K2" i="2"/>
  <c r="J2" i="2"/>
  <c r="I2" i="2" a="1"/>
  <c r="I2" i="2" s="1"/>
  <c r="E2" i="2"/>
  <c r="C28" i="4"/>
  <c r="J4" i="2" l="1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A10" i="4" l="1" a="1"/>
  <c r="A10" i="4" s="1"/>
  <c r="C27" i="4" s="1"/>
  <c r="C29" i="4" s="1"/>
  <c r="K3" i="2"/>
  <c r="J3" i="2"/>
  <c r="A4" i="4" s="1" a="1"/>
  <c r="A4" i="4" s="1"/>
  <c r="C26" i="4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3" i="2"/>
  <c r="G3" i="2"/>
  <c r="G2" i="2"/>
  <c r="C27" i="3" l="1"/>
  <c r="C26" i="3" l="1"/>
  <c r="C28" i="3" s="1"/>
  <c r="C2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3B136-1B91-4220-B1B5-190546DF7F4A}" keepAlive="1" name="Query - sleepDay_merged" description="Connection to the 'sleepDay_merged' query in the workbook." type="5" refreshedVersion="0" background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<sst xmlns="http://schemas.openxmlformats.org/spreadsheetml/2006/main" count="488" uniqueCount="78">
  <si>
    <t>Id</t>
  </si>
  <si>
    <t>SleepDay</t>
  </si>
  <si>
    <t>TotalSleepRecords</t>
  </si>
  <si>
    <t>TotalMinutesAsleep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</si>
  <si>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</si>
  <si>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</si>
  <si>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</si>
  <si>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</si>
  <si>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</si>
  <si>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</si>
  <si>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</si>
  <si>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</si>
  <si>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</si>
  <si>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</si>
  <si>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</si>
  <si>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</si>
  <si>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</si>
  <si>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</si>
  <si>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</si>
  <si>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</si>
  <si>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</si>
  <si>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</si>
  <si>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</si>
  <si>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</si>
  <si>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</si>
  <si>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</si>
  <si>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</si>
  <si>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</si>
  <si>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</si>
  <si>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</si>
  <si>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</si>
  <si>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</si>
  <si>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</si>
  <si>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</si>
  <si>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</si>
  <si>
    <t>TotalHoursAsleep</t>
  </si>
  <si>
    <t>TotalTimeInBed(Hour)</t>
  </si>
  <si>
    <t>TotalTimeInBed(Minutes)</t>
  </si>
  <si>
    <t>Average of TotalHoursAsleep</t>
  </si>
  <si>
    <t>Average of TotalTimeInBed(Hour)</t>
  </si>
  <si>
    <t>Row Labels</t>
  </si>
  <si>
    <t>Grand Total</t>
  </si>
  <si>
    <t>Steps involved</t>
  </si>
  <si>
    <t>Step detials</t>
  </si>
  <si>
    <t>Formula or function used</t>
  </si>
  <si>
    <r>
      <t>Data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Get Data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From File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From text/CSV</t>
    </r>
  </si>
  <si>
    <r>
      <t xml:space="preserve">Select the table 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 xml:space="preserve">Table design 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Convert to range</t>
    </r>
  </si>
  <si>
    <t>Pivot Table-dailyActivity_merged</t>
  </si>
  <si>
    <t>Defining criteria</t>
  </si>
  <si>
    <t>Visualizations and descriptions</t>
  </si>
  <si>
    <t>OUTPUT</t>
  </si>
  <si>
    <t>Table-1 (Criteria-2)</t>
  </si>
  <si>
    <t>Table-2 (Criteria-3)</t>
  </si>
  <si>
    <t>Table-3 (Criteria-4)</t>
  </si>
  <si>
    <t>Customers with normal bed time &amp; less sleep time</t>
  </si>
  <si>
    <t>Customers with Excess bed time &amp; more sleep time</t>
  </si>
  <si>
    <t>Customers with less bed time &amp; less sleep time</t>
  </si>
  <si>
    <t>Total number of customer likely able to buy the subscription</t>
  </si>
  <si>
    <t>Load the sleepDay_merged data by using CSV file collected in FitBit Dataset</t>
  </si>
  <si>
    <t xml:space="preserve"> First I extracted the ids from sleepDay_merged dataset by using "Unique" function </t>
  </si>
  <si>
    <r>
      <t>#</t>
    </r>
    <r>
      <rPr>
        <sz val="13"/>
        <color theme="1"/>
        <rFont val="Calibri"/>
        <family val="2"/>
      </rPr>
      <t xml:space="preserve">=D2/60 (dividing by 60 minutes) </t>
    </r>
  </si>
  <si>
    <r>
      <t>#</t>
    </r>
    <r>
      <rPr>
        <sz val="13"/>
        <color theme="1"/>
        <rFont val="Calibri"/>
        <family val="2"/>
      </rPr>
      <t>=UNIQUE(A2:A414)</t>
    </r>
  </si>
  <si>
    <r>
      <rPr>
        <b/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=AVERAGEIF($A$2:$A$414,I2,$E$2:$E$414)</t>
    </r>
  </si>
  <si>
    <r>
      <rPr>
        <b/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=AVERAGEIF($A$2:$A$414,I2,$G$2:$G$414)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</si>
  <si>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=FILTER(sleepDay_merged!I2:K25,(sleepDay_merged!J2:J25&lt;7)*(sleepDay_merged!K2:K25&gt;7))</t>
    </r>
  </si>
  <si>
    <r>
      <t xml:space="preserve">Calculated and extracted the average TotalHoursAsleep for all the customers </t>
    </r>
    <r>
      <rPr>
        <b/>
        <sz val="13"/>
        <color theme="1"/>
        <rFont val="Calibri"/>
        <family val="2"/>
      </rPr>
      <t>"</t>
    </r>
    <r>
      <rPr>
        <b/>
        <sz val="13"/>
        <color theme="5"/>
        <rFont val="Calibri"/>
        <family val="2"/>
      </rPr>
      <t>sleepDay_merged</t>
    </r>
    <r>
      <rPr>
        <b/>
        <sz val="13"/>
        <color theme="1"/>
        <rFont val="Calibri"/>
        <family val="2"/>
      </rPr>
      <t>"</t>
    </r>
  </si>
  <si>
    <r>
      <t xml:space="preserve">Calculated and extracted the average TotalTimeInBed for all the customers </t>
    </r>
    <r>
      <rPr>
        <b/>
        <sz val="13"/>
        <color theme="1"/>
        <rFont val="Calibri"/>
        <family val="2"/>
      </rPr>
      <t>"</t>
    </r>
    <r>
      <rPr>
        <b/>
        <sz val="13"/>
        <color theme="5"/>
        <rFont val="Calibri"/>
        <family val="2"/>
      </rPr>
      <t>sleepDay_merged</t>
    </r>
    <r>
      <rPr>
        <b/>
        <sz val="13"/>
        <color theme="1"/>
        <rFont val="Calibri"/>
        <family val="2"/>
      </rPr>
      <t>"</t>
    </r>
  </si>
  <si>
    <t>Based on criteria-2, I extracted the customers details for Customers with normal bed time &amp; less sleep time</t>
  </si>
  <si>
    <t>Based on given criteria-3, I extracted the customers details for Customers with Excess bed time &amp; more sleep time</t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</si>
  <si>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=FILTER(sleepDay_merged!I2:K25,(sleepDay_merged!J2:J25&gt;8)*(sleepDay_merged!K2:K25&gt;7))</t>
    </r>
  </si>
  <si>
    <t>Based on given criteria-4, I extracted the customers details for Customers with less bed time &amp; less sleep time</t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</si>
  <si>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=FILTER(sleepDay_merged!I2:K25,(sleepDay_merged!J2:J25&lt;7)*(sleepDay_merged!K2:K25&lt;7))</t>
    </r>
  </si>
  <si>
    <t>Extracted the output for Customer likely able to buy the subscriptions</t>
  </si>
  <si>
    <r>
      <t>Converted the given minute data for "</t>
    </r>
    <r>
      <rPr>
        <b/>
        <sz val="13"/>
        <color theme="5"/>
        <rFont val="Calibri"/>
        <family val="2"/>
      </rPr>
      <t>TotalMinutesAsleep</t>
    </r>
    <r>
      <rPr>
        <sz val="13"/>
        <color theme="1"/>
        <rFont val="Calibri"/>
        <family val="2"/>
      </rPr>
      <t>" and "</t>
    </r>
    <r>
      <rPr>
        <b/>
        <sz val="13"/>
        <color theme="5"/>
        <rFont val="Calibri"/>
        <family val="2"/>
      </rPr>
      <t>TotalHoursAsleep</t>
    </r>
    <r>
      <rPr>
        <sz val="13"/>
        <color theme="1"/>
        <rFont val="Calibri"/>
        <family val="2"/>
      </rPr>
      <t>" into hourly  "TotalMinutesAsleep" and "TotalHoursAsleep" respectively</t>
    </r>
  </si>
  <si>
    <r>
      <t>Inserted the clustered column charts for all three catogery "</t>
    </r>
    <r>
      <rPr>
        <b/>
        <sz val="13"/>
        <color theme="5"/>
        <rFont val="Calibri"/>
        <family val="2"/>
      </rPr>
      <t>Refer to sheet Analysis of sleepday</t>
    </r>
    <r>
      <rPr>
        <sz val="13"/>
        <color theme="1"/>
        <rFont val="Calibri"/>
        <family val="2"/>
      </rPr>
      <t>"</t>
    </r>
  </si>
  <si>
    <r>
      <rPr>
        <b/>
        <sz val="13"/>
        <color rgb="FF00B0F0"/>
        <rFont val="Calibri"/>
        <family val="2"/>
      </rPr>
      <t>"Refer to sheet -Solution"</t>
    </r>
    <r>
      <rPr>
        <sz val="13"/>
        <color theme="1"/>
        <rFont val="Calibri"/>
        <family val="2"/>
      </rPr>
      <t xml:space="preserve"> Table-1, 2 and 3 OUTPUT</t>
    </r>
  </si>
  <si>
    <t>Please "Refer to sheet Analysis of sleepDay"</t>
  </si>
  <si>
    <t>Converted the table dataset into normal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</si>
</sst>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9C0006"/>
      <name val="Calibri"/>
      <family val="2"/>
    </font>
    <font>
      <sz val="13"/>
      <color theme="1"/>
      <name val="Calibri"/>
      <family val="2"/>
    </font>
    <font>
      <b/>
      <sz val="13"/>
      <color rgb="FFFF0000"/>
      <name val="Calibri"/>
      <family val="2"/>
    </font>
    <font>
      <sz val="13"/>
      <color rgb="FFFF0000"/>
      <name val="Calibri"/>
      <family val="2"/>
    </font>
    <font>
      <b/>
      <sz val="13"/>
      <color theme="1"/>
      <name val="Calibri"/>
      <family val="2"/>
    </font>
    <font>
      <b/>
      <sz val="13"/>
      <color theme="5"/>
      <name val="Calibri"/>
      <family val="2"/>
    </font>
    <font>
      <b/>
      <sz val="13"/>
      <color rgb="FF00B0F0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43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rgb="FF7F7F7F"/>
      </left>
      <right style="dashed">
        <color rgb="FF7F7F7F"/>
      </right>
      <top style="medium">
        <color rgb="FF7F7F7F"/>
      </top>
      <bottom style="dashed">
        <color rgb="FF7F7F7F"/>
      </bottom>
      <diagonal/>
    </border>
    <border>
      <left style="dashed">
        <color rgb="FF7F7F7F"/>
      </left>
      <right style="dashed">
        <color rgb="FF7F7F7F"/>
      </right>
      <top style="medium">
        <color rgb="FF7F7F7F"/>
      </top>
      <bottom style="dashed">
        <color rgb="FF7F7F7F"/>
      </bottom>
      <diagonal/>
    </border>
    <border>
      <left style="dashed">
        <color rgb="FF7F7F7F"/>
      </left>
      <right style="medium">
        <color rgb="FF7F7F7F"/>
      </right>
      <top style="medium">
        <color rgb="FF7F7F7F"/>
      </top>
      <bottom style="dashed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2" borderId="20" xfId="1" applyFont="1" applyBorder="1" applyAlignment="1">
      <alignment horizontal="center" vertical="center" wrapText="1"/>
    </xf>
    <xf numFmtId="0" fontId="6" fillId="2" borderId="21" xfId="1" applyFont="1" applyBorder="1" applyAlignment="1">
      <alignment horizontal="center" vertical="center"/>
    </xf>
    <xf numFmtId="0" fontId="6" fillId="2" borderId="22" xfId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34" xfId="0" pivotButton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5" fillId="10" borderId="27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8" borderId="24" xfId="0" applyFont="1" applyFill="1" applyBorder="1" applyAlignment="1">
      <alignment horizontal="center" vertical="center" wrapText="1"/>
    </xf>
    <xf numFmtId="0" fontId="13" fillId="3" borderId="31" xfId="2" applyFont="1" applyBorder="1" applyAlignment="1">
      <alignment horizontal="center" vertical="center"/>
    </xf>
    <xf numFmtId="0" fontId="13" fillId="3" borderId="32" xfId="2" applyFont="1" applyBorder="1" applyAlignment="1">
      <alignment horizontal="center" vertical="center"/>
    </xf>
    <xf numFmtId="0" fontId="13" fillId="3" borderId="33" xfId="2" applyFont="1" applyBorder="1" applyAlignment="1">
      <alignment horizontal="center" vertical="center"/>
    </xf>
    <xf numFmtId="0" fontId="15" fillId="10" borderId="25" xfId="0" applyFont="1" applyFill="1" applyBorder="1" applyAlignment="1">
      <alignment horizontal="center" vertical="center" wrapText="1"/>
    </xf>
    <xf numFmtId="0" fontId="15" fillId="10" borderId="26" xfId="0" applyFont="1" applyFill="1" applyBorder="1" applyAlignment="1">
      <alignment horizontal="center" vertical="center" wrapText="1"/>
    </xf>
    <xf numFmtId="0" fontId="16" fillId="14" borderId="46" xfId="3" applyFont="1" applyFill="1" applyBorder="1" applyAlignment="1">
      <alignment horizontal="center" vertical="center"/>
    </xf>
    <xf numFmtId="0" fontId="16" fillId="14" borderId="47" xfId="3" applyFont="1" applyFill="1" applyBorder="1" applyAlignment="1">
      <alignment horizontal="center" vertical="center"/>
    </xf>
    <xf numFmtId="0" fontId="16" fillId="14" borderId="48" xfId="3" applyFont="1" applyFill="1" applyBorder="1" applyAlignment="1">
      <alignment horizontal="center" vertical="center"/>
    </xf>
    <xf numFmtId="0" fontId="17" fillId="9" borderId="20" xfId="0" applyFont="1" applyFill="1" applyBorder="1" applyAlignment="1">
      <alignment horizontal="center" vertical="center" wrapText="1" readingOrder="1"/>
    </xf>
    <xf numFmtId="0" fontId="17" fillId="9" borderId="21" xfId="0" applyFont="1" applyFill="1" applyBorder="1" applyAlignment="1">
      <alignment horizontal="center" vertical="center" wrapText="1" readingOrder="1"/>
    </xf>
    <xf numFmtId="0" fontId="17" fillId="9" borderId="23" xfId="0" applyFont="1" applyFill="1" applyBorder="1" applyAlignment="1">
      <alignment horizontal="center" vertical="center" wrapText="1" readingOrder="1"/>
    </xf>
    <xf numFmtId="0" fontId="17" fillId="9" borderId="8" xfId="0" applyFont="1" applyFill="1" applyBorder="1" applyAlignment="1">
      <alignment horizontal="center" vertical="center" wrapText="1" readingOrder="1"/>
    </xf>
    <xf numFmtId="0" fontId="17" fillId="9" borderId="23" xfId="0" applyFont="1" applyFill="1" applyBorder="1" applyAlignment="1">
      <alignment horizontal="center" vertical="center" wrapText="1"/>
    </xf>
    <xf numFmtId="0" fontId="17" fillId="9" borderId="8" xfId="0" applyFont="1" applyFill="1" applyBorder="1" applyAlignment="1">
      <alignment horizontal="center" vertical="center" wrapText="1"/>
    </xf>
    <xf numFmtId="0" fontId="14" fillId="2" borderId="44" xfId="1" applyFont="1" applyBorder="1" applyAlignment="1">
      <alignment horizontal="center" vertical="center"/>
    </xf>
    <xf numFmtId="0" fontId="14" fillId="2" borderId="45" xfId="1" applyFont="1" applyBorder="1" applyAlignment="1">
      <alignment horizontal="center" vertical="center"/>
    </xf>
    <xf numFmtId="0" fontId="14" fillId="2" borderId="43" xfId="1" applyFont="1" applyBorder="1" applyAlignment="1">
      <alignment horizontal="center" vertical="center"/>
    </xf>
    <xf numFmtId="0" fontId="14" fillId="2" borderId="28" xfId="1" applyFont="1" applyBorder="1" applyAlignment="1">
      <alignment horizontal="center" vertical="center"/>
    </xf>
    <xf numFmtId="0" fontId="14" fillId="2" borderId="29" xfId="1" applyFont="1" applyBorder="1" applyAlignment="1">
      <alignment horizontal="center" vertical="center"/>
    </xf>
    <xf numFmtId="0" fontId="14" fillId="2" borderId="30" xfId="1" applyFont="1" applyBorder="1" applyAlignment="1">
      <alignment horizontal="center" vertical="center"/>
    </xf>
    <xf numFmtId="0" fontId="16" fillId="14" borderId="49" xfId="3" applyFont="1" applyFill="1" applyBorder="1" applyAlignment="1">
      <alignment horizontal="center" vertical="center"/>
    </xf>
    <xf numFmtId="0" fontId="16" fillId="14" borderId="50" xfId="3" applyFont="1" applyFill="1" applyBorder="1" applyAlignment="1">
      <alignment horizontal="center" vertical="center"/>
    </xf>
    <xf numFmtId="0" fontId="16" fillId="14" borderId="51" xfId="3" applyFont="1" applyFill="1" applyBorder="1" applyAlignment="1">
      <alignment horizontal="center" vertical="center"/>
    </xf>
  </cellXfs>
  <cellStyles count="4">
    <cellStyle name="Bad" xfId="1" builtinId="27"/>
    <cellStyle name="Calculation" xfId="3" builtinId="22"/>
    <cellStyle name="Input" xfId="2" builtinId="20"/>
    <cellStyle name="Normal" xfId="0" builtinId="0"/>
  </cellStyles>
  <dxfs count="24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/>
      </border>
    </dxf>
  </dxfs>
  <tableStyles count="0" defaultTableStyle="TableStyleMedium2" defaultPivotStyle="PivotStyleLight16"/>
  <colors>
    <mruColors>
      <color rgb="FFFFFF43"/>
      <color rgb="FFFF6D6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0" baseline="0">
                <a:solidFill>
                  <a:sysClr val="windowText" lastClr="000000"/>
                </a:solidFill>
              </a:rPr>
              <a:t>Table-1 Customers with less bed time &amp; less sleep time</a:t>
            </a:r>
          </a:p>
        </c:rich>
      </c:tx>
      <c:layout>
        <c:manualLayout>
          <c:xMode val="edge"/>
          <c:yMode val="edge"/>
          <c:x val="9.1975308641975298E-2"/>
          <c:y val="5.09294626941685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35621387119894E-2"/>
          <c:y val="0.15093307186869018"/>
          <c:w val="0.90897339382964715"/>
          <c:h val="0.740301245766738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'Analysis of sleepDay'!$B$13</c:f>
              <c:strCache>
                <c:ptCount val="1"/>
                <c:pt idx="0">
                  <c:v>Average of TotalHoursAsleep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of sleepDay'!$A$14:$A$22</c:f>
              <c:numCache>
                <c:formatCode>General</c:formatCode>
                <c:ptCount val="9"/>
                <c:pt idx="0">
                  <c:v>1503960366</c:v>
                </c:pt>
                <c:pt idx="1">
                  <c:v>1644430081</c:v>
                </c:pt>
                <c:pt idx="2">
                  <c:v>2320127002</c:v>
                </c:pt>
                <c:pt idx="3">
                  <c:v>4020332650</c:v>
                </c:pt>
                <c:pt idx="4">
                  <c:v>4445114986</c:v>
                </c:pt>
                <c:pt idx="5">
                  <c:v>4558609924</c:v>
                </c:pt>
                <c:pt idx="6">
                  <c:v>6775888955</c:v>
                </c:pt>
                <c:pt idx="7">
                  <c:v>7007744171</c:v>
                </c:pt>
                <c:pt idx="8">
                  <c:v>8053475328</c:v>
                </c:pt>
              </c:numCache>
            </c:numRef>
          </c:cat>
          <c:val>
            <c:numRef>
              <c:f>'Analysis of sleepDay'!$B$14:$B$22</c:f>
              <c:numCache>
                <c:formatCode>General</c:formatCode>
                <c:ptCount val="9"/>
                <c:pt idx="0">
                  <c:v>6.0046666666666644</c:v>
                </c:pt>
                <c:pt idx="1">
                  <c:v>4.9000000000000004</c:v>
                </c:pt>
                <c:pt idx="2">
                  <c:v>1.0166666666666666</c:v>
                </c:pt>
                <c:pt idx="3">
                  <c:v>5.822916666666667</c:v>
                </c:pt>
                <c:pt idx="4">
                  <c:v>6.4196428571428568</c:v>
                </c:pt>
                <c:pt idx="5">
                  <c:v>2.1266666666666665</c:v>
                </c:pt>
                <c:pt idx="6">
                  <c:v>5.8277777777777784</c:v>
                </c:pt>
                <c:pt idx="7">
                  <c:v>1.1416666666666666</c:v>
                </c:pt>
                <c:pt idx="8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0-42D4-B3D1-4C8E34713952}"/>
            </c:ext>
          </c:extLst>
        </c:ser>
        <c:ser>
          <c:idx val="1"/>
          <c:order val="1"/>
          <c:tx>
            <c:strRef>
              <c:f>'Analysis of sleepDay'!$C$13</c:f>
              <c:strCache>
                <c:ptCount val="1"/>
                <c:pt idx="0">
                  <c:v>Average of TotalTimeInBed(Hour)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of sleepDay'!$A$14:$A$22</c:f>
              <c:numCache>
                <c:formatCode>General</c:formatCode>
                <c:ptCount val="9"/>
                <c:pt idx="0">
                  <c:v>1503960366</c:v>
                </c:pt>
                <c:pt idx="1">
                  <c:v>1644430081</c:v>
                </c:pt>
                <c:pt idx="2">
                  <c:v>2320127002</c:v>
                </c:pt>
                <c:pt idx="3">
                  <c:v>4020332650</c:v>
                </c:pt>
                <c:pt idx="4">
                  <c:v>4445114986</c:v>
                </c:pt>
                <c:pt idx="5">
                  <c:v>4558609924</c:v>
                </c:pt>
                <c:pt idx="6">
                  <c:v>6775888955</c:v>
                </c:pt>
                <c:pt idx="7">
                  <c:v>7007744171</c:v>
                </c:pt>
                <c:pt idx="8">
                  <c:v>8053475328</c:v>
                </c:pt>
              </c:numCache>
            </c:numRef>
          </c:cat>
          <c:val>
            <c:numRef>
              <c:f>'Analysis of sleepDay'!$C$14:$C$22</c:f>
              <c:numCache>
                <c:formatCode>General</c:formatCode>
                <c:ptCount val="9"/>
                <c:pt idx="0">
                  <c:v>6.3866666666666667</c:v>
                </c:pt>
                <c:pt idx="1">
                  <c:v>5.7666666666666666</c:v>
                </c:pt>
                <c:pt idx="2">
                  <c:v>1.1499999999999999</c:v>
                </c:pt>
                <c:pt idx="3">
                  <c:v>6.3291666666666666</c:v>
                </c:pt>
                <c:pt idx="4">
                  <c:v>6.9470238095238104</c:v>
                </c:pt>
                <c:pt idx="5">
                  <c:v>2.3333333333333335</c:v>
                </c:pt>
                <c:pt idx="6">
                  <c:v>6.1499999999999995</c:v>
                </c:pt>
                <c:pt idx="7">
                  <c:v>1.1916666666666667</c:v>
                </c:pt>
                <c:pt idx="8">
                  <c:v>5.0277777777777777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0-42D4-B3D1-4C8E347139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8175359"/>
        <c:axId val="996873327"/>
      </c:barChart>
      <c:catAx>
        <c:axId val="53817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/>
                    </a:solidFill>
                  </a:rPr>
                  <a:t>CUSTOMER ID</a:t>
                </a:r>
              </a:p>
            </c:rich>
          </c:tx>
          <c:layout>
            <c:manualLayout>
              <c:xMode val="edge"/>
              <c:yMode val="edge"/>
              <c:x val="0.49545226420340871"/>
              <c:y val="0.93502924433911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73327"/>
        <c:crosses val="autoZero"/>
        <c:auto val="1"/>
        <c:lblAlgn val="ctr"/>
        <c:lblOffset val="100"/>
        <c:noMultiLvlLbl val="0"/>
      </c:catAx>
      <c:valAx>
        <c:axId val="996873327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kern="1200" baseline="0">
                    <a:solidFill>
                      <a:sysClr val="windowText" lastClr="000000"/>
                    </a:solidFill>
                  </a:rPr>
                  <a:t>Average time in hours</a:t>
                </a:r>
              </a:p>
            </c:rich>
          </c:tx>
          <c:layout>
            <c:manualLayout>
              <c:xMode val="edge"/>
              <c:yMode val="edge"/>
              <c:x val="1.8532873959230547E-2"/>
              <c:y val="0.3569188878128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7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201762893333421"/>
          <c:y val="3.1038900886052344E-2"/>
          <c:w val="0.25220350363181349"/>
          <c:h val="7.8622658798666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300" b="1">
                <a:solidFill>
                  <a:sysClr val="windowText" lastClr="000000"/>
                </a:solidFill>
              </a:rPr>
              <a:t>Table-1</a:t>
            </a:r>
          </a:p>
          <a:p>
            <a:pPr>
              <a:defRPr/>
            </a:pPr>
            <a:r>
              <a:rPr lang="en-IN" sz="1300" b="1">
                <a:solidFill>
                  <a:sysClr val="windowText" lastClr="000000"/>
                </a:solidFill>
              </a:rPr>
              <a:t>Customers</a:t>
            </a:r>
            <a:r>
              <a:rPr lang="en-IN" sz="1300" b="1" baseline="0">
                <a:solidFill>
                  <a:sysClr val="windowText" lastClr="000000"/>
                </a:solidFill>
              </a:rPr>
              <a:t> with normal bed time &amp; less sleep time</a:t>
            </a:r>
            <a:endParaRPr lang="en-IN" sz="13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2.4937595774824354E-2"/>
          <c:y val="2.3538777909995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853619442607868E-2"/>
          <c:y val="0.27761628754738993"/>
          <c:w val="0.87359082500183649"/>
          <c:h val="0.581627661125692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'Analysis of sleepDay'!$B$2</c:f>
              <c:strCache>
                <c:ptCount val="1"/>
                <c:pt idx="0">
                  <c:v>Average of TotalHoursAsleep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of sleepDay'!$A$3:$A$5</c:f>
              <c:numCache>
                <c:formatCode>General</c:formatCode>
                <c:ptCount val="3"/>
                <c:pt idx="0">
                  <c:v>1927972279</c:v>
                </c:pt>
                <c:pt idx="1">
                  <c:v>3977333714</c:v>
                </c:pt>
                <c:pt idx="2">
                  <c:v>4388161847</c:v>
                </c:pt>
              </c:numCache>
            </c:numRef>
          </c:cat>
          <c:val>
            <c:numRef>
              <c:f>'Analysis of sleepDay'!$B$3:$B$5</c:f>
              <c:numCache>
                <c:formatCode>General</c:formatCode>
                <c:ptCount val="3"/>
                <c:pt idx="0">
                  <c:v>6.95</c:v>
                </c:pt>
                <c:pt idx="1">
                  <c:v>4.8940476190476181</c:v>
                </c:pt>
                <c:pt idx="2">
                  <c:v>6.71875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2-40CA-AD04-443586D54959}"/>
            </c:ext>
          </c:extLst>
        </c:ser>
        <c:ser>
          <c:idx val="1"/>
          <c:order val="1"/>
          <c:tx>
            <c:strRef>
              <c:f>'Analysis of sleepDay'!$C$2</c:f>
              <c:strCache>
                <c:ptCount val="1"/>
                <c:pt idx="0">
                  <c:v>Average of TotalTimeInBed(Hour)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of sleepDay'!$A$3:$A$5</c:f>
              <c:numCache>
                <c:formatCode>General</c:formatCode>
                <c:ptCount val="3"/>
                <c:pt idx="0">
                  <c:v>1927972279</c:v>
                </c:pt>
                <c:pt idx="1">
                  <c:v>3977333714</c:v>
                </c:pt>
                <c:pt idx="2">
                  <c:v>4388161847</c:v>
                </c:pt>
              </c:numCache>
            </c:numRef>
          </c:cat>
          <c:val>
            <c:numRef>
              <c:f>'Analysis of sleepDay'!$C$3:$C$5</c:f>
              <c:numCache>
                <c:formatCode>General</c:formatCode>
                <c:ptCount val="3"/>
                <c:pt idx="0">
                  <c:v>7.2966666666666669</c:v>
                </c:pt>
                <c:pt idx="1">
                  <c:v>7.6857142857142859</c:v>
                </c:pt>
                <c:pt idx="2">
                  <c:v>7.1034722222222237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2-40CA-AD04-443586D549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921327"/>
        <c:axId val="658823247"/>
      </c:barChart>
      <c:catAx>
        <c:axId val="36921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ysClr val="windowText" lastClr="000000"/>
                    </a:solidFill>
                  </a:rPr>
                  <a:t>CUSTOMER</a:t>
                </a:r>
                <a:r>
                  <a:rPr lang="en-IN" b="1" baseline="0">
                    <a:solidFill>
                      <a:sysClr val="windowText" lastClr="000000"/>
                    </a:solidFill>
                  </a:rPr>
                  <a:t> ID</a:t>
                </a:r>
                <a:endParaRPr lang="en-IN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285598365089867"/>
              <c:y val="0.92353281455292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823247"/>
        <c:crosses val="autoZero"/>
        <c:auto val="1"/>
        <c:lblAlgn val="ctr"/>
        <c:lblOffset val="100"/>
        <c:noMultiLvlLbl val="0"/>
      </c:catAx>
      <c:valAx>
        <c:axId val="65882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300" b="1">
                    <a:solidFill>
                      <a:sysClr val="windowText" lastClr="000000"/>
                    </a:solidFill>
                  </a:rPr>
                  <a:t>Average time</a:t>
                </a:r>
                <a:r>
                  <a:rPr lang="en-IN" sz="1300" b="1" baseline="0">
                    <a:solidFill>
                      <a:sysClr val="windowText" lastClr="000000"/>
                    </a:solidFill>
                  </a:rPr>
                  <a:t> in hours</a:t>
                </a:r>
                <a:endParaRPr lang="en-IN" sz="13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8925854688011327E-2"/>
              <c:y val="0.3022422021397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928519431254295"/>
          <c:y val="2.5008538645447748E-2"/>
          <c:w val="0.30890818991137559"/>
          <c:h val="0.101114177843830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ysClr val="windowText" lastClr="000000"/>
                </a:solidFill>
              </a:rPr>
              <a:t>Table-2</a:t>
            </a:r>
          </a:p>
          <a:p>
            <a:pPr>
              <a:defRPr/>
            </a:pPr>
            <a:r>
              <a:rPr lang="en-IN" sz="1400" b="1" i="0" u="none" strike="noStrike" kern="1200" spc="0" baseline="0">
                <a:solidFill>
                  <a:sysClr val="windowText" lastClr="000000"/>
                </a:solidFill>
              </a:rPr>
              <a:t>Customers with Excess bed time &amp; more sleep time</a:t>
            </a:r>
          </a:p>
        </c:rich>
      </c:tx>
      <c:layout>
        <c:manualLayout>
          <c:xMode val="edge"/>
          <c:yMode val="edge"/>
          <c:x val="2.6490556456824806E-2"/>
          <c:y val="3.2362459546925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8990226724172"/>
          <c:y val="0.32741861959811658"/>
          <c:w val="0.84260013980664461"/>
          <c:h val="0.55246880547698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'Analysis of sleepDay'!$B$8</c:f>
              <c:strCache>
                <c:ptCount val="1"/>
                <c:pt idx="0">
                  <c:v>Average of TotalHoursAsleep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of sleepDay'!$A$9:$A$10</c:f>
              <c:numCache>
                <c:formatCode>General</c:formatCode>
                <c:ptCount val="2"/>
                <c:pt idx="0">
                  <c:v>1844505072</c:v>
                </c:pt>
                <c:pt idx="1">
                  <c:v>2026352035</c:v>
                </c:pt>
              </c:numCache>
            </c:numRef>
          </c:cat>
          <c:val>
            <c:numRef>
              <c:f>'Analysis of sleepDay'!$B$9:$B$10</c:f>
              <c:numCache>
                <c:formatCode>General</c:formatCode>
                <c:ptCount val="2"/>
                <c:pt idx="0">
                  <c:v>10.866666666666667</c:v>
                </c:pt>
                <c:pt idx="1">
                  <c:v>8.4363095238095251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4-4DBB-B674-BEEE85D3C184}"/>
            </c:ext>
          </c:extLst>
        </c:ser>
        <c:ser>
          <c:idx val="1"/>
          <c:order val="1"/>
          <c:tx>
            <c:strRef>
              <c:f>'Analysis of sleepDay'!$C$8</c:f>
              <c:strCache>
                <c:ptCount val="1"/>
                <c:pt idx="0">
                  <c:v>Average of TotalTimeInBed(Hour)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of sleepDay'!$A$9:$A$10</c:f>
              <c:numCache>
                <c:formatCode>General</c:formatCode>
                <c:ptCount val="2"/>
                <c:pt idx="0">
                  <c:v>1844505072</c:v>
                </c:pt>
                <c:pt idx="1">
                  <c:v>2026352035</c:v>
                </c:pt>
              </c:numCache>
            </c:numRef>
          </c:cat>
          <c:val>
            <c:numRef>
              <c:f>'Analysis of sleepDay'!$C$9:$C$10</c:f>
              <c:numCache>
                <c:formatCode>General</c:formatCode>
                <c:ptCount val="2"/>
                <c:pt idx="0">
                  <c:v>16.016666666666666</c:v>
                </c:pt>
                <c:pt idx="1">
                  <c:v>8.9607142857142872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4-4DBB-B674-BEEE85D3C1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3582975"/>
        <c:axId val="996878783"/>
      </c:barChart>
      <c:catAx>
        <c:axId val="65358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/>
                    </a:solidFill>
                  </a:rPr>
                  <a:t>CUSTOMER ID</a:t>
                </a:r>
              </a:p>
            </c:rich>
          </c:tx>
          <c:layout>
            <c:manualLayout>
              <c:xMode val="edge"/>
              <c:yMode val="edge"/>
              <c:x val="0.46799532439098379"/>
              <c:y val="0.91296282139489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78783"/>
        <c:crosses val="autoZero"/>
        <c:auto val="1"/>
        <c:lblAlgn val="ctr"/>
        <c:lblOffset val="100"/>
        <c:noMultiLvlLbl val="0"/>
      </c:catAx>
      <c:valAx>
        <c:axId val="9968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300" b="1" i="0" u="none" strike="noStrike" kern="1200" baseline="0">
                    <a:solidFill>
                      <a:sysClr val="windowText" lastClr="000000"/>
                    </a:solidFill>
                  </a:rPr>
                  <a:t>Average time in hours</a:t>
                </a:r>
              </a:p>
            </c:rich>
          </c:tx>
          <c:layout>
            <c:manualLayout>
              <c:xMode val="edge"/>
              <c:yMode val="edge"/>
              <c:x val="3.210854139463723E-2"/>
              <c:y val="0.38098117994150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8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526176540766625"/>
          <c:y val="3.2686084142394822E-2"/>
          <c:w val="0.30232834364955713"/>
          <c:h val="0.154171586156908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1</xdr:row>
      <xdr:rowOff>15240</xdr:rowOff>
    </xdr:from>
    <xdr:to>
      <xdr:col>18</xdr:col>
      <xdr:colOff>182880</xdr:colOff>
      <xdr:row>24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F6D629-D70A-4EF5-990A-21022998E392}"/>
            </a:ext>
          </a:extLst>
        </xdr:cNvPr>
        <xdr:cNvSpPr txBox="1"/>
      </xdr:nvSpPr>
      <xdr:spPr>
        <a:xfrm>
          <a:off x="4792980" y="243840"/>
          <a:ext cx="9197340" cy="43434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Based on</a:t>
          </a:r>
          <a:r>
            <a:rPr lang="en-IN" sz="14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the</a:t>
          </a:r>
          <a:r>
            <a:rPr lang="en-IN" sz="14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given criteria for scenario-3</a:t>
          </a:r>
          <a:r>
            <a:rPr lang="en-IN" sz="14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(Q3) </a:t>
          </a:r>
        </a:p>
        <a:p>
          <a:r>
            <a:rPr lang="en-IN" sz="14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Minimum bed time required for No sleep deprivation is not given so, I considered the minimum sleepping time of 7-hours as minimum required bed time,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1.First</a:t>
          </a:r>
          <a:r>
            <a:rPr lang="en-IN" sz="14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  <a:endParaRPr lang="en-IN" sz="1400" b="1" baseline="0">
            <a:solidFill>
              <a:schemeClr val="accent2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BT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&gt;7hours, &amp; 7&lt;ST&lt;9 in hours=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I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 sleep deprivation</a:t>
          </a:r>
          <a:r>
            <a:rPr lang="en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en-IN" sz="14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According to the question, "</a:t>
          </a:r>
          <a:r>
            <a:rPr lang="en-IN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First criteria</a:t>
          </a:r>
          <a:r>
            <a:rPr lang="en-IN" sz="14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" is not required to identify the customer having no sleep deprivation</a:t>
          </a:r>
          <a:endParaRPr lang="en-IN" sz="1400">
            <a:solidFill>
              <a:srgbClr val="00B05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2.Second</a:t>
          </a:r>
          <a:r>
            <a:rPr lang="en-IN" sz="14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criteria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BT&gt;7hours, &amp; ST&lt;7 in hours="</a:t>
          </a:r>
          <a:r>
            <a:rPr lang="en-IN" sz="14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Sleep deprivation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1" baseline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3.Third</a:t>
          </a:r>
          <a:r>
            <a:rPr lang="en-IN" sz="14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BT&gt;7hours, &amp; 8&lt;ST or 9&lt;ST in hours="</a:t>
          </a:r>
          <a:r>
            <a:rPr lang="en-IN" sz="14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Sleep deprivation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en-IN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(Matghematically we can merged these two condition 8&lt;ST or 9&lt;ST, because of "OR" condition customers having 9&lt;ST automatically falls under the condition, customer having 8&lt;ST, so fruthur updated criteria will be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BT&gt;7hours, &amp; 8&lt;ST in hours="</a:t>
          </a:r>
          <a:r>
            <a:rPr lang="en-IN" sz="14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Sleep deprivation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>
            <a:effectLst/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4.Fourth</a:t>
          </a:r>
          <a:r>
            <a:rPr lang="en-IN" sz="14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  <a:endParaRPr lang="en-IN" sz="1400">
            <a:solidFill>
              <a:schemeClr val="accent2"/>
            </a:solidFill>
            <a:effectLst/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BT&lt;7hours, &amp; ST&lt;7 in hours="</a:t>
          </a:r>
          <a:r>
            <a:rPr lang="en-IN" sz="14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Sleep deprivation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IN" sz="14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Where,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BT=Average time (hour) in Bed &amp; ST= Average sleeping time (hours)</a:t>
          </a:r>
          <a:endParaRPr lang="en-IN" sz="14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20</xdr:row>
      <xdr:rowOff>41910</xdr:rowOff>
    </xdr:from>
    <xdr:to>
      <xdr:col>19</xdr:col>
      <xdr:colOff>434340</xdr:colOff>
      <xdr:row>44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D36937-C727-EA76-8C08-856AAA6D4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198120</xdr:colOff>
      <xdr:row>0</xdr:row>
      <xdr:rowOff>72390</xdr:rowOff>
    </xdr:from>
    <xdr:to>
      <xdr:col>13</xdr:col>
      <xdr:colOff>327660</xdr:colOff>
      <xdr:row>18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7688E1-B23C-71BE-1E0E-1E2D4C7A2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571500</xdr:colOff>
      <xdr:row>0</xdr:row>
      <xdr:rowOff>87630</xdr:rowOff>
    </xdr:from>
    <xdr:to>
      <xdr:col>23</xdr:col>
      <xdr:colOff>541020</xdr:colOff>
      <xdr:row>18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8A66D3-2A5B-4310-E5E7-C91119133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20</xdr:row>
      <xdr:rowOff>137160</xdr:rowOff>
    </xdr:from>
    <xdr:to>
      <xdr:col>17</xdr:col>
      <xdr:colOff>106680</xdr:colOff>
      <xdr:row>23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0CDFDE-D9A7-4083-BB03-207B872801F1}"/>
            </a:ext>
          </a:extLst>
        </xdr:cNvPr>
        <xdr:cNvSpPr txBox="1"/>
      </xdr:nvSpPr>
      <xdr:spPr>
        <a:xfrm>
          <a:off x="5074920" y="4137660"/>
          <a:ext cx="8915400" cy="5943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visualization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pivot chart inserted in sheet "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Analysis of sleepDay</a:t>
          </a:r>
          <a:endParaRPr lang="en-IN" sz="1400" b="1" baseline="0">
            <a:solidFill>
              <a:srgbClr val="00206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Description please refer to sheet " 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Description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endParaRPr lang="en-IN" sz="1400" b="1">
            <a:solidFill>
              <a:srgbClr val="00206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236220</xdr:colOff>
      <xdr:row>1</xdr:row>
      <xdr:rowOff>53340</xdr:rowOff>
    </xdr:from>
    <xdr:to>
      <xdr:col>22</xdr:col>
      <xdr:colOff>243840</xdr:colOff>
      <xdr:row>18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D221801-4B56-4EE4-91AF-D89E11822182}"/>
            </a:ext>
          </a:extLst>
        </xdr:cNvPr>
        <xdr:cNvSpPr txBox="1"/>
      </xdr:nvSpPr>
      <xdr:spPr>
        <a:xfrm>
          <a:off x="4792980" y="289560"/>
          <a:ext cx="12382500" cy="33223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Based on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the</a:t>
          </a:r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given criteria for scenario-3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(Q3) </a:t>
          </a:r>
        </a:p>
        <a:p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Minimum bed time required for No sleep deprivation is not given so, I considered the minimum sleepping time of 7-hours as minimum required bed time,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1.First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  <a:endParaRPr lang="en-IN" sz="1300" b="1" baseline="0">
            <a:solidFill>
              <a:schemeClr val="accent2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BT</a:t>
          </a: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&gt;7hours, &amp; 7&lt;ST&lt;9 in hours=</a:t>
          </a:r>
          <a:r>
            <a:rPr lang="en-IN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 sleep deprivation</a:t>
          </a:r>
          <a:r>
            <a:rPr lang="en-IN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en-IN" sz="13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According to the question, "</a:t>
          </a: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First criteria</a:t>
          </a:r>
          <a:r>
            <a:rPr lang="en-IN" sz="13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" is not required to identify the customer having no sleep deprivation</a:t>
          </a:r>
          <a:endParaRPr lang="en-IN" sz="1300">
            <a:solidFill>
              <a:srgbClr val="00B05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2.Second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criteria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BT&gt;7hours, &amp; ST&lt;7 in hours="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Sleep deprivation</a:t>
          </a: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 baseline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3.Third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BT&gt;7hours, &amp; 8&lt;ST or 9&lt;ST in hours="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Sleep deprivation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en-IN" sz="13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(Matghematically we can merged these two condition 8&lt;ST or 9&lt;ST, because of "OR" condition customers having 9&lt;ST automatically falls under the condition, customer having 8&lt;ST, so fruthur updated criteria will be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BT&gt;7hours, &amp; 8&lt;ST in hours="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Sleep deprivation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>
            <a:effectLst/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4.Fourth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  <a:endParaRPr lang="en-IN" sz="1300">
            <a:solidFill>
              <a:schemeClr val="accent2"/>
            </a:solidFill>
            <a:effectLst/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BT&lt;7hours, &amp; ST&lt;7 in hours="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Sleep deprivation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Where,</a:t>
          </a: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BT=Average time (hour) in Bed &amp; ST= Average sleeping time (hours)</a:t>
          </a: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13</xdr:row>
      <xdr:rowOff>167640</xdr:rowOff>
    </xdr:from>
    <xdr:to>
      <xdr:col>1</xdr:col>
      <xdr:colOff>7840980</xdr:colOff>
      <xdr:row>17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82E1A0-6397-4813-816A-9B31BB544960}"/>
            </a:ext>
          </a:extLst>
        </xdr:cNvPr>
        <xdr:cNvSpPr txBox="1"/>
      </xdr:nvSpPr>
      <xdr:spPr>
        <a:xfrm>
          <a:off x="1173480" y="3893820"/>
          <a:ext cx="7322820" cy="6172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Steps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4,5 and 6, I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calculated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by using pivot table also "</a:t>
          </a:r>
          <a:r>
            <a:rPr lang="en-IN" sz="1400" b="1">
              <a:solidFill>
                <a:srgbClr val="FF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Refer to sheet Pivot table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but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for practiceing I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calculated it by using formula and function as well</a:t>
          </a:r>
          <a:endParaRPr lang="en-IN" sz="1400" b="1">
            <a:solidFill>
              <a:sysClr val="windowText" lastClr="000000"/>
            </a:solidFill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om" refreshedDate="45344.471885648149" createdVersion="8" refreshedVersion="8" minRefreshableVersion="3" recordCount="413" xr:uid="{BFF9BB0E-DA77-4297-9D53-AEF9D037A79F}">
  <cacheSource type="worksheet">
    <worksheetSource ref="A1:G414" sheet="sleepDay_merged"/>
  </cacheSource>
  <cacheFields count="7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0">
      <sharedItems/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HoursAsleep" numFmtId="0">
      <sharedItems containsSemiMixedTypes="0" containsString="0" containsNumber="1" minValue="0.96666666666666667" maxValue="13.266666666666667"/>
    </cacheField>
    <cacheField name="TotalTimeInBed(Minutes)" numFmtId="0">
      <sharedItems containsSemiMixedTypes="0" containsString="0" containsNumber="1" containsInteger="1" minValue="61" maxValue="961"/>
    </cacheField>
    <cacheField name="TotalTimeInBed(Hour)" numFmtId="0">
      <sharedItems containsSemiMixedTypes="0" containsString="0" containsNumber="1" minValue="1.0166666666666666" maxValue="16.01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s v="4/12/2016 12:00:00 AM"/>
    <n v="1"/>
    <n v="327"/>
    <n v="5.45"/>
    <n v="346"/>
    <n v="5.7666666666666666"/>
  </r>
  <r>
    <x v="0"/>
    <s v="4/13/2016 12:00:00 AM"/>
    <n v="2"/>
    <n v="384"/>
    <n v="6.4"/>
    <n v="407"/>
    <n v="6.7833333333333332"/>
  </r>
  <r>
    <x v="0"/>
    <s v="4/15/2016 12:00:00 AM"/>
    <n v="1"/>
    <n v="412"/>
    <n v="6.8666666666666663"/>
    <n v="442"/>
    <n v="7.3666666666666663"/>
  </r>
  <r>
    <x v="0"/>
    <s v="4/16/2016 12:00:00 AM"/>
    <n v="2"/>
    <n v="340"/>
    <n v="5.666666666666667"/>
    <n v="367"/>
    <n v="6.1166666666666663"/>
  </r>
  <r>
    <x v="0"/>
    <s v="4/17/2016 12:00:00 AM"/>
    <n v="1"/>
    <n v="700"/>
    <n v="11.666666666666666"/>
    <n v="712"/>
    <n v="11.866666666666667"/>
  </r>
  <r>
    <x v="0"/>
    <s v="4/19/2016 12:00:00 AM"/>
    <n v="1"/>
    <n v="304"/>
    <n v="5.0666666666666664"/>
    <n v="320"/>
    <n v="5.333333333333333"/>
  </r>
  <r>
    <x v="0"/>
    <s v="4/20/2016 12:00:00 AM"/>
    <n v="1"/>
    <n v="360"/>
    <n v="6"/>
    <n v="377"/>
    <n v="6.2833333333333332"/>
  </r>
  <r>
    <x v="0"/>
    <s v="4/21/2016 12:00:00 AM"/>
    <n v="1"/>
    <n v="325"/>
    <n v="5.416666666666667"/>
    <n v="364"/>
    <n v="6.0666666666666664"/>
  </r>
  <r>
    <x v="0"/>
    <s v="4/23/2016 12:00:00 AM"/>
    <n v="1"/>
    <n v="361"/>
    <n v="6.0166666666666666"/>
    <n v="384"/>
    <n v="6.4"/>
  </r>
  <r>
    <x v="0"/>
    <s v="4/24/2016 12:00:00 AM"/>
    <n v="1"/>
    <n v="430"/>
    <n v="7.166666666666667"/>
    <n v="449"/>
    <n v="7.4833333333333334"/>
  </r>
  <r>
    <x v="0"/>
    <s v="4/25/2016 12:00:00 AM"/>
    <n v="1"/>
    <n v="277"/>
    <n v="4.6166666666666663"/>
    <n v="323"/>
    <n v="5.3833333333333337"/>
  </r>
  <r>
    <x v="0"/>
    <s v="4/26/2016 12:00:00 AM"/>
    <n v="1"/>
    <n v="245"/>
    <n v="4.083333333333333"/>
    <n v="274"/>
    <n v="4.5666666666666664"/>
  </r>
  <r>
    <x v="0"/>
    <s v="4/28/2016 12:00:00 AM"/>
    <n v="1"/>
    <n v="366"/>
    <n v="6.1"/>
    <n v="393"/>
    <n v="6.55"/>
  </r>
  <r>
    <x v="0"/>
    <s v="4/29/2016 12:00:00 AM"/>
    <n v="1"/>
    <n v="341"/>
    <n v="5.6833333333333336"/>
    <n v="354"/>
    <n v="5.9"/>
  </r>
  <r>
    <x v="0"/>
    <s v="4/30/2016 12:00:00 AM"/>
    <n v="1"/>
    <n v="404"/>
    <n v="6.7333333333333334"/>
    <n v="425"/>
    <n v="7.083333333333333"/>
  </r>
  <r>
    <x v="0"/>
    <s v="5/1/2016 12:00:00 AM"/>
    <n v="1"/>
    <n v="369"/>
    <n v="6.15"/>
    <n v="396"/>
    <n v="6.6"/>
  </r>
  <r>
    <x v="0"/>
    <s v="5/2/2016 12:00:00 AM"/>
    <n v="1"/>
    <n v="277"/>
    <n v="4.6166666666666663"/>
    <n v="309"/>
    <n v="5.15"/>
  </r>
  <r>
    <x v="0"/>
    <s v="5/3/2016 12:00:00 AM"/>
    <n v="1"/>
    <n v="273"/>
    <n v="4.55"/>
    <n v="296"/>
    <n v="4.9333333333333336"/>
  </r>
  <r>
    <x v="0"/>
    <s v="5/5/2016 12:00:00 AM"/>
    <n v="1"/>
    <n v="247"/>
    <n v="4.1166666666666663"/>
    <n v="264"/>
    <n v="4.4000000000000004"/>
  </r>
  <r>
    <x v="0"/>
    <s v="5/6/2016 12:00:00 AM"/>
    <n v="1"/>
    <n v="334"/>
    <n v="5.5666666666666664"/>
    <n v="367"/>
    <n v="6.1166666666666663"/>
  </r>
  <r>
    <x v="0"/>
    <s v="5/7/2016 12:00:00 AM"/>
    <n v="1"/>
    <n v="331"/>
    <n v="5.5166666666666666"/>
    <n v="349"/>
    <n v="5.8166666666666664"/>
  </r>
  <r>
    <x v="0"/>
    <s v="5/8/2016 12:00:00 AM"/>
    <n v="1"/>
    <n v="594"/>
    <n v="9.9"/>
    <n v="611"/>
    <n v="10.183333333333334"/>
  </r>
  <r>
    <x v="0"/>
    <s v="5/9/2016 12:00:00 AM"/>
    <n v="1"/>
    <n v="338"/>
    <n v="5.6333333333333337"/>
    <n v="342"/>
    <n v="5.7"/>
  </r>
  <r>
    <x v="0"/>
    <s v="5/10/2016 12:00:00 AM"/>
    <n v="1"/>
    <n v="383"/>
    <n v="6.3833333333333337"/>
    <n v="403"/>
    <n v="6.7166666666666668"/>
  </r>
  <r>
    <x v="0"/>
    <s v="5/11/2016 12:00:00 AM"/>
    <n v="1"/>
    <n v="285"/>
    <n v="4.75"/>
    <n v="306"/>
    <n v="5.0999999999999996"/>
  </r>
  <r>
    <x v="1"/>
    <s v="4/29/2016 12:00:00 AM"/>
    <n v="1"/>
    <n v="119"/>
    <n v="1.9833333333333334"/>
    <n v="127"/>
    <n v="2.1166666666666667"/>
  </r>
  <r>
    <x v="1"/>
    <s v="4/30/2016 12:00:00 AM"/>
    <n v="1"/>
    <n v="124"/>
    <n v="2.0666666666666669"/>
    <n v="142"/>
    <n v="2.3666666666666667"/>
  </r>
  <r>
    <x v="1"/>
    <s v="5/2/2016 12:00:00 AM"/>
    <n v="1"/>
    <n v="796"/>
    <n v="13.266666666666667"/>
    <n v="961"/>
    <n v="16.016666666666666"/>
  </r>
  <r>
    <x v="1"/>
    <s v="5/8/2016 12:00:00 AM"/>
    <n v="1"/>
    <n v="137"/>
    <n v="2.2833333333333332"/>
    <n v="154"/>
    <n v="2.5666666666666669"/>
  </r>
  <r>
    <x v="2"/>
    <s v="4/15/2016 12:00:00 AM"/>
    <n v="1"/>
    <n v="644"/>
    <n v="10.733333333333333"/>
    <n v="961"/>
    <n v="16.016666666666666"/>
  </r>
  <r>
    <x v="2"/>
    <s v="4/30/2016 12:00:00 AM"/>
    <n v="1"/>
    <n v="722"/>
    <n v="12.033333333333333"/>
    <n v="961"/>
    <n v="16.016666666666666"/>
  </r>
  <r>
    <x v="2"/>
    <s v="5/1/2016 12:00:00 AM"/>
    <n v="1"/>
    <n v="590"/>
    <n v="9.8333333333333339"/>
    <n v="961"/>
    <n v="16.016666666666666"/>
  </r>
  <r>
    <x v="3"/>
    <s v="4/12/2016 12:00:00 AM"/>
    <n v="3"/>
    <n v="750"/>
    <n v="12.5"/>
    <n v="775"/>
    <n v="12.916666666666666"/>
  </r>
  <r>
    <x v="3"/>
    <s v="4/13/2016 12:00:00 AM"/>
    <n v="1"/>
    <n v="398"/>
    <n v="6.6333333333333337"/>
    <n v="422"/>
    <n v="7.0333333333333332"/>
  </r>
  <r>
    <x v="3"/>
    <s v="4/15/2016 12:00:00 AM"/>
    <n v="2"/>
    <n v="475"/>
    <n v="7.916666666666667"/>
    <n v="499"/>
    <n v="8.3166666666666664"/>
  </r>
  <r>
    <x v="3"/>
    <s v="4/26/2016 12:00:00 AM"/>
    <n v="1"/>
    <n v="296"/>
    <n v="4.9333333333333336"/>
    <n v="315"/>
    <n v="5.25"/>
  </r>
  <r>
    <x v="3"/>
    <s v="4/28/2016 12:00:00 AM"/>
    <n v="1"/>
    <n v="166"/>
    <n v="2.7666666666666666"/>
    <n v="178"/>
    <n v="2.9666666666666668"/>
  </r>
  <r>
    <x v="4"/>
    <s v="4/12/2016 12:00:00 AM"/>
    <n v="1"/>
    <n v="503"/>
    <n v="8.3833333333333329"/>
    <n v="546"/>
    <n v="9.1"/>
  </r>
  <r>
    <x v="4"/>
    <s v="4/13/2016 12:00:00 AM"/>
    <n v="1"/>
    <n v="531"/>
    <n v="8.85"/>
    <n v="565"/>
    <n v="9.4166666666666661"/>
  </r>
  <r>
    <x v="4"/>
    <s v="4/14/2016 12:00:00 AM"/>
    <n v="1"/>
    <n v="545"/>
    <n v="9.0833333333333339"/>
    <n v="568"/>
    <n v="9.4666666666666668"/>
  </r>
  <r>
    <x v="4"/>
    <s v="4/15/2016 12:00:00 AM"/>
    <n v="1"/>
    <n v="523"/>
    <n v="8.7166666666666668"/>
    <n v="573"/>
    <n v="9.5500000000000007"/>
  </r>
  <r>
    <x v="4"/>
    <s v="4/16/2016 12:00:00 AM"/>
    <n v="1"/>
    <n v="524"/>
    <n v="8.7333333333333325"/>
    <n v="567"/>
    <n v="9.4499999999999993"/>
  </r>
  <r>
    <x v="4"/>
    <s v="4/17/2016 12:00:00 AM"/>
    <n v="1"/>
    <n v="437"/>
    <n v="7.2833333333333332"/>
    <n v="498"/>
    <n v="8.3000000000000007"/>
  </r>
  <r>
    <x v="4"/>
    <s v="4/19/2016 12:00:00 AM"/>
    <n v="1"/>
    <n v="498"/>
    <n v="8.3000000000000007"/>
    <n v="540"/>
    <n v="9"/>
  </r>
  <r>
    <x v="4"/>
    <s v="4/20/2016 12:00:00 AM"/>
    <n v="1"/>
    <n v="461"/>
    <n v="7.6833333333333336"/>
    <n v="510"/>
    <n v="8.5"/>
  </r>
  <r>
    <x v="4"/>
    <s v="4/21/2016 12:00:00 AM"/>
    <n v="1"/>
    <n v="477"/>
    <n v="7.95"/>
    <n v="514"/>
    <n v="8.5666666666666664"/>
  </r>
  <r>
    <x v="4"/>
    <s v="4/22/2016 12:00:00 AM"/>
    <n v="1"/>
    <n v="520"/>
    <n v="8.6666666666666661"/>
    <n v="545"/>
    <n v="9.0833333333333339"/>
  </r>
  <r>
    <x v="4"/>
    <s v="4/23/2016 12:00:00 AM"/>
    <n v="1"/>
    <n v="522"/>
    <n v="8.6999999999999993"/>
    <n v="554"/>
    <n v="9.2333333333333325"/>
  </r>
  <r>
    <x v="4"/>
    <s v="4/24/2016 12:00:00 AM"/>
    <n v="1"/>
    <n v="555"/>
    <n v="9.25"/>
    <n v="591"/>
    <n v="9.85"/>
  </r>
  <r>
    <x v="4"/>
    <s v="4/25/2016 12:00:00 AM"/>
    <n v="1"/>
    <n v="506"/>
    <n v="8.4333333333333336"/>
    <n v="531"/>
    <n v="8.85"/>
  </r>
  <r>
    <x v="4"/>
    <s v="4/27/2016 12:00:00 AM"/>
    <n v="1"/>
    <n v="508"/>
    <n v="8.4666666666666668"/>
    <n v="545"/>
    <n v="9.0833333333333339"/>
  </r>
  <r>
    <x v="4"/>
    <s v="4/28/2016 12:00:00 AM"/>
    <n v="1"/>
    <n v="513"/>
    <n v="8.5500000000000007"/>
    <n v="545"/>
    <n v="9.0833333333333339"/>
  </r>
  <r>
    <x v="4"/>
    <s v="4/29/2016 12:00:00 AM"/>
    <n v="1"/>
    <n v="490"/>
    <n v="8.1666666666666661"/>
    <n v="510"/>
    <n v="8.5"/>
  </r>
  <r>
    <x v="4"/>
    <s v="4/30/2016 12:00:00 AM"/>
    <n v="1"/>
    <n v="573"/>
    <n v="9.5500000000000007"/>
    <n v="607"/>
    <n v="10.116666666666667"/>
  </r>
  <r>
    <x v="4"/>
    <s v="5/1/2016 12:00:00 AM"/>
    <n v="1"/>
    <n v="527"/>
    <n v="8.7833333333333332"/>
    <n v="546"/>
    <n v="9.1"/>
  </r>
  <r>
    <x v="4"/>
    <s v="5/2/2016 12:00:00 AM"/>
    <n v="1"/>
    <n v="511"/>
    <n v="8.5166666666666675"/>
    <n v="543"/>
    <n v="9.0500000000000007"/>
  </r>
  <r>
    <x v="4"/>
    <s v="5/4/2016 12:00:00 AM"/>
    <n v="1"/>
    <n v="538"/>
    <n v="8.9666666666666668"/>
    <n v="560"/>
    <n v="9.3333333333333339"/>
  </r>
  <r>
    <x v="4"/>
    <s v="5/5/2016 12:00:00 AM"/>
    <n v="1"/>
    <n v="468"/>
    <n v="7.8"/>
    <n v="485"/>
    <n v="8.0833333333333339"/>
  </r>
  <r>
    <x v="4"/>
    <s v="5/6/2016 12:00:00 AM"/>
    <n v="1"/>
    <n v="524"/>
    <n v="8.7333333333333325"/>
    <n v="548"/>
    <n v="9.1333333333333329"/>
  </r>
  <r>
    <x v="4"/>
    <s v="5/7/2016 12:00:00 AM"/>
    <n v="1"/>
    <n v="511"/>
    <n v="8.5166666666666675"/>
    <n v="521"/>
    <n v="8.6833333333333336"/>
  </r>
  <r>
    <x v="4"/>
    <s v="5/8/2016 12:00:00 AM"/>
    <n v="1"/>
    <n v="541"/>
    <n v="9.0166666666666675"/>
    <n v="568"/>
    <n v="9.4666666666666668"/>
  </r>
  <r>
    <x v="4"/>
    <s v="5/9/2016 12:00:00 AM"/>
    <n v="1"/>
    <n v="531"/>
    <n v="8.85"/>
    <n v="556"/>
    <n v="9.2666666666666675"/>
  </r>
  <r>
    <x v="4"/>
    <s v="5/10/2016 12:00:00 AM"/>
    <n v="1"/>
    <n v="357"/>
    <n v="5.95"/>
    <n v="380"/>
    <n v="6.333333333333333"/>
  </r>
  <r>
    <x v="4"/>
    <s v="5/11/2016 12:00:00 AM"/>
    <n v="1"/>
    <n v="523"/>
    <n v="8.7166666666666668"/>
    <n v="553"/>
    <n v="9.2166666666666668"/>
  </r>
  <r>
    <x v="4"/>
    <s v="5/12/2016 12:00:00 AM"/>
    <n v="1"/>
    <n v="456"/>
    <n v="7.6"/>
    <n v="485"/>
    <n v="8.0833333333333339"/>
  </r>
  <r>
    <x v="5"/>
    <s v="4/23/2016 12:00:00 AM"/>
    <n v="1"/>
    <n v="61"/>
    <n v="1.0166666666666666"/>
    <n v="69"/>
    <n v="1.1499999999999999"/>
  </r>
  <r>
    <x v="6"/>
    <s v="4/13/2016 12:00:00 AM"/>
    <n v="1"/>
    <n v="467"/>
    <n v="7.7833333333333332"/>
    <n v="531"/>
    <n v="8.85"/>
  </r>
  <r>
    <x v="6"/>
    <s v="4/14/2016 12:00:00 AM"/>
    <n v="1"/>
    <n v="445"/>
    <n v="7.416666666666667"/>
    <n v="489"/>
    <n v="8.15"/>
  </r>
  <r>
    <x v="6"/>
    <s v="4/15/2016 12:00:00 AM"/>
    <n v="1"/>
    <n v="452"/>
    <n v="7.5333333333333332"/>
    <n v="504"/>
    <n v="8.4"/>
  </r>
  <r>
    <x v="6"/>
    <s v="4/17/2016 12:00:00 AM"/>
    <n v="1"/>
    <n v="556"/>
    <n v="9.2666666666666675"/>
    <n v="602"/>
    <n v="10.033333333333333"/>
  </r>
  <r>
    <x v="6"/>
    <s v="4/18/2016 12:00:00 AM"/>
    <n v="1"/>
    <n v="500"/>
    <n v="8.3333333333333339"/>
    <n v="557"/>
    <n v="9.2833333333333332"/>
  </r>
  <r>
    <x v="6"/>
    <s v="4/19/2016 12:00:00 AM"/>
    <n v="1"/>
    <n v="465"/>
    <n v="7.75"/>
    <n v="514"/>
    <n v="8.5666666666666664"/>
  </r>
  <r>
    <x v="6"/>
    <s v="4/21/2016 12:00:00 AM"/>
    <n v="1"/>
    <n v="460"/>
    <n v="7.666666666666667"/>
    <n v="484"/>
    <n v="8.0666666666666664"/>
  </r>
  <r>
    <x v="6"/>
    <s v="4/22/2016 12:00:00 AM"/>
    <n v="1"/>
    <n v="405"/>
    <n v="6.75"/>
    <n v="461"/>
    <n v="7.6833333333333336"/>
  </r>
  <r>
    <x v="6"/>
    <s v="4/23/2016 12:00:00 AM"/>
    <n v="1"/>
    <n v="374"/>
    <n v="6.2333333333333334"/>
    <n v="386"/>
    <n v="6.4333333333333336"/>
  </r>
  <r>
    <x v="6"/>
    <s v="4/24/2016 12:00:00 AM"/>
    <n v="1"/>
    <n v="442"/>
    <n v="7.3666666666666663"/>
    <n v="459"/>
    <n v="7.65"/>
  </r>
  <r>
    <x v="6"/>
    <s v="4/25/2016 12:00:00 AM"/>
    <n v="1"/>
    <n v="433"/>
    <n v="7.2166666666666668"/>
    <n v="471"/>
    <n v="7.85"/>
  </r>
  <r>
    <x v="6"/>
    <s v="4/26/2016 12:00:00 AM"/>
    <n v="1"/>
    <n v="436"/>
    <n v="7.2666666666666666"/>
    <n v="490"/>
    <n v="8.1666666666666661"/>
  </r>
  <r>
    <x v="6"/>
    <s v="4/27/2016 12:00:00 AM"/>
    <n v="1"/>
    <n v="448"/>
    <n v="7.4666666666666668"/>
    <n v="499"/>
    <n v="8.3166666666666664"/>
  </r>
  <r>
    <x v="6"/>
    <s v="4/28/2016 12:00:00 AM"/>
    <n v="1"/>
    <n v="408"/>
    <n v="6.8"/>
    <n v="450"/>
    <n v="7.5"/>
  </r>
  <r>
    <x v="6"/>
    <s v="4/29/2016 12:00:00 AM"/>
    <n v="1"/>
    <n v="411"/>
    <n v="6.85"/>
    <n v="473"/>
    <n v="7.8833333333333337"/>
  </r>
  <r>
    <x v="7"/>
    <s v="4/12/2016 12:00:00 AM"/>
    <n v="1"/>
    <n v="274"/>
    <n v="4.5666666666666664"/>
    <n v="469"/>
    <n v="7.8166666666666664"/>
  </r>
  <r>
    <x v="7"/>
    <s v="4/13/2016 12:00:00 AM"/>
    <n v="2"/>
    <n v="295"/>
    <n v="4.916666666666667"/>
    <n v="456"/>
    <n v="7.6"/>
  </r>
  <r>
    <x v="7"/>
    <s v="4/14/2016 12:00:00 AM"/>
    <n v="1"/>
    <n v="291"/>
    <n v="4.8499999999999996"/>
    <n v="397"/>
    <n v="6.6166666666666663"/>
  </r>
  <r>
    <x v="7"/>
    <s v="4/15/2016 12:00:00 AM"/>
    <n v="1"/>
    <n v="424"/>
    <n v="7.0666666666666664"/>
    <n v="556"/>
    <n v="9.2666666666666675"/>
  </r>
  <r>
    <x v="7"/>
    <s v="4/16/2016 12:00:00 AM"/>
    <n v="1"/>
    <n v="283"/>
    <n v="4.7166666666666668"/>
    <n v="510"/>
    <n v="8.5"/>
  </r>
  <r>
    <x v="7"/>
    <s v="4/17/2016 12:00:00 AM"/>
    <n v="1"/>
    <n v="381"/>
    <n v="6.35"/>
    <n v="566"/>
    <n v="9.4333333333333336"/>
  </r>
  <r>
    <x v="7"/>
    <s v="4/18/2016 12:00:00 AM"/>
    <n v="2"/>
    <n v="412"/>
    <n v="6.8666666666666663"/>
    <n v="522"/>
    <n v="8.6999999999999993"/>
  </r>
  <r>
    <x v="7"/>
    <s v="4/19/2016 12:00:00 AM"/>
    <n v="1"/>
    <n v="219"/>
    <n v="3.65"/>
    <n v="395"/>
    <n v="6.583333333333333"/>
  </r>
  <r>
    <x v="7"/>
    <s v="4/20/2016 12:00:00 AM"/>
    <n v="2"/>
    <n v="152"/>
    <n v="2.5333333333333332"/>
    <n v="305"/>
    <n v="5.083333333333333"/>
  </r>
  <r>
    <x v="7"/>
    <s v="4/21/2016 12:00:00 AM"/>
    <n v="1"/>
    <n v="332"/>
    <n v="5.5333333333333332"/>
    <n v="512"/>
    <n v="8.5333333333333332"/>
  </r>
  <r>
    <x v="7"/>
    <s v="4/22/2016 12:00:00 AM"/>
    <n v="1"/>
    <n v="355"/>
    <n v="5.916666666666667"/>
    <n v="476"/>
    <n v="7.9333333333333336"/>
  </r>
  <r>
    <x v="7"/>
    <s v="4/23/2016 12:00:00 AM"/>
    <n v="1"/>
    <n v="235"/>
    <n v="3.9166666666666665"/>
    <n v="372"/>
    <n v="6.2"/>
  </r>
  <r>
    <x v="7"/>
    <s v="4/24/2016 12:00:00 AM"/>
    <n v="1"/>
    <n v="310"/>
    <n v="5.166666666666667"/>
    <n v="526"/>
    <n v="8.7666666666666675"/>
  </r>
  <r>
    <x v="7"/>
    <s v="4/25/2016 12:00:00 AM"/>
    <n v="1"/>
    <n v="262"/>
    <n v="4.3666666666666663"/>
    <n v="467"/>
    <n v="7.7833333333333332"/>
  </r>
  <r>
    <x v="7"/>
    <s v="4/26/2016 12:00:00 AM"/>
    <n v="1"/>
    <n v="250"/>
    <n v="4.166666666666667"/>
    <n v="371"/>
    <n v="6.1833333333333336"/>
  </r>
  <r>
    <x v="7"/>
    <s v="4/27/2016 12:00:00 AM"/>
    <n v="1"/>
    <n v="349"/>
    <n v="5.8166666666666664"/>
    <n v="540"/>
    <n v="9"/>
  </r>
  <r>
    <x v="7"/>
    <s v="4/28/2016 12:00:00 AM"/>
    <n v="1"/>
    <n v="261"/>
    <n v="4.3499999999999996"/>
    <n v="423"/>
    <n v="7.05"/>
  </r>
  <r>
    <x v="7"/>
    <s v="4/29/2016 12:00:00 AM"/>
    <n v="1"/>
    <n v="333"/>
    <n v="5.55"/>
    <n v="478"/>
    <n v="7.9666666666666668"/>
  </r>
  <r>
    <x v="7"/>
    <s v="4/30/2016 12:00:00 AM"/>
    <n v="1"/>
    <n v="237"/>
    <n v="3.95"/>
    <n v="382"/>
    <n v="6.3666666666666663"/>
  </r>
  <r>
    <x v="7"/>
    <s v="5/1/2016 12:00:00 AM"/>
    <n v="1"/>
    <n v="383"/>
    <n v="6.3833333333333337"/>
    <n v="626"/>
    <n v="10.433333333333334"/>
  </r>
  <r>
    <x v="7"/>
    <s v="5/2/2016 12:00:00 AM"/>
    <n v="1"/>
    <n v="230"/>
    <n v="3.8333333333333335"/>
    <n v="384"/>
    <n v="6.4"/>
  </r>
  <r>
    <x v="7"/>
    <s v="5/3/2016 12:00:00 AM"/>
    <n v="1"/>
    <n v="292"/>
    <n v="4.8666666666666663"/>
    <n v="500"/>
    <n v="8.3333333333333339"/>
  </r>
  <r>
    <x v="7"/>
    <s v="5/4/2016 12:00:00 AM"/>
    <n v="1"/>
    <n v="213"/>
    <n v="3.55"/>
    <n v="336"/>
    <n v="5.6"/>
  </r>
  <r>
    <x v="7"/>
    <s v="5/5/2016 12:00:00 AM"/>
    <n v="1"/>
    <n v="318"/>
    <n v="5.3"/>
    <n v="480"/>
    <n v="8"/>
  </r>
  <r>
    <x v="7"/>
    <s v="5/6/2016 12:00:00 AM"/>
    <n v="1"/>
    <n v="323"/>
    <n v="5.3833333333333337"/>
    <n v="512"/>
    <n v="8.5333333333333332"/>
  </r>
  <r>
    <x v="7"/>
    <s v="5/7/2016 12:00:00 AM"/>
    <n v="1"/>
    <n v="237"/>
    <n v="3.95"/>
    <n v="443"/>
    <n v="7.3833333333333337"/>
  </r>
  <r>
    <x v="7"/>
    <s v="5/8/2016 12:00:00 AM"/>
    <n v="2"/>
    <n v="259"/>
    <n v="4.3166666666666664"/>
    <n v="456"/>
    <n v="7.6"/>
  </r>
  <r>
    <x v="7"/>
    <s v="5/10/2016 12:00:00 AM"/>
    <n v="1"/>
    <n v="312"/>
    <n v="5.2"/>
    <n v="452"/>
    <n v="7.5333333333333332"/>
  </r>
  <r>
    <x v="8"/>
    <s v="4/12/2016 12:00:00 AM"/>
    <n v="1"/>
    <n v="501"/>
    <n v="8.35"/>
    <n v="541"/>
    <n v="9.0166666666666675"/>
  </r>
  <r>
    <x v="8"/>
    <s v="4/16/2016 12:00:00 AM"/>
    <n v="1"/>
    <n v="77"/>
    <n v="1.2833333333333334"/>
    <n v="77"/>
    <n v="1.2833333333333334"/>
  </r>
  <r>
    <x v="8"/>
    <s v="5/3/2016 12:00:00 AM"/>
    <n v="1"/>
    <n v="322"/>
    <n v="5.3666666666666663"/>
    <n v="332"/>
    <n v="5.5333333333333332"/>
  </r>
  <r>
    <x v="8"/>
    <s v="5/4/2016 12:00:00 AM"/>
    <n v="1"/>
    <n v="478"/>
    <n v="7.9666666666666668"/>
    <n v="536"/>
    <n v="8.9333333333333336"/>
  </r>
  <r>
    <x v="8"/>
    <s v="5/5/2016 12:00:00 AM"/>
    <n v="1"/>
    <n v="226"/>
    <n v="3.7666666666666666"/>
    <n v="248"/>
    <n v="4.1333333333333337"/>
  </r>
  <r>
    <x v="8"/>
    <s v="5/6/2016 12:00:00 AM"/>
    <n v="1"/>
    <n v="385"/>
    <n v="6.416666666666667"/>
    <n v="408"/>
    <n v="6.8"/>
  </r>
  <r>
    <x v="8"/>
    <s v="5/8/2016 12:00:00 AM"/>
    <n v="1"/>
    <n v="364"/>
    <n v="6.0666666666666664"/>
    <n v="402"/>
    <n v="6.7"/>
  </r>
  <r>
    <x v="8"/>
    <s v="5/10/2016 12:00:00 AM"/>
    <n v="1"/>
    <n v="442"/>
    <n v="7.3666666666666663"/>
    <n v="494"/>
    <n v="8.2333333333333325"/>
  </r>
  <r>
    <x v="9"/>
    <s v="4/14/2016 12:00:00 AM"/>
    <n v="1"/>
    <n v="535"/>
    <n v="8.9166666666666661"/>
    <n v="557"/>
    <n v="9.2833333333333332"/>
  </r>
  <r>
    <x v="9"/>
    <s v="4/15/2016 12:00:00 AM"/>
    <n v="1"/>
    <n v="465"/>
    <n v="7.75"/>
    <n v="491"/>
    <n v="8.1833333333333336"/>
  </r>
  <r>
    <x v="9"/>
    <s v="4/16/2016 12:00:00 AM"/>
    <n v="1"/>
    <n v="506"/>
    <n v="8.4333333333333336"/>
    <n v="522"/>
    <n v="8.6999999999999993"/>
  </r>
  <r>
    <x v="9"/>
    <s v="4/18/2016 12:00:00 AM"/>
    <n v="1"/>
    <n v="515"/>
    <n v="8.5833333333333339"/>
    <n v="551"/>
    <n v="9.1833333333333336"/>
  </r>
  <r>
    <x v="9"/>
    <s v="4/19/2016 12:00:00 AM"/>
    <n v="2"/>
    <n v="461"/>
    <n v="7.6833333333333336"/>
    <n v="498"/>
    <n v="8.3000000000000007"/>
  </r>
  <r>
    <x v="9"/>
    <s v="4/20/2016 12:00:00 AM"/>
    <n v="1"/>
    <n v="523"/>
    <n v="8.7166666666666668"/>
    <n v="543"/>
    <n v="9.0500000000000007"/>
  </r>
  <r>
    <x v="9"/>
    <s v="4/21/2016 12:00:00 AM"/>
    <n v="1"/>
    <n v="59"/>
    <n v="0.98333333333333328"/>
    <n v="65"/>
    <n v="1.0833333333333333"/>
  </r>
  <r>
    <x v="9"/>
    <s v="4/22/2016 12:00:00 AM"/>
    <n v="1"/>
    <n v="533"/>
    <n v="8.8833333333333329"/>
    <n v="550"/>
    <n v="9.1666666666666661"/>
  </r>
  <r>
    <x v="9"/>
    <s v="4/23/2016 12:00:00 AM"/>
    <n v="1"/>
    <n v="692"/>
    <n v="11.533333333333333"/>
    <n v="722"/>
    <n v="12.033333333333333"/>
  </r>
  <r>
    <x v="9"/>
    <s v="4/24/2016 12:00:00 AM"/>
    <n v="1"/>
    <n v="467"/>
    <n v="7.7833333333333332"/>
    <n v="501"/>
    <n v="8.35"/>
  </r>
  <r>
    <x v="9"/>
    <s v="4/25/2016 12:00:00 AM"/>
    <n v="1"/>
    <n v="488"/>
    <n v="8.1333333333333329"/>
    <n v="506"/>
    <n v="8.4333333333333336"/>
  </r>
  <r>
    <x v="9"/>
    <s v="4/26/2016 12:00:00 AM"/>
    <n v="1"/>
    <n v="505"/>
    <n v="8.4166666666666661"/>
    <n v="516"/>
    <n v="8.6"/>
  </r>
  <r>
    <x v="9"/>
    <s v="4/27/2016 12:00:00 AM"/>
    <n v="1"/>
    <n v="286"/>
    <n v="4.7666666666666666"/>
    <n v="307"/>
    <n v="5.1166666666666663"/>
  </r>
  <r>
    <x v="9"/>
    <s v="4/28/2016 12:00:00 AM"/>
    <n v="1"/>
    <n v="497"/>
    <n v="8.2833333333333332"/>
    <n v="522"/>
    <n v="8.6999999999999993"/>
  </r>
  <r>
    <x v="9"/>
    <s v="4/29/2016 12:00:00 AM"/>
    <n v="1"/>
    <n v="523"/>
    <n v="8.7166666666666668"/>
    <n v="546"/>
    <n v="9.1"/>
  </r>
  <r>
    <x v="9"/>
    <s v="4/30/2016 12:00:00 AM"/>
    <n v="1"/>
    <n v="490"/>
    <n v="8.1666666666666661"/>
    <n v="516"/>
    <n v="8.6"/>
  </r>
  <r>
    <x v="9"/>
    <s v="5/1/2016 12:00:00 AM"/>
    <n v="1"/>
    <n v="484"/>
    <n v="8.0666666666666664"/>
    <n v="500"/>
    <n v="8.3333333333333339"/>
  </r>
  <r>
    <x v="9"/>
    <s v="5/2/2016 12:00:00 AM"/>
    <n v="1"/>
    <n v="478"/>
    <n v="7.9666666666666668"/>
    <n v="506"/>
    <n v="8.4333333333333336"/>
  </r>
  <r>
    <x v="9"/>
    <s v="5/3/2016 12:00:00 AM"/>
    <n v="1"/>
    <n v="474"/>
    <n v="7.9"/>
    <n v="512"/>
    <n v="8.5333333333333332"/>
  </r>
  <r>
    <x v="9"/>
    <s v="5/6/2016 12:00:00 AM"/>
    <n v="1"/>
    <n v="450"/>
    <n v="7.5"/>
    <n v="491"/>
    <n v="8.1833333333333336"/>
  </r>
  <r>
    <x v="9"/>
    <s v="5/7/2016 12:00:00 AM"/>
    <n v="1"/>
    <n v="507"/>
    <n v="8.4499999999999993"/>
    <n v="530"/>
    <n v="8.8333333333333339"/>
  </r>
  <r>
    <x v="9"/>
    <s v="5/8/2016 12:00:00 AM"/>
    <n v="1"/>
    <n v="602"/>
    <n v="10.033333333333333"/>
    <n v="638"/>
    <n v="10.633333333333333"/>
  </r>
  <r>
    <x v="9"/>
    <s v="5/9/2016 12:00:00 AM"/>
    <n v="1"/>
    <n v="535"/>
    <n v="8.9166666666666661"/>
    <n v="565"/>
    <n v="9.4166666666666661"/>
  </r>
  <r>
    <x v="9"/>
    <s v="5/10/2016 12:00:00 AM"/>
    <n v="1"/>
    <n v="487"/>
    <n v="8.1166666666666671"/>
    <n v="517"/>
    <n v="8.6166666666666671"/>
  </r>
  <r>
    <x v="9"/>
    <s v="5/11/2016 12:00:00 AM"/>
    <n v="1"/>
    <n v="529"/>
    <n v="8.8166666666666664"/>
    <n v="558"/>
    <n v="9.3000000000000007"/>
  </r>
  <r>
    <x v="9"/>
    <s v="5/12/2016 12:00:00 AM"/>
    <n v="1"/>
    <n v="302"/>
    <n v="5.0333333333333332"/>
    <n v="321"/>
    <n v="5.35"/>
  </r>
  <r>
    <x v="10"/>
    <s v="4/15/2016 12:00:00 AM"/>
    <n v="1"/>
    <n v="499"/>
    <n v="8.3166666666666664"/>
    <n v="526"/>
    <n v="8.7666666666666675"/>
  </r>
  <r>
    <x v="10"/>
    <s v="4/16/2016 12:00:00 AM"/>
    <n v="2"/>
    <n v="426"/>
    <n v="7.1"/>
    <n v="448"/>
    <n v="7.4666666666666668"/>
  </r>
  <r>
    <x v="10"/>
    <s v="4/17/2016 12:00:00 AM"/>
    <n v="2"/>
    <n v="619"/>
    <n v="10.316666666666666"/>
    <n v="641"/>
    <n v="10.683333333333334"/>
  </r>
  <r>
    <x v="10"/>
    <s v="4/18/2016 12:00:00 AM"/>
    <n v="1"/>
    <n v="99"/>
    <n v="1.65"/>
    <n v="104"/>
    <n v="1.7333333333333334"/>
  </r>
  <r>
    <x v="10"/>
    <s v="4/19/2016 12:00:00 AM"/>
    <n v="1"/>
    <n v="329"/>
    <n v="5.4833333333333334"/>
    <n v="338"/>
    <n v="5.6333333333333337"/>
  </r>
  <r>
    <x v="10"/>
    <s v="4/20/2016 12:00:00 AM"/>
    <n v="1"/>
    <n v="421"/>
    <n v="7.0166666666666666"/>
    <n v="451"/>
    <n v="7.5166666666666666"/>
  </r>
  <r>
    <x v="10"/>
    <s v="4/21/2016 12:00:00 AM"/>
    <n v="1"/>
    <n v="442"/>
    <n v="7.3666666666666663"/>
    <n v="458"/>
    <n v="7.6333333333333337"/>
  </r>
  <r>
    <x v="10"/>
    <s v="4/22/2016 12:00:00 AM"/>
    <n v="1"/>
    <n v="82"/>
    <n v="1.3666666666666667"/>
    <n v="85"/>
    <n v="1.4166666666666667"/>
  </r>
  <r>
    <x v="10"/>
    <s v="4/23/2016 12:00:00 AM"/>
    <n v="1"/>
    <n v="478"/>
    <n v="7.9666666666666668"/>
    <n v="501"/>
    <n v="8.35"/>
  </r>
  <r>
    <x v="10"/>
    <s v="4/24/2016 12:00:00 AM"/>
    <n v="3"/>
    <n v="552"/>
    <n v="9.1999999999999993"/>
    <n v="595"/>
    <n v="9.9166666666666661"/>
  </r>
  <r>
    <x v="10"/>
    <s v="4/26/2016 12:00:00 AM"/>
    <n v="1"/>
    <n v="319"/>
    <n v="5.3166666666666664"/>
    <n v="346"/>
    <n v="5.7666666666666666"/>
  </r>
  <r>
    <x v="10"/>
    <s v="4/27/2016 12:00:00 AM"/>
    <n v="1"/>
    <n v="439"/>
    <n v="7.3166666666666664"/>
    <n v="500"/>
    <n v="8.3333333333333339"/>
  </r>
  <r>
    <x v="10"/>
    <s v="4/28/2016 12:00:00 AM"/>
    <n v="1"/>
    <n v="428"/>
    <n v="7.1333333333333337"/>
    <n v="458"/>
    <n v="7.6333333333333337"/>
  </r>
  <r>
    <x v="10"/>
    <s v="4/30/2016 12:00:00 AM"/>
    <n v="2"/>
    <n v="409"/>
    <n v="6.8166666666666664"/>
    <n v="430"/>
    <n v="7.166666666666667"/>
  </r>
  <r>
    <x v="10"/>
    <s v="5/1/2016 12:00:00 AM"/>
    <n v="1"/>
    <n v="547"/>
    <n v="9.1166666666666671"/>
    <n v="597"/>
    <n v="9.9499999999999993"/>
  </r>
  <r>
    <x v="10"/>
    <s v="5/2/2016 12:00:00 AM"/>
    <n v="2"/>
    <n v="368"/>
    <n v="6.1333333333333337"/>
    <n v="376"/>
    <n v="6.2666666666666666"/>
  </r>
  <r>
    <x v="10"/>
    <s v="5/4/2016 12:00:00 AM"/>
    <n v="1"/>
    <n v="390"/>
    <n v="6.5"/>
    <n v="414"/>
    <n v="6.9"/>
  </r>
  <r>
    <x v="10"/>
    <s v="5/5/2016 12:00:00 AM"/>
    <n v="1"/>
    <n v="471"/>
    <n v="7.85"/>
    <n v="495"/>
    <n v="8.25"/>
  </r>
  <r>
    <x v="10"/>
    <s v="5/5/2016 12:00:00 AM"/>
    <n v="1"/>
    <n v="471"/>
    <n v="7.85"/>
    <n v="495"/>
    <n v="8.25"/>
  </r>
  <r>
    <x v="10"/>
    <s v="5/7/2016 12:00:00 AM"/>
    <n v="1"/>
    <n v="472"/>
    <n v="7.8666666666666663"/>
    <n v="496"/>
    <n v="8.2666666666666675"/>
  </r>
  <r>
    <x v="10"/>
    <s v="5/8/2016 12:00:00 AM"/>
    <n v="2"/>
    <n v="529"/>
    <n v="8.8166666666666664"/>
    <n v="541"/>
    <n v="9.0166666666666675"/>
  </r>
  <r>
    <x v="10"/>
    <s v="5/9/2016 12:00:00 AM"/>
    <n v="1"/>
    <n v="62"/>
    <n v="1.0333333333333334"/>
    <n v="65"/>
    <n v="1.0833333333333333"/>
  </r>
  <r>
    <x v="10"/>
    <s v="5/10/2016 12:00:00 AM"/>
    <n v="1"/>
    <n v="354"/>
    <n v="5.9"/>
    <n v="375"/>
    <n v="6.25"/>
  </r>
  <r>
    <x v="10"/>
    <s v="5/11/2016 12:00:00 AM"/>
    <n v="1"/>
    <n v="469"/>
    <n v="7.8166666666666664"/>
    <n v="494"/>
    <n v="8.2333333333333325"/>
  </r>
  <r>
    <x v="11"/>
    <s v="4/12/2016 12:00:00 AM"/>
    <n v="2"/>
    <n v="429"/>
    <n v="7.15"/>
    <n v="457"/>
    <n v="7.6166666666666663"/>
  </r>
  <r>
    <x v="11"/>
    <s v="4/13/2016 12:00:00 AM"/>
    <n v="2"/>
    <n v="370"/>
    <n v="6.166666666666667"/>
    <n v="406"/>
    <n v="6.7666666666666666"/>
  </r>
  <r>
    <x v="11"/>
    <s v="4/14/2016 12:00:00 AM"/>
    <n v="1"/>
    <n v="441"/>
    <n v="7.35"/>
    <n v="492"/>
    <n v="8.1999999999999993"/>
  </r>
  <r>
    <x v="11"/>
    <s v="4/15/2016 12:00:00 AM"/>
    <n v="2"/>
    <n v="337"/>
    <n v="5.6166666666666663"/>
    <n v="379"/>
    <n v="6.3166666666666664"/>
  </r>
  <r>
    <x v="11"/>
    <s v="4/16/2016 12:00:00 AM"/>
    <n v="1"/>
    <n v="462"/>
    <n v="7.7"/>
    <n v="499"/>
    <n v="8.3166666666666664"/>
  </r>
  <r>
    <x v="11"/>
    <s v="4/17/2016 12:00:00 AM"/>
    <n v="1"/>
    <n v="98"/>
    <n v="1.6333333333333333"/>
    <n v="107"/>
    <n v="1.7833333333333334"/>
  </r>
  <r>
    <x v="11"/>
    <s v="4/19/2016 12:00:00 AM"/>
    <n v="2"/>
    <n v="388"/>
    <n v="6.4666666666666668"/>
    <n v="424"/>
    <n v="7.0666666666666664"/>
  </r>
  <r>
    <x v="11"/>
    <s v="4/20/2016 12:00:00 AM"/>
    <n v="1"/>
    <n v="439"/>
    <n v="7.3166666666666664"/>
    <n v="462"/>
    <n v="7.7"/>
  </r>
  <r>
    <x v="11"/>
    <s v="4/21/2016 12:00:00 AM"/>
    <n v="1"/>
    <n v="436"/>
    <n v="7.2666666666666666"/>
    <n v="469"/>
    <n v="7.8166666666666664"/>
  </r>
  <r>
    <x v="11"/>
    <s v="4/22/2016 12:00:00 AM"/>
    <n v="1"/>
    <n v="388"/>
    <n v="6.4666666666666668"/>
    <n v="417"/>
    <n v="6.95"/>
  </r>
  <r>
    <x v="11"/>
    <s v="4/25/2016 12:00:00 AM"/>
    <n v="1"/>
    <n v="328"/>
    <n v="5.4666666666666668"/>
    <n v="345"/>
    <n v="5.75"/>
  </r>
  <r>
    <x v="11"/>
    <s v="4/26/2016 12:00:00 AM"/>
    <n v="2"/>
    <n v="353"/>
    <n v="5.8833333333333337"/>
    <n v="391"/>
    <n v="6.5166666666666666"/>
  </r>
  <r>
    <x v="11"/>
    <s v="4/27/2016 12:00:00 AM"/>
    <n v="1"/>
    <n v="332"/>
    <n v="5.5333333333333332"/>
    <n v="374"/>
    <n v="6.2333333333333334"/>
  </r>
  <r>
    <x v="11"/>
    <s v="4/28/2016 12:00:00 AM"/>
    <n v="1"/>
    <n v="419"/>
    <n v="6.9833333333333334"/>
    <n v="442"/>
    <n v="7.3666666666666663"/>
  </r>
  <r>
    <x v="11"/>
    <s v="4/29/2016 12:00:00 AM"/>
    <n v="1"/>
    <n v="106"/>
    <n v="1.7666666666666666"/>
    <n v="108"/>
    <n v="1.8"/>
  </r>
  <r>
    <x v="11"/>
    <s v="4/30/2016 12:00:00 AM"/>
    <n v="1"/>
    <n v="322"/>
    <n v="5.3666666666666663"/>
    <n v="353"/>
    <n v="5.8833333333333337"/>
  </r>
  <r>
    <x v="11"/>
    <s v="5/1/2016 12:00:00 AM"/>
    <n v="2"/>
    <n v="439"/>
    <n v="7.3166666666666664"/>
    <n v="459"/>
    <n v="7.65"/>
  </r>
  <r>
    <x v="11"/>
    <s v="5/2/2016 12:00:00 AM"/>
    <n v="1"/>
    <n v="502"/>
    <n v="8.3666666666666671"/>
    <n v="542"/>
    <n v="9.0333333333333332"/>
  </r>
  <r>
    <x v="11"/>
    <s v="5/3/2016 12:00:00 AM"/>
    <n v="2"/>
    <n v="417"/>
    <n v="6.95"/>
    <n v="450"/>
    <n v="7.5"/>
  </r>
  <r>
    <x v="11"/>
    <s v="5/4/2016 12:00:00 AM"/>
    <n v="2"/>
    <n v="337"/>
    <n v="5.6166666666666663"/>
    <n v="363"/>
    <n v="6.05"/>
  </r>
  <r>
    <x v="11"/>
    <s v="5/5/2016 12:00:00 AM"/>
    <n v="2"/>
    <n v="462"/>
    <n v="7.7"/>
    <n v="513"/>
    <n v="8.5500000000000007"/>
  </r>
  <r>
    <x v="11"/>
    <s v="5/6/2016 12:00:00 AM"/>
    <n v="2"/>
    <n v="374"/>
    <n v="6.2333333333333334"/>
    <n v="402"/>
    <n v="6.7"/>
  </r>
  <r>
    <x v="11"/>
    <s v="5/7/2016 12:00:00 AM"/>
    <n v="2"/>
    <n v="401"/>
    <n v="6.6833333333333336"/>
    <n v="436"/>
    <n v="7.2666666666666666"/>
  </r>
  <r>
    <x v="11"/>
    <s v="5/8/2016 12:00:00 AM"/>
    <n v="1"/>
    <n v="361"/>
    <n v="6.0166666666666666"/>
    <n v="391"/>
    <n v="6.5166666666666666"/>
  </r>
  <r>
    <x v="11"/>
    <s v="5/9/2016 12:00:00 AM"/>
    <n v="1"/>
    <n v="457"/>
    <n v="7.6166666666666663"/>
    <n v="533"/>
    <n v="8.8833333333333329"/>
  </r>
  <r>
    <x v="11"/>
    <s v="5/10/2016 12:00:00 AM"/>
    <n v="1"/>
    <n v="405"/>
    <n v="6.75"/>
    <n v="426"/>
    <n v="7.1"/>
  </r>
  <r>
    <x v="11"/>
    <s v="5/11/2016 12:00:00 AM"/>
    <n v="1"/>
    <n v="499"/>
    <n v="8.3166666666666664"/>
    <n v="530"/>
    <n v="8.8333333333333339"/>
  </r>
  <r>
    <x v="11"/>
    <s v="5/12/2016 12:00:00 AM"/>
    <n v="1"/>
    <n v="483"/>
    <n v="8.0500000000000007"/>
    <n v="501"/>
    <n v="8.35"/>
  </r>
  <r>
    <x v="12"/>
    <s v="4/21/2016 12:00:00 AM"/>
    <n v="1"/>
    <n v="126"/>
    <n v="2.1"/>
    <n v="137"/>
    <n v="2.2833333333333332"/>
  </r>
  <r>
    <x v="12"/>
    <s v="4/26/2016 12:00:00 AM"/>
    <n v="1"/>
    <n v="103"/>
    <n v="1.7166666666666666"/>
    <n v="121"/>
    <n v="2.0166666666666666"/>
  </r>
  <r>
    <x v="12"/>
    <s v="4/29/2016 12:00:00 AM"/>
    <n v="1"/>
    <n v="171"/>
    <n v="2.85"/>
    <n v="179"/>
    <n v="2.9833333333333334"/>
  </r>
  <r>
    <x v="12"/>
    <s v="5/1/2016 12:00:00 AM"/>
    <n v="1"/>
    <n v="115"/>
    <n v="1.9166666666666667"/>
    <n v="129"/>
    <n v="2.15"/>
  </r>
  <r>
    <x v="12"/>
    <s v="5/8/2016 12:00:00 AM"/>
    <n v="1"/>
    <n v="123"/>
    <n v="2.0499999999999998"/>
    <n v="134"/>
    <n v="2.2333333333333334"/>
  </r>
  <r>
    <x v="13"/>
    <s v="4/12/2016 12:00:00 AM"/>
    <n v="1"/>
    <n v="425"/>
    <n v="7.083333333333333"/>
    <n v="439"/>
    <n v="7.3166666666666664"/>
  </r>
  <r>
    <x v="13"/>
    <s v="4/13/2016 12:00:00 AM"/>
    <n v="2"/>
    <n v="400"/>
    <n v="6.666666666666667"/>
    <n v="430"/>
    <n v="7.166666666666667"/>
  </r>
  <r>
    <x v="13"/>
    <s v="4/14/2016 12:00:00 AM"/>
    <n v="1"/>
    <n v="384"/>
    <n v="6.4"/>
    <n v="415"/>
    <n v="6.916666666666667"/>
  </r>
  <r>
    <x v="13"/>
    <s v="4/15/2016 12:00:00 AM"/>
    <n v="1"/>
    <n v="253"/>
    <n v="4.2166666666666668"/>
    <n v="257"/>
    <n v="4.2833333333333332"/>
  </r>
  <r>
    <x v="13"/>
    <s v="4/16/2016 12:00:00 AM"/>
    <n v="2"/>
    <n v="382"/>
    <n v="6.3666666666666663"/>
    <n v="406"/>
    <n v="6.7666666666666666"/>
  </r>
  <r>
    <x v="13"/>
    <s v="4/17/2016 12:00:00 AM"/>
    <n v="1"/>
    <n v="591"/>
    <n v="9.85"/>
    <n v="612"/>
    <n v="10.199999999999999"/>
  </r>
  <r>
    <x v="13"/>
    <s v="4/18/2016 12:00:00 AM"/>
    <n v="1"/>
    <n v="293"/>
    <n v="4.8833333333333337"/>
    <n v="312"/>
    <n v="5.2"/>
  </r>
  <r>
    <x v="13"/>
    <s v="4/19/2016 12:00:00 AM"/>
    <n v="1"/>
    <n v="457"/>
    <n v="7.6166666666666663"/>
    <n v="487"/>
    <n v="8.1166666666666671"/>
  </r>
  <r>
    <x v="13"/>
    <s v="4/20/2016 12:00:00 AM"/>
    <n v="1"/>
    <n v="454"/>
    <n v="7.5666666666666664"/>
    <n v="468"/>
    <n v="7.8"/>
  </r>
  <r>
    <x v="13"/>
    <s v="4/21/2016 12:00:00 AM"/>
    <n v="1"/>
    <n v="425"/>
    <n v="7.083333333333333"/>
    <n v="434"/>
    <n v="7.2333333333333334"/>
  </r>
  <r>
    <x v="13"/>
    <s v="4/23/2016 12:00:00 AM"/>
    <n v="1"/>
    <n v="465"/>
    <n v="7.75"/>
    <n v="475"/>
    <n v="7.916666666666667"/>
  </r>
  <r>
    <x v="13"/>
    <s v="4/24/2016 12:00:00 AM"/>
    <n v="1"/>
    <n v="480"/>
    <n v="8"/>
    <n v="506"/>
    <n v="8.4333333333333336"/>
  </r>
  <r>
    <x v="13"/>
    <s v="4/25/2016 12:00:00 AM"/>
    <n v="1"/>
    <n v="370"/>
    <n v="6.166666666666667"/>
    <n v="380"/>
    <n v="6.333333333333333"/>
  </r>
  <r>
    <x v="13"/>
    <s v="4/26/2016 12:00:00 AM"/>
    <n v="1"/>
    <n v="421"/>
    <n v="7.0166666666666666"/>
    <n v="429"/>
    <n v="7.15"/>
  </r>
  <r>
    <x v="13"/>
    <s v="4/27/2016 12:00:00 AM"/>
    <n v="1"/>
    <n v="432"/>
    <n v="7.2"/>
    <n v="449"/>
    <n v="7.4833333333333334"/>
  </r>
  <r>
    <x v="13"/>
    <s v="4/28/2016 12:00:00 AM"/>
    <n v="1"/>
    <n v="442"/>
    <n v="7.3666666666666663"/>
    <n v="461"/>
    <n v="7.6833333333333336"/>
  </r>
  <r>
    <x v="13"/>
    <s v="4/29/2016 12:00:00 AM"/>
    <n v="1"/>
    <n v="433"/>
    <n v="7.2166666666666668"/>
    <n v="447"/>
    <n v="7.45"/>
  </r>
  <r>
    <x v="13"/>
    <s v="4/30/2016 12:00:00 AM"/>
    <n v="1"/>
    <n v="479"/>
    <n v="7.9833333333333334"/>
    <n v="501"/>
    <n v="8.35"/>
  </r>
  <r>
    <x v="13"/>
    <s v="5/3/2016 12:00:00 AM"/>
    <n v="1"/>
    <n v="327"/>
    <n v="5.45"/>
    <n v="373"/>
    <n v="6.2166666666666668"/>
  </r>
  <r>
    <x v="13"/>
    <s v="5/4/2016 12:00:00 AM"/>
    <n v="1"/>
    <n v="412"/>
    <n v="6.8666666666666663"/>
    <n v="434"/>
    <n v="7.2333333333333334"/>
  </r>
  <r>
    <x v="13"/>
    <s v="5/5/2016 12:00:00 AM"/>
    <n v="1"/>
    <n v="414"/>
    <n v="6.9"/>
    <n v="428"/>
    <n v="7.1333333333333337"/>
  </r>
  <r>
    <x v="13"/>
    <s v="5/6/2016 12:00:00 AM"/>
    <n v="1"/>
    <n v="404"/>
    <n v="6.7333333333333334"/>
    <n v="449"/>
    <n v="7.4833333333333334"/>
  </r>
  <r>
    <x v="13"/>
    <s v="5/7/2016 12:00:00 AM"/>
    <n v="1"/>
    <n v="520"/>
    <n v="8.6666666666666661"/>
    <n v="543"/>
    <n v="9.0500000000000007"/>
  </r>
  <r>
    <x v="13"/>
    <s v="5/7/2016 12:00:00 AM"/>
    <n v="1"/>
    <n v="520"/>
    <n v="8.6666666666666661"/>
    <n v="543"/>
    <n v="9.0500000000000007"/>
  </r>
  <r>
    <x v="13"/>
    <s v="5/9/2016 12:00:00 AM"/>
    <n v="1"/>
    <n v="435"/>
    <n v="7.25"/>
    <n v="458"/>
    <n v="7.6333333333333337"/>
  </r>
  <r>
    <x v="13"/>
    <s v="5/10/2016 12:00:00 AM"/>
    <n v="1"/>
    <n v="416"/>
    <n v="6.9333333333333336"/>
    <n v="431"/>
    <n v="7.1833333333333336"/>
  </r>
  <r>
    <x v="13"/>
    <s v="5/11/2016 12:00:00 AM"/>
    <n v="1"/>
    <n v="354"/>
    <n v="5.9"/>
    <n v="366"/>
    <n v="6.1"/>
  </r>
  <r>
    <x v="13"/>
    <s v="5/12/2016 12:00:00 AM"/>
    <n v="1"/>
    <n v="404"/>
    <n v="6.7333333333333334"/>
    <n v="442"/>
    <n v="7.3666666666666663"/>
  </r>
  <r>
    <x v="14"/>
    <s v="4/12/2016 12:00:00 AM"/>
    <n v="1"/>
    <n v="441"/>
    <n v="7.35"/>
    <n v="464"/>
    <n v="7.7333333333333334"/>
  </r>
  <r>
    <x v="14"/>
    <s v="4/13/2016 12:00:00 AM"/>
    <n v="2"/>
    <n v="455"/>
    <n v="7.583333333333333"/>
    <n v="488"/>
    <n v="8.1333333333333329"/>
  </r>
  <r>
    <x v="14"/>
    <s v="4/14/2016 12:00:00 AM"/>
    <n v="1"/>
    <n v="357"/>
    <n v="5.95"/>
    <n v="418"/>
    <n v="6.9666666666666668"/>
  </r>
  <r>
    <x v="14"/>
    <s v="4/15/2016 12:00:00 AM"/>
    <n v="1"/>
    <n v="377"/>
    <n v="6.2833333333333332"/>
    <n v="409"/>
    <n v="6.8166666666666664"/>
  </r>
  <r>
    <x v="14"/>
    <s v="4/16/2016 12:00:00 AM"/>
    <n v="2"/>
    <n v="651"/>
    <n v="10.85"/>
    <n v="686"/>
    <n v="11.433333333333334"/>
  </r>
  <r>
    <x v="14"/>
    <s v="4/17/2016 12:00:00 AM"/>
    <n v="1"/>
    <n v="350"/>
    <n v="5.833333333333333"/>
    <n v="402"/>
    <n v="6.7"/>
  </r>
  <r>
    <x v="14"/>
    <s v="4/18/2016 12:00:00 AM"/>
    <n v="2"/>
    <n v="520"/>
    <n v="8.6666666666666661"/>
    <n v="541"/>
    <n v="9.0166666666666675"/>
  </r>
  <r>
    <x v="14"/>
    <s v="4/19/2016 12:00:00 AM"/>
    <n v="1"/>
    <n v="357"/>
    <n v="5.95"/>
    <n v="410"/>
    <n v="6.833333333333333"/>
  </r>
  <r>
    <x v="14"/>
    <s v="4/20/2016 12:00:00 AM"/>
    <n v="1"/>
    <n v="658"/>
    <n v="10.966666666666667"/>
    <n v="678"/>
    <n v="11.3"/>
  </r>
  <r>
    <x v="14"/>
    <s v="4/21/2016 12:00:00 AM"/>
    <n v="1"/>
    <n v="399"/>
    <n v="6.65"/>
    <n v="431"/>
    <n v="7.1833333333333336"/>
  </r>
  <r>
    <x v="14"/>
    <s v="4/22/2016 12:00:00 AM"/>
    <n v="1"/>
    <n v="322"/>
    <n v="5.3666666666666663"/>
    <n v="353"/>
    <n v="5.8833333333333337"/>
  </r>
  <r>
    <x v="14"/>
    <s v="4/23/2016 12:00:00 AM"/>
    <n v="2"/>
    <n v="631"/>
    <n v="10.516666666666667"/>
    <n v="725"/>
    <n v="12.083333333333334"/>
  </r>
  <r>
    <x v="14"/>
    <s v="4/24/2016 12:00:00 AM"/>
    <n v="2"/>
    <n v="553"/>
    <n v="9.2166666666666668"/>
    <n v="640"/>
    <n v="10.666666666666666"/>
  </r>
  <r>
    <x v="14"/>
    <s v="4/25/2016 12:00:00 AM"/>
    <n v="1"/>
    <n v="433"/>
    <n v="7.2166666666666668"/>
    <n v="468"/>
    <n v="7.8"/>
  </r>
  <r>
    <x v="14"/>
    <s v="4/26/2016 12:00:00 AM"/>
    <n v="1"/>
    <n v="412"/>
    <n v="6.8666666666666663"/>
    <n v="453"/>
    <n v="7.55"/>
  </r>
  <r>
    <x v="14"/>
    <s v="4/27/2016 12:00:00 AM"/>
    <n v="1"/>
    <n v="347"/>
    <n v="5.7833333333333332"/>
    <n v="391"/>
    <n v="6.5166666666666666"/>
  </r>
  <r>
    <x v="14"/>
    <s v="4/28/2016 12:00:00 AM"/>
    <n v="1"/>
    <n v="421"/>
    <n v="7.0166666666666666"/>
    <n v="457"/>
    <n v="7.6166666666666663"/>
  </r>
  <r>
    <x v="14"/>
    <s v="4/29/2016 12:00:00 AM"/>
    <n v="1"/>
    <n v="450"/>
    <n v="7.5"/>
    <n v="495"/>
    <n v="8.25"/>
  </r>
  <r>
    <x v="14"/>
    <s v="4/30/2016 12:00:00 AM"/>
    <n v="2"/>
    <n v="775"/>
    <n v="12.916666666666666"/>
    <n v="843"/>
    <n v="14.05"/>
  </r>
  <r>
    <x v="14"/>
    <s v="5/1/2016 12:00:00 AM"/>
    <n v="2"/>
    <n v="622"/>
    <n v="10.366666666666667"/>
    <n v="686"/>
    <n v="11.433333333333334"/>
  </r>
  <r>
    <x v="14"/>
    <s v="5/2/2016 12:00:00 AM"/>
    <n v="1"/>
    <n v="409"/>
    <n v="6.8166666666666664"/>
    <n v="471"/>
    <n v="7.85"/>
  </r>
  <r>
    <x v="14"/>
    <s v="5/3/2016 12:00:00 AM"/>
    <n v="1"/>
    <n v="380"/>
    <n v="6.333333333333333"/>
    <n v="429"/>
    <n v="7.15"/>
  </r>
  <r>
    <x v="14"/>
    <s v="5/4/2016 12:00:00 AM"/>
    <n v="1"/>
    <n v="447"/>
    <n v="7.45"/>
    <n v="470"/>
    <n v="7.833333333333333"/>
  </r>
  <r>
    <x v="14"/>
    <s v="5/5/2016 12:00:00 AM"/>
    <n v="1"/>
    <n v="419"/>
    <n v="6.9833333333333334"/>
    <n v="464"/>
    <n v="7.7333333333333334"/>
  </r>
  <r>
    <x v="14"/>
    <s v="5/6/2016 12:00:00 AM"/>
    <n v="1"/>
    <n v="400"/>
    <n v="6.666666666666667"/>
    <n v="434"/>
    <n v="7.2333333333333334"/>
  </r>
  <r>
    <x v="14"/>
    <s v="5/7/2016 12:00:00 AM"/>
    <n v="1"/>
    <n v="442"/>
    <n v="7.3666666666666663"/>
    <n v="470"/>
    <n v="7.833333333333333"/>
  </r>
  <r>
    <x v="14"/>
    <s v="5/8/2016 12:00:00 AM"/>
    <n v="1"/>
    <n v="568"/>
    <n v="9.4666666666666668"/>
    <n v="608"/>
    <n v="10.133333333333333"/>
  </r>
  <r>
    <x v="14"/>
    <s v="5/9/2016 12:00:00 AM"/>
    <n v="1"/>
    <n v="453"/>
    <n v="7.55"/>
    <n v="494"/>
    <n v="8.2333333333333325"/>
  </r>
  <r>
    <x v="14"/>
    <s v="5/10/2016 12:00:00 AM"/>
    <n v="1"/>
    <n v="418"/>
    <n v="6.9666666666666668"/>
    <n v="443"/>
    <n v="7.3833333333333337"/>
  </r>
  <r>
    <x v="14"/>
    <s v="5/11/2016 12:00:00 AM"/>
    <n v="1"/>
    <n v="463"/>
    <n v="7.7166666666666668"/>
    <n v="486"/>
    <n v="8.1"/>
  </r>
  <r>
    <x v="14"/>
    <s v="5/12/2016 12:00:00 AM"/>
    <n v="1"/>
    <n v="438"/>
    <n v="7.3"/>
    <n v="475"/>
    <n v="7.916666666666667"/>
  </r>
  <r>
    <x v="15"/>
    <s v="4/12/2016 12:00:00 AM"/>
    <n v="1"/>
    <n v="419"/>
    <n v="6.9833333333333334"/>
    <n v="438"/>
    <n v="7.3"/>
  </r>
  <r>
    <x v="15"/>
    <s v="4/13/2016 12:00:00 AM"/>
    <n v="1"/>
    <n v="432"/>
    <n v="7.2"/>
    <n v="458"/>
    <n v="7.6333333333333337"/>
  </r>
  <r>
    <x v="15"/>
    <s v="4/14/2016 12:00:00 AM"/>
    <n v="1"/>
    <n v="477"/>
    <n v="7.95"/>
    <n v="497"/>
    <n v="8.2833333333333332"/>
  </r>
  <r>
    <x v="15"/>
    <s v="4/15/2016 12:00:00 AM"/>
    <n v="1"/>
    <n v="392"/>
    <n v="6.5333333333333332"/>
    <n v="413"/>
    <n v="6.8833333333333337"/>
  </r>
  <r>
    <x v="15"/>
    <s v="4/16/2016 12:00:00 AM"/>
    <n v="1"/>
    <n v="406"/>
    <n v="6.7666666666666666"/>
    <n v="445"/>
    <n v="7.416666666666667"/>
  </r>
  <r>
    <x v="15"/>
    <s v="4/17/2016 12:00:00 AM"/>
    <n v="1"/>
    <n v="549"/>
    <n v="9.15"/>
    <n v="583"/>
    <n v="9.7166666666666668"/>
  </r>
  <r>
    <x v="15"/>
    <s v="4/18/2016 12:00:00 AM"/>
    <n v="1"/>
    <n v="527"/>
    <n v="8.7833333333333332"/>
    <n v="553"/>
    <n v="9.2166666666666668"/>
  </r>
  <r>
    <x v="15"/>
    <s v="4/19/2016 12:00:00 AM"/>
    <n v="1"/>
    <n v="449"/>
    <n v="7.4833333333333334"/>
    <n v="465"/>
    <n v="7.75"/>
  </r>
  <r>
    <x v="15"/>
    <s v="4/20/2016 12:00:00 AM"/>
    <n v="1"/>
    <n v="447"/>
    <n v="7.45"/>
    <n v="480"/>
    <n v="8"/>
  </r>
  <r>
    <x v="15"/>
    <s v="4/21/2016 12:00:00 AM"/>
    <n v="1"/>
    <n v="414"/>
    <n v="6.9"/>
    <n v="437"/>
    <n v="7.2833333333333332"/>
  </r>
  <r>
    <x v="15"/>
    <s v="4/22/2016 12:00:00 AM"/>
    <n v="1"/>
    <n v="338"/>
    <n v="5.6333333333333337"/>
    <n v="366"/>
    <n v="6.1"/>
  </r>
  <r>
    <x v="15"/>
    <s v="4/23/2016 12:00:00 AM"/>
    <n v="1"/>
    <n v="384"/>
    <n v="6.4"/>
    <n v="402"/>
    <n v="6.7"/>
  </r>
  <r>
    <x v="15"/>
    <s v="4/24/2016 12:00:00 AM"/>
    <n v="1"/>
    <n v="543"/>
    <n v="9.0500000000000007"/>
    <n v="615"/>
    <n v="10.25"/>
  </r>
  <r>
    <x v="15"/>
    <s v="4/25/2016 12:00:00 AM"/>
    <n v="1"/>
    <n v="421"/>
    <n v="7.0166666666666666"/>
    <n v="461"/>
    <n v="7.6833333333333336"/>
  </r>
  <r>
    <x v="15"/>
    <s v="4/26/2016 12:00:00 AM"/>
    <n v="1"/>
    <n v="354"/>
    <n v="5.9"/>
    <n v="377"/>
    <n v="6.2833333333333332"/>
  </r>
  <r>
    <x v="15"/>
    <s v="4/27/2016 12:00:00 AM"/>
    <n v="1"/>
    <n v="424"/>
    <n v="7.0666666666666664"/>
    <n v="452"/>
    <n v="7.5333333333333332"/>
  </r>
  <r>
    <x v="15"/>
    <s v="4/28/2016 12:00:00 AM"/>
    <n v="1"/>
    <n v="361"/>
    <n v="6.0166666666666666"/>
    <n v="372"/>
    <n v="6.2"/>
  </r>
  <r>
    <x v="15"/>
    <s v="4/29/2016 12:00:00 AM"/>
    <n v="1"/>
    <n v="459"/>
    <n v="7.65"/>
    <n v="485"/>
    <n v="8.0833333333333339"/>
  </r>
  <r>
    <x v="15"/>
    <s v="4/30/2016 12:00:00 AM"/>
    <n v="1"/>
    <n v="412"/>
    <n v="6.8666666666666663"/>
    <n v="433"/>
    <n v="7.2166666666666668"/>
  </r>
  <r>
    <x v="15"/>
    <s v="5/1/2016 12:00:00 AM"/>
    <n v="1"/>
    <n v="379"/>
    <n v="6.3166666666666664"/>
    <n v="398"/>
    <n v="6.6333333333333337"/>
  </r>
  <r>
    <x v="15"/>
    <s v="5/2/2016 12:00:00 AM"/>
    <n v="2"/>
    <n v="525"/>
    <n v="8.75"/>
    <n v="553"/>
    <n v="9.2166666666666668"/>
  </r>
  <r>
    <x v="15"/>
    <s v="5/3/2016 12:00:00 AM"/>
    <n v="1"/>
    <n v="508"/>
    <n v="8.4666666666666668"/>
    <n v="543"/>
    <n v="9.0500000000000007"/>
  </r>
  <r>
    <x v="15"/>
    <s v="5/4/2016 12:00:00 AM"/>
    <n v="1"/>
    <n v="603"/>
    <n v="10.050000000000001"/>
    <n v="634"/>
    <n v="10.566666666666666"/>
  </r>
  <r>
    <x v="15"/>
    <s v="5/5/2016 12:00:00 AM"/>
    <n v="1"/>
    <n v="74"/>
    <n v="1.2333333333333334"/>
    <n v="78"/>
    <n v="1.3"/>
  </r>
  <r>
    <x v="15"/>
    <s v="5/10/2016 12:00:00 AM"/>
    <n v="1"/>
    <n v="504"/>
    <n v="8.4"/>
    <n v="562"/>
    <n v="9.3666666666666671"/>
  </r>
  <r>
    <x v="15"/>
    <s v="5/11/2016 12:00:00 AM"/>
    <n v="1"/>
    <n v="431"/>
    <n v="7.1833333333333336"/>
    <n v="476"/>
    <n v="7.9333333333333336"/>
  </r>
  <r>
    <x v="16"/>
    <s v="4/16/2016 12:00:00 AM"/>
    <n v="1"/>
    <n v="380"/>
    <n v="6.333333333333333"/>
    <n v="398"/>
    <n v="6.6333333333333337"/>
  </r>
  <r>
    <x v="16"/>
    <s v="4/17/2016 12:00:00 AM"/>
    <n v="2"/>
    <n v="336"/>
    <n v="5.6"/>
    <n v="350"/>
    <n v="5.833333333333333"/>
  </r>
  <r>
    <x v="16"/>
    <s v="4/18/2016 12:00:00 AM"/>
    <n v="2"/>
    <n v="493"/>
    <n v="8.2166666666666668"/>
    <n v="510"/>
    <n v="8.5"/>
  </r>
  <r>
    <x v="16"/>
    <s v="4/19/2016 12:00:00 AM"/>
    <n v="1"/>
    <n v="465"/>
    <n v="7.75"/>
    <n v="492"/>
    <n v="8.1999999999999993"/>
  </r>
  <r>
    <x v="16"/>
    <s v="4/20/2016 12:00:00 AM"/>
    <n v="1"/>
    <n v="474"/>
    <n v="7.9"/>
    <n v="502"/>
    <n v="8.3666666666666671"/>
  </r>
  <r>
    <x v="16"/>
    <s v="4/21/2016 12:00:00 AM"/>
    <n v="1"/>
    <n v="508"/>
    <n v="8.4666666666666668"/>
    <n v="550"/>
    <n v="9.1666666666666661"/>
  </r>
  <r>
    <x v="16"/>
    <s v="4/22/2016 12:00:00 AM"/>
    <n v="1"/>
    <n v="480"/>
    <n v="8"/>
    <n v="546"/>
    <n v="9.1"/>
  </r>
  <r>
    <x v="16"/>
    <s v="4/23/2016 12:00:00 AM"/>
    <n v="1"/>
    <n v="492"/>
    <n v="8.1999999999999993"/>
    <n v="539"/>
    <n v="8.9833333333333325"/>
  </r>
  <r>
    <x v="16"/>
    <s v="4/24/2016 12:00:00 AM"/>
    <n v="1"/>
    <n v="353"/>
    <n v="5.8833333333333337"/>
    <n v="367"/>
    <n v="6.1166666666666663"/>
  </r>
  <r>
    <x v="16"/>
    <s v="4/27/2016 12:00:00 AM"/>
    <n v="1"/>
    <n v="542"/>
    <n v="9.0333333333333332"/>
    <n v="557"/>
    <n v="9.2833333333333332"/>
  </r>
  <r>
    <x v="16"/>
    <s v="4/28/2016 12:00:00 AM"/>
    <n v="1"/>
    <n v="393"/>
    <n v="6.55"/>
    <n v="416"/>
    <n v="6.9333333333333336"/>
  </r>
  <r>
    <x v="16"/>
    <s v="4/29/2016 12:00:00 AM"/>
    <n v="1"/>
    <n v="600"/>
    <n v="10"/>
    <n v="636"/>
    <n v="10.6"/>
  </r>
  <r>
    <x v="16"/>
    <s v="5/1/2016 12:00:00 AM"/>
    <n v="1"/>
    <n v="507"/>
    <n v="8.4499999999999993"/>
    <n v="575"/>
    <n v="9.5833333333333339"/>
  </r>
  <r>
    <x v="16"/>
    <s v="5/5/2016 12:00:00 AM"/>
    <n v="1"/>
    <n v="392"/>
    <n v="6.5333333333333332"/>
    <n v="415"/>
    <n v="6.916666666666667"/>
  </r>
  <r>
    <x v="16"/>
    <s v="5/6/2016 12:00:00 AM"/>
    <n v="2"/>
    <n v="658"/>
    <n v="10.966666666666667"/>
    <n v="698"/>
    <n v="11.633333333333333"/>
  </r>
  <r>
    <x v="16"/>
    <s v="5/7/2016 12:00:00 AM"/>
    <n v="2"/>
    <n v="498"/>
    <n v="8.3000000000000007"/>
    <n v="507"/>
    <n v="8.4499999999999993"/>
  </r>
  <r>
    <x v="16"/>
    <s v="5/8/2016 12:00:00 AM"/>
    <n v="1"/>
    <n v="555"/>
    <n v="9.25"/>
    <n v="603"/>
    <n v="10.050000000000001"/>
  </r>
  <r>
    <x v="16"/>
    <s v="5/9/2016 12:00:00 AM"/>
    <n v="1"/>
    <n v="492"/>
    <n v="8.1999999999999993"/>
    <n v="522"/>
    <n v="8.6999999999999993"/>
  </r>
  <r>
    <x v="17"/>
    <s v="4/13/2016 12:00:00 AM"/>
    <n v="1"/>
    <n v="235"/>
    <n v="3.9166666666666665"/>
    <n v="260"/>
    <n v="4.333333333333333"/>
  </r>
  <r>
    <x v="17"/>
    <s v="4/14/2016 12:00:00 AM"/>
    <n v="1"/>
    <n v="423"/>
    <n v="7.05"/>
    <n v="441"/>
    <n v="7.35"/>
  </r>
  <r>
    <x v="17"/>
    <s v="4/15/2016 12:00:00 AM"/>
    <n v="1"/>
    <n v="391"/>
    <n v="6.5166666666666666"/>
    <n v="406"/>
    <n v="6.7666666666666666"/>
  </r>
  <r>
    <x v="18"/>
    <s v="4/12/2016 12:00:00 AM"/>
    <n v="1"/>
    <n v="366"/>
    <n v="6.1"/>
    <n v="387"/>
    <n v="6.45"/>
  </r>
  <r>
    <x v="18"/>
    <s v="4/13/2016 12:00:00 AM"/>
    <n v="3"/>
    <n v="630"/>
    <n v="10.5"/>
    <n v="679"/>
    <n v="11.316666666666666"/>
  </r>
  <r>
    <x v="18"/>
    <s v="4/14/2016 12:00:00 AM"/>
    <n v="2"/>
    <n v="508"/>
    <n v="8.4666666666666668"/>
    <n v="535"/>
    <n v="8.9166666666666661"/>
  </r>
  <r>
    <x v="18"/>
    <s v="4/15/2016 12:00:00 AM"/>
    <n v="1"/>
    <n v="370"/>
    <n v="6.166666666666667"/>
    <n v="386"/>
    <n v="6.4333333333333336"/>
  </r>
  <r>
    <x v="18"/>
    <s v="4/16/2016 12:00:00 AM"/>
    <n v="1"/>
    <n v="357"/>
    <n v="5.95"/>
    <n v="366"/>
    <n v="6.1"/>
  </r>
  <r>
    <x v="18"/>
    <s v="4/17/2016 12:00:00 AM"/>
    <n v="1"/>
    <n v="427"/>
    <n v="7.1166666666666663"/>
    <n v="446"/>
    <n v="7.4333333333333336"/>
  </r>
  <r>
    <x v="18"/>
    <s v="4/18/2016 12:00:00 AM"/>
    <n v="1"/>
    <n v="442"/>
    <n v="7.3666666666666663"/>
    <n v="458"/>
    <n v="7.6333333333333337"/>
  </r>
  <r>
    <x v="18"/>
    <s v="4/19/2016 12:00:00 AM"/>
    <n v="1"/>
    <n v="476"/>
    <n v="7.9333333333333336"/>
    <n v="535"/>
    <n v="8.9166666666666661"/>
  </r>
  <r>
    <x v="18"/>
    <s v="4/20/2016 12:00:00 AM"/>
    <n v="1"/>
    <n v="418"/>
    <n v="6.9666666666666668"/>
    <n v="424"/>
    <n v="7.0666666666666664"/>
  </r>
  <r>
    <x v="18"/>
    <s v="4/21/2016 12:00:00 AM"/>
    <n v="1"/>
    <n v="451"/>
    <n v="7.5166666666666666"/>
    <n v="457"/>
    <n v="7.6166666666666663"/>
  </r>
  <r>
    <x v="18"/>
    <s v="4/22/2016 12:00:00 AM"/>
    <n v="1"/>
    <n v="425"/>
    <n v="7.083333333333333"/>
    <n v="435"/>
    <n v="7.25"/>
  </r>
  <r>
    <x v="18"/>
    <s v="4/23/2016 12:00:00 AM"/>
    <n v="1"/>
    <n v="528"/>
    <n v="8.8000000000000007"/>
    <n v="546"/>
    <n v="9.1"/>
  </r>
  <r>
    <x v="18"/>
    <s v="4/24/2016 12:00:00 AM"/>
    <n v="1"/>
    <n v="511"/>
    <n v="8.5166666666666675"/>
    <n v="514"/>
    <n v="8.5666666666666664"/>
  </r>
  <r>
    <x v="18"/>
    <s v="4/25/2016 12:00:00 AM"/>
    <n v="1"/>
    <n v="400"/>
    <n v="6.666666666666667"/>
    <n v="415"/>
    <n v="6.916666666666667"/>
  </r>
  <r>
    <x v="18"/>
    <s v="4/26/2016 12:00:00 AM"/>
    <n v="1"/>
    <n v="441"/>
    <n v="7.35"/>
    <n v="446"/>
    <n v="7.4333333333333336"/>
  </r>
  <r>
    <x v="18"/>
    <s v="4/27/2016 12:00:00 AM"/>
    <n v="1"/>
    <n v="455"/>
    <n v="7.583333333333333"/>
    <n v="467"/>
    <n v="7.7833333333333332"/>
  </r>
  <r>
    <x v="18"/>
    <s v="4/28/2016 12:00:00 AM"/>
    <n v="1"/>
    <n v="440"/>
    <n v="7.333333333333333"/>
    <n v="453"/>
    <n v="7.55"/>
  </r>
  <r>
    <x v="18"/>
    <s v="4/29/2016 12:00:00 AM"/>
    <n v="1"/>
    <n v="433"/>
    <n v="7.2166666666666668"/>
    <n v="447"/>
    <n v="7.45"/>
  </r>
  <r>
    <x v="18"/>
    <s v="4/30/2016 12:00:00 AM"/>
    <n v="1"/>
    <n v="422"/>
    <n v="7.0333333333333332"/>
    <n v="424"/>
    <n v="7.0666666666666664"/>
  </r>
  <r>
    <x v="18"/>
    <s v="5/1/2016 12:00:00 AM"/>
    <n v="1"/>
    <n v="411"/>
    <n v="6.85"/>
    <n v="426"/>
    <n v="7.1"/>
  </r>
  <r>
    <x v="18"/>
    <s v="5/2/2016 12:00:00 AM"/>
    <n v="1"/>
    <n v="466"/>
    <n v="7.7666666666666666"/>
    <n v="482"/>
    <n v="8.0333333333333332"/>
  </r>
  <r>
    <x v="18"/>
    <s v="5/3/2016 12:00:00 AM"/>
    <n v="1"/>
    <n v="394"/>
    <n v="6.5666666666666664"/>
    <n v="418"/>
    <n v="6.9666666666666668"/>
  </r>
  <r>
    <x v="18"/>
    <s v="5/4/2016 12:00:00 AM"/>
    <n v="1"/>
    <n v="442"/>
    <n v="7.3666666666666663"/>
    <n v="455"/>
    <n v="7.583333333333333"/>
  </r>
  <r>
    <x v="18"/>
    <s v="5/5/2016 12:00:00 AM"/>
    <n v="1"/>
    <n v="467"/>
    <n v="7.7833333333333332"/>
    <n v="491"/>
    <n v="8.1833333333333336"/>
  </r>
  <r>
    <x v="18"/>
    <s v="5/6/2016 12:00:00 AM"/>
    <n v="1"/>
    <n v="443"/>
    <n v="7.3833333333333337"/>
    <n v="462"/>
    <n v="7.7"/>
  </r>
  <r>
    <x v="18"/>
    <s v="5/7/2016 12:00:00 AM"/>
    <n v="1"/>
    <n v="298"/>
    <n v="4.9666666666666668"/>
    <n v="334"/>
    <n v="5.5666666666666664"/>
  </r>
  <r>
    <x v="18"/>
    <s v="5/8/2016 12:00:00 AM"/>
    <n v="1"/>
    <n v="541"/>
    <n v="9.0166666666666675"/>
    <n v="569"/>
    <n v="9.4833333333333325"/>
  </r>
  <r>
    <x v="18"/>
    <s v="5/9/2016 12:00:00 AM"/>
    <n v="1"/>
    <n v="489"/>
    <n v="8.15"/>
    <n v="497"/>
    <n v="8.2833333333333332"/>
  </r>
  <r>
    <x v="18"/>
    <s v="5/10/2016 12:00:00 AM"/>
    <n v="1"/>
    <n v="469"/>
    <n v="7.8166666666666664"/>
    <n v="481"/>
    <n v="8.0166666666666675"/>
  </r>
  <r>
    <x v="18"/>
    <s v="5/11/2016 12:00:00 AM"/>
    <n v="1"/>
    <n v="452"/>
    <n v="7.5333333333333332"/>
    <n v="480"/>
    <n v="8"/>
  </r>
  <r>
    <x v="18"/>
    <s v="5/12/2016 12:00:00 AM"/>
    <n v="1"/>
    <n v="516"/>
    <n v="8.6"/>
    <n v="535"/>
    <n v="8.9166666666666661"/>
  </r>
  <r>
    <x v="19"/>
    <s v="4/16/2016 12:00:00 AM"/>
    <n v="1"/>
    <n v="79"/>
    <n v="1.3166666666666667"/>
    <n v="82"/>
    <n v="1.3666666666666667"/>
  </r>
  <r>
    <x v="19"/>
    <s v="5/1/2016 12:00:00 AM"/>
    <n v="1"/>
    <n v="58"/>
    <n v="0.96666666666666667"/>
    <n v="61"/>
    <n v="1.0166666666666666"/>
  </r>
  <r>
    <x v="20"/>
    <s v="4/12/2016 12:00:00 AM"/>
    <n v="1"/>
    <n v="514"/>
    <n v="8.5666666666666664"/>
    <n v="525"/>
    <n v="8.75"/>
  </r>
  <r>
    <x v="20"/>
    <s v="4/13/2016 12:00:00 AM"/>
    <n v="1"/>
    <n v="451"/>
    <n v="7.5166666666666666"/>
    <n v="465"/>
    <n v="7.75"/>
  </r>
  <r>
    <x v="20"/>
    <s v="4/14/2016 12:00:00 AM"/>
    <n v="1"/>
    <n v="472"/>
    <n v="7.8666666666666663"/>
    <n v="476"/>
    <n v="7.9333333333333336"/>
  </r>
  <r>
    <x v="20"/>
    <s v="4/15/2016 12:00:00 AM"/>
    <n v="1"/>
    <n v="377"/>
    <n v="6.2833333333333332"/>
    <n v="386"/>
    <n v="6.4333333333333336"/>
  </r>
  <r>
    <x v="20"/>
    <s v="4/19/2016 12:00:00 AM"/>
    <n v="1"/>
    <n v="472"/>
    <n v="7.8666666666666663"/>
    <n v="483"/>
    <n v="8.0500000000000007"/>
  </r>
  <r>
    <x v="20"/>
    <s v="4/20/2016 12:00:00 AM"/>
    <n v="1"/>
    <n v="492"/>
    <n v="8.1999999999999993"/>
    <n v="502"/>
    <n v="8.3666666666666671"/>
  </r>
  <r>
    <x v="20"/>
    <s v="4/21/2016 12:00:00 AM"/>
    <n v="1"/>
    <n v="390"/>
    <n v="6.5"/>
    <n v="411"/>
    <n v="6.85"/>
  </r>
  <r>
    <x v="20"/>
    <s v="4/22/2016 12:00:00 AM"/>
    <n v="1"/>
    <n v="428"/>
    <n v="7.1333333333333337"/>
    <n v="448"/>
    <n v="7.4666666666666668"/>
  </r>
  <r>
    <x v="20"/>
    <s v="4/24/2016 12:00:00 AM"/>
    <n v="1"/>
    <n v="681"/>
    <n v="11.35"/>
    <n v="704"/>
    <n v="11.733333333333333"/>
  </r>
  <r>
    <x v="20"/>
    <s v="4/25/2016 12:00:00 AM"/>
    <n v="1"/>
    <n v="446"/>
    <n v="7.4333333333333336"/>
    <n v="447"/>
    <n v="7.45"/>
  </r>
  <r>
    <x v="20"/>
    <s v="4/26/2016 12:00:00 AM"/>
    <n v="1"/>
    <n v="485"/>
    <n v="8.0833333333333339"/>
    <n v="500"/>
    <n v="8.3333333333333339"/>
  </r>
  <r>
    <x v="20"/>
    <s v="4/27/2016 12:00:00 AM"/>
    <n v="1"/>
    <n v="469"/>
    <n v="7.8166666666666664"/>
    <n v="479"/>
    <n v="7.9833333333333334"/>
  </r>
  <r>
    <x v="20"/>
    <s v="4/28/2016 12:00:00 AM"/>
    <n v="1"/>
    <n v="354"/>
    <n v="5.9"/>
    <n v="367"/>
    <n v="6.1166666666666663"/>
  </r>
  <r>
    <x v="20"/>
    <s v="4/30/2016 12:00:00 AM"/>
    <n v="1"/>
    <n v="485"/>
    <n v="8.0833333333333339"/>
    <n v="489"/>
    <n v="8.15"/>
  </r>
  <r>
    <x v="20"/>
    <s v="5/1/2016 12:00:00 AM"/>
    <n v="1"/>
    <n v="388"/>
    <n v="6.4666666666666668"/>
    <n v="407"/>
    <n v="6.7833333333333332"/>
  </r>
  <r>
    <x v="20"/>
    <s v="5/2/2016 12:00:00 AM"/>
    <n v="1"/>
    <n v="440"/>
    <n v="7.333333333333333"/>
    <n v="459"/>
    <n v="7.65"/>
  </r>
  <r>
    <x v="20"/>
    <s v="5/3/2016 12:00:00 AM"/>
    <n v="1"/>
    <n v="456"/>
    <n v="7.6"/>
    <n v="461"/>
    <n v="7.6833333333333336"/>
  </r>
  <r>
    <x v="20"/>
    <s v="5/4/2016 12:00:00 AM"/>
    <n v="1"/>
    <n v="420"/>
    <n v="7"/>
    <n v="436"/>
    <n v="7.2666666666666666"/>
  </r>
  <r>
    <x v="20"/>
    <s v="5/6/2016 12:00:00 AM"/>
    <n v="1"/>
    <n v="322"/>
    <n v="5.3666666666666663"/>
    <n v="333"/>
    <n v="5.55"/>
  </r>
  <r>
    <x v="20"/>
    <s v="5/7/2016 12:00:00 AM"/>
    <n v="1"/>
    <n v="530"/>
    <n v="8.8333333333333339"/>
    <n v="548"/>
    <n v="9.1333333333333329"/>
  </r>
  <r>
    <x v="20"/>
    <s v="5/8/2016 12:00:00 AM"/>
    <n v="1"/>
    <n v="481"/>
    <n v="8.0166666666666675"/>
    <n v="510"/>
    <n v="8.5"/>
  </r>
  <r>
    <x v="20"/>
    <s v="5/9/2016 12:00:00 AM"/>
    <n v="1"/>
    <n v="427"/>
    <n v="7.1166666666666663"/>
    <n v="438"/>
    <n v="7.3"/>
  </r>
  <r>
    <x v="20"/>
    <s v="5/11/2016 12:00:00 AM"/>
    <n v="1"/>
    <n v="451"/>
    <n v="7.5166666666666666"/>
    <n v="463"/>
    <n v="7.7166666666666668"/>
  </r>
  <r>
    <x v="20"/>
    <s v="5/12/2016 12:00:00 AM"/>
    <n v="1"/>
    <n v="444"/>
    <n v="7.4"/>
    <n v="457"/>
    <n v="7.6166666666666663"/>
  </r>
  <r>
    <x v="21"/>
    <s v="4/20/2016 12:00:00 AM"/>
    <n v="1"/>
    <n v="486"/>
    <n v="8.1"/>
    <n v="493"/>
    <n v="8.2166666666666668"/>
  </r>
  <r>
    <x v="21"/>
    <s v="4/23/2016 12:00:00 AM"/>
    <n v="1"/>
    <n v="331"/>
    <n v="5.5166666666666666"/>
    <n v="337"/>
    <n v="5.6166666666666663"/>
  </r>
  <r>
    <x v="21"/>
    <s v="5/7/2016 12:00:00 AM"/>
    <n v="1"/>
    <n v="74"/>
    <n v="1.2333333333333334"/>
    <n v="75"/>
    <n v="1.25"/>
  </r>
  <r>
    <x v="22"/>
    <s v="4/12/2016 12:00:00 AM"/>
    <n v="1"/>
    <n v="338"/>
    <n v="5.6333333333333337"/>
    <n v="356"/>
    <n v="5.9333333333333336"/>
  </r>
  <r>
    <x v="22"/>
    <s v="4/13/2016 12:00:00 AM"/>
    <n v="2"/>
    <n v="447"/>
    <n v="7.45"/>
    <n v="487"/>
    <n v="8.1166666666666671"/>
  </r>
  <r>
    <x v="22"/>
    <s v="4/14/2016 12:00:00 AM"/>
    <n v="1"/>
    <n v="424"/>
    <n v="7.0666666666666664"/>
    <n v="455"/>
    <n v="7.583333333333333"/>
  </r>
  <r>
    <x v="22"/>
    <s v="4/15/2016 12:00:00 AM"/>
    <n v="1"/>
    <n v="513"/>
    <n v="8.5500000000000007"/>
    <n v="533"/>
    <n v="8.8833333333333329"/>
  </r>
  <r>
    <x v="22"/>
    <s v="4/16/2016 12:00:00 AM"/>
    <n v="2"/>
    <n v="611"/>
    <n v="10.183333333333334"/>
    <n v="689"/>
    <n v="11.483333333333333"/>
  </r>
  <r>
    <x v="22"/>
    <s v="4/17/2016 12:00:00 AM"/>
    <n v="2"/>
    <n v="525"/>
    <n v="8.75"/>
    <n v="591"/>
    <n v="9.85"/>
  </r>
  <r>
    <x v="22"/>
    <s v="4/18/2016 12:00:00 AM"/>
    <n v="1"/>
    <n v="398"/>
    <n v="6.6333333333333337"/>
    <n v="451"/>
    <n v="7.5166666666666666"/>
  </r>
  <r>
    <x v="22"/>
    <s v="4/19/2016 12:00:00 AM"/>
    <n v="1"/>
    <n v="387"/>
    <n v="6.45"/>
    <n v="421"/>
    <n v="7.0166666666666666"/>
  </r>
  <r>
    <x v="22"/>
    <s v="4/20/2016 12:00:00 AM"/>
    <n v="1"/>
    <n v="381"/>
    <n v="6.35"/>
    <n v="409"/>
    <n v="6.8166666666666664"/>
  </r>
  <r>
    <x v="22"/>
    <s v="4/21/2016 12:00:00 AM"/>
    <n v="1"/>
    <n v="396"/>
    <n v="6.6"/>
    <n v="417"/>
    <n v="6.95"/>
  </r>
  <r>
    <x v="22"/>
    <s v="4/22/2016 12:00:00 AM"/>
    <n v="1"/>
    <n v="441"/>
    <n v="7.35"/>
    <n v="469"/>
    <n v="7.8166666666666664"/>
  </r>
  <r>
    <x v="22"/>
    <s v="4/23/2016 12:00:00 AM"/>
    <n v="1"/>
    <n v="565"/>
    <n v="9.4166666666666661"/>
    <n v="591"/>
    <n v="9.85"/>
  </r>
  <r>
    <x v="22"/>
    <s v="4/24/2016 12:00:00 AM"/>
    <n v="1"/>
    <n v="458"/>
    <n v="7.6333333333333337"/>
    <n v="492"/>
    <n v="8.1999999999999993"/>
  </r>
  <r>
    <x v="22"/>
    <s v="4/25/2016 12:00:00 AM"/>
    <n v="1"/>
    <n v="388"/>
    <n v="6.4666666666666668"/>
    <n v="402"/>
    <n v="6.7"/>
  </r>
  <r>
    <x v="22"/>
    <s v="4/25/2016 12:00:00 AM"/>
    <n v="1"/>
    <n v="388"/>
    <n v="6.4666666666666668"/>
    <n v="402"/>
    <n v="6.7"/>
  </r>
  <r>
    <x v="22"/>
    <s v="4/26/2016 12:00:00 AM"/>
    <n v="1"/>
    <n v="550"/>
    <n v="9.1666666666666661"/>
    <n v="584"/>
    <n v="9.7333333333333325"/>
  </r>
  <r>
    <x v="22"/>
    <s v="4/27/2016 12:00:00 AM"/>
    <n v="1"/>
    <n v="531"/>
    <n v="8.85"/>
    <n v="600"/>
    <n v="10"/>
  </r>
  <r>
    <x v="22"/>
    <s v="4/28/2016 12:00:00 AM"/>
    <n v="1"/>
    <n v="506"/>
    <n v="8.4333333333333336"/>
    <n v="556"/>
    <n v="9.2666666666666675"/>
  </r>
  <r>
    <x v="22"/>
    <s v="4/29/2016 12:00:00 AM"/>
    <n v="1"/>
    <n v="527"/>
    <n v="8.7833333333333332"/>
    <n v="562"/>
    <n v="9.3666666666666671"/>
  </r>
  <r>
    <x v="22"/>
    <s v="4/30/2016 12:00:00 AM"/>
    <n v="1"/>
    <n v="468"/>
    <n v="7.8"/>
    <n v="555"/>
    <n v="9.25"/>
  </r>
  <r>
    <x v="22"/>
    <s v="5/1/2016 12:00:00 AM"/>
    <n v="1"/>
    <n v="475"/>
    <n v="7.916666666666667"/>
    <n v="539"/>
    <n v="8.9833333333333325"/>
  </r>
  <r>
    <x v="22"/>
    <s v="5/2/2016 12:00:00 AM"/>
    <n v="1"/>
    <n v="351"/>
    <n v="5.85"/>
    <n v="385"/>
    <n v="6.416666666666667"/>
  </r>
  <r>
    <x v="22"/>
    <s v="5/3/2016 12:00:00 AM"/>
    <n v="1"/>
    <n v="405"/>
    <n v="6.75"/>
    <n v="429"/>
    <n v="7.15"/>
  </r>
  <r>
    <x v="22"/>
    <s v="5/4/2016 12:00:00 AM"/>
    <n v="1"/>
    <n v="441"/>
    <n v="7.35"/>
    <n v="477"/>
    <n v="7.95"/>
  </r>
  <r>
    <x v="22"/>
    <s v="5/5/2016 12:00:00 AM"/>
    <n v="1"/>
    <n v="381"/>
    <n v="6.35"/>
    <n v="417"/>
    <n v="6.95"/>
  </r>
  <r>
    <x v="22"/>
    <s v="5/6/2016 12:00:00 AM"/>
    <n v="1"/>
    <n v="323"/>
    <n v="5.3833333333333337"/>
    <n v="355"/>
    <n v="5.916666666666667"/>
  </r>
  <r>
    <x v="22"/>
    <s v="5/7/2016 12:00:00 AM"/>
    <n v="2"/>
    <n v="459"/>
    <n v="7.65"/>
    <n v="513"/>
    <n v="8.5500000000000007"/>
  </r>
  <r>
    <x v="22"/>
    <s v="5/8/2016 12:00:00 AM"/>
    <n v="1"/>
    <n v="545"/>
    <n v="9.0833333333333339"/>
    <n v="606"/>
    <n v="10.1"/>
  </r>
  <r>
    <x v="22"/>
    <s v="5/9/2016 12:00:00 AM"/>
    <n v="1"/>
    <n v="359"/>
    <n v="5.9833333333333334"/>
    <n v="399"/>
    <n v="6.65"/>
  </r>
  <r>
    <x v="22"/>
    <s v="5/10/2016 12:00:00 AM"/>
    <n v="1"/>
    <n v="342"/>
    <n v="5.7"/>
    <n v="391"/>
    <n v="6.5166666666666666"/>
  </r>
  <r>
    <x v="22"/>
    <s v="5/11/2016 12:00:00 AM"/>
    <n v="1"/>
    <n v="368"/>
    <n v="6.1333333333333337"/>
    <n v="387"/>
    <n v="6.45"/>
  </r>
  <r>
    <x v="22"/>
    <s v="5/12/2016 12:00:00 AM"/>
    <n v="1"/>
    <n v="496"/>
    <n v="8.2666666666666675"/>
    <n v="546"/>
    <n v="9.1"/>
  </r>
  <r>
    <x v="23"/>
    <s v="4/12/2016 12:00:00 AM"/>
    <n v="1"/>
    <n v="458"/>
    <n v="7.6333333333333337"/>
    <n v="493"/>
    <n v="8.2166666666666668"/>
  </r>
  <r>
    <x v="23"/>
    <s v="4/13/2016 12:00:00 AM"/>
    <n v="1"/>
    <n v="531"/>
    <n v="8.85"/>
    <n v="552"/>
    <n v="9.1999999999999993"/>
  </r>
  <r>
    <x v="23"/>
    <s v="4/14/2016 12:00:00 AM"/>
    <n v="1"/>
    <n v="486"/>
    <n v="8.1"/>
    <n v="503"/>
    <n v="8.3833333333333329"/>
  </r>
  <r>
    <x v="23"/>
    <s v="4/15/2016 12:00:00 AM"/>
    <n v="1"/>
    <n v="363"/>
    <n v="6.05"/>
    <n v="377"/>
    <n v="6.2833333333333332"/>
  </r>
  <r>
    <x v="23"/>
    <s v="4/20/2016 12:00:00 AM"/>
    <n v="1"/>
    <n v="528"/>
    <n v="8.8000000000000007"/>
    <n v="547"/>
    <n v="9.1166666666666671"/>
  </r>
  <r>
    <x v="23"/>
    <s v="4/22/2016 12:00:00 AM"/>
    <n v="1"/>
    <n v="391"/>
    <n v="6.5166666666666666"/>
    <n v="407"/>
    <n v="6.7833333333333332"/>
  </r>
  <r>
    <x v="23"/>
    <s v="4/23/2016 12:00:00 AM"/>
    <n v="1"/>
    <n v="339"/>
    <n v="5.65"/>
    <n v="360"/>
    <n v="6"/>
  </r>
  <r>
    <x v="23"/>
    <s v="4/27/2016 12:00:00 AM"/>
    <n v="1"/>
    <n v="423"/>
    <n v="7.05"/>
    <n v="428"/>
    <n v="7.1333333333333337"/>
  </r>
  <r>
    <x v="23"/>
    <s v="4/28/2016 12:00:00 AM"/>
    <n v="1"/>
    <n v="402"/>
    <n v="6.7"/>
    <n v="416"/>
    <n v="6.9333333333333336"/>
  </r>
  <r>
    <x v="23"/>
    <s v="4/29/2016 12:00:00 AM"/>
    <n v="1"/>
    <n v="398"/>
    <n v="6.6333333333333337"/>
    <n v="406"/>
    <n v="6.7666666666666666"/>
  </r>
  <r>
    <x v="23"/>
    <s v="4/30/2016 12:00:00 AM"/>
    <n v="1"/>
    <n v="343"/>
    <n v="5.7166666666666668"/>
    <n v="360"/>
    <n v="6"/>
  </r>
  <r>
    <x v="23"/>
    <s v="5/1/2016 12:00:00 AM"/>
    <n v="1"/>
    <n v="503"/>
    <n v="8.3833333333333329"/>
    <n v="527"/>
    <n v="8.7833333333333332"/>
  </r>
  <r>
    <x v="23"/>
    <s v="5/2/2016 12:00:00 AM"/>
    <n v="1"/>
    <n v="415"/>
    <n v="6.916666666666667"/>
    <n v="423"/>
    <n v="7.05"/>
  </r>
  <r>
    <x v="23"/>
    <s v="5/3/2016 12:00:00 AM"/>
    <n v="1"/>
    <n v="516"/>
    <n v="8.6"/>
    <n v="545"/>
    <n v="9.0833333333333339"/>
  </r>
  <r>
    <x v="23"/>
    <s v="5/4/2016 12:00:00 AM"/>
    <n v="1"/>
    <n v="439"/>
    <n v="7.3166666666666664"/>
    <n v="463"/>
    <n v="7.71666666666666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D79CE1-DE94-493D-A070-2652C76D6320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27" firstHeaderRow="0" firstDataRow="1" firstDataCol="1"/>
  <pivotFields count="7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HoursAsleep" fld="4" subtotal="average" baseField="0" baseItem="0"/>
    <dataField name="Average of TotalTimeInBed(Hour)" fld="6" subtotal="average" baseField="0" baseItem="0"/>
  </dataFields>
  <formats count="24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1CC9-93B5-4CA0-835C-472F3D267099}">
  <dimension ref="A1:K414"/>
  <sheetViews>
    <sheetView workbookViewId="0">
      <pane ySplit="1" topLeftCell="A2" activePane="bottomLeft" state="frozen"/>
      <selection pane="bottomLeft" activeCell="K1" sqref="K1"/>
    </sheetView>
  </sheetViews>
  <sheetFormatPr defaultColWidth="11.109375" defaultRowHeight="14.4" x14ac:dyDescent="0.3"/>
  <cols>
    <col min="1" max="1" width="11" style="1" bestFit="1" customWidth="1"/>
    <col min="2" max="2" width="20.5546875" style="1" bestFit="1" customWidth="1"/>
    <col min="3" max="3" width="16.5546875" style="1" customWidth="1"/>
    <col min="4" max="4" width="17.88671875" style="1" bestFit="1" customWidth="1"/>
    <col min="5" max="5" width="15.77734375" style="1" bestFit="1" customWidth="1"/>
    <col min="6" max="6" width="22.77734375" style="1" bestFit="1" customWidth="1"/>
    <col min="7" max="7" width="19.88671875" style="1" bestFit="1" customWidth="1"/>
    <col min="8" max="8" width="11.109375" style="1"/>
    <col min="9" max="9" width="11" style="1" bestFit="1" customWidth="1"/>
    <col min="10" max="10" width="25.6640625" style="1" bestFit="1" customWidth="1"/>
    <col min="11" max="11" width="29.77734375" style="1" bestFit="1" customWidth="1"/>
    <col min="12" max="16384" width="11.109375" style="1"/>
  </cols>
  <sheetData>
    <row r="1" spans="1:1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35</v>
      </c>
      <c r="F1" s="14" t="s">
        <v>37</v>
      </c>
      <c r="G1" s="14" t="s">
        <v>36</v>
      </c>
      <c r="I1" s="15" t="s">
        <v>0</v>
      </c>
      <c r="J1" s="16" t="s">
        <v>38</v>
      </c>
      <c r="K1" s="17" t="s">
        <v>39</v>
      </c>
    </row>
    <row r="2" spans="1:11" x14ac:dyDescent="0.3">
      <c r="A2" s="11">
        <v>1503960366</v>
      </c>
      <c r="B2" s="12" t="s">
        <v>4</v>
      </c>
      <c r="C2" s="12">
        <v>1</v>
      </c>
      <c r="D2" s="12">
        <v>327</v>
      </c>
      <c r="E2" s="12">
        <f>D2/60</f>
        <v>5.45</v>
      </c>
      <c r="F2" s="13">
        <v>346</v>
      </c>
      <c r="G2" s="12">
        <f>F2/60</f>
        <v>5.7666666666666666</v>
      </c>
      <c r="I2" s="18" cm="1">
        <f t="array" ref="I2:I25">_xlfn.UNIQUE(A2:A414)</f>
        <v>1503960366</v>
      </c>
      <c r="J2" s="19">
        <f>AVERAGEIF($A$2:$A$414,I2,$E$2:$E$414)</f>
        <v>6.0046666666666644</v>
      </c>
      <c r="K2" s="20">
        <f>AVERAGEIF($A$2:$A$414,I2,$G$2:$G$414)</f>
        <v>6.3866666666666667</v>
      </c>
    </row>
    <row r="3" spans="1:11" x14ac:dyDescent="0.3">
      <c r="A3" s="5">
        <v>1503960366</v>
      </c>
      <c r="B3" s="6" t="s">
        <v>5</v>
      </c>
      <c r="C3" s="6">
        <v>2</v>
      </c>
      <c r="D3" s="6">
        <v>384</v>
      </c>
      <c r="E3" s="6">
        <f>D3/60</f>
        <v>6.4</v>
      </c>
      <c r="F3" s="6">
        <v>407</v>
      </c>
      <c r="G3" s="6">
        <f>F3/60</f>
        <v>6.7833333333333332</v>
      </c>
      <c r="I3" s="30">
        <v>1644430081</v>
      </c>
      <c r="J3" s="31">
        <f t="shared" ref="J3:J25" si="0">AVERAGEIF($A$2:$A$414,I3,$E$2:$E$414)</f>
        <v>4.9000000000000004</v>
      </c>
      <c r="K3" s="32">
        <f t="shared" ref="K3:K25" si="1">AVERAGEIF($A$2:$A$414,I3,$G$2:$G$414)</f>
        <v>5.7666666666666666</v>
      </c>
    </row>
    <row r="4" spans="1:11" x14ac:dyDescent="0.3">
      <c r="A4" s="2">
        <v>1503960366</v>
      </c>
      <c r="B4" s="3" t="s">
        <v>6</v>
      </c>
      <c r="C4" s="3">
        <v>1</v>
      </c>
      <c r="D4" s="3">
        <v>412</v>
      </c>
      <c r="E4" s="3">
        <f t="shared" ref="E4:E67" si="2">D4/60</f>
        <v>6.8666666666666663</v>
      </c>
      <c r="F4" s="4">
        <v>442</v>
      </c>
      <c r="G4" s="3">
        <f t="shared" ref="G4:G67" si="3">F4/60</f>
        <v>7.3666666666666663</v>
      </c>
      <c r="I4" s="18">
        <v>1844505072</v>
      </c>
      <c r="J4" s="19">
        <f t="shared" si="0"/>
        <v>10.866666666666667</v>
      </c>
      <c r="K4" s="20">
        <f t="shared" si="1"/>
        <v>16.016666666666666</v>
      </c>
    </row>
    <row r="5" spans="1:11" x14ac:dyDescent="0.3">
      <c r="A5" s="5">
        <v>1503960366</v>
      </c>
      <c r="B5" s="6" t="s">
        <v>7</v>
      </c>
      <c r="C5" s="6">
        <v>2</v>
      </c>
      <c r="D5" s="6">
        <v>340</v>
      </c>
      <c r="E5" s="6">
        <f t="shared" si="2"/>
        <v>5.666666666666667</v>
      </c>
      <c r="F5" s="7">
        <v>367</v>
      </c>
      <c r="G5" s="6">
        <f t="shared" si="3"/>
        <v>6.1166666666666663</v>
      </c>
      <c r="I5" s="30">
        <v>1927972279</v>
      </c>
      <c r="J5" s="31">
        <f t="shared" si="0"/>
        <v>6.95</v>
      </c>
      <c r="K5" s="32">
        <f t="shared" si="1"/>
        <v>7.2966666666666669</v>
      </c>
    </row>
    <row r="6" spans="1:11" x14ac:dyDescent="0.3">
      <c r="A6" s="2">
        <v>1503960366</v>
      </c>
      <c r="B6" s="3" t="s">
        <v>8</v>
      </c>
      <c r="C6" s="3">
        <v>1</v>
      </c>
      <c r="D6" s="3">
        <v>700</v>
      </c>
      <c r="E6" s="3">
        <f t="shared" si="2"/>
        <v>11.666666666666666</v>
      </c>
      <c r="F6" s="4">
        <v>712</v>
      </c>
      <c r="G6" s="3">
        <f t="shared" si="3"/>
        <v>11.866666666666667</v>
      </c>
      <c r="I6" s="18">
        <v>2026352035</v>
      </c>
      <c r="J6" s="19">
        <f t="shared" si="0"/>
        <v>8.4363095238095251</v>
      </c>
      <c r="K6" s="20">
        <f t="shared" si="1"/>
        <v>8.9607142857142872</v>
      </c>
    </row>
    <row r="7" spans="1:11" x14ac:dyDescent="0.3">
      <c r="A7" s="5">
        <v>1503960366</v>
      </c>
      <c r="B7" s="6" t="s">
        <v>9</v>
      </c>
      <c r="C7" s="6">
        <v>1</v>
      </c>
      <c r="D7" s="6">
        <v>304</v>
      </c>
      <c r="E7" s="6">
        <f t="shared" si="2"/>
        <v>5.0666666666666664</v>
      </c>
      <c r="F7" s="7">
        <v>320</v>
      </c>
      <c r="G7" s="6">
        <f t="shared" si="3"/>
        <v>5.333333333333333</v>
      </c>
      <c r="I7" s="30">
        <v>2320127002</v>
      </c>
      <c r="J7" s="31">
        <f t="shared" si="0"/>
        <v>1.0166666666666666</v>
      </c>
      <c r="K7" s="32">
        <f t="shared" si="1"/>
        <v>1.1499999999999999</v>
      </c>
    </row>
    <row r="8" spans="1:11" x14ac:dyDescent="0.3">
      <c r="A8" s="2">
        <v>1503960366</v>
      </c>
      <c r="B8" s="3" t="s">
        <v>10</v>
      </c>
      <c r="C8" s="3">
        <v>1</v>
      </c>
      <c r="D8" s="3">
        <v>360</v>
      </c>
      <c r="E8" s="3">
        <f t="shared" si="2"/>
        <v>6</v>
      </c>
      <c r="F8" s="4">
        <v>377</v>
      </c>
      <c r="G8" s="3">
        <f t="shared" si="3"/>
        <v>6.2833333333333332</v>
      </c>
      <c r="I8" s="18">
        <v>2347167796</v>
      </c>
      <c r="J8" s="19">
        <f t="shared" si="0"/>
        <v>7.4466666666666663</v>
      </c>
      <c r="K8" s="20">
        <f t="shared" si="1"/>
        <v>8.18888888888889</v>
      </c>
    </row>
    <row r="9" spans="1:11" x14ac:dyDescent="0.3">
      <c r="A9" s="5">
        <v>1503960366</v>
      </c>
      <c r="B9" s="6" t="s">
        <v>11</v>
      </c>
      <c r="C9" s="6">
        <v>1</v>
      </c>
      <c r="D9" s="6">
        <v>325</v>
      </c>
      <c r="E9" s="6">
        <f t="shared" si="2"/>
        <v>5.416666666666667</v>
      </c>
      <c r="F9" s="7">
        <v>364</v>
      </c>
      <c r="G9" s="6">
        <f t="shared" si="3"/>
        <v>6.0666666666666664</v>
      </c>
      <c r="I9" s="30">
        <v>3977333714</v>
      </c>
      <c r="J9" s="31">
        <f t="shared" si="0"/>
        <v>4.8940476190476181</v>
      </c>
      <c r="K9" s="32">
        <f t="shared" si="1"/>
        <v>7.6857142857142859</v>
      </c>
    </row>
    <row r="10" spans="1:11" x14ac:dyDescent="0.3">
      <c r="A10" s="2">
        <v>1503960366</v>
      </c>
      <c r="B10" s="3" t="s">
        <v>12</v>
      </c>
      <c r="C10" s="3">
        <v>1</v>
      </c>
      <c r="D10" s="3">
        <v>361</v>
      </c>
      <c r="E10" s="3">
        <f t="shared" si="2"/>
        <v>6.0166666666666666</v>
      </c>
      <c r="F10" s="4">
        <v>384</v>
      </c>
      <c r="G10" s="3">
        <f t="shared" si="3"/>
        <v>6.4</v>
      </c>
      <c r="I10" s="18">
        <v>4020332650</v>
      </c>
      <c r="J10" s="19">
        <f t="shared" si="0"/>
        <v>5.822916666666667</v>
      </c>
      <c r="K10" s="20">
        <f t="shared" si="1"/>
        <v>6.3291666666666666</v>
      </c>
    </row>
    <row r="11" spans="1:11" x14ac:dyDescent="0.3">
      <c r="A11" s="5">
        <v>1503960366</v>
      </c>
      <c r="B11" s="6" t="s">
        <v>13</v>
      </c>
      <c r="C11" s="6">
        <v>1</v>
      </c>
      <c r="D11" s="6">
        <v>430</v>
      </c>
      <c r="E11" s="6">
        <f t="shared" si="2"/>
        <v>7.166666666666667</v>
      </c>
      <c r="F11" s="7">
        <v>449</v>
      </c>
      <c r="G11" s="6">
        <f t="shared" si="3"/>
        <v>7.4833333333333334</v>
      </c>
      <c r="I11" s="30">
        <v>4319703577</v>
      </c>
      <c r="J11" s="31">
        <f t="shared" si="0"/>
        <v>7.9442307692307699</v>
      </c>
      <c r="K11" s="32">
        <f t="shared" si="1"/>
        <v>8.3660256410256419</v>
      </c>
    </row>
    <row r="12" spans="1:11" x14ac:dyDescent="0.3">
      <c r="A12" s="2">
        <v>1503960366</v>
      </c>
      <c r="B12" s="3" t="s">
        <v>14</v>
      </c>
      <c r="C12" s="3">
        <v>1</v>
      </c>
      <c r="D12" s="3">
        <v>277</v>
      </c>
      <c r="E12" s="3">
        <f t="shared" si="2"/>
        <v>4.6166666666666663</v>
      </c>
      <c r="F12" s="4">
        <v>323</v>
      </c>
      <c r="G12" s="3">
        <f t="shared" si="3"/>
        <v>5.3833333333333337</v>
      </c>
      <c r="I12" s="18">
        <v>4388161847</v>
      </c>
      <c r="J12" s="19">
        <f t="shared" si="0"/>
        <v>6.71875</v>
      </c>
      <c r="K12" s="20">
        <f t="shared" si="1"/>
        <v>7.1034722222222237</v>
      </c>
    </row>
    <row r="13" spans="1:11" x14ac:dyDescent="0.3">
      <c r="A13" s="5">
        <v>1503960366</v>
      </c>
      <c r="B13" s="6" t="s">
        <v>15</v>
      </c>
      <c r="C13" s="6">
        <v>1</v>
      </c>
      <c r="D13" s="6">
        <v>245</v>
      </c>
      <c r="E13" s="6">
        <f t="shared" si="2"/>
        <v>4.083333333333333</v>
      </c>
      <c r="F13" s="7">
        <v>274</v>
      </c>
      <c r="G13" s="6">
        <f t="shared" si="3"/>
        <v>4.5666666666666664</v>
      </c>
      <c r="I13" s="30">
        <v>4445114986</v>
      </c>
      <c r="J13" s="31">
        <f t="shared" si="0"/>
        <v>6.4196428571428568</v>
      </c>
      <c r="K13" s="32">
        <f t="shared" si="1"/>
        <v>6.9470238095238104</v>
      </c>
    </row>
    <row r="14" spans="1:11" x14ac:dyDescent="0.3">
      <c r="A14" s="2">
        <v>1503960366</v>
      </c>
      <c r="B14" s="3" t="s">
        <v>16</v>
      </c>
      <c r="C14" s="3">
        <v>1</v>
      </c>
      <c r="D14" s="3">
        <v>366</v>
      </c>
      <c r="E14" s="3">
        <f t="shared" si="2"/>
        <v>6.1</v>
      </c>
      <c r="F14" s="4">
        <v>393</v>
      </c>
      <c r="G14" s="3">
        <f t="shared" si="3"/>
        <v>6.55</v>
      </c>
      <c r="I14" s="18">
        <v>4558609924</v>
      </c>
      <c r="J14" s="19">
        <f t="shared" si="0"/>
        <v>2.1266666666666665</v>
      </c>
      <c r="K14" s="20">
        <f t="shared" si="1"/>
        <v>2.3333333333333335</v>
      </c>
    </row>
    <row r="15" spans="1:11" x14ac:dyDescent="0.3">
      <c r="A15" s="5">
        <v>1503960366</v>
      </c>
      <c r="B15" s="6" t="s">
        <v>17</v>
      </c>
      <c r="C15" s="6">
        <v>1</v>
      </c>
      <c r="D15" s="6">
        <v>341</v>
      </c>
      <c r="E15" s="6">
        <f t="shared" si="2"/>
        <v>5.6833333333333336</v>
      </c>
      <c r="F15" s="7">
        <v>354</v>
      </c>
      <c r="G15" s="6">
        <f t="shared" si="3"/>
        <v>5.9</v>
      </c>
      <c r="I15" s="30">
        <v>4702921684</v>
      </c>
      <c r="J15" s="31">
        <f t="shared" si="0"/>
        <v>7.0190476190476181</v>
      </c>
      <c r="K15" s="32">
        <f t="shared" si="1"/>
        <v>7.3660714285714288</v>
      </c>
    </row>
    <row r="16" spans="1:11" x14ac:dyDescent="0.3">
      <c r="A16" s="2">
        <v>1503960366</v>
      </c>
      <c r="B16" s="3" t="s">
        <v>18</v>
      </c>
      <c r="C16" s="3">
        <v>1</v>
      </c>
      <c r="D16" s="3">
        <v>404</v>
      </c>
      <c r="E16" s="3">
        <f t="shared" si="2"/>
        <v>6.7333333333333334</v>
      </c>
      <c r="F16" s="4">
        <v>425</v>
      </c>
      <c r="G16" s="3">
        <f t="shared" si="3"/>
        <v>7.083333333333333</v>
      </c>
      <c r="I16" s="18">
        <v>5553957443</v>
      </c>
      <c r="J16" s="19">
        <f t="shared" si="0"/>
        <v>7.7247311827956988</v>
      </c>
      <c r="K16" s="20">
        <f t="shared" si="1"/>
        <v>8.4311827956989251</v>
      </c>
    </row>
    <row r="17" spans="1:11" x14ac:dyDescent="0.3">
      <c r="A17" s="5">
        <v>1503960366</v>
      </c>
      <c r="B17" s="6" t="s">
        <v>19</v>
      </c>
      <c r="C17" s="6">
        <v>1</v>
      </c>
      <c r="D17" s="6">
        <v>369</v>
      </c>
      <c r="E17" s="6">
        <f t="shared" si="2"/>
        <v>6.15</v>
      </c>
      <c r="F17" s="7">
        <v>396</v>
      </c>
      <c r="G17" s="6">
        <f t="shared" si="3"/>
        <v>6.6</v>
      </c>
      <c r="I17" s="30">
        <v>5577150313</v>
      </c>
      <c r="J17" s="31">
        <f t="shared" si="0"/>
        <v>7.2000000000000011</v>
      </c>
      <c r="K17" s="32">
        <f t="shared" si="1"/>
        <v>7.6769230769230781</v>
      </c>
    </row>
    <row r="18" spans="1:11" x14ac:dyDescent="0.3">
      <c r="A18" s="2">
        <v>1503960366</v>
      </c>
      <c r="B18" s="3" t="s">
        <v>20</v>
      </c>
      <c r="C18" s="3">
        <v>1</v>
      </c>
      <c r="D18" s="3">
        <v>277</v>
      </c>
      <c r="E18" s="3">
        <f t="shared" si="2"/>
        <v>4.6166666666666663</v>
      </c>
      <c r="F18" s="4">
        <v>309</v>
      </c>
      <c r="G18" s="3">
        <f t="shared" si="3"/>
        <v>5.15</v>
      </c>
      <c r="I18" s="18">
        <v>6117666160</v>
      </c>
      <c r="J18" s="19">
        <f t="shared" si="0"/>
        <v>7.9796296296296294</v>
      </c>
      <c r="K18" s="20">
        <f t="shared" si="1"/>
        <v>8.5027777777777764</v>
      </c>
    </row>
    <row r="19" spans="1:11" x14ac:dyDescent="0.3">
      <c r="A19" s="5">
        <v>1503960366</v>
      </c>
      <c r="B19" s="6" t="s">
        <v>21</v>
      </c>
      <c r="C19" s="6">
        <v>1</v>
      </c>
      <c r="D19" s="6">
        <v>273</v>
      </c>
      <c r="E19" s="6">
        <f t="shared" si="2"/>
        <v>4.55</v>
      </c>
      <c r="F19" s="7">
        <v>296</v>
      </c>
      <c r="G19" s="6">
        <f t="shared" si="3"/>
        <v>4.9333333333333336</v>
      </c>
      <c r="I19" s="30">
        <v>6775888955</v>
      </c>
      <c r="J19" s="31">
        <f t="shared" si="0"/>
        <v>5.8277777777777784</v>
      </c>
      <c r="K19" s="32">
        <f t="shared" si="1"/>
        <v>6.1499999999999995</v>
      </c>
    </row>
    <row r="20" spans="1:11" x14ac:dyDescent="0.3">
      <c r="A20" s="2">
        <v>1503960366</v>
      </c>
      <c r="B20" s="3" t="s">
        <v>22</v>
      </c>
      <c r="C20" s="3">
        <v>1</v>
      </c>
      <c r="D20" s="3">
        <v>247</v>
      </c>
      <c r="E20" s="3">
        <f t="shared" si="2"/>
        <v>4.1166666666666663</v>
      </c>
      <c r="F20" s="4">
        <v>264</v>
      </c>
      <c r="G20" s="3">
        <f t="shared" si="3"/>
        <v>4.4000000000000004</v>
      </c>
      <c r="I20" s="18">
        <v>6962181067</v>
      </c>
      <c r="J20" s="19">
        <f t="shared" si="0"/>
        <v>7.4666666666666668</v>
      </c>
      <c r="K20" s="20">
        <f t="shared" si="1"/>
        <v>7.7688172043010741</v>
      </c>
    </row>
    <row r="21" spans="1:11" x14ac:dyDescent="0.3">
      <c r="A21" s="5">
        <v>1503960366</v>
      </c>
      <c r="B21" s="6" t="s">
        <v>23</v>
      </c>
      <c r="C21" s="6">
        <v>1</v>
      </c>
      <c r="D21" s="6">
        <v>334</v>
      </c>
      <c r="E21" s="6">
        <f t="shared" si="2"/>
        <v>5.5666666666666664</v>
      </c>
      <c r="F21" s="7">
        <v>367</v>
      </c>
      <c r="G21" s="6">
        <f t="shared" si="3"/>
        <v>6.1166666666666663</v>
      </c>
      <c r="I21" s="30">
        <v>7007744171</v>
      </c>
      <c r="J21" s="31">
        <f t="shared" si="0"/>
        <v>1.1416666666666666</v>
      </c>
      <c r="K21" s="32">
        <f t="shared" si="1"/>
        <v>1.1916666666666667</v>
      </c>
    </row>
    <row r="22" spans="1:11" x14ac:dyDescent="0.3">
      <c r="A22" s="2">
        <v>1503960366</v>
      </c>
      <c r="B22" s="3" t="s">
        <v>24</v>
      </c>
      <c r="C22" s="3">
        <v>1</v>
      </c>
      <c r="D22" s="3">
        <v>331</v>
      </c>
      <c r="E22" s="3">
        <f t="shared" si="2"/>
        <v>5.5166666666666666</v>
      </c>
      <c r="F22" s="4">
        <v>349</v>
      </c>
      <c r="G22" s="3">
        <f t="shared" si="3"/>
        <v>5.8166666666666664</v>
      </c>
      <c r="I22" s="18">
        <v>7086361926</v>
      </c>
      <c r="J22" s="19">
        <f t="shared" si="0"/>
        <v>7.5520833333333357</v>
      </c>
      <c r="K22" s="20">
        <f t="shared" si="1"/>
        <v>7.773611111111113</v>
      </c>
    </row>
    <row r="23" spans="1:11" x14ac:dyDescent="0.3">
      <c r="A23" s="5">
        <v>1503960366</v>
      </c>
      <c r="B23" s="6" t="s">
        <v>25</v>
      </c>
      <c r="C23" s="6">
        <v>1</v>
      </c>
      <c r="D23" s="6">
        <v>594</v>
      </c>
      <c r="E23" s="6">
        <f t="shared" si="2"/>
        <v>9.9</v>
      </c>
      <c r="F23" s="7">
        <v>611</v>
      </c>
      <c r="G23" s="6">
        <f t="shared" si="3"/>
        <v>10.183333333333334</v>
      </c>
      <c r="I23" s="30">
        <v>8053475328</v>
      </c>
      <c r="J23" s="31">
        <f t="shared" si="0"/>
        <v>4.95</v>
      </c>
      <c r="K23" s="32">
        <f t="shared" si="1"/>
        <v>5.0277777777777777</v>
      </c>
    </row>
    <row r="24" spans="1:11" x14ac:dyDescent="0.3">
      <c r="A24" s="2">
        <v>1503960366</v>
      </c>
      <c r="B24" s="3" t="s">
        <v>26</v>
      </c>
      <c r="C24" s="3">
        <v>1</v>
      </c>
      <c r="D24" s="3">
        <v>338</v>
      </c>
      <c r="E24" s="3">
        <f t="shared" si="2"/>
        <v>5.6333333333333337</v>
      </c>
      <c r="F24" s="4">
        <v>342</v>
      </c>
      <c r="G24" s="3">
        <f t="shared" si="3"/>
        <v>5.7</v>
      </c>
      <c r="I24" s="18">
        <v>8378563200</v>
      </c>
      <c r="J24" s="19">
        <f t="shared" si="0"/>
        <v>7.3890624999999996</v>
      </c>
      <c r="K24" s="20">
        <f t="shared" si="1"/>
        <v>8.0552083333333329</v>
      </c>
    </row>
    <row r="25" spans="1:11" x14ac:dyDescent="0.3">
      <c r="A25" s="5">
        <v>1503960366</v>
      </c>
      <c r="B25" s="6" t="s">
        <v>27</v>
      </c>
      <c r="C25" s="6">
        <v>1</v>
      </c>
      <c r="D25" s="6">
        <v>383</v>
      </c>
      <c r="E25" s="6">
        <f t="shared" si="2"/>
        <v>6.3833333333333337</v>
      </c>
      <c r="F25" s="7">
        <v>403</v>
      </c>
      <c r="G25" s="6">
        <f t="shared" si="3"/>
        <v>6.7166666666666668</v>
      </c>
      <c r="I25" s="30">
        <v>8792009665</v>
      </c>
      <c r="J25" s="31">
        <f t="shared" si="0"/>
        <v>7.2611111111111111</v>
      </c>
      <c r="K25" s="32">
        <f t="shared" si="1"/>
        <v>7.5633333333333326</v>
      </c>
    </row>
    <row r="26" spans="1:11" x14ac:dyDescent="0.3">
      <c r="A26" s="2">
        <v>1503960366</v>
      </c>
      <c r="B26" s="3" t="s">
        <v>28</v>
      </c>
      <c r="C26" s="3">
        <v>1</v>
      </c>
      <c r="D26" s="3">
        <v>285</v>
      </c>
      <c r="E26" s="3">
        <f t="shared" si="2"/>
        <v>4.75</v>
      </c>
      <c r="F26" s="4">
        <v>306</v>
      </c>
      <c r="G26" s="3">
        <f t="shared" si="3"/>
        <v>5.0999999999999996</v>
      </c>
    </row>
    <row r="27" spans="1:11" x14ac:dyDescent="0.3">
      <c r="A27" s="5">
        <v>1644430081</v>
      </c>
      <c r="B27" s="6" t="s">
        <v>17</v>
      </c>
      <c r="C27" s="6">
        <v>1</v>
      </c>
      <c r="D27" s="6">
        <v>119</v>
      </c>
      <c r="E27" s="6">
        <f t="shared" si="2"/>
        <v>1.9833333333333334</v>
      </c>
      <c r="F27" s="7">
        <v>127</v>
      </c>
      <c r="G27" s="6">
        <f t="shared" si="3"/>
        <v>2.1166666666666667</v>
      </c>
    </row>
    <row r="28" spans="1:11" x14ac:dyDescent="0.3">
      <c r="A28" s="2">
        <v>1644430081</v>
      </c>
      <c r="B28" s="3" t="s">
        <v>18</v>
      </c>
      <c r="C28" s="3">
        <v>1</v>
      </c>
      <c r="D28" s="3">
        <v>124</v>
      </c>
      <c r="E28" s="3">
        <f t="shared" si="2"/>
        <v>2.0666666666666669</v>
      </c>
      <c r="F28" s="4">
        <v>142</v>
      </c>
      <c r="G28" s="3">
        <f t="shared" si="3"/>
        <v>2.3666666666666667</v>
      </c>
    </row>
    <row r="29" spans="1:11" x14ac:dyDescent="0.3">
      <c r="A29" s="5">
        <v>1644430081</v>
      </c>
      <c r="B29" s="6" t="s">
        <v>20</v>
      </c>
      <c r="C29" s="6">
        <v>1</v>
      </c>
      <c r="D29" s="6">
        <v>796</v>
      </c>
      <c r="E29" s="6">
        <f t="shared" si="2"/>
        <v>13.266666666666667</v>
      </c>
      <c r="F29" s="7">
        <v>961</v>
      </c>
      <c r="G29" s="6">
        <f t="shared" si="3"/>
        <v>16.016666666666666</v>
      </c>
    </row>
    <row r="30" spans="1:11" x14ac:dyDescent="0.3">
      <c r="A30" s="2">
        <v>1644430081</v>
      </c>
      <c r="B30" s="3" t="s">
        <v>25</v>
      </c>
      <c r="C30" s="3">
        <v>1</v>
      </c>
      <c r="D30" s="3">
        <v>137</v>
      </c>
      <c r="E30" s="3">
        <f t="shared" si="2"/>
        <v>2.2833333333333332</v>
      </c>
      <c r="F30" s="4">
        <v>154</v>
      </c>
      <c r="G30" s="3">
        <f t="shared" si="3"/>
        <v>2.5666666666666669</v>
      </c>
    </row>
    <row r="31" spans="1:11" x14ac:dyDescent="0.3">
      <c r="A31" s="5">
        <v>1844505072</v>
      </c>
      <c r="B31" s="6" t="s">
        <v>6</v>
      </c>
      <c r="C31" s="6">
        <v>1</v>
      </c>
      <c r="D31" s="6">
        <v>644</v>
      </c>
      <c r="E31" s="6">
        <f t="shared" si="2"/>
        <v>10.733333333333333</v>
      </c>
      <c r="F31" s="7">
        <v>961</v>
      </c>
      <c r="G31" s="6">
        <f t="shared" si="3"/>
        <v>16.016666666666666</v>
      </c>
    </row>
    <row r="32" spans="1:11" x14ac:dyDescent="0.3">
      <c r="A32" s="2">
        <v>1844505072</v>
      </c>
      <c r="B32" s="3" t="s">
        <v>18</v>
      </c>
      <c r="C32" s="3">
        <v>1</v>
      </c>
      <c r="D32" s="3">
        <v>722</v>
      </c>
      <c r="E32" s="3">
        <f t="shared" si="2"/>
        <v>12.033333333333333</v>
      </c>
      <c r="F32" s="4">
        <v>961</v>
      </c>
      <c r="G32" s="3">
        <f t="shared" si="3"/>
        <v>16.016666666666666</v>
      </c>
    </row>
    <row r="33" spans="1:7" x14ac:dyDescent="0.3">
      <c r="A33" s="5">
        <v>1844505072</v>
      </c>
      <c r="B33" s="6" t="s">
        <v>19</v>
      </c>
      <c r="C33" s="6">
        <v>1</v>
      </c>
      <c r="D33" s="6">
        <v>590</v>
      </c>
      <c r="E33" s="6">
        <f t="shared" si="2"/>
        <v>9.8333333333333339</v>
      </c>
      <c r="F33" s="7">
        <v>961</v>
      </c>
      <c r="G33" s="6">
        <f t="shared" si="3"/>
        <v>16.016666666666666</v>
      </c>
    </row>
    <row r="34" spans="1:7" x14ac:dyDescent="0.3">
      <c r="A34" s="2">
        <v>1927972279</v>
      </c>
      <c r="B34" s="3" t="s">
        <v>4</v>
      </c>
      <c r="C34" s="3">
        <v>3</v>
      </c>
      <c r="D34" s="3">
        <v>750</v>
      </c>
      <c r="E34" s="3">
        <f t="shared" si="2"/>
        <v>12.5</v>
      </c>
      <c r="F34" s="4">
        <v>775</v>
      </c>
      <c r="G34" s="3">
        <f t="shared" si="3"/>
        <v>12.916666666666666</v>
      </c>
    </row>
    <row r="35" spans="1:7" x14ac:dyDescent="0.3">
      <c r="A35" s="5">
        <v>1927972279</v>
      </c>
      <c r="B35" s="6" t="s">
        <v>5</v>
      </c>
      <c r="C35" s="6">
        <v>1</v>
      </c>
      <c r="D35" s="6">
        <v>398</v>
      </c>
      <c r="E35" s="6">
        <f t="shared" si="2"/>
        <v>6.6333333333333337</v>
      </c>
      <c r="F35" s="7">
        <v>422</v>
      </c>
      <c r="G35" s="6">
        <f t="shared" si="3"/>
        <v>7.0333333333333332</v>
      </c>
    </row>
    <row r="36" spans="1:7" x14ac:dyDescent="0.3">
      <c r="A36" s="2">
        <v>1927972279</v>
      </c>
      <c r="B36" s="3" t="s">
        <v>6</v>
      </c>
      <c r="C36" s="3">
        <v>2</v>
      </c>
      <c r="D36" s="3">
        <v>475</v>
      </c>
      <c r="E36" s="3">
        <f t="shared" si="2"/>
        <v>7.916666666666667</v>
      </c>
      <c r="F36" s="4">
        <v>499</v>
      </c>
      <c r="G36" s="3">
        <f t="shared" si="3"/>
        <v>8.3166666666666664</v>
      </c>
    </row>
    <row r="37" spans="1:7" x14ac:dyDescent="0.3">
      <c r="A37" s="5">
        <v>1927972279</v>
      </c>
      <c r="B37" s="6" t="s">
        <v>15</v>
      </c>
      <c r="C37" s="6">
        <v>1</v>
      </c>
      <c r="D37" s="6">
        <v>296</v>
      </c>
      <c r="E37" s="6">
        <f t="shared" si="2"/>
        <v>4.9333333333333336</v>
      </c>
      <c r="F37" s="7">
        <v>315</v>
      </c>
      <c r="G37" s="6">
        <f t="shared" si="3"/>
        <v>5.25</v>
      </c>
    </row>
    <row r="38" spans="1:7" x14ac:dyDescent="0.3">
      <c r="A38" s="2">
        <v>1927972279</v>
      </c>
      <c r="B38" s="3" t="s">
        <v>16</v>
      </c>
      <c r="C38" s="3">
        <v>1</v>
      </c>
      <c r="D38" s="3">
        <v>166</v>
      </c>
      <c r="E38" s="3">
        <f t="shared" si="2"/>
        <v>2.7666666666666666</v>
      </c>
      <c r="F38" s="4">
        <v>178</v>
      </c>
      <c r="G38" s="3">
        <f t="shared" si="3"/>
        <v>2.9666666666666668</v>
      </c>
    </row>
    <row r="39" spans="1:7" x14ac:dyDescent="0.3">
      <c r="A39" s="5">
        <v>2026352035</v>
      </c>
      <c r="B39" s="6" t="s">
        <v>4</v>
      </c>
      <c r="C39" s="6">
        <v>1</v>
      </c>
      <c r="D39" s="6">
        <v>503</v>
      </c>
      <c r="E39" s="6">
        <f t="shared" si="2"/>
        <v>8.3833333333333329</v>
      </c>
      <c r="F39" s="7">
        <v>546</v>
      </c>
      <c r="G39" s="6">
        <f t="shared" si="3"/>
        <v>9.1</v>
      </c>
    </row>
    <row r="40" spans="1:7" x14ac:dyDescent="0.3">
      <c r="A40" s="2">
        <v>2026352035</v>
      </c>
      <c r="B40" s="3" t="s">
        <v>5</v>
      </c>
      <c r="C40" s="3">
        <v>1</v>
      </c>
      <c r="D40" s="3">
        <v>531</v>
      </c>
      <c r="E40" s="3">
        <f t="shared" si="2"/>
        <v>8.85</v>
      </c>
      <c r="F40" s="4">
        <v>565</v>
      </c>
      <c r="G40" s="3">
        <f t="shared" si="3"/>
        <v>9.4166666666666661</v>
      </c>
    </row>
    <row r="41" spans="1:7" x14ac:dyDescent="0.3">
      <c r="A41" s="5">
        <v>2026352035</v>
      </c>
      <c r="B41" s="6" t="s">
        <v>29</v>
      </c>
      <c r="C41" s="6">
        <v>1</v>
      </c>
      <c r="D41" s="6">
        <v>545</v>
      </c>
      <c r="E41" s="6">
        <f t="shared" si="2"/>
        <v>9.0833333333333339</v>
      </c>
      <c r="F41" s="7">
        <v>568</v>
      </c>
      <c r="G41" s="6">
        <f t="shared" si="3"/>
        <v>9.4666666666666668</v>
      </c>
    </row>
    <row r="42" spans="1:7" x14ac:dyDescent="0.3">
      <c r="A42" s="2">
        <v>2026352035</v>
      </c>
      <c r="B42" s="3" t="s">
        <v>6</v>
      </c>
      <c r="C42" s="3">
        <v>1</v>
      </c>
      <c r="D42" s="3">
        <v>523</v>
      </c>
      <c r="E42" s="3">
        <f t="shared" si="2"/>
        <v>8.7166666666666668</v>
      </c>
      <c r="F42" s="4">
        <v>573</v>
      </c>
      <c r="G42" s="3">
        <f t="shared" si="3"/>
        <v>9.5500000000000007</v>
      </c>
    </row>
    <row r="43" spans="1:7" x14ac:dyDescent="0.3">
      <c r="A43" s="5">
        <v>2026352035</v>
      </c>
      <c r="B43" s="6" t="s">
        <v>7</v>
      </c>
      <c r="C43" s="6">
        <v>1</v>
      </c>
      <c r="D43" s="6">
        <v>524</v>
      </c>
      <c r="E43" s="6">
        <f t="shared" si="2"/>
        <v>8.7333333333333325</v>
      </c>
      <c r="F43" s="7">
        <v>567</v>
      </c>
      <c r="G43" s="6">
        <f t="shared" si="3"/>
        <v>9.4499999999999993</v>
      </c>
    </row>
    <row r="44" spans="1:7" x14ac:dyDescent="0.3">
      <c r="A44" s="2">
        <v>2026352035</v>
      </c>
      <c r="B44" s="3" t="s">
        <v>8</v>
      </c>
      <c r="C44" s="3">
        <v>1</v>
      </c>
      <c r="D44" s="3">
        <v>437</v>
      </c>
      <c r="E44" s="3">
        <f t="shared" si="2"/>
        <v>7.2833333333333332</v>
      </c>
      <c r="F44" s="4">
        <v>498</v>
      </c>
      <c r="G44" s="3">
        <f t="shared" si="3"/>
        <v>8.3000000000000007</v>
      </c>
    </row>
    <row r="45" spans="1:7" x14ac:dyDescent="0.3">
      <c r="A45" s="5">
        <v>2026352035</v>
      </c>
      <c r="B45" s="6" t="s">
        <v>9</v>
      </c>
      <c r="C45" s="6">
        <v>1</v>
      </c>
      <c r="D45" s="6">
        <v>498</v>
      </c>
      <c r="E45" s="6">
        <f t="shared" si="2"/>
        <v>8.3000000000000007</v>
      </c>
      <c r="F45" s="7">
        <v>540</v>
      </c>
      <c r="G45" s="6">
        <f t="shared" si="3"/>
        <v>9</v>
      </c>
    </row>
    <row r="46" spans="1:7" x14ac:dyDescent="0.3">
      <c r="A46" s="2">
        <v>2026352035</v>
      </c>
      <c r="B46" s="3" t="s">
        <v>10</v>
      </c>
      <c r="C46" s="3">
        <v>1</v>
      </c>
      <c r="D46" s="3">
        <v>461</v>
      </c>
      <c r="E46" s="3">
        <f t="shared" si="2"/>
        <v>7.6833333333333336</v>
      </c>
      <c r="F46" s="4">
        <v>510</v>
      </c>
      <c r="G46" s="3">
        <f t="shared" si="3"/>
        <v>8.5</v>
      </c>
    </row>
    <row r="47" spans="1:7" x14ac:dyDescent="0.3">
      <c r="A47" s="5">
        <v>2026352035</v>
      </c>
      <c r="B47" s="6" t="s">
        <v>11</v>
      </c>
      <c r="C47" s="6">
        <v>1</v>
      </c>
      <c r="D47" s="6">
        <v>477</v>
      </c>
      <c r="E47" s="6">
        <f t="shared" si="2"/>
        <v>7.95</v>
      </c>
      <c r="F47" s="7">
        <v>514</v>
      </c>
      <c r="G47" s="6">
        <f t="shared" si="3"/>
        <v>8.5666666666666664</v>
      </c>
    </row>
    <row r="48" spans="1:7" x14ac:dyDescent="0.3">
      <c r="A48" s="2">
        <v>2026352035</v>
      </c>
      <c r="B48" s="3" t="s">
        <v>30</v>
      </c>
      <c r="C48" s="3">
        <v>1</v>
      </c>
      <c r="D48" s="3">
        <v>520</v>
      </c>
      <c r="E48" s="3">
        <f t="shared" si="2"/>
        <v>8.6666666666666661</v>
      </c>
      <c r="F48" s="4">
        <v>545</v>
      </c>
      <c r="G48" s="3">
        <f t="shared" si="3"/>
        <v>9.0833333333333339</v>
      </c>
    </row>
    <row r="49" spans="1:7" x14ac:dyDescent="0.3">
      <c r="A49" s="5">
        <v>2026352035</v>
      </c>
      <c r="B49" s="6" t="s">
        <v>12</v>
      </c>
      <c r="C49" s="6">
        <v>1</v>
      </c>
      <c r="D49" s="6">
        <v>522</v>
      </c>
      <c r="E49" s="6">
        <f t="shared" si="2"/>
        <v>8.6999999999999993</v>
      </c>
      <c r="F49" s="7">
        <v>554</v>
      </c>
      <c r="G49" s="6">
        <f t="shared" si="3"/>
        <v>9.2333333333333325</v>
      </c>
    </row>
    <row r="50" spans="1:7" x14ac:dyDescent="0.3">
      <c r="A50" s="2">
        <v>2026352035</v>
      </c>
      <c r="B50" s="3" t="s">
        <v>13</v>
      </c>
      <c r="C50" s="3">
        <v>1</v>
      </c>
      <c r="D50" s="3">
        <v>555</v>
      </c>
      <c r="E50" s="3">
        <f t="shared" si="2"/>
        <v>9.25</v>
      </c>
      <c r="F50" s="4">
        <v>591</v>
      </c>
      <c r="G50" s="3">
        <f t="shared" si="3"/>
        <v>9.85</v>
      </c>
    </row>
    <row r="51" spans="1:7" x14ac:dyDescent="0.3">
      <c r="A51" s="5">
        <v>2026352035</v>
      </c>
      <c r="B51" s="6" t="s">
        <v>14</v>
      </c>
      <c r="C51" s="6">
        <v>1</v>
      </c>
      <c r="D51" s="6">
        <v>506</v>
      </c>
      <c r="E51" s="6">
        <f t="shared" si="2"/>
        <v>8.4333333333333336</v>
      </c>
      <c r="F51" s="7">
        <v>531</v>
      </c>
      <c r="G51" s="6">
        <f t="shared" si="3"/>
        <v>8.85</v>
      </c>
    </row>
    <row r="52" spans="1:7" x14ac:dyDescent="0.3">
      <c r="A52" s="2">
        <v>2026352035</v>
      </c>
      <c r="B52" s="3" t="s">
        <v>31</v>
      </c>
      <c r="C52" s="3">
        <v>1</v>
      </c>
      <c r="D52" s="3">
        <v>508</v>
      </c>
      <c r="E52" s="3">
        <f t="shared" si="2"/>
        <v>8.4666666666666668</v>
      </c>
      <c r="F52" s="4">
        <v>545</v>
      </c>
      <c r="G52" s="3">
        <f t="shared" si="3"/>
        <v>9.0833333333333339</v>
      </c>
    </row>
    <row r="53" spans="1:7" x14ac:dyDescent="0.3">
      <c r="A53" s="5">
        <v>2026352035</v>
      </c>
      <c r="B53" s="6" t="s">
        <v>16</v>
      </c>
      <c r="C53" s="6">
        <v>1</v>
      </c>
      <c r="D53" s="6">
        <v>513</v>
      </c>
      <c r="E53" s="6">
        <f t="shared" si="2"/>
        <v>8.5500000000000007</v>
      </c>
      <c r="F53" s="7">
        <v>545</v>
      </c>
      <c r="G53" s="6">
        <f t="shared" si="3"/>
        <v>9.0833333333333339</v>
      </c>
    </row>
    <row r="54" spans="1:7" x14ac:dyDescent="0.3">
      <c r="A54" s="2">
        <v>2026352035</v>
      </c>
      <c r="B54" s="3" t="s">
        <v>17</v>
      </c>
      <c r="C54" s="3">
        <v>1</v>
      </c>
      <c r="D54" s="3">
        <v>490</v>
      </c>
      <c r="E54" s="3">
        <f t="shared" si="2"/>
        <v>8.1666666666666661</v>
      </c>
      <c r="F54" s="4">
        <v>510</v>
      </c>
      <c r="G54" s="3">
        <f t="shared" si="3"/>
        <v>8.5</v>
      </c>
    </row>
    <row r="55" spans="1:7" x14ac:dyDescent="0.3">
      <c r="A55" s="5">
        <v>2026352035</v>
      </c>
      <c r="B55" s="6" t="s">
        <v>18</v>
      </c>
      <c r="C55" s="6">
        <v>1</v>
      </c>
      <c r="D55" s="6">
        <v>573</v>
      </c>
      <c r="E55" s="6">
        <f t="shared" si="2"/>
        <v>9.5500000000000007</v>
      </c>
      <c r="F55" s="7">
        <v>607</v>
      </c>
      <c r="G55" s="6">
        <f t="shared" si="3"/>
        <v>10.116666666666667</v>
      </c>
    </row>
    <row r="56" spans="1:7" x14ac:dyDescent="0.3">
      <c r="A56" s="2">
        <v>2026352035</v>
      </c>
      <c r="B56" s="3" t="s">
        <v>19</v>
      </c>
      <c r="C56" s="3">
        <v>1</v>
      </c>
      <c r="D56" s="3">
        <v>527</v>
      </c>
      <c r="E56" s="3">
        <f t="shared" si="2"/>
        <v>8.7833333333333332</v>
      </c>
      <c r="F56" s="4">
        <v>546</v>
      </c>
      <c r="G56" s="3">
        <f t="shared" si="3"/>
        <v>9.1</v>
      </c>
    </row>
    <row r="57" spans="1:7" x14ac:dyDescent="0.3">
      <c r="A57" s="5">
        <v>2026352035</v>
      </c>
      <c r="B57" s="6" t="s">
        <v>20</v>
      </c>
      <c r="C57" s="6">
        <v>1</v>
      </c>
      <c r="D57" s="6">
        <v>511</v>
      </c>
      <c r="E57" s="6">
        <f t="shared" si="2"/>
        <v>8.5166666666666675</v>
      </c>
      <c r="F57" s="7">
        <v>543</v>
      </c>
      <c r="G57" s="6">
        <f t="shared" si="3"/>
        <v>9.0500000000000007</v>
      </c>
    </row>
    <row r="58" spans="1:7" x14ac:dyDescent="0.3">
      <c r="A58" s="2">
        <v>2026352035</v>
      </c>
      <c r="B58" s="3" t="s">
        <v>32</v>
      </c>
      <c r="C58" s="3">
        <v>1</v>
      </c>
      <c r="D58" s="3">
        <v>538</v>
      </c>
      <c r="E58" s="3">
        <f t="shared" si="2"/>
        <v>8.9666666666666668</v>
      </c>
      <c r="F58" s="4">
        <v>560</v>
      </c>
      <c r="G58" s="3">
        <f t="shared" si="3"/>
        <v>9.3333333333333339</v>
      </c>
    </row>
    <row r="59" spans="1:7" x14ac:dyDescent="0.3">
      <c r="A59" s="5">
        <v>2026352035</v>
      </c>
      <c r="B59" s="6" t="s">
        <v>22</v>
      </c>
      <c r="C59" s="6">
        <v>1</v>
      </c>
      <c r="D59" s="6">
        <v>468</v>
      </c>
      <c r="E59" s="6">
        <f t="shared" si="2"/>
        <v>7.8</v>
      </c>
      <c r="F59" s="7">
        <v>485</v>
      </c>
      <c r="G59" s="6">
        <f t="shared" si="3"/>
        <v>8.0833333333333339</v>
      </c>
    </row>
    <row r="60" spans="1:7" x14ac:dyDescent="0.3">
      <c r="A60" s="2">
        <v>2026352035</v>
      </c>
      <c r="B60" s="3" t="s">
        <v>23</v>
      </c>
      <c r="C60" s="3">
        <v>1</v>
      </c>
      <c r="D60" s="3">
        <v>524</v>
      </c>
      <c r="E60" s="3">
        <f t="shared" si="2"/>
        <v>8.7333333333333325</v>
      </c>
      <c r="F60" s="4">
        <v>548</v>
      </c>
      <c r="G60" s="3">
        <f t="shared" si="3"/>
        <v>9.1333333333333329</v>
      </c>
    </row>
    <row r="61" spans="1:7" x14ac:dyDescent="0.3">
      <c r="A61" s="5">
        <v>2026352035</v>
      </c>
      <c r="B61" s="6" t="s">
        <v>24</v>
      </c>
      <c r="C61" s="6">
        <v>1</v>
      </c>
      <c r="D61" s="6">
        <v>511</v>
      </c>
      <c r="E61" s="6">
        <f t="shared" si="2"/>
        <v>8.5166666666666675</v>
      </c>
      <c r="F61" s="7">
        <v>521</v>
      </c>
      <c r="G61" s="6">
        <f t="shared" si="3"/>
        <v>8.6833333333333336</v>
      </c>
    </row>
    <row r="62" spans="1:7" x14ac:dyDescent="0.3">
      <c r="A62" s="2">
        <v>2026352035</v>
      </c>
      <c r="B62" s="3" t="s">
        <v>25</v>
      </c>
      <c r="C62" s="3">
        <v>1</v>
      </c>
      <c r="D62" s="3">
        <v>541</v>
      </c>
      <c r="E62" s="3">
        <f t="shared" si="2"/>
        <v>9.0166666666666675</v>
      </c>
      <c r="F62" s="4">
        <v>568</v>
      </c>
      <c r="G62" s="3">
        <f t="shared" si="3"/>
        <v>9.4666666666666668</v>
      </c>
    </row>
    <row r="63" spans="1:7" x14ac:dyDescent="0.3">
      <c r="A63" s="5">
        <v>2026352035</v>
      </c>
      <c r="B63" s="6" t="s">
        <v>26</v>
      </c>
      <c r="C63" s="6">
        <v>1</v>
      </c>
      <c r="D63" s="6">
        <v>531</v>
      </c>
      <c r="E63" s="6">
        <f t="shared" si="2"/>
        <v>8.85</v>
      </c>
      <c r="F63" s="7">
        <v>556</v>
      </c>
      <c r="G63" s="6">
        <f t="shared" si="3"/>
        <v>9.2666666666666675</v>
      </c>
    </row>
    <row r="64" spans="1:7" x14ac:dyDescent="0.3">
      <c r="A64" s="2">
        <v>2026352035</v>
      </c>
      <c r="B64" s="3" t="s">
        <v>27</v>
      </c>
      <c r="C64" s="3">
        <v>1</v>
      </c>
      <c r="D64" s="3">
        <v>357</v>
      </c>
      <c r="E64" s="3">
        <f t="shared" si="2"/>
        <v>5.95</v>
      </c>
      <c r="F64" s="4">
        <v>380</v>
      </c>
      <c r="G64" s="3">
        <f t="shared" si="3"/>
        <v>6.333333333333333</v>
      </c>
    </row>
    <row r="65" spans="1:7" x14ac:dyDescent="0.3">
      <c r="A65" s="5">
        <v>2026352035</v>
      </c>
      <c r="B65" s="6" t="s">
        <v>28</v>
      </c>
      <c r="C65" s="6">
        <v>1</v>
      </c>
      <c r="D65" s="6">
        <v>523</v>
      </c>
      <c r="E65" s="6">
        <f t="shared" si="2"/>
        <v>8.7166666666666668</v>
      </c>
      <c r="F65" s="7">
        <v>553</v>
      </c>
      <c r="G65" s="6">
        <f t="shared" si="3"/>
        <v>9.2166666666666668</v>
      </c>
    </row>
    <row r="66" spans="1:7" x14ac:dyDescent="0.3">
      <c r="A66" s="2">
        <v>2026352035</v>
      </c>
      <c r="B66" s="3" t="s">
        <v>33</v>
      </c>
      <c r="C66" s="3">
        <v>1</v>
      </c>
      <c r="D66" s="3">
        <v>456</v>
      </c>
      <c r="E66" s="3">
        <f t="shared" si="2"/>
        <v>7.6</v>
      </c>
      <c r="F66" s="4">
        <v>485</v>
      </c>
      <c r="G66" s="3">
        <f t="shared" si="3"/>
        <v>8.0833333333333339</v>
      </c>
    </row>
    <row r="67" spans="1:7" x14ac:dyDescent="0.3">
      <c r="A67" s="5">
        <v>2320127002</v>
      </c>
      <c r="B67" s="6" t="s">
        <v>12</v>
      </c>
      <c r="C67" s="6">
        <v>1</v>
      </c>
      <c r="D67" s="6">
        <v>61</v>
      </c>
      <c r="E67" s="6">
        <f t="shared" si="2"/>
        <v>1.0166666666666666</v>
      </c>
      <c r="F67" s="7">
        <v>69</v>
      </c>
      <c r="G67" s="6">
        <f t="shared" si="3"/>
        <v>1.1499999999999999</v>
      </c>
    </row>
    <row r="68" spans="1:7" x14ac:dyDescent="0.3">
      <c r="A68" s="2">
        <v>2347167796</v>
      </c>
      <c r="B68" s="3" t="s">
        <v>5</v>
      </c>
      <c r="C68" s="3">
        <v>1</v>
      </c>
      <c r="D68" s="3">
        <v>467</v>
      </c>
      <c r="E68" s="3">
        <f t="shared" ref="E68:E131" si="4">D68/60</f>
        <v>7.7833333333333332</v>
      </c>
      <c r="F68" s="4">
        <v>531</v>
      </c>
      <c r="G68" s="3">
        <f t="shared" ref="G68:G131" si="5">F68/60</f>
        <v>8.85</v>
      </c>
    </row>
    <row r="69" spans="1:7" x14ac:dyDescent="0.3">
      <c r="A69" s="5">
        <v>2347167796</v>
      </c>
      <c r="B69" s="6" t="s">
        <v>29</v>
      </c>
      <c r="C69" s="6">
        <v>1</v>
      </c>
      <c r="D69" s="6">
        <v>445</v>
      </c>
      <c r="E69" s="6">
        <f t="shared" si="4"/>
        <v>7.416666666666667</v>
      </c>
      <c r="F69" s="7">
        <v>489</v>
      </c>
      <c r="G69" s="6">
        <f t="shared" si="5"/>
        <v>8.15</v>
      </c>
    </row>
    <row r="70" spans="1:7" x14ac:dyDescent="0.3">
      <c r="A70" s="2">
        <v>2347167796</v>
      </c>
      <c r="B70" s="3" t="s">
        <v>6</v>
      </c>
      <c r="C70" s="3">
        <v>1</v>
      </c>
      <c r="D70" s="3">
        <v>452</v>
      </c>
      <c r="E70" s="3">
        <f t="shared" si="4"/>
        <v>7.5333333333333332</v>
      </c>
      <c r="F70" s="4">
        <v>504</v>
      </c>
      <c r="G70" s="3">
        <f t="shared" si="5"/>
        <v>8.4</v>
      </c>
    </row>
    <row r="71" spans="1:7" x14ac:dyDescent="0.3">
      <c r="A71" s="5">
        <v>2347167796</v>
      </c>
      <c r="B71" s="6" t="s">
        <v>8</v>
      </c>
      <c r="C71" s="6">
        <v>1</v>
      </c>
      <c r="D71" s="6">
        <v>556</v>
      </c>
      <c r="E71" s="6">
        <f t="shared" si="4"/>
        <v>9.2666666666666675</v>
      </c>
      <c r="F71" s="7">
        <v>602</v>
      </c>
      <c r="G71" s="6">
        <f t="shared" si="5"/>
        <v>10.033333333333333</v>
      </c>
    </row>
    <row r="72" spans="1:7" x14ac:dyDescent="0.3">
      <c r="A72" s="2">
        <v>2347167796</v>
      </c>
      <c r="B72" s="3" t="s">
        <v>34</v>
      </c>
      <c r="C72" s="3">
        <v>1</v>
      </c>
      <c r="D72" s="3">
        <v>500</v>
      </c>
      <c r="E72" s="3">
        <f t="shared" si="4"/>
        <v>8.3333333333333339</v>
      </c>
      <c r="F72" s="4">
        <v>557</v>
      </c>
      <c r="G72" s="3">
        <f t="shared" si="5"/>
        <v>9.2833333333333332</v>
      </c>
    </row>
    <row r="73" spans="1:7" x14ac:dyDescent="0.3">
      <c r="A73" s="5">
        <v>2347167796</v>
      </c>
      <c r="B73" s="6" t="s">
        <v>9</v>
      </c>
      <c r="C73" s="6">
        <v>1</v>
      </c>
      <c r="D73" s="6">
        <v>465</v>
      </c>
      <c r="E73" s="6">
        <f t="shared" si="4"/>
        <v>7.75</v>
      </c>
      <c r="F73" s="7">
        <v>514</v>
      </c>
      <c r="G73" s="6">
        <f t="shared" si="5"/>
        <v>8.5666666666666664</v>
      </c>
    </row>
    <row r="74" spans="1:7" x14ac:dyDescent="0.3">
      <c r="A74" s="2">
        <v>2347167796</v>
      </c>
      <c r="B74" s="3" t="s">
        <v>11</v>
      </c>
      <c r="C74" s="3">
        <v>1</v>
      </c>
      <c r="D74" s="3">
        <v>460</v>
      </c>
      <c r="E74" s="3">
        <f t="shared" si="4"/>
        <v>7.666666666666667</v>
      </c>
      <c r="F74" s="4">
        <v>484</v>
      </c>
      <c r="G74" s="3">
        <f t="shared" si="5"/>
        <v>8.0666666666666664</v>
      </c>
    </row>
    <row r="75" spans="1:7" x14ac:dyDescent="0.3">
      <c r="A75" s="5">
        <v>2347167796</v>
      </c>
      <c r="B75" s="6" t="s">
        <v>30</v>
      </c>
      <c r="C75" s="6">
        <v>1</v>
      </c>
      <c r="D75" s="6">
        <v>405</v>
      </c>
      <c r="E75" s="6">
        <f t="shared" si="4"/>
        <v>6.75</v>
      </c>
      <c r="F75" s="7">
        <v>461</v>
      </c>
      <c r="G75" s="6">
        <f t="shared" si="5"/>
        <v>7.6833333333333336</v>
      </c>
    </row>
    <row r="76" spans="1:7" x14ac:dyDescent="0.3">
      <c r="A76" s="2">
        <v>2347167796</v>
      </c>
      <c r="B76" s="3" t="s">
        <v>12</v>
      </c>
      <c r="C76" s="3">
        <v>1</v>
      </c>
      <c r="D76" s="3">
        <v>374</v>
      </c>
      <c r="E76" s="3">
        <f t="shared" si="4"/>
        <v>6.2333333333333334</v>
      </c>
      <c r="F76" s="4">
        <v>386</v>
      </c>
      <c r="G76" s="3">
        <f t="shared" si="5"/>
        <v>6.4333333333333336</v>
      </c>
    </row>
    <row r="77" spans="1:7" x14ac:dyDescent="0.3">
      <c r="A77" s="5">
        <v>2347167796</v>
      </c>
      <c r="B77" s="6" t="s">
        <v>13</v>
      </c>
      <c r="C77" s="6">
        <v>1</v>
      </c>
      <c r="D77" s="6">
        <v>442</v>
      </c>
      <c r="E77" s="6">
        <f t="shared" si="4"/>
        <v>7.3666666666666663</v>
      </c>
      <c r="F77" s="7">
        <v>459</v>
      </c>
      <c r="G77" s="6">
        <f t="shared" si="5"/>
        <v>7.65</v>
      </c>
    </row>
    <row r="78" spans="1:7" x14ac:dyDescent="0.3">
      <c r="A78" s="2">
        <v>2347167796</v>
      </c>
      <c r="B78" s="3" t="s">
        <v>14</v>
      </c>
      <c r="C78" s="3">
        <v>1</v>
      </c>
      <c r="D78" s="3">
        <v>433</v>
      </c>
      <c r="E78" s="3">
        <f t="shared" si="4"/>
        <v>7.2166666666666668</v>
      </c>
      <c r="F78" s="4">
        <v>471</v>
      </c>
      <c r="G78" s="3">
        <f t="shared" si="5"/>
        <v>7.85</v>
      </c>
    </row>
    <row r="79" spans="1:7" x14ac:dyDescent="0.3">
      <c r="A79" s="5">
        <v>2347167796</v>
      </c>
      <c r="B79" s="6" t="s">
        <v>15</v>
      </c>
      <c r="C79" s="6">
        <v>1</v>
      </c>
      <c r="D79" s="6">
        <v>436</v>
      </c>
      <c r="E79" s="6">
        <f t="shared" si="4"/>
        <v>7.2666666666666666</v>
      </c>
      <c r="F79" s="7">
        <v>490</v>
      </c>
      <c r="G79" s="6">
        <f t="shared" si="5"/>
        <v>8.1666666666666661</v>
      </c>
    </row>
    <row r="80" spans="1:7" x14ac:dyDescent="0.3">
      <c r="A80" s="2">
        <v>2347167796</v>
      </c>
      <c r="B80" s="3" t="s">
        <v>31</v>
      </c>
      <c r="C80" s="3">
        <v>1</v>
      </c>
      <c r="D80" s="3">
        <v>448</v>
      </c>
      <c r="E80" s="3">
        <f t="shared" si="4"/>
        <v>7.4666666666666668</v>
      </c>
      <c r="F80" s="4">
        <v>499</v>
      </c>
      <c r="G80" s="3">
        <f t="shared" si="5"/>
        <v>8.3166666666666664</v>
      </c>
    </row>
    <row r="81" spans="1:7" x14ac:dyDescent="0.3">
      <c r="A81" s="5">
        <v>2347167796</v>
      </c>
      <c r="B81" s="6" t="s">
        <v>16</v>
      </c>
      <c r="C81" s="6">
        <v>1</v>
      </c>
      <c r="D81" s="6">
        <v>408</v>
      </c>
      <c r="E81" s="6">
        <f t="shared" si="4"/>
        <v>6.8</v>
      </c>
      <c r="F81" s="7">
        <v>450</v>
      </c>
      <c r="G81" s="6">
        <f t="shared" si="5"/>
        <v>7.5</v>
      </c>
    </row>
    <row r="82" spans="1:7" x14ac:dyDescent="0.3">
      <c r="A82" s="2">
        <v>2347167796</v>
      </c>
      <c r="B82" s="3" t="s">
        <v>17</v>
      </c>
      <c r="C82" s="3">
        <v>1</v>
      </c>
      <c r="D82" s="3">
        <v>411</v>
      </c>
      <c r="E82" s="3">
        <f t="shared" si="4"/>
        <v>6.85</v>
      </c>
      <c r="F82" s="4">
        <v>473</v>
      </c>
      <c r="G82" s="3">
        <f t="shared" si="5"/>
        <v>7.8833333333333337</v>
      </c>
    </row>
    <row r="83" spans="1:7" x14ac:dyDescent="0.3">
      <c r="A83" s="5">
        <v>3977333714</v>
      </c>
      <c r="B83" s="6" t="s">
        <v>4</v>
      </c>
      <c r="C83" s="6">
        <v>1</v>
      </c>
      <c r="D83" s="6">
        <v>274</v>
      </c>
      <c r="E83" s="6">
        <f t="shared" si="4"/>
        <v>4.5666666666666664</v>
      </c>
      <c r="F83" s="7">
        <v>469</v>
      </c>
      <c r="G83" s="6">
        <f t="shared" si="5"/>
        <v>7.8166666666666664</v>
      </c>
    </row>
    <row r="84" spans="1:7" x14ac:dyDescent="0.3">
      <c r="A84" s="2">
        <v>3977333714</v>
      </c>
      <c r="B84" s="3" t="s">
        <v>5</v>
      </c>
      <c r="C84" s="3">
        <v>2</v>
      </c>
      <c r="D84" s="3">
        <v>295</v>
      </c>
      <c r="E84" s="3">
        <f t="shared" si="4"/>
        <v>4.916666666666667</v>
      </c>
      <c r="F84" s="4">
        <v>456</v>
      </c>
      <c r="G84" s="3">
        <f t="shared" si="5"/>
        <v>7.6</v>
      </c>
    </row>
    <row r="85" spans="1:7" x14ac:dyDescent="0.3">
      <c r="A85" s="5">
        <v>3977333714</v>
      </c>
      <c r="B85" s="6" t="s">
        <v>29</v>
      </c>
      <c r="C85" s="6">
        <v>1</v>
      </c>
      <c r="D85" s="6">
        <v>291</v>
      </c>
      <c r="E85" s="6">
        <f t="shared" si="4"/>
        <v>4.8499999999999996</v>
      </c>
      <c r="F85" s="7">
        <v>397</v>
      </c>
      <c r="G85" s="6">
        <f t="shared" si="5"/>
        <v>6.6166666666666663</v>
      </c>
    </row>
    <row r="86" spans="1:7" x14ac:dyDescent="0.3">
      <c r="A86" s="2">
        <v>3977333714</v>
      </c>
      <c r="B86" s="3" t="s">
        <v>6</v>
      </c>
      <c r="C86" s="3">
        <v>1</v>
      </c>
      <c r="D86" s="3">
        <v>424</v>
      </c>
      <c r="E86" s="3">
        <f t="shared" si="4"/>
        <v>7.0666666666666664</v>
      </c>
      <c r="F86" s="4">
        <v>556</v>
      </c>
      <c r="G86" s="3">
        <f t="shared" si="5"/>
        <v>9.2666666666666675</v>
      </c>
    </row>
    <row r="87" spans="1:7" x14ac:dyDescent="0.3">
      <c r="A87" s="5">
        <v>3977333714</v>
      </c>
      <c r="B87" s="6" t="s">
        <v>7</v>
      </c>
      <c r="C87" s="6">
        <v>1</v>
      </c>
      <c r="D87" s="6">
        <v>283</v>
      </c>
      <c r="E87" s="6">
        <f t="shared" si="4"/>
        <v>4.7166666666666668</v>
      </c>
      <c r="F87" s="7">
        <v>510</v>
      </c>
      <c r="G87" s="6">
        <f t="shared" si="5"/>
        <v>8.5</v>
      </c>
    </row>
    <row r="88" spans="1:7" x14ac:dyDescent="0.3">
      <c r="A88" s="2">
        <v>3977333714</v>
      </c>
      <c r="B88" s="3" t="s">
        <v>8</v>
      </c>
      <c r="C88" s="3">
        <v>1</v>
      </c>
      <c r="D88" s="3">
        <v>381</v>
      </c>
      <c r="E88" s="3">
        <f t="shared" si="4"/>
        <v>6.35</v>
      </c>
      <c r="F88" s="4">
        <v>566</v>
      </c>
      <c r="G88" s="3">
        <f t="shared" si="5"/>
        <v>9.4333333333333336</v>
      </c>
    </row>
    <row r="89" spans="1:7" x14ac:dyDescent="0.3">
      <c r="A89" s="5">
        <v>3977333714</v>
      </c>
      <c r="B89" s="6" t="s">
        <v>34</v>
      </c>
      <c r="C89" s="6">
        <v>2</v>
      </c>
      <c r="D89" s="6">
        <v>412</v>
      </c>
      <c r="E89" s="6">
        <f t="shared" si="4"/>
        <v>6.8666666666666663</v>
      </c>
      <c r="F89" s="7">
        <v>522</v>
      </c>
      <c r="G89" s="6">
        <f t="shared" si="5"/>
        <v>8.6999999999999993</v>
      </c>
    </row>
    <row r="90" spans="1:7" x14ac:dyDescent="0.3">
      <c r="A90" s="2">
        <v>3977333714</v>
      </c>
      <c r="B90" s="3" t="s">
        <v>9</v>
      </c>
      <c r="C90" s="3">
        <v>1</v>
      </c>
      <c r="D90" s="3">
        <v>219</v>
      </c>
      <c r="E90" s="3">
        <f t="shared" si="4"/>
        <v>3.65</v>
      </c>
      <c r="F90" s="4">
        <v>395</v>
      </c>
      <c r="G90" s="3">
        <f t="shared" si="5"/>
        <v>6.583333333333333</v>
      </c>
    </row>
    <row r="91" spans="1:7" x14ac:dyDescent="0.3">
      <c r="A91" s="5">
        <v>3977333714</v>
      </c>
      <c r="B91" s="6" t="s">
        <v>10</v>
      </c>
      <c r="C91" s="6">
        <v>2</v>
      </c>
      <c r="D91" s="6">
        <v>152</v>
      </c>
      <c r="E91" s="6">
        <f t="shared" si="4"/>
        <v>2.5333333333333332</v>
      </c>
      <c r="F91" s="7">
        <v>305</v>
      </c>
      <c r="G91" s="6">
        <f t="shared" si="5"/>
        <v>5.083333333333333</v>
      </c>
    </row>
    <row r="92" spans="1:7" x14ac:dyDescent="0.3">
      <c r="A92" s="2">
        <v>3977333714</v>
      </c>
      <c r="B92" s="3" t="s">
        <v>11</v>
      </c>
      <c r="C92" s="3">
        <v>1</v>
      </c>
      <c r="D92" s="3">
        <v>332</v>
      </c>
      <c r="E92" s="3">
        <f t="shared" si="4"/>
        <v>5.5333333333333332</v>
      </c>
      <c r="F92" s="4">
        <v>512</v>
      </c>
      <c r="G92" s="3">
        <f t="shared" si="5"/>
        <v>8.5333333333333332</v>
      </c>
    </row>
    <row r="93" spans="1:7" x14ac:dyDescent="0.3">
      <c r="A93" s="5">
        <v>3977333714</v>
      </c>
      <c r="B93" s="6" t="s">
        <v>30</v>
      </c>
      <c r="C93" s="6">
        <v>1</v>
      </c>
      <c r="D93" s="6">
        <v>355</v>
      </c>
      <c r="E93" s="6">
        <f t="shared" si="4"/>
        <v>5.916666666666667</v>
      </c>
      <c r="F93" s="7">
        <v>476</v>
      </c>
      <c r="G93" s="6">
        <f t="shared" si="5"/>
        <v>7.9333333333333336</v>
      </c>
    </row>
    <row r="94" spans="1:7" x14ac:dyDescent="0.3">
      <c r="A94" s="2">
        <v>3977333714</v>
      </c>
      <c r="B94" s="3" t="s">
        <v>12</v>
      </c>
      <c r="C94" s="3">
        <v>1</v>
      </c>
      <c r="D94" s="3">
        <v>235</v>
      </c>
      <c r="E94" s="3">
        <f t="shared" si="4"/>
        <v>3.9166666666666665</v>
      </c>
      <c r="F94" s="4">
        <v>372</v>
      </c>
      <c r="G94" s="3">
        <f t="shared" si="5"/>
        <v>6.2</v>
      </c>
    </row>
    <row r="95" spans="1:7" x14ac:dyDescent="0.3">
      <c r="A95" s="5">
        <v>3977333714</v>
      </c>
      <c r="B95" s="6" t="s">
        <v>13</v>
      </c>
      <c r="C95" s="6">
        <v>1</v>
      </c>
      <c r="D95" s="6">
        <v>310</v>
      </c>
      <c r="E95" s="6">
        <f t="shared" si="4"/>
        <v>5.166666666666667</v>
      </c>
      <c r="F95" s="7">
        <v>526</v>
      </c>
      <c r="G95" s="6">
        <f t="shared" si="5"/>
        <v>8.7666666666666675</v>
      </c>
    </row>
    <row r="96" spans="1:7" x14ac:dyDescent="0.3">
      <c r="A96" s="2">
        <v>3977333714</v>
      </c>
      <c r="B96" s="3" t="s">
        <v>14</v>
      </c>
      <c r="C96" s="3">
        <v>1</v>
      </c>
      <c r="D96" s="3">
        <v>262</v>
      </c>
      <c r="E96" s="3">
        <f t="shared" si="4"/>
        <v>4.3666666666666663</v>
      </c>
      <c r="F96" s="4">
        <v>467</v>
      </c>
      <c r="G96" s="3">
        <f t="shared" si="5"/>
        <v>7.7833333333333332</v>
      </c>
    </row>
    <row r="97" spans="1:7" x14ac:dyDescent="0.3">
      <c r="A97" s="5">
        <v>3977333714</v>
      </c>
      <c r="B97" s="6" t="s">
        <v>15</v>
      </c>
      <c r="C97" s="6">
        <v>1</v>
      </c>
      <c r="D97" s="6">
        <v>250</v>
      </c>
      <c r="E97" s="6">
        <f t="shared" si="4"/>
        <v>4.166666666666667</v>
      </c>
      <c r="F97" s="7">
        <v>371</v>
      </c>
      <c r="G97" s="6">
        <f t="shared" si="5"/>
        <v>6.1833333333333336</v>
      </c>
    </row>
    <row r="98" spans="1:7" x14ac:dyDescent="0.3">
      <c r="A98" s="2">
        <v>3977333714</v>
      </c>
      <c r="B98" s="3" t="s">
        <v>31</v>
      </c>
      <c r="C98" s="3">
        <v>1</v>
      </c>
      <c r="D98" s="3">
        <v>349</v>
      </c>
      <c r="E98" s="3">
        <f t="shared" si="4"/>
        <v>5.8166666666666664</v>
      </c>
      <c r="F98" s="4">
        <v>540</v>
      </c>
      <c r="G98" s="3">
        <f t="shared" si="5"/>
        <v>9</v>
      </c>
    </row>
    <row r="99" spans="1:7" x14ac:dyDescent="0.3">
      <c r="A99" s="5">
        <v>3977333714</v>
      </c>
      <c r="B99" s="6" t="s">
        <v>16</v>
      </c>
      <c r="C99" s="6">
        <v>1</v>
      </c>
      <c r="D99" s="6">
        <v>261</v>
      </c>
      <c r="E99" s="6">
        <f t="shared" si="4"/>
        <v>4.3499999999999996</v>
      </c>
      <c r="F99" s="7">
        <v>423</v>
      </c>
      <c r="G99" s="6">
        <f t="shared" si="5"/>
        <v>7.05</v>
      </c>
    </row>
    <row r="100" spans="1:7" x14ac:dyDescent="0.3">
      <c r="A100" s="2">
        <v>3977333714</v>
      </c>
      <c r="B100" s="3" t="s">
        <v>17</v>
      </c>
      <c r="C100" s="3">
        <v>1</v>
      </c>
      <c r="D100" s="3">
        <v>333</v>
      </c>
      <c r="E100" s="3">
        <f t="shared" si="4"/>
        <v>5.55</v>
      </c>
      <c r="F100" s="4">
        <v>478</v>
      </c>
      <c r="G100" s="3">
        <f t="shared" si="5"/>
        <v>7.9666666666666668</v>
      </c>
    </row>
    <row r="101" spans="1:7" x14ac:dyDescent="0.3">
      <c r="A101" s="5">
        <v>3977333714</v>
      </c>
      <c r="B101" s="6" t="s">
        <v>18</v>
      </c>
      <c r="C101" s="6">
        <v>1</v>
      </c>
      <c r="D101" s="6">
        <v>237</v>
      </c>
      <c r="E101" s="6">
        <f t="shared" si="4"/>
        <v>3.95</v>
      </c>
      <c r="F101" s="7">
        <v>382</v>
      </c>
      <c r="G101" s="6">
        <f t="shared" si="5"/>
        <v>6.3666666666666663</v>
      </c>
    </row>
    <row r="102" spans="1:7" x14ac:dyDescent="0.3">
      <c r="A102" s="2">
        <v>3977333714</v>
      </c>
      <c r="B102" s="3" t="s">
        <v>19</v>
      </c>
      <c r="C102" s="3">
        <v>1</v>
      </c>
      <c r="D102" s="3">
        <v>383</v>
      </c>
      <c r="E102" s="3">
        <f t="shared" si="4"/>
        <v>6.3833333333333337</v>
      </c>
      <c r="F102" s="4">
        <v>626</v>
      </c>
      <c r="G102" s="3">
        <f t="shared" si="5"/>
        <v>10.433333333333334</v>
      </c>
    </row>
    <row r="103" spans="1:7" x14ac:dyDescent="0.3">
      <c r="A103" s="5">
        <v>3977333714</v>
      </c>
      <c r="B103" s="6" t="s">
        <v>20</v>
      </c>
      <c r="C103" s="6">
        <v>1</v>
      </c>
      <c r="D103" s="6">
        <v>230</v>
      </c>
      <c r="E103" s="6">
        <f t="shared" si="4"/>
        <v>3.8333333333333335</v>
      </c>
      <c r="F103" s="7">
        <v>384</v>
      </c>
      <c r="G103" s="6">
        <f t="shared" si="5"/>
        <v>6.4</v>
      </c>
    </row>
    <row r="104" spans="1:7" x14ac:dyDescent="0.3">
      <c r="A104" s="2">
        <v>3977333714</v>
      </c>
      <c r="B104" s="3" t="s">
        <v>21</v>
      </c>
      <c r="C104" s="3">
        <v>1</v>
      </c>
      <c r="D104" s="3">
        <v>292</v>
      </c>
      <c r="E104" s="3">
        <f t="shared" si="4"/>
        <v>4.8666666666666663</v>
      </c>
      <c r="F104" s="4">
        <v>500</v>
      </c>
      <c r="G104" s="3">
        <f t="shared" si="5"/>
        <v>8.3333333333333339</v>
      </c>
    </row>
    <row r="105" spans="1:7" x14ac:dyDescent="0.3">
      <c r="A105" s="5">
        <v>3977333714</v>
      </c>
      <c r="B105" s="6" t="s">
        <v>32</v>
      </c>
      <c r="C105" s="6">
        <v>1</v>
      </c>
      <c r="D105" s="6">
        <v>213</v>
      </c>
      <c r="E105" s="6">
        <f t="shared" si="4"/>
        <v>3.55</v>
      </c>
      <c r="F105" s="7">
        <v>336</v>
      </c>
      <c r="G105" s="6">
        <f t="shared" si="5"/>
        <v>5.6</v>
      </c>
    </row>
    <row r="106" spans="1:7" x14ac:dyDescent="0.3">
      <c r="A106" s="2">
        <v>3977333714</v>
      </c>
      <c r="B106" s="3" t="s">
        <v>22</v>
      </c>
      <c r="C106" s="3">
        <v>1</v>
      </c>
      <c r="D106" s="3">
        <v>318</v>
      </c>
      <c r="E106" s="3">
        <f t="shared" si="4"/>
        <v>5.3</v>
      </c>
      <c r="F106" s="4">
        <v>480</v>
      </c>
      <c r="G106" s="3">
        <f t="shared" si="5"/>
        <v>8</v>
      </c>
    </row>
    <row r="107" spans="1:7" x14ac:dyDescent="0.3">
      <c r="A107" s="5">
        <v>3977333714</v>
      </c>
      <c r="B107" s="6" t="s">
        <v>23</v>
      </c>
      <c r="C107" s="6">
        <v>1</v>
      </c>
      <c r="D107" s="6">
        <v>323</v>
      </c>
      <c r="E107" s="6">
        <f t="shared" si="4"/>
        <v>5.3833333333333337</v>
      </c>
      <c r="F107" s="7">
        <v>512</v>
      </c>
      <c r="G107" s="6">
        <f t="shared" si="5"/>
        <v>8.5333333333333332</v>
      </c>
    </row>
    <row r="108" spans="1:7" x14ac:dyDescent="0.3">
      <c r="A108" s="2">
        <v>3977333714</v>
      </c>
      <c r="B108" s="3" t="s">
        <v>24</v>
      </c>
      <c r="C108" s="3">
        <v>1</v>
      </c>
      <c r="D108" s="3">
        <v>237</v>
      </c>
      <c r="E108" s="3">
        <f t="shared" si="4"/>
        <v>3.95</v>
      </c>
      <c r="F108" s="4">
        <v>443</v>
      </c>
      <c r="G108" s="3">
        <f t="shared" si="5"/>
        <v>7.3833333333333337</v>
      </c>
    </row>
    <row r="109" spans="1:7" x14ac:dyDescent="0.3">
      <c r="A109" s="5">
        <v>3977333714</v>
      </c>
      <c r="B109" s="6" t="s">
        <v>25</v>
      </c>
      <c r="C109" s="6">
        <v>2</v>
      </c>
      <c r="D109" s="6">
        <v>259</v>
      </c>
      <c r="E109" s="6">
        <f t="shared" si="4"/>
        <v>4.3166666666666664</v>
      </c>
      <c r="F109" s="7">
        <v>456</v>
      </c>
      <c r="G109" s="6">
        <f t="shared" si="5"/>
        <v>7.6</v>
      </c>
    </row>
    <row r="110" spans="1:7" x14ac:dyDescent="0.3">
      <c r="A110" s="2">
        <v>3977333714</v>
      </c>
      <c r="B110" s="3" t="s">
        <v>27</v>
      </c>
      <c r="C110" s="3">
        <v>1</v>
      </c>
      <c r="D110" s="3">
        <v>312</v>
      </c>
      <c r="E110" s="3">
        <f t="shared" si="4"/>
        <v>5.2</v>
      </c>
      <c r="F110" s="4">
        <v>452</v>
      </c>
      <c r="G110" s="3">
        <f t="shared" si="5"/>
        <v>7.5333333333333332</v>
      </c>
    </row>
    <row r="111" spans="1:7" x14ac:dyDescent="0.3">
      <c r="A111" s="5">
        <v>4020332650</v>
      </c>
      <c r="B111" s="6" t="s">
        <v>4</v>
      </c>
      <c r="C111" s="6">
        <v>1</v>
      </c>
      <c r="D111" s="6">
        <v>501</v>
      </c>
      <c r="E111" s="6">
        <f t="shared" si="4"/>
        <v>8.35</v>
      </c>
      <c r="F111" s="7">
        <v>541</v>
      </c>
      <c r="G111" s="6">
        <f t="shared" si="5"/>
        <v>9.0166666666666675</v>
      </c>
    </row>
    <row r="112" spans="1:7" x14ac:dyDescent="0.3">
      <c r="A112" s="2">
        <v>4020332650</v>
      </c>
      <c r="B112" s="3" t="s">
        <v>7</v>
      </c>
      <c r="C112" s="3">
        <v>1</v>
      </c>
      <c r="D112" s="3">
        <v>77</v>
      </c>
      <c r="E112" s="3">
        <f t="shared" si="4"/>
        <v>1.2833333333333334</v>
      </c>
      <c r="F112" s="4">
        <v>77</v>
      </c>
      <c r="G112" s="3">
        <f t="shared" si="5"/>
        <v>1.2833333333333334</v>
      </c>
    </row>
    <row r="113" spans="1:7" x14ac:dyDescent="0.3">
      <c r="A113" s="5">
        <v>4020332650</v>
      </c>
      <c r="B113" s="6" t="s">
        <v>21</v>
      </c>
      <c r="C113" s="6">
        <v>1</v>
      </c>
      <c r="D113" s="6">
        <v>322</v>
      </c>
      <c r="E113" s="6">
        <f t="shared" si="4"/>
        <v>5.3666666666666663</v>
      </c>
      <c r="F113" s="7">
        <v>332</v>
      </c>
      <c r="G113" s="6">
        <f t="shared" si="5"/>
        <v>5.5333333333333332</v>
      </c>
    </row>
    <row r="114" spans="1:7" x14ac:dyDescent="0.3">
      <c r="A114" s="2">
        <v>4020332650</v>
      </c>
      <c r="B114" s="3" t="s">
        <v>32</v>
      </c>
      <c r="C114" s="3">
        <v>1</v>
      </c>
      <c r="D114" s="3">
        <v>478</v>
      </c>
      <c r="E114" s="3">
        <f t="shared" si="4"/>
        <v>7.9666666666666668</v>
      </c>
      <c r="F114" s="4">
        <v>536</v>
      </c>
      <c r="G114" s="3">
        <f t="shared" si="5"/>
        <v>8.9333333333333336</v>
      </c>
    </row>
    <row r="115" spans="1:7" x14ac:dyDescent="0.3">
      <c r="A115" s="5">
        <v>4020332650</v>
      </c>
      <c r="B115" s="6" t="s">
        <v>22</v>
      </c>
      <c r="C115" s="6">
        <v>1</v>
      </c>
      <c r="D115" s="6">
        <v>226</v>
      </c>
      <c r="E115" s="6">
        <f t="shared" si="4"/>
        <v>3.7666666666666666</v>
      </c>
      <c r="F115" s="7">
        <v>248</v>
      </c>
      <c r="G115" s="6">
        <f t="shared" si="5"/>
        <v>4.1333333333333337</v>
      </c>
    </row>
    <row r="116" spans="1:7" x14ac:dyDescent="0.3">
      <c r="A116" s="2">
        <v>4020332650</v>
      </c>
      <c r="B116" s="3" t="s">
        <v>23</v>
      </c>
      <c r="C116" s="3">
        <v>1</v>
      </c>
      <c r="D116" s="3">
        <v>385</v>
      </c>
      <c r="E116" s="3">
        <f t="shared" si="4"/>
        <v>6.416666666666667</v>
      </c>
      <c r="F116" s="4">
        <v>408</v>
      </c>
      <c r="G116" s="3">
        <f t="shared" si="5"/>
        <v>6.8</v>
      </c>
    </row>
    <row r="117" spans="1:7" x14ac:dyDescent="0.3">
      <c r="A117" s="5">
        <v>4020332650</v>
      </c>
      <c r="B117" s="6" t="s">
        <v>25</v>
      </c>
      <c r="C117" s="6">
        <v>1</v>
      </c>
      <c r="D117" s="6">
        <v>364</v>
      </c>
      <c r="E117" s="6">
        <f t="shared" si="4"/>
        <v>6.0666666666666664</v>
      </c>
      <c r="F117" s="7">
        <v>402</v>
      </c>
      <c r="G117" s="6">
        <f t="shared" si="5"/>
        <v>6.7</v>
      </c>
    </row>
    <row r="118" spans="1:7" x14ac:dyDescent="0.3">
      <c r="A118" s="2">
        <v>4020332650</v>
      </c>
      <c r="B118" s="3" t="s">
        <v>27</v>
      </c>
      <c r="C118" s="3">
        <v>1</v>
      </c>
      <c r="D118" s="3">
        <v>442</v>
      </c>
      <c r="E118" s="3">
        <f t="shared" si="4"/>
        <v>7.3666666666666663</v>
      </c>
      <c r="F118" s="4">
        <v>494</v>
      </c>
      <c r="G118" s="3">
        <f t="shared" si="5"/>
        <v>8.2333333333333325</v>
      </c>
    </row>
    <row r="119" spans="1:7" x14ac:dyDescent="0.3">
      <c r="A119" s="5">
        <v>4319703577</v>
      </c>
      <c r="B119" s="6" t="s">
        <v>29</v>
      </c>
      <c r="C119" s="6">
        <v>1</v>
      </c>
      <c r="D119" s="6">
        <v>535</v>
      </c>
      <c r="E119" s="6">
        <f t="shared" si="4"/>
        <v>8.9166666666666661</v>
      </c>
      <c r="F119" s="7">
        <v>557</v>
      </c>
      <c r="G119" s="6">
        <f t="shared" si="5"/>
        <v>9.2833333333333332</v>
      </c>
    </row>
    <row r="120" spans="1:7" x14ac:dyDescent="0.3">
      <c r="A120" s="2">
        <v>4319703577</v>
      </c>
      <c r="B120" s="3" t="s">
        <v>6</v>
      </c>
      <c r="C120" s="3">
        <v>1</v>
      </c>
      <c r="D120" s="3">
        <v>465</v>
      </c>
      <c r="E120" s="3">
        <f t="shared" si="4"/>
        <v>7.75</v>
      </c>
      <c r="F120" s="4">
        <v>491</v>
      </c>
      <c r="G120" s="3">
        <f t="shared" si="5"/>
        <v>8.1833333333333336</v>
      </c>
    </row>
    <row r="121" spans="1:7" x14ac:dyDescent="0.3">
      <c r="A121" s="5">
        <v>4319703577</v>
      </c>
      <c r="B121" s="6" t="s">
        <v>7</v>
      </c>
      <c r="C121" s="6">
        <v>1</v>
      </c>
      <c r="D121" s="6">
        <v>506</v>
      </c>
      <c r="E121" s="6">
        <f t="shared" si="4"/>
        <v>8.4333333333333336</v>
      </c>
      <c r="F121" s="7">
        <v>522</v>
      </c>
      <c r="G121" s="6">
        <f t="shared" si="5"/>
        <v>8.6999999999999993</v>
      </c>
    </row>
    <row r="122" spans="1:7" x14ac:dyDescent="0.3">
      <c r="A122" s="2">
        <v>4319703577</v>
      </c>
      <c r="B122" s="3" t="s">
        <v>34</v>
      </c>
      <c r="C122" s="3">
        <v>1</v>
      </c>
      <c r="D122" s="3">
        <v>515</v>
      </c>
      <c r="E122" s="3">
        <f t="shared" si="4"/>
        <v>8.5833333333333339</v>
      </c>
      <c r="F122" s="4">
        <v>551</v>
      </c>
      <c r="G122" s="3">
        <f t="shared" si="5"/>
        <v>9.1833333333333336</v>
      </c>
    </row>
    <row r="123" spans="1:7" x14ac:dyDescent="0.3">
      <c r="A123" s="5">
        <v>4319703577</v>
      </c>
      <c r="B123" s="6" t="s">
        <v>9</v>
      </c>
      <c r="C123" s="6">
        <v>2</v>
      </c>
      <c r="D123" s="6">
        <v>461</v>
      </c>
      <c r="E123" s="6">
        <f t="shared" si="4"/>
        <v>7.6833333333333336</v>
      </c>
      <c r="F123" s="7">
        <v>498</v>
      </c>
      <c r="G123" s="6">
        <f t="shared" si="5"/>
        <v>8.3000000000000007</v>
      </c>
    </row>
    <row r="124" spans="1:7" x14ac:dyDescent="0.3">
      <c r="A124" s="2">
        <v>4319703577</v>
      </c>
      <c r="B124" s="3" t="s">
        <v>10</v>
      </c>
      <c r="C124" s="3">
        <v>1</v>
      </c>
      <c r="D124" s="3">
        <v>523</v>
      </c>
      <c r="E124" s="3">
        <f t="shared" si="4"/>
        <v>8.7166666666666668</v>
      </c>
      <c r="F124" s="4">
        <v>543</v>
      </c>
      <c r="G124" s="3">
        <f t="shared" si="5"/>
        <v>9.0500000000000007</v>
      </c>
    </row>
    <row r="125" spans="1:7" x14ac:dyDescent="0.3">
      <c r="A125" s="5">
        <v>4319703577</v>
      </c>
      <c r="B125" s="6" t="s">
        <v>11</v>
      </c>
      <c r="C125" s="6">
        <v>1</v>
      </c>
      <c r="D125" s="6">
        <v>59</v>
      </c>
      <c r="E125" s="6">
        <f t="shared" si="4"/>
        <v>0.98333333333333328</v>
      </c>
      <c r="F125" s="7">
        <v>65</v>
      </c>
      <c r="G125" s="6">
        <f t="shared" si="5"/>
        <v>1.0833333333333333</v>
      </c>
    </row>
    <row r="126" spans="1:7" x14ac:dyDescent="0.3">
      <c r="A126" s="2">
        <v>4319703577</v>
      </c>
      <c r="B126" s="3" t="s">
        <v>30</v>
      </c>
      <c r="C126" s="3">
        <v>1</v>
      </c>
      <c r="D126" s="3">
        <v>533</v>
      </c>
      <c r="E126" s="3">
        <f t="shared" si="4"/>
        <v>8.8833333333333329</v>
      </c>
      <c r="F126" s="4">
        <v>550</v>
      </c>
      <c r="G126" s="3">
        <f t="shared" si="5"/>
        <v>9.1666666666666661</v>
      </c>
    </row>
    <row r="127" spans="1:7" x14ac:dyDescent="0.3">
      <c r="A127" s="5">
        <v>4319703577</v>
      </c>
      <c r="B127" s="6" t="s">
        <v>12</v>
      </c>
      <c r="C127" s="6">
        <v>1</v>
      </c>
      <c r="D127" s="6">
        <v>692</v>
      </c>
      <c r="E127" s="6">
        <f t="shared" si="4"/>
        <v>11.533333333333333</v>
      </c>
      <c r="F127" s="7">
        <v>722</v>
      </c>
      <c r="G127" s="6">
        <f t="shared" si="5"/>
        <v>12.033333333333333</v>
      </c>
    </row>
    <row r="128" spans="1:7" x14ac:dyDescent="0.3">
      <c r="A128" s="2">
        <v>4319703577</v>
      </c>
      <c r="B128" s="3" t="s">
        <v>13</v>
      </c>
      <c r="C128" s="3">
        <v>1</v>
      </c>
      <c r="D128" s="3">
        <v>467</v>
      </c>
      <c r="E128" s="3">
        <f t="shared" si="4"/>
        <v>7.7833333333333332</v>
      </c>
      <c r="F128" s="4">
        <v>501</v>
      </c>
      <c r="G128" s="3">
        <f t="shared" si="5"/>
        <v>8.35</v>
      </c>
    </row>
    <row r="129" spans="1:7" x14ac:dyDescent="0.3">
      <c r="A129" s="5">
        <v>4319703577</v>
      </c>
      <c r="B129" s="6" t="s">
        <v>14</v>
      </c>
      <c r="C129" s="6">
        <v>1</v>
      </c>
      <c r="D129" s="6">
        <v>488</v>
      </c>
      <c r="E129" s="6">
        <f t="shared" si="4"/>
        <v>8.1333333333333329</v>
      </c>
      <c r="F129" s="7">
        <v>506</v>
      </c>
      <c r="G129" s="6">
        <f t="shared" si="5"/>
        <v>8.4333333333333336</v>
      </c>
    </row>
    <row r="130" spans="1:7" x14ac:dyDescent="0.3">
      <c r="A130" s="2">
        <v>4319703577</v>
      </c>
      <c r="B130" s="3" t="s">
        <v>15</v>
      </c>
      <c r="C130" s="3">
        <v>1</v>
      </c>
      <c r="D130" s="3">
        <v>505</v>
      </c>
      <c r="E130" s="3">
        <f t="shared" si="4"/>
        <v>8.4166666666666661</v>
      </c>
      <c r="F130" s="4">
        <v>516</v>
      </c>
      <c r="G130" s="3">
        <f t="shared" si="5"/>
        <v>8.6</v>
      </c>
    </row>
    <row r="131" spans="1:7" x14ac:dyDescent="0.3">
      <c r="A131" s="5">
        <v>4319703577</v>
      </c>
      <c r="B131" s="6" t="s">
        <v>31</v>
      </c>
      <c r="C131" s="6">
        <v>1</v>
      </c>
      <c r="D131" s="6">
        <v>286</v>
      </c>
      <c r="E131" s="6">
        <f t="shared" si="4"/>
        <v>4.7666666666666666</v>
      </c>
      <c r="F131" s="7">
        <v>307</v>
      </c>
      <c r="G131" s="6">
        <f t="shared" si="5"/>
        <v>5.1166666666666663</v>
      </c>
    </row>
    <row r="132" spans="1:7" x14ac:dyDescent="0.3">
      <c r="A132" s="2">
        <v>4319703577</v>
      </c>
      <c r="B132" s="3" t="s">
        <v>16</v>
      </c>
      <c r="C132" s="3">
        <v>1</v>
      </c>
      <c r="D132" s="3">
        <v>497</v>
      </c>
      <c r="E132" s="3">
        <f t="shared" ref="E132:E195" si="6">D132/60</f>
        <v>8.2833333333333332</v>
      </c>
      <c r="F132" s="4">
        <v>522</v>
      </c>
      <c r="G132" s="3">
        <f t="shared" ref="G132:G195" si="7">F132/60</f>
        <v>8.6999999999999993</v>
      </c>
    </row>
    <row r="133" spans="1:7" x14ac:dyDescent="0.3">
      <c r="A133" s="5">
        <v>4319703577</v>
      </c>
      <c r="B133" s="6" t="s">
        <v>17</v>
      </c>
      <c r="C133" s="6">
        <v>1</v>
      </c>
      <c r="D133" s="6">
        <v>523</v>
      </c>
      <c r="E133" s="6">
        <f t="shared" si="6"/>
        <v>8.7166666666666668</v>
      </c>
      <c r="F133" s="7">
        <v>546</v>
      </c>
      <c r="G133" s="6">
        <f t="shared" si="7"/>
        <v>9.1</v>
      </c>
    </row>
    <row r="134" spans="1:7" x14ac:dyDescent="0.3">
      <c r="A134" s="2">
        <v>4319703577</v>
      </c>
      <c r="B134" s="3" t="s">
        <v>18</v>
      </c>
      <c r="C134" s="3">
        <v>1</v>
      </c>
      <c r="D134" s="3">
        <v>490</v>
      </c>
      <c r="E134" s="3">
        <f t="shared" si="6"/>
        <v>8.1666666666666661</v>
      </c>
      <c r="F134" s="4">
        <v>516</v>
      </c>
      <c r="G134" s="3">
        <f t="shared" si="7"/>
        <v>8.6</v>
      </c>
    </row>
    <row r="135" spans="1:7" x14ac:dyDescent="0.3">
      <c r="A135" s="5">
        <v>4319703577</v>
      </c>
      <c r="B135" s="6" t="s">
        <v>19</v>
      </c>
      <c r="C135" s="6">
        <v>1</v>
      </c>
      <c r="D135" s="6">
        <v>484</v>
      </c>
      <c r="E135" s="6">
        <f t="shared" si="6"/>
        <v>8.0666666666666664</v>
      </c>
      <c r="F135" s="7">
        <v>500</v>
      </c>
      <c r="G135" s="6">
        <f t="shared" si="7"/>
        <v>8.3333333333333339</v>
      </c>
    </row>
    <row r="136" spans="1:7" x14ac:dyDescent="0.3">
      <c r="A136" s="2">
        <v>4319703577</v>
      </c>
      <c r="B136" s="3" t="s">
        <v>20</v>
      </c>
      <c r="C136" s="3">
        <v>1</v>
      </c>
      <c r="D136" s="3">
        <v>478</v>
      </c>
      <c r="E136" s="3">
        <f t="shared" si="6"/>
        <v>7.9666666666666668</v>
      </c>
      <c r="F136" s="4">
        <v>506</v>
      </c>
      <c r="G136" s="3">
        <f t="shared" si="7"/>
        <v>8.4333333333333336</v>
      </c>
    </row>
    <row r="137" spans="1:7" x14ac:dyDescent="0.3">
      <c r="A137" s="5">
        <v>4319703577</v>
      </c>
      <c r="B137" s="6" t="s">
        <v>21</v>
      </c>
      <c r="C137" s="6">
        <v>1</v>
      </c>
      <c r="D137" s="6">
        <v>474</v>
      </c>
      <c r="E137" s="6">
        <f t="shared" si="6"/>
        <v>7.9</v>
      </c>
      <c r="F137" s="7">
        <v>512</v>
      </c>
      <c r="G137" s="6">
        <f t="shared" si="7"/>
        <v>8.5333333333333332</v>
      </c>
    </row>
    <row r="138" spans="1:7" x14ac:dyDescent="0.3">
      <c r="A138" s="2">
        <v>4319703577</v>
      </c>
      <c r="B138" s="3" t="s">
        <v>23</v>
      </c>
      <c r="C138" s="3">
        <v>1</v>
      </c>
      <c r="D138" s="3">
        <v>450</v>
      </c>
      <c r="E138" s="3">
        <f t="shared" si="6"/>
        <v>7.5</v>
      </c>
      <c r="F138" s="4">
        <v>491</v>
      </c>
      <c r="G138" s="3">
        <f t="shared" si="7"/>
        <v>8.1833333333333336</v>
      </c>
    </row>
    <row r="139" spans="1:7" x14ac:dyDescent="0.3">
      <c r="A139" s="5">
        <v>4319703577</v>
      </c>
      <c r="B139" s="6" t="s">
        <v>24</v>
      </c>
      <c r="C139" s="6">
        <v>1</v>
      </c>
      <c r="D139" s="6">
        <v>507</v>
      </c>
      <c r="E139" s="6">
        <f t="shared" si="6"/>
        <v>8.4499999999999993</v>
      </c>
      <c r="F139" s="7">
        <v>530</v>
      </c>
      <c r="G139" s="6">
        <f t="shared" si="7"/>
        <v>8.8333333333333339</v>
      </c>
    </row>
    <row r="140" spans="1:7" x14ac:dyDescent="0.3">
      <c r="A140" s="2">
        <v>4319703577</v>
      </c>
      <c r="B140" s="3" t="s">
        <v>25</v>
      </c>
      <c r="C140" s="3">
        <v>1</v>
      </c>
      <c r="D140" s="3">
        <v>602</v>
      </c>
      <c r="E140" s="3">
        <f t="shared" si="6"/>
        <v>10.033333333333333</v>
      </c>
      <c r="F140" s="4">
        <v>638</v>
      </c>
      <c r="G140" s="3">
        <f t="shared" si="7"/>
        <v>10.633333333333333</v>
      </c>
    </row>
    <row r="141" spans="1:7" x14ac:dyDescent="0.3">
      <c r="A141" s="5">
        <v>4319703577</v>
      </c>
      <c r="B141" s="6" t="s">
        <v>26</v>
      </c>
      <c r="C141" s="6">
        <v>1</v>
      </c>
      <c r="D141" s="6">
        <v>535</v>
      </c>
      <c r="E141" s="6">
        <f t="shared" si="6"/>
        <v>8.9166666666666661</v>
      </c>
      <c r="F141" s="7">
        <v>565</v>
      </c>
      <c r="G141" s="6">
        <f t="shared" si="7"/>
        <v>9.4166666666666661</v>
      </c>
    </row>
    <row r="142" spans="1:7" x14ac:dyDescent="0.3">
      <c r="A142" s="2">
        <v>4319703577</v>
      </c>
      <c r="B142" s="3" t="s">
        <v>27</v>
      </c>
      <c r="C142" s="3">
        <v>1</v>
      </c>
      <c r="D142" s="3">
        <v>487</v>
      </c>
      <c r="E142" s="3">
        <f t="shared" si="6"/>
        <v>8.1166666666666671</v>
      </c>
      <c r="F142" s="4">
        <v>517</v>
      </c>
      <c r="G142" s="3">
        <f t="shared" si="7"/>
        <v>8.6166666666666671</v>
      </c>
    </row>
    <row r="143" spans="1:7" x14ac:dyDescent="0.3">
      <c r="A143" s="5">
        <v>4319703577</v>
      </c>
      <c r="B143" s="6" t="s">
        <v>28</v>
      </c>
      <c r="C143" s="6">
        <v>1</v>
      </c>
      <c r="D143" s="6">
        <v>529</v>
      </c>
      <c r="E143" s="6">
        <f t="shared" si="6"/>
        <v>8.8166666666666664</v>
      </c>
      <c r="F143" s="7">
        <v>558</v>
      </c>
      <c r="G143" s="6">
        <f t="shared" si="7"/>
        <v>9.3000000000000007</v>
      </c>
    </row>
    <row r="144" spans="1:7" x14ac:dyDescent="0.3">
      <c r="A144" s="2">
        <v>4319703577</v>
      </c>
      <c r="B144" s="3" t="s">
        <v>33</v>
      </c>
      <c r="C144" s="3">
        <v>1</v>
      </c>
      <c r="D144" s="3">
        <v>302</v>
      </c>
      <c r="E144" s="3">
        <f t="shared" si="6"/>
        <v>5.0333333333333332</v>
      </c>
      <c r="F144" s="4">
        <v>321</v>
      </c>
      <c r="G144" s="3">
        <f t="shared" si="7"/>
        <v>5.35</v>
      </c>
    </row>
    <row r="145" spans="1:7" x14ac:dyDescent="0.3">
      <c r="A145" s="5">
        <v>4388161847</v>
      </c>
      <c r="B145" s="6" t="s">
        <v>6</v>
      </c>
      <c r="C145" s="6">
        <v>1</v>
      </c>
      <c r="D145" s="6">
        <v>499</v>
      </c>
      <c r="E145" s="6">
        <f t="shared" si="6"/>
        <v>8.3166666666666664</v>
      </c>
      <c r="F145" s="7">
        <v>526</v>
      </c>
      <c r="G145" s="6">
        <f t="shared" si="7"/>
        <v>8.7666666666666675</v>
      </c>
    </row>
    <row r="146" spans="1:7" x14ac:dyDescent="0.3">
      <c r="A146" s="2">
        <v>4388161847</v>
      </c>
      <c r="B146" s="3" t="s">
        <v>7</v>
      </c>
      <c r="C146" s="3">
        <v>2</v>
      </c>
      <c r="D146" s="3">
        <v>426</v>
      </c>
      <c r="E146" s="3">
        <f t="shared" si="6"/>
        <v>7.1</v>
      </c>
      <c r="F146" s="4">
        <v>448</v>
      </c>
      <c r="G146" s="3">
        <f t="shared" si="7"/>
        <v>7.4666666666666668</v>
      </c>
    </row>
    <row r="147" spans="1:7" x14ac:dyDescent="0.3">
      <c r="A147" s="5">
        <v>4388161847</v>
      </c>
      <c r="B147" s="6" t="s">
        <v>8</v>
      </c>
      <c r="C147" s="6">
        <v>2</v>
      </c>
      <c r="D147" s="6">
        <v>619</v>
      </c>
      <c r="E147" s="6">
        <f t="shared" si="6"/>
        <v>10.316666666666666</v>
      </c>
      <c r="F147" s="7">
        <v>641</v>
      </c>
      <c r="G147" s="6">
        <f t="shared" si="7"/>
        <v>10.683333333333334</v>
      </c>
    </row>
    <row r="148" spans="1:7" x14ac:dyDescent="0.3">
      <c r="A148" s="2">
        <v>4388161847</v>
      </c>
      <c r="B148" s="3" t="s">
        <v>34</v>
      </c>
      <c r="C148" s="3">
        <v>1</v>
      </c>
      <c r="D148" s="3">
        <v>99</v>
      </c>
      <c r="E148" s="3">
        <f t="shared" si="6"/>
        <v>1.65</v>
      </c>
      <c r="F148" s="4">
        <v>104</v>
      </c>
      <c r="G148" s="3">
        <f t="shared" si="7"/>
        <v>1.7333333333333334</v>
      </c>
    </row>
    <row r="149" spans="1:7" x14ac:dyDescent="0.3">
      <c r="A149" s="5">
        <v>4388161847</v>
      </c>
      <c r="B149" s="6" t="s">
        <v>9</v>
      </c>
      <c r="C149" s="6">
        <v>1</v>
      </c>
      <c r="D149" s="6">
        <v>329</v>
      </c>
      <c r="E149" s="6">
        <f t="shared" si="6"/>
        <v>5.4833333333333334</v>
      </c>
      <c r="F149" s="7">
        <v>338</v>
      </c>
      <c r="G149" s="6">
        <f t="shared" si="7"/>
        <v>5.6333333333333337</v>
      </c>
    </row>
    <row r="150" spans="1:7" x14ac:dyDescent="0.3">
      <c r="A150" s="2">
        <v>4388161847</v>
      </c>
      <c r="B150" s="3" t="s">
        <v>10</v>
      </c>
      <c r="C150" s="3">
        <v>1</v>
      </c>
      <c r="D150" s="3">
        <v>421</v>
      </c>
      <c r="E150" s="3">
        <f t="shared" si="6"/>
        <v>7.0166666666666666</v>
      </c>
      <c r="F150" s="4">
        <v>451</v>
      </c>
      <c r="G150" s="3">
        <f t="shared" si="7"/>
        <v>7.5166666666666666</v>
      </c>
    </row>
    <row r="151" spans="1:7" x14ac:dyDescent="0.3">
      <c r="A151" s="5">
        <v>4388161847</v>
      </c>
      <c r="B151" s="6" t="s">
        <v>11</v>
      </c>
      <c r="C151" s="6">
        <v>1</v>
      </c>
      <c r="D151" s="6">
        <v>442</v>
      </c>
      <c r="E151" s="6">
        <f t="shared" si="6"/>
        <v>7.3666666666666663</v>
      </c>
      <c r="F151" s="7">
        <v>458</v>
      </c>
      <c r="G151" s="6">
        <f t="shared" si="7"/>
        <v>7.6333333333333337</v>
      </c>
    </row>
    <row r="152" spans="1:7" x14ac:dyDescent="0.3">
      <c r="A152" s="2">
        <v>4388161847</v>
      </c>
      <c r="B152" s="3" t="s">
        <v>30</v>
      </c>
      <c r="C152" s="3">
        <v>1</v>
      </c>
      <c r="D152" s="3">
        <v>82</v>
      </c>
      <c r="E152" s="3">
        <f t="shared" si="6"/>
        <v>1.3666666666666667</v>
      </c>
      <c r="F152" s="4">
        <v>85</v>
      </c>
      <c r="G152" s="3">
        <f t="shared" si="7"/>
        <v>1.4166666666666667</v>
      </c>
    </row>
    <row r="153" spans="1:7" x14ac:dyDescent="0.3">
      <c r="A153" s="5">
        <v>4388161847</v>
      </c>
      <c r="B153" s="6" t="s">
        <v>12</v>
      </c>
      <c r="C153" s="6">
        <v>1</v>
      </c>
      <c r="D153" s="6">
        <v>478</v>
      </c>
      <c r="E153" s="6">
        <f t="shared" si="6"/>
        <v>7.9666666666666668</v>
      </c>
      <c r="F153" s="7">
        <v>501</v>
      </c>
      <c r="G153" s="6">
        <f t="shared" si="7"/>
        <v>8.35</v>
      </c>
    </row>
    <row r="154" spans="1:7" x14ac:dyDescent="0.3">
      <c r="A154" s="2">
        <v>4388161847</v>
      </c>
      <c r="B154" s="3" t="s">
        <v>13</v>
      </c>
      <c r="C154" s="3">
        <v>3</v>
      </c>
      <c r="D154" s="3">
        <v>552</v>
      </c>
      <c r="E154" s="3">
        <f t="shared" si="6"/>
        <v>9.1999999999999993</v>
      </c>
      <c r="F154" s="4">
        <v>595</v>
      </c>
      <c r="G154" s="3">
        <f t="shared" si="7"/>
        <v>9.9166666666666661</v>
      </c>
    </row>
    <row r="155" spans="1:7" x14ac:dyDescent="0.3">
      <c r="A155" s="5">
        <v>4388161847</v>
      </c>
      <c r="B155" s="6" t="s">
        <v>15</v>
      </c>
      <c r="C155" s="6">
        <v>1</v>
      </c>
      <c r="D155" s="6">
        <v>319</v>
      </c>
      <c r="E155" s="6">
        <f t="shared" si="6"/>
        <v>5.3166666666666664</v>
      </c>
      <c r="F155" s="7">
        <v>346</v>
      </c>
      <c r="G155" s="6">
        <f t="shared" si="7"/>
        <v>5.7666666666666666</v>
      </c>
    </row>
    <row r="156" spans="1:7" x14ac:dyDescent="0.3">
      <c r="A156" s="2">
        <v>4388161847</v>
      </c>
      <c r="B156" s="3" t="s">
        <v>31</v>
      </c>
      <c r="C156" s="3">
        <v>1</v>
      </c>
      <c r="D156" s="3">
        <v>439</v>
      </c>
      <c r="E156" s="3">
        <f t="shared" si="6"/>
        <v>7.3166666666666664</v>
      </c>
      <c r="F156" s="4">
        <v>500</v>
      </c>
      <c r="G156" s="3">
        <f t="shared" si="7"/>
        <v>8.3333333333333339</v>
      </c>
    </row>
    <row r="157" spans="1:7" x14ac:dyDescent="0.3">
      <c r="A157" s="5">
        <v>4388161847</v>
      </c>
      <c r="B157" s="6" t="s">
        <v>16</v>
      </c>
      <c r="C157" s="6">
        <v>1</v>
      </c>
      <c r="D157" s="6">
        <v>428</v>
      </c>
      <c r="E157" s="6">
        <f t="shared" si="6"/>
        <v>7.1333333333333337</v>
      </c>
      <c r="F157" s="7">
        <v>458</v>
      </c>
      <c r="G157" s="6">
        <f t="shared" si="7"/>
        <v>7.6333333333333337</v>
      </c>
    </row>
    <row r="158" spans="1:7" x14ac:dyDescent="0.3">
      <c r="A158" s="2">
        <v>4388161847</v>
      </c>
      <c r="B158" s="3" t="s">
        <v>18</v>
      </c>
      <c r="C158" s="3">
        <v>2</v>
      </c>
      <c r="D158" s="3">
        <v>409</v>
      </c>
      <c r="E158" s="3">
        <f t="shared" si="6"/>
        <v>6.8166666666666664</v>
      </c>
      <c r="F158" s="4">
        <v>430</v>
      </c>
      <c r="G158" s="3">
        <f t="shared" si="7"/>
        <v>7.166666666666667</v>
      </c>
    </row>
    <row r="159" spans="1:7" x14ac:dyDescent="0.3">
      <c r="A159" s="5">
        <v>4388161847</v>
      </c>
      <c r="B159" s="6" t="s">
        <v>19</v>
      </c>
      <c r="C159" s="6">
        <v>1</v>
      </c>
      <c r="D159" s="6">
        <v>547</v>
      </c>
      <c r="E159" s="6">
        <f t="shared" si="6"/>
        <v>9.1166666666666671</v>
      </c>
      <c r="F159" s="7">
        <v>597</v>
      </c>
      <c r="G159" s="6">
        <f t="shared" si="7"/>
        <v>9.9499999999999993</v>
      </c>
    </row>
    <row r="160" spans="1:7" x14ac:dyDescent="0.3">
      <c r="A160" s="2">
        <v>4388161847</v>
      </c>
      <c r="B160" s="3" t="s">
        <v>20</v>
      </c>
      <c r="C160" s="3">
        <v>2</v>
      </c>
      <c r="D160" s="3">
        <v>368</v>
      </c>
      <c r="E160" s="3">
        <f t="shared" si="6"/>
        <v>6.1333333333333337</v>
      </c>
      <c r="F160" s="4">
        <v>376</v>
      </c>
      <c r="G160" s="3">
        <f t="shared" si="7"/>
        <v>6.2666666666666666</v>
      </c>
    </row>
    <row r="161" spans="1:7" x14ac:dyDescent="0.3">
      <c r="A161" s="5">
        <v>4388161847</v>
      </c>
      <c r="B161" s="6" t="s">
        <v>32</v>
      </c>
      <c r="C161" s="6">
        <v>1</v>
      </c>
      <c r="D161" s="6">
        <v>390</v>
      </c>
      <c r="E161" s="6">
        <f t="shared" si="6"/>
        <v>6.5</v>
      </c>
      <c r="F161" s="7">
        <v>414</v>
      </c>
      <c r="G161" s="6">
        <f t="shared" si="7"/>
        <v>6.9</v>
      </c>
    </row>
    <row r="162" spans="1:7" x14ac:dyDescent="0.3">
      <c r="A162" s="2">
        <v>4388161847</v>
      </c>
      <c r="B162" s="3" t="s">
        <v>22</v>
      </c>
      <c r="C162" s="3">
        <v>1</v>
      </c>
      <c r="D162" s="3">
        <v>471</v>
      </c>
      <c r="E162" s="3">
        <f t="shared" si="6"/>
        <v>7.85</v>
      </c>
      <c r="F162" s="4">
        <v>495</v>
      </c>
      <c r="G162" s="3">
        <f t="shared" si="7"/>
        <v>8.25</v>
      </c>
    </row>
    <row r="163" spans="1:7" x14ac:dyDescent="0.3">
      <c r="A163" s="5">
        <v>4388161847</v>
      </c>
      <c r="B163" s="6" t="s">
        <v>22</v>
      </c>
      <c r="C163" s="6">
        <v>1</v>
      </c>
      <c r="D163" s="6">
        <v>471</v>
      </c>
      <c r="E163" s="6">
        <f t="shared" si="6"/>
        <v>7.85</v>
      </c>
      <c r="F163" s="7">
        <v>495</v>
      </c>
      <c r="G163" s="6">
        <f t="shared" si="7"/>
        <v>8.25</v>
      </c>
    </row>
    <row r="164" spans="1:7" x14ac:dyDescent="0.3">
      <c r="A164" s="2">
        <v>4388161847</v>
      </c>
      <c r="B164" s="3" t="s">
        <v>24</v>
      </c>
      <c r="C164" s="3">
        <v>1</v>
      </c>
      <c r="D164" s="3">
        <v>472</v>
      </c>
      <c r="E164" s="3">
        <f t="shared" si="6"/>
        <v>7.8666666666666663</v>
      </c>
      <c r="F164" s="4">
        <v>496</v>
      </c>
      <c r="G164" s="3">
        <f t="shared" si="7"/>
        <v>8.2666666666666675</v>
      </c>
    </row>
    <row r="165" spans="1:7" x14ac:dyDescent="0.3">
      <c r="A165" s="5">
        <v>4388161847</v>
      </c>
      <c r="B165" s="6" t="s">
        <v>25</v>
      </c>
      <c r="C165" s="6">
        <v>2</v>
      </c>
      <c r="D165" s="6">
        <v>529</v>
      </c>
      <c r="E165" s="6">
        <f t="shared" si="6"/>
        <v>8.8166666666666664</v>
      </c>
      <c r="F165" s="7">
        <v>541</v>
      </c>
      <c r="G165" s="6">
        <f t="shared" si="7"/>
        <v>9.0166666666666675</v>
      </c>
    </row>
    <row r="166" spans="1:7" x14ac:dyDescent="0.3">
      <c r="A166" s="2">
        <v>4388161847</v>
      </c>
      <c r="B166" s="3" t="s">
        <v>26</v>
      </c>
      <c r="C166" s="3">
        <v>1</v>
      </c>
      <c r="D166" s="3">
        <v>62</v>
      </c>
      <c r="E166" s="3">
        <f t="shared" si="6"/>
        <v>1.0333333333333334</v>
      </c>
      <c r="F166" s="4">
        <v>65</v>
      </c>
      <c r="G166" s="3">
        <f t="shared" si="7"/>
        <v>1.0833333333333333</v>
      </c>
    </row>
    <row r="167" spans="1:7" x14ac:dyDescent="0.3">
      <c r="A167" s="5">
        <v>4388161847</v>
      </c>
      <c r="B167" s="6" t="s">
        <v>27</v>
      </c>
      <c r="C167" s="6">
        <v>1</v>
      </c>
      <c r="D167" s="6">
        <v>354</v>
      </c>
      <c r="E167" s="6">
        <f t="shared" si="6"/>
        <v>5.9</v>
      </c>
      <c r="F167" s="7">
        <v>375</v>
      </c>
      <c r="G167" s="6">
        <f t="shared" si="7"/>
        <v>6.25</v>
      </c>
    </row>
    <row r="168" spans="1:7" x14ac:dyDescent="0.3">
      <c r="A168" s="2">
        <v>4388161847</v>
      </c>
      <c r="B168" s="3" t="s">
        <v>28</v>
      </c>
      <c r="C168" s="3">
        <v>1</v>
      </c>
      <c r="D168" s="3">
        <v>469</v>
      </c>
      <c r="E168" s="3">
        <f t="shared" si="6"/>
        <v>7.8166666666666664</v>
      </c>
      <c r="F168" s="4">
        <v>494</v>
      </c>
      <c r="G168" s="3">
        <f t="shared" si="7"/>
        <v>8.2333333333333325</v>
      </c>
    </row>
    <row r="169" spans="1:7" x14ac:dyDescent="0.3">
      <c r="A169" s="5">
        <v>4445114986</v>
      </c>
      <c r="B169" s="6" t="s">
        <v>4</v>
      </c>
      <c r="C169" s="6">
        <v>2</v>
      </c>
      <c r="D169" s="6">
        <v>429</v>
      </c>
      <c r="E169" s="6">
        <f t="shared" si="6"/>
        <v>7.15</v>
      </c>
      <c r="F169" s="7">
        <v>457</v>
      </c>
      <c r="G169" s="6">
        <f t="shared" si="7"/>
        <v>7.6166666666666663</v>
      </c>
    </row>
    <row r="170" spans="1:7" x14ac:dyDescent="0.3">
      <c r="A170" s="2">
        <v>4445114986</v>
      </c>
      <c r="B170" s="3" t="s">
        <v>5</v>
      </c>
      <c r="C170" s="3">
        <v>2</v>
      </c>
      <c r="D170" s="3">
        <v>370</v>
      </c>
      <c r="E170" s="3">
        <f t="shared" si="6"/>
        <v>6.166666666666667</v>
      </c>
      <c r="F170" s="4">
        <v>406</v>
      </c>
      <c r="G170" s="3">
        <f t="shared" si="7"/>
        <v>6.7666666666666666</v>
      </c>
    </row>
    <row r="171" spans="1:7" x14ac:dyDescent="0.3">
      <c r="A171" s="5">
        <v>4445114986</v>
      </c>
      <c r="B171" s="6" t="s">
        <v>29</v>
      </c>
      <c r="C171" s="6">
        <v>1</v>
      </c>
      <c r="D171" s="6">
        <v>441</v>
      </c>
      <c r="E171" s="6">
        <f t="shared" si="6"/>
        <v>7.35</v>
      </c>
      <c r="F171" s="7">
        <v>492</v>
      </c>
      <c r="G171" s="6">
        <f t="shared" si="7"/>
        <v>8.1999999999999993</v>
      </c>
    </row>
    <row r="172" spans="1:7" x14ac:dyDescent="0.3">
      <c r="A172" s="2">
        <v>4445114986</v>
      </c>
      <c r="B172" s="3" t="s">
        <v>6</v>
      </c>
      <c r="C172" s="3">
        <v>2</v>
      </c>
      <c r="D172" s="3">
        <v>337</v>
      </c>
      <c r="E172" s="3">
        <f t="shared" si="6"/>
        <v>5.6166666666666663</v>
      </c>
      <c r="F172" s="4">
        <v>379</v>
      </c>
      <c r="G172" s="3">
        <f t="shared" si="7"/>
        <v>6.3166666666666664</v>
      </c>
    </row>
    <row r="173" spans="1:7" x14ac:dyDescent="0.3">
      <c r="A173" s="5">
        <v>4445114986</v>
      </c>
      <c r="B173" s="6" t="s">
        <v>7</v>
      </c>
      <c r="C173" s="6">
        <v>1</v>
      </c>
      <c r="D173" s="6">
        <v>462</v>
      </c>
      <c r="E173" s="6">
        <f t="shared" si="6"/>
        <v>7.7</v>
      </c>
      <c r="F173" s="7">
        <v>499</v>
      </c>
      <c r="G173" s="6">
        <f t="shared" si="7"/>
        <v>8.3166666666666664</v>
      </c>
    </row>
    <row r="174" spans="1:7" x14ac:dyDescent="0.3">
      <c r="A174" s="2">
        <v>4445114986</v>
      </c>
      <c r="B174" s="3" t="s">
        <v>8</v>
      </c>
      <c r="C174" s="3">
        <v>1</v>
      </c>
      <c r="D174" s="3">
        <v>98</v>
      </c>
      <c r="E174" s="3">
        <f t="shared" si="6"/>
        <v>1.6333333333333333</v>
      </c>
      <c r="F174" s="4">
        <v>107</v>
      </c>
      <c r="G174" s="3">
        <f t="shared" si="7"/>
        <v>1.7833333333333334</v>
      </c>
    </row>
    <row r="175" spans="1:7" x14ac:dyDescent="0.3">
      <c r="A175" s="5">
        <v>4445114986</v>
      </c>
      <c r="B175" s="6" t="s">
        <v>9</v>
      </c>
      <c r="C175" s="6">
        <v>2</v>
      </c>
      <c r="D175" s="6">
        <v>388</v>
      </c>
      <c r="E175" s="6">
        <f t="shared" si="6"/>
        <v>6.4666666666666668</v>
      </c>
      <c r="F175" s="7">
        <v>424</v>
      </c>
      <c r="G175" s="6">
        <f t="shared" si="7"/>
        <v>7.0666666666666664</v>
      </c>
    </row>
    <row r="176" spans="1:7" x14ac:dyDescent="0.3">
      <c r="A176" s="2">
        <v>4445114986</v>
      </c>
      <c r="B176" s="3" t="s">
        <v>10</v>
      </c>
      <c r="C176" s="3">
        <v>1</v>
      </c>
      <c r="D176" s="3">
        <v>439</v>
      </c>
      <c r="E176" s="3">
        <f t="shared" si="6"/>
        <v>7.3166666666666664</v>
      </c>
      <c r="F176" s="4">
        <v>462</v>
      </c>
      <c r="G176" s="3">
        <f t="shared" si="7"/>
        <v>7.7</v>
      </c>
    </row>
    <row r="177" spans="1:7" x14ac:dyDescent="0.3">
      <c r="A177" s="5">
        <v>4445114986</v>
      </c>
      <c r="B177" s="6" t="s">
        <v>11</v>
      </c>
      <c r="C177" s="6">
        <v>1</v>
      </c>
      <c r="D177" s="6">
        <v>436</v>
      </c>
      <c r="E177" s="6">
        <f t="shared" si="6"/>
        <v>7.2666666666666666</v>
      </c>
      <c r="F177" s="7">
        <v>469</v>
      </c>
      <c r="G177" s="6">
        <f t="shared" si="7"/>
        <v>7.8166666666666664</v>
      </c>
    </row>
    <row r="178" spans="1:7" x14ac:dyDescent="0.3">
      <c r="A178" s="2">
        <v>4445114986</v>
      </c>
      <c r="B178" s="3" t="s">
        <v>30</v>
      </c>
      <c r="C178" s="3">
        <v>1</v>
      </c>
      <c r="D178" s="3">
        <v>388</v>
      </c>
      <c r="E178" s="3">
        <f t="shared" si="6"/>
        <v>6.4666666666666668</v>
      </c>
      <c r="F178" s="4">
        <v>417</v>
      </c>
      <c r="G178" s="3">
        <f t="shared" si="7"/>
        <v>6.95</v>
      </c>
    </row>
    <row r="179" spans="1:7" x14ac:dyDescent="0.3">
      <c r="A179" s="5">
        <v>4445114986</v>
      </c>
      <c r="B179" s="6" t="s">
        <v>14</v>
      </c>
      <c r="C179" s="6">
        <v>1</v>
      </c>
      <c r="D179" s="6">
        <v>328</v>
      </c>
      <c r="E179" s="6">
        <f t="shared" si="6"/>
        <v>5.4666666666666668</v>
      </c>
      <c r="F179" s="7">
        <v>345</v>
      </c>
      <c r="G179" s="6">
        <f t="shared" si="7"/>
        <v>5.75</v>
      </c>
    </row>
    <row r="180" spans="1:7" x14ac:dyDescent="0.3">
      <c r="A180" s="2">
        <v>4445114986</v>
      </c>
      <c r="B180" s="3" t="s">
        <v>15</v>
      </c>
      <c r="C180" s="3">
        <v>2</v>
      </c>
      <c r="D180" s="3">
        <v>353</v>
      </c>
      <c r="E180" s="3">
        <f t="shared" si="6"/>
        <v>5.8833333333333337</v>
      </c>
      <c r="F180" s="4">
        <v>391</v>
      </c>
      <c r="G180" s="3">
        <f t="shared" si="7"/>
        <v>6.5166666666666666</v>
      </c>
    </row>
    <row r="181" spans="1:7" x14ac:dyDescent="0.3">
      <c r="A181" s="5">
        <v>4445114986</v>
      </c>
      <c r="B181" s="6" t="s">
        <v>31</v>
      </c>
      <c r="C181" s="6">
        <v>1</v>
      </c>
      <c r="D181" s="6">
        <v>332</v>
      </c>
      <c r="E181" s="6">
        <f t="shared" si="6"/>
        <v>5.5333333333333332</v>
      </c>
      <c r="F181" s="7">
        <v>374</v>
      </c>
      <c r="G181" s="6">
        <f t="shared" si="7"/>
        <v>6.2333333333333334</v>
      </c>
    </row>
    <row r="182" spans="1:7" x14ac:dyDescent="0.3">
      <c r="A182" s="2">
        <v>4445114986</v>
      </c>
      <c r="B182" s="3" t="s">
        <v>16</v>
      </c>
      <c r="C182" s="3">
        <v>1</v>
      </c>
      <c r="D182" s="3">
        <v>419</v>
      </c>
      <c r="E182" s="3">
        <f t="shared" si="6"/>
        <v>6.9833333333333334</v>
      </c>
      <c r="F182" s="4">
        <v>442</v>
      </c>
      <c r="G182" s="3">
        <f t="shared" si="7"/>
        <v>7.3666666666666663</v>
      </c>
    </row>
    <row r="183" spans="1:7" x14ac:dyDescent="0.3">
      <c r="A183" s="5">
        <v>4445114986</v>
      </c>
      <c r="B183" s="6" t="s">
        <v>17</v>
      </c>
      <c r="C183" s="6">
        <v>1</v>
      </c>
      <c r="D183" s="6">
        <v>106</v>
      </c>
      <c r="E183" s="6">
        <f t="shared" si="6"/>
        <v>1.7666666666666666</v>
      </c>
      <c r="F183" s="7">
        <v>108</v>
      </c>
      <c r="G183" s="6">
        <f t="shared" si="7"/>
        <v>1.8</v>
      </c>
    </row>
    <row r="184" spans="1:7" x14ac:dyDescent="0.3">
      <c r="A184" s="2">
        <v>4445114986</v>
      </c>
      <c r="B184" s="3" t="s">
        <v>18</v>
      </c>
      <c r="C184" s="3">
        <v>1</v>
      </c>
      <c r="D184" s="3">
        <v>322</v>
      </c>
      <c r="E184" s="3">
        <f t="shared" si="6"/>
        <v>5.3666666666666663</v>
      </c>
      <c r="F184" s="4">
        <v>353</v>
      </c>
      <c r="G184" s="3">
        <f t="shared" si="7"/>
        <v>5.8833333333333337</v>
      </c>
    </row>
    <row r="185" spans="1:7" x14ac:dyDescent="0.3">
      <c r="A185" s="5">
        <v>4445114986</v>
      </c>
      <c r="B185" s="6" t="s">
        <v>19</v>
      </c>
      <c r="C185" s="6">
        <v>2</v>
      </c>
      <c r="D185" s="6">
        <v>439</v>
      </c>
      <c r="E185" s="6">
        <f t="shared" si="6"/>
        <v>7.3166666666666664</v>
      </c>
      <c r="F185" s="7">
        <v>459</v>
      </c>
      <c r="G185" s="6">
        <f t="shared" si="7"/>
        <v>7.65</v>
      </c>
    </row>
    <row r="186" spans="1:7" x14ac:dyDescent="0.3">
      <c r="A186" s="2">
        <v>4445114986</v>
      </c>
      <c r="B186" s="3" t="s">
        <v>20</v>
      </c>
      <c r="C186" s="3">
        <v>1</v>
      </c>
      <c r="D186" s="3">
        <v>502</v>
      </c>
      <c r="E186" s="3">
        <f t="shared" si="6"/>
        <v>8.3666666666666671</v>
      </c>
      <c r="F186" s="4">
        <v>542</v>
      </c>
      <c r="G186" s="3">
        <f t="shared" si="7"/>
        <v>9.0333333333333332</v>
      </c>
    </row>
    <row r="187" spans="1:7" x14ac:dyDescent="0.3">
      <c r="A187" s="5">
        <v>4445114986</v>
      </c>
      <c r="B187" s="6" t="s">
        <v>21</v>
      </c>
      <c r="C187" s="6">
        <v>2</v>
      </c>
      <c r="D187" s="6">
        <v>417</v>
      </c>
      <c r="E187" s="6">
        <f t="shared" si="6"/>
        <v>6.95</v>
      </c>
      <c r="F187" s="7">
        <v>450</v>
      </c>
      <c r="G187" s="6">
        <f t="shared" si="7"/>
        <v>7.5</v>
      </c>
    </row>
    <row r="188" spans="1:7" x14ac:dyDescent="0.3">
      <c r="A188" s="2">
        <v>4445114986</v>
      </c>
      <c r="B188" s="3" t="s">
        <v>32</v>
      </c>
      <c r="C188" s="3">
        <v>2</v>
      </c>
      <c r="D188" s="3">
        <v>337</v>
      </c>
      <c r="E188" s="3">
        <f t="shared" si="6"/>
        <v>5.6166666666666663</v>
      </c>
      <c r="F188" s="4">
        <v>363</v>
      </c>
      <c r="G188" s="3">
        <f t="shared" si="7"/>
        <v>6.05</v>
      </c>
    </row>
    <row r="189" spans="1:7" x14ac:dyDescent="0.3">
      <c r="A189" s="5">
        <v>4445114986</v>
      </c>
      <c r="B189" s="6" t="s">
        <v>22</v>
      </c>
      <c r="C189" s="6">
        <v>2</v>
      </c>
      <c r="D189" s="6">
        <v>462</v>
      </c>
      <c r="E189" s="6">
        <f t="shared" si="6"/>
        <v>7.7</v>
      </c>
      <c r="F189" s="7">
        <v>513</v>
      </c>
      <c r="G189" s="6">
        <f t="shared" si="7"/>
        <v>8.5500000000000007</v>
      </c>
    </row>
    <row r="190" spans="1:7" x14ac:dyDescent="0.3">
      <c r="A190" s="2">
        <v>4445114986</v>
      </c>
      <c r="B190" s="3" t="s">
        <v>23</v>
      </c>
      <c r="C190" s="3">
        <v>2</v>
      </c>
      <c r="D190" s="3">
        <v>374</v>
      </c>
      <c r="E190" s="3">
        <f t="shared" si="6"/>
        <v>6.2333333333333334</v>
      </c>
      <c r="F190" s="4">
        <v>402</v>
      </c>
      <c r="G190" s="3">
        <f t="shared" si="7"/>
        <v>6.7</v>
      </c>
    </row>
    <row r="191" spans="1:7" x14ac:dyDescent="0.3">
      <c r="A191" s="5">
        <v>4445114986</v>
      </c>
      <c r="B191" s="6" t="s">
        <v>24</v>
      </c>
      <c r="C191" s="6">
        <v>2</v>
      </c>
      <c r="D191" s="6">
        <v>401</v>
      </c>
      <c r="E191" s="6">
        <f t="shared" si="6"/>
        <v>6.6833333333333336</v>
      </c>
      <c r="F191" s="7">
        <v>436</v>
      </c>
      <c r="G191" s="6">
        <f t="shared" si="7"/>
        <v>7.2666666666666666</v>
      </c>
    </row>
    <row r="192" spans="1:7" x14ac:dyDescent="0.3">
      <c r="A192" s="2">
        <v>4445114986</v>
      </c>
      <c r="B192" s="3" t="s">
        <v>25</v>
      </c>
      <c r="C192" s="3">
        <v>1</v>
      </c>
      <c r="D192" s="3">
        <v>361</v>
      </c>
      <c r="E192" s="3">
        <f t="shared" si="6"/>
        <v>6.0166666666666666</v>
      </c>
      <c r="F192" s="4">
        <v>391</v>
      </c>
      <c r="G192" s="3">
        <f t="shared" si="7"/>
        <v>6.5166666666666666</v>
      </c>
    </row>
    <row r="193" spans="1:7" x14ac:dyDescent="0.3">
      <c r="A193" s="5">
        <v>4445114986</v>
      </c>
      <c r="B193" s="6" t="s">
        <v>26</v>
      </c>
      <c r="C193" s="6">
        <v>1</v>
      </c>
      <c r="D193" s="6">
        <v>457</v>
      </c>
      <c r="E193" s="6">
        <f t="shared" si="6"/>
        <v>7.6166666666666663</v>
      </c>
      <c r="F193" s="7">
        <v>533</v>
      </c>
      <c r="G193" s="6">
        <f t="shared" si="7"/>
        <v>8.8833333333333329</v>
      </c>
    </row>
    <row r="194" spans="1:7" x14ac:dyDescent="0.3">
      <c r="A194" s="2">
        <v>4445114986</v>
      </c>
      <c r="B194" s="3" t="s">
        <v>27</v>
      </c>
      <c r="C194" s="3">
        <v>1</v>
      </c>
      <c r="D194" s="3">
        <v>405</v>
      </c>
      <c r="E194" s="3">
        <f t="shared" si="6"/>
        <v>6.75</v>
      </c>
      <c r="F194" s="4">
        <v>426</v>
      </c>
      <c r="G194" s="3">
        <f t="shared" si="7"/>
        <v>7.1</v>
      </c>
    </row>
    <row r="195" spans="1:7" x14ac:dyDescent="0.3">
      <c r="A195" s="5">
        <v>4445114986</v>
      </c>
      <c r="B195" s="6" t="s">
        <v>28</v>
      </c>
      <c r="C195" s="6">
        <v>1</v>
      </c>
      <c r="D195" s="6">
        <v>499</v>
      </c>
      <c r="E195" s="6">
        <f t="shared" si="6"/>
        <v>8.3166666666666664</v>
      </c>
      <c r="F195" s="7">
        <v>530</v>
      </c>
      <c r="G195" s="6">
        <f t="shared" si="7"/>
        <v>8.8333333333333339</v>
      </c>
    </row>
    <row r="196" spans="1:7" x14ac:dyDescent="0.3">
      <c r="A196" s="2">
        <v>4445114986</v>
      </c>
      <c r="B196" s="3" t="s">
        <v>33</v>
      </c>
      <c r="C196" s="3">
        <v>1</v>
      </c>
      <c r="D196" s="3">
        <v>483</v>
      </c>
      <c r="E196" s="3">
        <f t="shared" ref="E196:E259" si="8">D196/60</f>
        <v>8.0500000000000007</v>
      </c>
      <c r="F196" s="4">
        <v>501</v>
      </c>
      <c r="G196" s="3">
        <f t="shared" ref="G196:G259" si="9">F196/60</f>
        <v>8.35</v>
      </c>
    </row>
    <row r="197" spans="1:7" x14ac:dyDescent="0.3">
      <c r="A197" s="5">
        <v>4558609924</v>
      </c>
      <c r="B197" s="6" t="s">
        <v>11</v>
      </c>
      <c r="C197" s="6">
        <v>1</v>
      </c>
      <c r="D197" s="6">
        <v>126</v>
      </c>
      <c r="E197" s="6">
        <f t="shared" si="8"/>
        <v>2.1</v>
      </c>
      <c r="F197" s="7">
        <v>137</v>
      </c>
      <c r="G197" s="6">
        <f t="shared" si="9"/>
        <v>2.2833333333333332</v>
      </c>
    </row>
    <row r="198" spans="1:7" x14ac:dyDescent="0.3">
      <c r="A198" s="2">
        <v>4558609924</v>
      </c>
      <c r="B198" s="3" t="s">
        <v>15</v>
      </c>
      <c r="C198" s="3">
        <v>1</v>
      </c>
      <c r="D198" s="3">
        <v>103</v>
      </c>
      <c r="E198" s="3">
        <f t="shared" si="8"/>
        <v>1.7166666666666666</v>
      </c>
      <c r="F198" s="4">
        <v>121</v>
      </c>
      <c r="G198" s="3">
        <f t="shared" si="9"/>
        <v>2.0166666666666666</v>
      </c>
    </row>
    <row r="199" spans="1:7" x14ac:dyDescent="0.3">
      <c r="A199" s="5">
        <v>4558609924</v>
      </c>
      <c r="B199" s="6" t="s">
        <v>17</v>
      </c>
      <c r="C199" s="6">
        <v>1</v>
      </c>
      <c r="D199" s="6">
        <v>171</v>
      </c>
      <c r="E199" s="6">
        <f t="shared" si="8"/>
        <v>2.85</v>
      </c>
      <c r="F199" s="7">
        <v>179</v>
      </c>
      <c r="G199" s="6">
        <f t="shared" si="9"/>
        <v>2.9833333333333334</v>
      </c>
    </row>
    <row r="200" spans="1:7" x14ac:dyDescent="0.3">
      <c r="A200" s="2">
        <v>4558609924</v>
      </c>
      <c r="B200" s="3" t="s">
        <v>19</v>
      </c>
      <c r="C200" s="3">
        <v>1</v>
      </c>
      <c r="D200" s="3">
        <v>115</v>
      </c>
      <c r="E200" s="3">
        <f t="shared" si="8"/>
        <v>1.9166666666666667</v>
      </c>
      <c r="F200" s="4">
        <v>129</v>
      </c>
      <c r="G200" s="3">
        <f t="shared" si="9"/>
        <v>2.15</v>
      </c>
    </row>
    <row r="201" spans="1:7" x14ac:dyDescent="0.3">
      <c r="A201" s="5">
        <v>4558609924</v>
      </c>
      <c r="B201" s="6" t="s">
        <v>25</v>
      </c>
      <c r="C201" s="6">
        <v>1</v>
      </c>
      <c r="D201" s="6">
        <v>123</v>
      </c>
      <c r="E201" s="6">
        <f t="shared" si="8"/>
        <v>2.0499999999999998</v>
      </c>
      <c r="F201" s="7">
        <v>134</v>
      </c>
      <c r="G201" s="6">
        <f t="shared" si="9"/>
        <v>2.2333333333333334</v>
      </c>
    </row>
    <row r="202" spans="1:7" x14ac:dyDescent="0.3">
      <c r="A202" s="2">
        <v>4702921684</v>
      </c>
      <c r="B202" s="3" t="s">
        <v>4</v>
      </c>
      <c r="C202" s="3">
        <v>1</v>
      </c>
      <c r="D202" s="3">
        <v>425</v>
      </c>
      <c r="E202" s="3">
        <f t="shared" si="8"/>
        <v>7.083333333333333</v>
      </c>
      <c r="F202" s="4">
        <v>439</v>
      </c>
      <c r="G202" s="3">
        <f t="shared" si="9"/>
        <v>7.3166666666666664</v>
      </c>
    </row>
    <row r="203" spans="1:7" x14ac:dyDescent="0.3">
      <c r="A203" s="5">
        <v>4702921684</v>
      </c>
      <c r="B203" s="6" t="s">
        <v>5</v>
      </c>
      <c r="C203" s="6">
        <v>2</v>
      </c>
      <c r="D203" s="6">
        <v>400</v>
      </c>
      <c r="E203" s="6">
        <f t="shared" si="8"/>
        <v>6.666666666666667</v>
      </c>
      <c r="F203" s="7">
        <v>430</v>
      </c>
      <c r="G203" s="6">
        <f t="shared" si="9"/>
        <v>7.166666666666667</v>
      </c>
    </row>
    <row r="204" spans="1:7" x14ac:dyDescent="0.3">
      <c r="A204" s="2">
        <v>4702921684</v>
      </c>
      <c r="B204" s="3" t="s">
        <v>29</v>
      </c>
      <c r="C204" s="3">
        <v>1</v>
      </c>
      <c r="D204" s="3">
        <v>384</v>
      </c>
      <c r="E204" s="3">
        <f t="shared" si="8"/>
        <v>6.4</v>
      </c>
      <c r="F204" s="4">
        <v>415</v>
      </c>
      <c r="G204" s="3">
        <f t="shared" si="9"/>
        <v>6.916666666666667</v>
      </c>
    </row>
    <row r="205" spans="1:7" x14ac:dyDescent="0.3">
      <c r="A205" s="5">
        <v>4702921684</v>
      </c>
      <c r="B205" s="6" t="s">
        <v>6</v>
      </c>
      <c r="C205" s="6">
        <v>1</v>
      </c>
      <c r="D205" s="6">
        <v>253</v>
      </c>
      <c r="E205" s="6">
        <f t="shared" si="8"/>
        <v>4.2166666666666668</v>
      </c>
      <c r="F205" s="7">
        <v>257</v>
      </c>
      <c r="G205" s="6">
        <f t="shared" si="9"/>
        <v>4.2833333333333332</v>
      </c>
    </row>
    <row r="206" spans="1:7" x14ac:dyDescent="0.3">
      <c r="A206" s="2">
        <v>4702921684</v>
      </c>
      <c r="B206" s="3" t="s">
        <v>7</v>
      </c>
      <c r="C206" s="3">
        <v>2</v>
      </c>
      <c r="D206" s="3">
        <v>382</v>
      </c>
      <c r="E206" s="3">
        <f t="shared" si="8"/>
        <v>6.3666666666666663</v>
      </c>
      <c r="F206" s="4">
        <v>406</v>
      </c>
      <c r="G206" s="3">
        <f t="shared" si="9"/>
        <v>6.7666666666666666</v>
      </c>
    </row>
    <row r="207" spans="1:7" x14ac:dyDescent="0.3">
      <c r="A207" s="5">
        <v>4702921684</v>
      </c>
      <c r="B207" s="6" t="s">
        <v>8</v>
      </c>
      <c r="C207" s="6">
        <v>1</v>
      </c>
      <c r="D207" s="6">
        <v>591</v>
      </c>
      <c r="E207" s="6">
        <f t="shared" si="8"/>
        <v>9.85</v>
      </c>
      <c r="F207" s="7">
        <v>612</v>
      </c>
      <c r="G207" s="6">
        <f t="shared" si="9"/>
        <v>10.199999999999999</v>
      </c>
    </row>
    <row r="208" spans="1:7" x14ac:dyDescent="0.3">
      <c r="A208" s="2">
        <v>4702921684</v>
      </c>
      <c r="B208" s="3" t="s">
        <v>34</v>
      </c>
      <c r="C208" s="3">
        <v>1</v>
      </c>
      <c r="D208" s="3">
        <v>293</v>
      </c>
      <c r="E208" s="3">
        <f t="shared" si="8"/>
        <v>4.8833333333333337</v>
      </c>
      <c r="F208" s="4">
        <v>312</v>
      </c>
      <c r="G208" s="3">
        <f t="shared" si="9"/>
        <v>5.2</v>
      </c>
    </row>
    <row r="209" spans="1:7" x14ac:dyDescent="0.3">
      <c r="A209" s="5">
        <v>4702921684</v>
      </c>
      <c r="B209" s="6" t="s">
        <v>9</v>
      </c>
      <c r="C209" s="6">
        <v>1</v>
      </c>
      <c r="D209" s="6">
        <v>457</v>
      </c>
      <c r="E209" s="6">
        <f t="shared" si="8"/>
        <v>7.6166666666666663</v>
      </c>
      <c r="F209" s="7">
        <v>487</v>
      </c>
      <c r="G209" s="6">
        <f t="shared" si="9"/>
        <v>8.1166666666666671</v>
      </c>
    </row>
    <row r="210" spans="1:7" x14ac:dyDescent="0.3">
      <c r="A210" s="2">
        <v>4702921684</v>
      </c>
      <c r="B210" s="3" t="s">
        <v>10</v>
      </c>
      <c r="C210" s="3">
        <v>1</v>
      </c>
      <c r="D210" s="3">
        <v>454</v>
      </c>
      <c r="E210" s="3">
        <f t="shared" si="8"/>
        <v>7.5666666666666664</v>
      </c>
      <c r="F210" s="4">
        <v>468</v>
      </c>
      <c r="G210" s="3">
        <f t="shared" si="9"/>
        <v>7.8</v>
      </c>
    </row>
    <row r="211" spans="1:7" x14ac:dyDescent="0.3">
      <c r="A211" s="5">
        <v>4702921684</v>
      </c>
      <c r="B211" s="6" t="s">
        <v>11</v>
      </c>
      <c r="C211" s="6">
        <v>1</v>
      </c>
      <c r="D211" s="6">
        <v>425</v>
      </c>
      <c r="E211" s="6">
        <f t="shared" si="8"/>
        <v>7.083333333333333</v>
      </c>
      <c r="F211" s="7">
        <v>434</v>
      </c>
      <c r="G211" s="6">
        <f t="shared" si="9"/>
        <v>7.2333333333333334</v>
      </c>
    </row>
    <row r="212" spans="1:7" x14ac:dyDescent="0.3">
      <c r="A212" s="2">
        <v>4702921684</v>
      </c>
      <c r="B212" s="3" t="s">
        <v>12</v>
      </c>
      <c r="C212" s="3">
        <v>1</v>
      </c>
      <c r="D212" s="3">
        <v>465</v>
      </c>
      <c r="E212" s="3">
        <f t="shared" si="8"/>
        <v>7.75</v>
      </c>
      <c r="F212" s="4">
        <v>475</v>
      </c>
      <c r="G212" s="3">
        <f t="shared" si="9"/>
        <v>7.916666666666667</v>
      </c>
    </row>
    <row r="213" spans="1:7" x14ac:dyDescent="0.3">
      <c r="A213" s="5">
        <v>4702921684</v>
      </c>
      <c r="B213" s="6" t="s">
        <v>13</v>
      </c>
      <c r="C213" s="6">
        <v>1</v>
      </c>
      <c r="D213" s="6">
        <v>480</v>
      </c>
      <c r="E213" s="6">
        <f t="shared" si="8"/>
        <v>8</v>
      </c>
      <c r="F213" s="7">
        <v>506</v>
      </c>
      <c r="G213" s="6">
        <f t="shared" si="9"/>
        <v>8.4333333333333336</v>
      </c>
    </row>
    <row r="214" spans="1:7" x14ac:dyDescent="0.3">
      <c r="A214" s="2">
        <v>4702921684</v>
      </c>
      <c r="B214" s="3" t="s">
        <v>14</v>
      </c>
      <c r="C214" s="3">
        <v>1</v>
      </c>
      <c r="D214" s="3">
        <v>370</v>
      </c>
      <c r="E214" s="3">
        <f t="shared" si="8"/>
        <v>6.166666666666667</v>
      </c>
      <c r="F214" s="4">
        <v>380</v>
      </c>
      <c r="G214" s="3">
        <f t="shared" si="9"/>
        <v>6.333333333333333</v>
      </c>
    </row>
    <row r="215" spans="1:7" x14ac:dyDescent="0.3">
      <c r="A215" s="5">
        <v>4702921684</v>
      </c>
      <c r="B215" s="6" t="s">
        <v>15</v>
      </c>
      <c r="C215" s="6">
        <v>1</v>
      </c>
      <c r="D215" s="6">
        <v>421</v>
      </c>
      <c r="E215" s="6">
        <f t="shared" si="8"/>
        <v>7.0166666666666666</v>
      </c>
      <c r="F215" s="7">
        <v>429</v>
      </c>
      <c r="G215" s="6">
        <f t="shared" si="9"/>
        <v>7.15</v>
      </c>
    </row>
    <row r="216" spans="1:7" x14ac:dyDescent="0.3">
      <c r="A216" s="2">
        <v>4702921684</v>
      </c>
      <c r="B216" s="3" t="s">
        <v>31</v>
      </c>
      <c r="C216" s="3">
        <v>1</v>
      </c>
      <c r="D216" s="3">
        <v>432</v>
      </c>
      <c r="E216" s="3">
        <f t="shared" si="8"/>
        <v>7.2</v>
      </c>
      <c r="F216" s="4">
        <v>449</v>
      </c>
      <c r="G216" s="3">
        <f t="shared" si="9"/>
        <v>7.4833333333333334</v>
      </c>
    </row>
    <row r="217" spans="1:7" x14ac:dyDescent="0.3">
      <c r="A217" s="5">
        <v>4702921684</v>
      </c>
      <c r="B217" s="6" t="s">
        <v>16</v>
      </c>
      <c r="C217" s="6">
        <v>1</v>
      </c>
      <c r="D217" s="6">
        <v>442</v>
      </c>
      <c r="E217" s="6">
        <f t="shared" si="8"/>
        <v>7.3666666666666663</v>
      </c>
      <c r="F217" s="7">
        <v>461</v>
      </c>
      <c r="G217" s="6">
        <f t="shared" si="9"/>
        <v>7.6833333333333336</v>
      </c>
    </row>
    <row r="218" spans="1:7" x14ac:dyDescent="0.3">
      <c r="A218" s="2">
        <v>4702921684</v>
      </c>
      <c r="B218" s="3" t="s">
        <v>17</v>
      </c>
      <c r="C218" s="3">
        <v>1</v>
      </c>
      <c r="D218" s="3">
        <v>433</v>
      </c>
      <c r="E218" s="3">
        <f t="shared" si="8"/>
        <v>7.2166666666666668</v>
      </c>
      <c r="F218" s="4">
        <v>447</v>
      </c>
      <c r="G218" s="3">
        <f t="shared" si="9"/>
        <v>7.45</v>
      </c>
    </row>
    <row r="219" spans="1:7" x14ac:dyDescent="0.3">
      <c r="A219" s="5">
        <v>4702921684</v>
      </c>
      <c r="B219" s="6" t="s">
        <v>18</v>
      </c>
      <c r="C219" s="6">
        <v>1</v>
      </c>
      <c r="D219" s="6">
        <v>479</v>
      </c>
      <c r="E219" s="6">
        <f t="shared" si="8"/>
        <v>7.9833333333333334</v>
      </c>
      <c r="F219" s="7">
        <v>501</v>
      </c>
      <c r="G219" s="6">
        <f t="shared" si="9"/>
        <v>8.35</v>
      </c>
    </row>
    <row r="220" spans="1:7" x14ac:dyDescent="0.3">
      <c r="A220" s="2">
        <v>4702921684</v>
      </c>
      <c r="B220" s="3" t="s">
        <v>21</v>
      </c>
      <c r="C220" s="3">
        <v>1</v>
      </c>
      <c r="D220" s="3">
        <v>327</v>
      </c>
      <c r="E220" s="3">
        <f t="shared" si="8"/>
        <v>5.45</v>
      </c>
      <c r="F220" s="4">
        <v>373</v>
      </c>
      <c r="G220" s="3">
        <f t="shared" si="9"/>
        <v>6.2166666666666668</v>
      </c>
    </row>
    <row r="221" spans="1:7" x14ac:dyDescent="0.3">
      <c r="A221" s="5">
        <v>4702921684</v>
      </c>
      <c r="B221" s="6" t="s">
        <v>32</v>
      </c>
      <c r="C221" s="6">
        <v>1</v>
      </c>
      <c r="D221" s="6">
        <v>412</v>
      </c>
      <c r="E221" s="6">
        <f t="shared" si="8"/>
        <v>6.8666666666666663</v>
      </c>
      <c r="F221" s="7">
        <v>434</v>
      </c>
      <c r="G221" s="6">
        <f t="shared" si="9"/>
        <v>7.2333333333333334</v>
      </c>
    </row>
    <row r="222" spans="1:7" x14ac:dyDescent="0.3">
      <c r="A222" s="2">
        <v>4702921684</v>
      </c>
      <c r="B222" s="3" t="s">
        <v>22</v>
      </c>
      <c r="C222" s="3">
        <v>1</v>
      </c>
      <c r="D222" s="3">
        <v>414</v>
      </c>
      <c r="E222" s="3">
        <f t="shared" si="8"/>
        <v>6.9</v>
      </c>
      <c r="F222" s="4">
        <v>428</v>
      </c>
      <c r="G222" s="3">
        <f t="shared" si="9"/>
        <v>7.1333333333333337</v>
      </c>
    </row>
    <row r="223" spans="1:7" x14ac:dyDescent="0.3">
      <c r="A223" s="5">
        <v>4702921684</v>
      </c>
      <c r="B223" s="6" t="s">
        <v>23</v>
      </c>
      <c r="C223" s="6">
        <v>1</v>
      </c>
      <c r="D223" s="6">
        <v>404</v>
      </c>
      <c r="E223" s="6">
        <f t="shared" si="8"/>
        <v>6.7333333333333334</v>
      </c>
      <c r="F223" s="7">
        <v>449</v>
      </c>
      <c r="G223" s="6">
        <f t="shared" si="9"/>
        <v>7.4833333333333334</v>
      </c>
    </row>
    <row r="224" spans="1:7" x14ac:dyDescent="0.3">
      <c r="A224" s="2">
        <v>4702921684</v>
      </c>
      <c r="B224" s="3" t="s">
        <v>24</v>
      </c>
      <c r="C224" s="3">
        <v>1</v>
      </c>
      <c r="D224" s="3">
        <v>520</v>
      </c>
      <c r="E224" s="3">
        <f t="shared" si="8"/>
        <v>8.6666666666666661</v>
      </c>
      <c r="F224" s="4">
        <v>543</v>
      </c>
      <c r="G224" s="3">
        <f t="shared" si="9"/>
        <v>9.0500000000000007</v>
      </c>
    </row>
    <row r="225" spans="1:7" x14ac:dyDescent="0.3">
      <c r="A225" s="5">
        <v>4702921684</v>
      </c>
      <c r="B225" s="6" t="s">
        <v>24</v>
      </c>
      <c r="C225" s="6">
        <v>1</v>
      </c>
      <c r="D225" s="6">
        <v>520</v>
      </c>
      <c r="E225" s="6">
        <f t="shared" si="8"/>
        <v>8.6666666666666661</v>
      </c>
      <c r="F225" s="7">
        <v>543</v>
      </c>
      <c r="G225" s="6">
        <f t="shared" si="9"/>
        <v>9.0500000000000007</v>
      </c>
    </row>
    <row r="226" spans="1:7" x14ac:dyDescent="0.3">
      <c r="A226" s="2">
        <v>4702921684</v>
      </c>
      <c r="B226" s="3" t="s">
        <v>26</v>
      </c>
      <c r="C226" s="3">
        <v>1</v>
      </c>
      <c r="D226" s="3">
        <v>435</v>
      </c>
      <c r="E226" s="3">
        <f t="shared" si="8"/>
        <v>7.25</v>
      </c>
      <c r="F226" s="4">
        <v>458</v>
      </c>
      <c r="G226" s="3">
        <f t="shared" si="9"/>
        <v>7.6333333333333337</v>
      </c>
    </row>
    <row r="227" spans="1:7" x14ac:dyDescent="0.3">
      <c r="A227" s="5">
        <v>4702921684</v>
      </c>
      <c r="B227" s="6" t="s">
        <v>27</v>
      </c>
      <c r="C227" s="6">
        <v>1</v>
      </c>
      <c r="D227" s="6">
        <v>416</v>
      </c>
      <c r="E227" s="6">
        <f t="shared" si="8"/>
        <v>6.9333333333333336</v>
      </c>
      <c r="F227" s="7">
        <v>431</v>
      </c>
      <c r="G227" s="6">
        <f t="shared" si="9"/>
        <v>7.1833333333333336</v>
      </c>
    </row>
    <row r="228" spans="1:7" x14ac:dyDescent="0.3">
      <c r="A228" s="2">
        <v>4702921684</v>
      </c>
      <c r="B228" s="3" t="s">
        <v>28</v>
      </c>
      <c r="C228" s="3">
        <v>1</v>
      </c>
      <c r="D228" s="3">
        <v>354</v>
      </c>
      <c r="E228" s="3">
        <f t="shared" si="8"/>
        <v>5.9</v>
      </c>
      <c r="F228" s="4">
        <v>366</v>
      </c>
      <c r="G228" s="3">
        <f t="shared" si="9"/>
        <v>6.1</v>
      </c>
    </row>
    <row r="229" spans="1:7" x14ac:dyDescent="0.3">
      <c r="A229" s="5">
        <v>4702921684</v>
      </c>
      <c r="B229" s="6" t="s">
        <v>33</v>
      </c>
      <c r="C229" s="6">
        <v>1</v>
      </c>
      <c r="D229" s="6">
        <v>404</v>
      </c>
      <c r="E229" s="6">
        <f t="shared" si="8"/>
        <v>6.7333333333333334</v>
      </c>
      <c r="F229" s="7">
        <v>442</v>
      </c>
      <c r="G229" s="6">
        <f t="shared" si="9"/>
        <v>7.3666666666666663</v>
      </c>
    </row>
    <row r="230" spans="1:7" x14ac:dyDescent="0.3">
      <c r="A230" s="2">
        <v>5553957443</v>
      </c>
      <c r="B230" s="3" t="s">
        <v>4</v>
      </c>
      <c r="C230" s="3">
        <v>1</v>
      </c>
      <c r="D230" s="3">
        <v>441</v>
      </c>
      <c r="E230" s="3">
        <f t="shared" si="8"/>
        <v>7.35</v>
      </c>
      <c r="F230" s="4">
        <v>464</v>
      </c>
      <c r="G230" s="3">
        <f t="shared" si="9"/>
        <v>7.7333333333333334</v>
      </c>
    </row>
    <row r="231" spans="1:7" x14ac:dyDescent="0.3">
      <c r="A231" s="5">
        <v>5553957443</v>
      </c>
      <c r="B231" s="6" t="s">
        <v>5</v>
      </c>
      <c r="C231" s="6">
        <v>2</v>
      </c>
      <c r="D231" s="6">
        <v>455</v>
      </c>
      <c r="E231" s="6">
        <f t="shared" si="8"/>
        <v>7.583333333333333</v>
      </c>
      <c r="F231" s="7">
        <v>488</v>
      </c>
      <c r="G231" s="6">
        <f t="shared" si="9"/>
        <v>8.1333333333333329</v>
      </c>
    </row>
    <row r="232" spans="1:7" x14ac:dyDescent="0.3">
      <c r="A232" s="2">
        <v>5553957443</v>
      </c>
      <c r="B232" s="3" t="s">
        <v>29</v>
      </c>
      <c r="C232" s="3">
        <v>1</v>
      </c>
      <c r="D232" s="3">
        <v>357</v>
      </c>
      <c r="E232" s="3">
        <f t="shared" si="8"/>
        <v>5.95</v>
      </c>
      <c r="F232" s="4">
        <v>418</v>
      </c>
      <c r="G232" s="3">
        <f t="shared" si="9"/>
        <v>6.9666666666666668</v>
      </c>
    </row>
    <row r="233" spans="1:7" x14ac:dyDescent="0.3">
      <c r="A233" s="5">
        <v>5553957443</v>
      </c>
      <c r="B233" s="6" t="s">
        <v>6</v>
      </c>
      <c r="C233" s="6">
        <v>1</v>
      </c>
      <c r="D233" s="6">
        <v>377</v>
      </c>
      <c r="E233" s="6">
        <f t="shared" si="8"/>
        <v>6.2833333333333332</v>
      </c>
      <c r="F233" s="7">
        <v>409</v>
      </c>
      <c r="G233" s="6">
        <f t="shared" si="9"/>
        <v>6.8166666666666664</v>
      </c>
    </row>
    <row r="234" spans="1:7" x14ac:dyDescent="0.3">
      <c r="A234" s="2">
        <v>5553957443</v>
      </c>
      <c r="B234" s="3" t="s">
        <v>7</v>
      </c>
      <c r="C234" s="3">
        <v>2</v>
      </c>
      <c r="D234" s="3">
        <v>651</v>
      </c>
      <c r="E234" s="3">
        <f t="shared" si="8"/>
        <v>10.85</v>
      </c>
      <c r="F234" s="4">
        <v>686</v>
      </c>
      <c r="G234" s="3">
        <f t="shared" si="9"/>
        <v>11.433333333333334</v>
      </c>
    </row>
    <row r="235" spans="1:7" x14ac:dyDescent="0.3">
      <c r="A235" s="5">
        <v>5553957443</v>
      </c>
      <c r="B235" s="6" t="s">
        <v>8</v>
      </c>
      <c r="C235" s="6">
        <v>1</v>
      </c>
      <c r="D235" s="6">
        <v>350</v>
      </c>
      <c r="E235" s="6">
        <f t="shared" si="8"/>
        <v>5.833333333333333</v>
      </c>
      <c r="F235" s="7">
        <v>402</v>
      </c>
      <c r="G235" s="6">
        <f t="shared" si="9"/>
        <v>6.7</v>
      </c>
    </row>
    <row r="236" spans="1:7" x14ac:dyDescent="0.3">
      <c r="A236" s="2">
        <v>5553957443</v>
      </c>
      <c r="B236" s="3" t="s">
        <v>34</v>
      </c>
      <c r="C236" s="3">
        <v>2</v>
      </c>
      <c r="D236" s="3">
        <v>520</v>
      </c>
      <c r="E236" s="3">
        <f t="shared" si="8"/>
        <v>8.6666666666666661</v>
      </c>
      <c r="F236" s="4">
        <v>541</v>
      </c>
      <c r="G236" s="3">
        <f t="shared" si="9"/>
        <v>9.0166666666666675</v>
      </c>
    </row>
    <row r="237" spans="1:7" x14ac:dyDescent="0.3">
      <c r="A237" s="5">
        <v>5553957443</v>
      </c>
      <c r="B237" s="6" t="s">
        <v>9</v>
      </c>
      <c r="C237" s="6">
        <v>1</v>
      </c>
      <c r="D237" s="6">
        <v>357</v>
      </c>
      <c r="E237" s="6">
        <f t="shared" si="8"/>
        <v>5.95</v>
      </c>
      <c r="F237" s="7">
        <v>410</v>
      </c>
      <c r="G237" s="6">
        <f t="shared" si="9"/>
        <v>6.833333333333333</v>
      </c>
    </row>
    <row r="238" spans="1:7" x14ac:dyDescent="0.3">
      <c r="A238" s="2">
        <v>5553957443</v>
      </c>
      <c r="B238" s="3" t="s">
        <v>10</v>
      </c>
      <c r="C238" s="3">
        <v>1</v>
      </c>
      <c r="D238" s="3">
        <v>658</v>
      </c>
      <c r="E238" s="3">
        <f t="shared" si="8"/>
        <v>10.966666666666667</v>
      </c>
      <c r="F238" s="4">
        <v>678</v>
      </c>
      <c r="G238" s="3">
        <f t="shared" si="9"/>
        <v>11.3</v>
      </c>
    </row>
    <row r="239" spans="1:7" x14ac:dyDescent="0.3">
      <c r="A239" s="5">
        <v>5553957443</v>
      </c>
      <c r="B239" s="6" t="s">
        <v>11</v>
      </c>
      <c r="C239" s="6">
        <v>1</v>
      </c>
      <c r="D239" s="6">
        <v>399</v>
      </c>
      <c r="E239" s="6">
        <f t="shared" si="8"/>
        <v>6.65</v>
      </c>
      <c r="F239" s="7">
        <v>431</v>
      </c>
      <c r="G239" s="6">
        <f t="shared" si="9"/>
        <v>7.1833333333333336</v>
      </c>
    </row>
    <row r="240" spans="1:7" x14ac:dyDescent="0.3">
      <c r="A240" s="2">
        <v>5553957443</v>
      </c>
      <c r="B240" s="3" t="s">
        <v>30</v>
      </c>
      <c r="C240" s="3">
        <v>1</v>
      </c>
      <c r="D240" s="3">
        <v>322</v>
      </c>
      <c r="E240" s="3">
        <f t="shared" si="8"/>
        <v>5.3666666666666663</v>
      </c>
      <c r="F240" s="4">
        <v>353</v>
      </c>
      <c r="G240" s="3">
        <f t="shared" si="9"/>
        <v>5.8833333333333337</v>
      </c>
    </row>
    <row r="241" spans="1:7" x14ac:dyDescent="0.3">
      <c r="A241" s="5">
        <v>5553957443</v>
      </c>
      <c r="B241" s="6" t="s">
        <v>12</v>
      </c>
      <c r="C241" s="6">
        <v>2</v>
      </c>
      <c r="D241" s="6">
        <v>631</v>
      </c>
      <c r="E241" s="6">
        <f t="shared" si="8"/>
        <v>10.516666666666667</v>
      </c>
      <c r="F241" s="7">
        <v>725</v>
      </c>
      <c r="G241" s="6">
        <f t="shared" si="9"/>
        <v>12.083333333333334</v>
      </c>
    </row>
    <row r="242" spans="1:7" x14ac:dyDescent="0.3">
      <c r="A242" s="2">
        <v>5553957443</v>
      </c>
      <c r="B242" s="3" t="s">
        <v>13</v>
      </c>
      <c r="C242" s="3">
        <v>2</v>
      </c>
      <c r="D242" s="3">
        <v>553</v>
      </c>
      <c r="E242" s="3">
        <f t="shared" si="8"/>
        <v>9.2166666666666668</v>
      </c>
      <c r="F242" s="4">
        <v>640</v>
      </c>
      <c r="G242" s="3">
        <f t="shared" si="9"/>
        <v>10.666666666666666</v>
      </c>
    </row>
    <row r="243" spans="1:7" x14ac:dyDescent="0.3">
      <c r="A243" s="5">
        <v>5553957443</v>
      </c>
      <c r="B243" s="6" t="s">
        <v>14</v>
      </c>
      <c r="C243" s="6">
        <v>1</v>
      </c>
      <c r="D243" s="6">
        <v>433</v>
      </c>
      <c r="E243" s="6">
        <f t="shared" si="8"/>
        <v>7.2166666666666668</v>
      </c>
      <c r="F243" s="7">
        <v>468</v>
      </c>
      <c r="G243" s="6">
        <f t="shared" si="9"/>
        <v>7.8</v>
      </c>
    </row>
    <row r="244" spans="1:7" x14ac:dyDescent="0.3">
      <c r="A244" s="2">
        <v>5553957443</v>
      </c>
      <c r="B244" s="3" t="s">
        <v>15</v>
      </c>
      <c r="C244" s="3">
        <v>1</v>
      </c>
      <c r="D244" s="3">
        <v>412</v>
      </c>
      <c r="E244" s="3">
        <f t="shared" si="8"/>
        <v>6.8666666666666663</v>
      </c>
      <c r="F244" s="4">
        <v>453</v>
      </c>
      <c r="G244" s="3">
        <f t="shared" si="9"/>
        <v>7.55</v>
      </c>
    </row>
    <row r="245" spans="1:7" x14ac:dyDescent="0.3">
      <c r="A245" s="5">
        <v>5553957443</v>
      </c>
      <c r="B245" s="6" t="s">
        <v>31</v>
      </c>
      <c r="C245" s="6">
        <v>1</v>
      </c>
      <c r="D245" s="6">
        <v>347</v>
      </c>
      <c r="E245" s="6">
        <f t="shared" si="8"/>
        <v>5.7833333333333332</v>
      </c>
      <c r="F245" s="7">
        <v>391</v>
      </c>
      <c r="G245" s="6">
        <f t="shared" si="9"/>
        <v>6.5166666666666666</v>
      </c>
    </row>
    <row r="246" spans="1:7" x14ac:dyDescent="0.3">
      <c r="A246" s="2">
        <v>5553957443</v>
      </c>
      <c r="B246" s="3" t="s">
        <v>16</v>
      </c>
      <c r="C246" s="3">
        <v>1</v>
      </c>
      <c r="D246" s="3">
        <v>421</v>
      </c>
      <c r="E246" s="3">
        <f t="shared" si="8"/>
        <v>7.0166666666666666</v>
      </c>
      <c r="F246" s="4">
        <v>457</v>
      </c>
      <c r="G246" s="3">
        <f t="shared" si="9"/>
        <v>7.6166666666666663</v>
      </c>
    </row>
    <row r="247" spans="1:7" x14ac:dyDescent="0.3">
      <c r="A247" s="5">
        <v>5553957443</v>
      </c>
      <c r="B247" s="6" t="s">
        <v>17</v>
      </c>
      <c r="C247" s="6">
        <v>1</v>
      </c>
      <c r="D247" s="6">
        <v>450</v>
      </c>
      <c r="E247" s="6">
        <f t="shared" si="8"/>
        <v>7.5</v>
      </c>
      <c r="F247" s="7">
        <v>495</v>
      </c>
      <c r="G247" s="6">
        <f t="shared" si="9"/>
        <v>8.25</v>
      </c>
    </row>
    <row r="248" spans="1:7" x14ac:dyDescent="0.3">
      <c r="A248" s="2">
        <v>5553957443</v>
      </c>
      <c r="B248" s="3" t="s">
        <v>18</v>
      </c>
      <c r="C248" s="3">
        <v>2</v>
      </c>
      <c r="D248" s="3">
        <v>775</v>
      </c>
      <c r="E248" s="3">
        <f t="shared" si="8"/>
        <v>12.916666666666666</v>
      </c>
      <c r="F248" s="4">
        <v>843</v>
      </c>
      <c r="G248" s="3">
        <f t="shared" si="9"/>
        <v>14.05</v>
      </c>
    </row>
    <row r="249" spans="1:7" x14ac:dyDescent="0.3">
      <c r="A249" s="5">
        <v>5553957443</v>
      </c>
      <c r="B249" s="6" t="s">
        <v>19</v>
      </c>
      <c r="C249" s="6">
        <v>2</v>
      </c>
      <c r="D249" s="6">
        <v>622</v>
      </c>
      <c r="E249" s="6">
        <f t="shared" si="8"/>
        <v>10.366666666666667</v>
      </c>
      <c r="F249" s="7">
        <v>686</v>
      </c>
      <c r="G249" s="6">
        <f t="shared" si="9"/>
        <v>11.433333333333334</v>
      </c>
    </row>
    <row r="250" spans="1:7" x14ac:dyDescent="0.3">
      <c r="A250" s="2">
        <v>5553957443</v>
      </c>
      <c r="B250" s="3" t="s">
        <v>20</v>
      </c>
      <c r="C250" s="3">
        <v>1</v>
      </c>
      <c r="D250" s="3">
        <v>409</v>
      </c>
      <c r="E250" s="3">
        <f t="shared" si="8"/>
        <v>6.8166666666666664</v>
      </c>
      <c r="F250" s="4">
        <v>471</v>
      </c>
      <c r="G250" s="3">
        <f t="shared" si="9"/>
        <v>7.85</v>
      </c>
    </row>
    <row r="251" spans="1:7" x14ac:dyDescent="0.3">
      <c r="A251" s="5">
        <v>5553957443</v>
      </c>
      <c r="B251" s="6" t="s">
        <v>21</v>
      </c>
      <c r="C251" s="6">
        <v>1</v>
      </c>
      <c r="D251" s="6">
        <v>380</v>
      </c>
      <c r="E251" s="6">
        <f t="shared" si="8"/>
        <v>6.333333333333333</v>
      </c>
      <c r="F251" s="7">
        <v>429</v>
      </c>
      <c r="G251" s="6">
        <f t="shared" si="9"/>
        <v>7.15</v>
      </c>
    </row>
    <row r="252" spans="1:7" x14ac:dyDescent="0.3">
      <c r="A252" s="2">
        <v>5553957443</v>
      </c>
      <c r="B252" s="3" t="s">
        <v>32</v>
      </c>
      <c r="C252" s="3">
        <v>1</v>
      </c>
      <c r="D252" s="3">
        <v>447</v>
      </c>
      <c r="E252" s="3">
        <f t="shared" si="8"/>
        <v>7.45</v>
      </c>
      <c r="F252" s="4">
        <v>470</v>
      </c>
      <c r="G252" s="3">
        <f t="shared" si="9"/>
        <v>7.833333333333333</v>
      </c>
    </row>
    <row r="253" spans="1:7" x14ac:dyDescent="0.3">
      <c r="A253" s="5">
        <v>5553957443</v>
      </c>
      <c r="B253" s="6" t="s">
        <v>22</v>
      </c>
      <c r="C253" s="6">
        <v>1</v>
      </c>
      <c r="D253" s="6">
        <v>419</v>
      </c>
      <c r="E253" s="6">
        <f t="shared" si="8"/>
        <v>6.9833333333333334</v>
      </c>
      <c r="F253" s="7">
        <v>464</v>
      </c>
      <c r="G253" s="6">
        <f t="shared" si="9"/>
        <v>7.7333333333333334</v>
      </c>
    </row>
    <row r="254" spans="1:7" x14ac:dyDescent="0.3">
      <c r="A254" s="2">
        <v>5553957443</v>
      </c>
      <c r="B254" s="3" t="s">
        <v>23</v>
      </c>
      <c r="C254" s="3">
        <v>1</v>
      </c>
      <c r="D254" s="3">
        <v>400</v>
      </c>
      <c r="E254" s="3">
        <f t="shared" si="8"/>
        <v>6.666666666666667</v>
      </c>
      <c r="F254" s="4">
        <v>434</v>
      </c>
      <c r="G254" s="3">
        <f t="shared" si="9"/>
        <v>7.2333333333333334</v>
      </c>
    </row>
    <row r="255" spans="1:7" x14ac:dyDescent="0.3">
      <c r="A255" s="5">
        <v>5553957443</v>
      </c>
      <c r="B255" s="6" t="s">
        <v>24</v>
      </c>
      <c r="C255" s="6">
        <v>1</v>
      </c>
      <c r="D255" s="6">
        <v>442</v>
      </c>
      <c r="E255" s="6">
        <f t="shared" si="8"/>
        <v>7.3666666666666663</v>
      </c>
      <c r="F255" s="7">
        <v>470</v>
      </c>
      <c r="G255" s="6">
        <f t="shared" si="9"/>
        <v>7.833333333333333</v>
      </c>
    </row>
    <row r="256" spans="1:7" x14ac:dyDescent="0.3">
      <c r="A256" s="2">
        <v>5553957443</v>
      </c>
      <c r="B256" s="3" t="s">
        <v>25</v>
      </c>
      <c r="C256" s="3">
        <v>1</v>
      </c>
      <c r="D256" s="3">
        <v>568</v>
      </c>
      <c r="E256" s="3">
        <f t="shared" si="8"/>
        <v>9.4666666666666668</v>
      </c>
      <c r="F256" s="4">
        <v>608</v>
      </c>
      <c r="G256" s="3">
        <f t="shared" si="9"/>
        <v>10.133333333333333</v>
      </c>
    </row>
    <row r="257" spans="1:7" x14ac:dyDescent="0.3">
      <c r="A257" s="5">
        <v>5553957443</v>
      </c>
      <c r="B257" s="6" t="s">
        <v>26</v>
      </c>
      <c r="C257" s="6">
        <v>1</v>
      </c>
      <c r="D257" s="6">
        <v>453</v>
      </c>
      <c r="E257" s="6">
        <f t="shared" si="8"/>
        <v>7.55</v>
      </c>
      <c r="F257" s="7">
        <v>494</v>
      </c>
      <c r="G257" s="6">
        <f t="shared" si="9"/>
        <v>8.2333333333333325</v>
      </c>
    </row>
    <row r="258" spans="1:7" x14ac:dyDescent="0.3">
      <c r="A258" s="2">
        <v>5553957443</v>
      </c>
      <c r="B258" s="3" t="s">
        <v>27</v>
      </c>
      <c r="C258" s="3">
        <v>1</v>
      </c>
      <c r="D258" s="3">
        <v>418</v>
      </c>
      <c r="E258" s="3">
        <f t="shared" si="8"/>
        <v>6.9666666666666668</v>
      </c>
      <c r="F258" s="4">
        <v>443</v>
      </c>
      <c r="G258" s="3">
        <f t="shared" si="9"/>
        <v>7.3833333333333337</v>
      </c>
    </row>
    <row r="259" spans="1:7" x14ac:dyDescent="0.3">
      <c r="A259" s="5">
        <v>5553957443</v>
      </c>
      <c r="B259" s="6" t="s">
        <v>28</v>
      </c>
      <c r="C259" s="6">
        <v>1</v>
      </c>
      <c r="D259" s="6">
        <v>463</v>
      </c>
      <c r="E259" s="6">
        <f t="shared" si="8"/>
        <v>7.7166666666666668</v>
      </c>
      <c r="F259" s="7">
        <v>486</v>
      </c>
      <c r="G259" s="6">
        <f t="shared" si="9"/>
        <v>8.1</v>
      </c>
    </row>
    <row r="260" spans="1:7" x14ac:dyDescent="0.3">
      <c r="A260" s="2">
        <v>5553957443</v>
      </c>
      <c r="B260" s="3" t="s">
        <v>33</v>
      </c>
      <c r="C260" s="3">
        <v>1</v>
      </c>
      <c r="D260" s="3">
        <v>438</v>
      </c>
      <c r="E260" s="3">
        <f t="shared" ref="E260:E323" si="10">D260/60</f>
        <v>7.3</v>
      </c>
      <c r="F260" s="4">
        <v>475</v>
      </c>
      <c r="G260" s="3">
        <f t="shared" ref="G260:G323" si="11">F260/60</f>
        <v>7.916666666666667</v>
      </c>
    </row>
    <row r="261" spans="1:7" x14ac:dyDescent="0.3">
      <c r="A261" s="5">
        <v>5577150313</v>
      </c>
      <c r="B261" s="6" t="s">
        <v>4</v>
      </c>
      <c r="C261" s="6">
        <v>1</v>
      </c>
      <c r="D261" s="6">
        <v>419</v>
      </c>
      <c r="E261" s="6">
        <f t="shared" si="10"/>
        <v>6.9833333333333334</v>
      </c>
      <c r="F261" s="7">
        <v>438</v>
      </c>
      <c r="G261" s="6">
        <f t="shared" si="11"/>
        <v>7.3</v>
      </c>
    </row>
    <row r="262" spans="1:7" x14ac:dyDescent="0.3">
      <c r="A262" s="2">
        <v>5577150313</v>
      </c>
      <c r="B262" s="3" t="s">
        <v>5</v>
      </c>
      <c r="C262" s="3">
        <v>1</v>
      </c>
      <c r="D262" s="3">
        <v>432</v>
      </c>
      <c r="E262" s="3">
        <f t="shared" si="10"/>
        <v>7.2</v>
      </c>
      <c r="F262" s="4">
        <v>458</v>
      </c>
      <c r="G262" s="3">
        <f t="shared" si="11"/>
        <v>7.6333333333333337</v>
      </c>
    </row>
    <row r="263" spans="1:7" x14ac:dyDescent="0.3">
      <c r="A263" s="5">
        <v>5577150313</v>
      </c>
      <c r="B263" s="6" t="s">
        <v>29</v>
      </c>
      <c r="C263" s="6">
        <v>1</v>
      </c>
      <c r="D263" s="6">
        <v>477</v>
      </c>
      <c r="E263" s="6">
        <f t="shared" si="10"/>
        <v>7.95</v>
      </c>
      <c r="F263" s="7">
        <v>497</v>
      </c>
      <c r="G263" s="6">
        <f t="shared" si="11"/>
        <v>8.2833333333333332</v>
      </c>
    </row>
    <row r="264" spans="1:7" x14ac:dyDescent="0.3">
      <c r="A264" s="2">
        <v>5577150313</v>
      </c>
      <c r="B264" s="3" t="s">
        <v>6</v>
      </c>
      <c r="C264" s="3">
        <v>1</v>
      </c>
      <c r="D264" s="3">
        <v>392</v>
      </c>
      <c r="E264" s="3">
        <f t="shared" si="10"/>
        <v>6.5333333333333332</v>
      </c>
      <c r="F264" s="4">
        <v>413</v>
      </c>
      <c r="G264" s="3">
        <f t="shared" si="11"/>
        <v>6.8833333333333337</v>
      </c>
    </row>
    <row r="265" spans="1:7" x14ac:dyDescent="0.3">
      <c r="A265" s="5">
        <v>5577150313</v>
      </c>
      <c r="B265" s="6" t="s">
        <v>7</v>
      </c>
      <c r="C265" s="6">
        <v>1</v>
      </c>
      <c r="D265" s="6">
        <v>406</v>
      </c>
      <c r="E265" s="6">
        <f t="shared" si="10"/>
        <v>6.7666666666666666</v>
      </c>
      <c r="F265" s="7">
        <v>445</v>
      </c>
      <c r="G265" s="6">
        <f t="shared" si="11"/>
        <v>7.416666666666667</v>
      </c>
    </row>
    <row r="266" spans="1:7" x14ac:dyDescent="0.3">
      <c r="A266" s="2">
        <v>5577150313</v>
      </c>
      <c r="B266" s="3" t="s">
        <v>8</v>
      </c>
      <c r="C266" s="3">
        <v>1</v>
      </c>
      <c r="D266" s="3">
        <v>549</v>
      </c>
      <c r="E266" s="3">
        <f t="shared" si="10"/>
        <v>9.15</v>
      </c>
      <c r="F266" s="4">
        <v>583</v>
      </c>
      <c r="G266" s="3">
        <f t="shared" si="11"/>
        <v>9.7166666666666668</v>
      </c>
    </row>
    <row r="267" spans="1:7" x14ac:dyDescent="0.3">
      <c r="A267" s="5">
        <v>5577150313</v>
      </c>
      <c r="B267" s="6" t="s">
        <v>34</v>
      </c>
      <c r="C267" s="6">
        <v>1</v>
      </c>
      <c r="D267" s="6">
        <v>527</v>
      </c>
      <c r="E267" s="6">
        <f t="shared" si="10"/>
        <v>8.7833333333333332</v>
      </c>
      <c r="F267" s="7">
        <v>553</v>
      </c>
      <c r="G267" s="6">
        <f t="shared" si="11"/>
        <v>9.2166666666666668</v>
      </c>
    </row>
    <row r="268" spans="1:7" x14ac:dyDescent="0.3">
      <c r="A268" s="2">
        <v>5577150313</v>
      </c>
      <c r="B268" s="3" t="s">
        <v>9</v>
      </c>
      <c r="C268" s="3">
        <v>1</v>
      </c>
      <c r="D268" s="3">
        <v>449</v>
      </c>
      <c r="E268" s="3">
        <f t="shared" si="10"/>
        <v>7.4833333333333334</v>
      </c>
      <c r="F268" s="4">
        <v>465</v>
      </c>
      <c r="G268" s="3">
        <f t="shared" si="11"/>
        <v>7.75</v>
      </c>
    </row>
    <row r="269" spans="1:7" x14ac:dyDescent="0.3">
      <c r="A269" s="5">
        <v>5577150313</v>
      </c>
      <c r="B269" s="6" t="s">
        <v>10</v>
      </c>
      <c r="C269" s="6">
        <v>1</v>
      </c>
      <c r="D269" s="6">
        <v>447</v>
      </c>
      <c r="E269" s="6">
        <f t="shared" si="10"/>
        <v>7.45</v>
      </c>
      <c r="F269" s="7">
        <v>480</v>
      </c>
      <c r="G269" s="6">
        <f t="shared" si="11"/>
        <v>8</v>
      </c>
    </row>
    <row r="270" spans="1:7" x14ac:dyDescent="0.3">
      <c r="A270" s="2">
        <v>5577150313</v>
      </c>
      <c r="B270" s="3" t="s">
        <v>11</v>
      </c>
      <c r="C270" s="3">
        <v>1</v>
      </c>
      <c r="D270" s="3">
        <v>414</v>
      </c>
      <c r="E270" s="3">
        <f t="shared" si="10"/>
        <v>6.9</v>
      </c>
      <c r="F270" s="4">
        <v>437</v>
      </c>
      <c r="G270" s="3">
        <f t="shared" si="11"/>
        <v>7.2833333333333332</v>
      </c>
    </row>
    <row r="271" spans="1:7" x14ac:dyDescent="0.3">
      <c r="A271" s="5">
        <v>5577150313</v>
      </c>
      <c r="B271" s="6" t="s">
        <v>30</v>
      </c>
      <c r="C271" s="6">
        <v>1</v>
      </c>
      <c r="D271" s="6">
        <v>338</v>
      </c>
      <c r="E271" s="6">
        <f t="shared" si="10"/>
        <v>5.6333333333333337</v>
      </c>
      <c r="F271" s="7">
        <v>366</v>
      </c>
      <c r="G271" s="6">
        <f t="shared" si="11"/>
        <v>6.1</v>
      </c>
    </row>
    <row r="272" spans="1:7" x14ac:dyDescent="0.3">
      <c r="A272" s="2">
        <v>5577150313</v>
      </c>
      <c r="B272" s="3" t="s">
        <v>12</v>
      </c>
      <c r="C272" s="3">
        <v>1</v>
      </c>
      <c r="D272" s="3">
        <v>384</v>
      </c>
      <c r="E272" s="3">
        <f t="shared" si="10"/>
        <v>6.4</v>
      </c>
      <c r="F272" s="4">
        <v>402</v>
      </c>
      <c r="G272" s="3">
        <f t="shared" si="11"/>
        <v>6.7</v>
      </c>
    </row>
    <row r="273" spans="1:7" x14ac:dyDescent="0.3">
      <c r="A273" s="5">
        <v>5577150313</v>
      </c>
      <c r="B273" s="6" t="s">
        <v>13</v>
      </c>
      <c r="C273" s="6">
        <v>1</v>
      </c>
      <c r="D273" s="6">
        <v>543</v>
      </c>
      <c r="E273" s="6">
        <f t="shared" si="10"/>
        <v>9.0500000000000007</v>
      </c>
      <c r="F273" s="7">
        <v>615</v>
      </c>
      <c r="G273" s="6">
        <f t="shared" si="11"/>
        <v>10.25</v>
      </c>
    </row>
    <row r="274" spans="1:7" x14ac:dyDescent="0.3">
      <c r="A274" s="2">
        <v>5577150313</v>
      </c>
      <c r="B274" s="3" t="s">
        <v>14</v>
      </c>
      <c r="C274" s="3">
        <v>1</v>
      </c>
      <c r="D274" s="3">
        <v>421</v>
      </c>
      <c r="E274" s="3">
        <f t="shared" si="10"/>
        <v>7.0166666666666666</v>
      </c>
      <c r="F274" s="4">
        <v>461</v>
      </c>
      <c r="G274" s="3">
        <f t="shared" si="11"/>
        <v>7.6833333333333336</v>
      </c>
    </row>
    <row r="275" spans="1:7" x14ac:dyDescent="0.3">
      <c r="A275" s="5">
        <v>5577150313</v>
      </c>
      <c r="B275" s="6" t="s">
        <v>15</v>
      </c>
      <c r="C275" s="6">
        <v>1</v>
      </c>
      <c r="D275" s="6">
        <v>354</v>
      </c>
      <c r="E275" s="6">
        <f t="shared" si="10"/>
        <v>5.9</v>
      </c>
      <c r="F275" s="7">
        <v>377</v>
      </c>
      <c r="G275" s="6">
        <f t="shared" si="11"/>
        <v>6.2833333333333332</v>
      </c>
    </row>
    <row r="276" spans="1:7" x14ac:dyDescent="0.3">
      <c r="A276" s="2">
        <v>5577150313</v>
      </c>
      <c r="B276" s="3" t="s">
        <v>31</v>
      </c>
      <c r="C276" s="3">
        <v>1</v>
      </c>
      <c r="D276" s="3">
        <v>424</v>
      </c>
      <c r="E276" s="3">
        <f t="shared" si="10"/>
        <v>7.0666666666666664</v>
      </c>
      <c r="F276" s="4">
        <v>452</v>
      </c>
      <c r="G276" s="3">
        <f t="shared" si="11"/>
        <v>7.5333333333333332</v>
      </c>
    </row>
    <row r="277" spans="1:7" x14ac:dyDescent="0.3">
      <c r="A277" s="5">
        <v>5577150313</v>
      </c>
      <c r="B277" s="6" t="s">
        <v>16</v>
      </c>
      <c r="C277" s="6">
        <v>1</v>
      </c>
      <c r="D277" s="6">
        <v>361</v>
      </c>
      <c r="E277" s="6">
        <f t="shared" si="10"/>
        <v>6.0166666666666666</v>
      </c>
      <c r="F277" s="7">
        <v>372</v>
      </c>
      <c r="G277" s="6">
        <f t="shared" si="11"/>
        <v>6.2</v>
      </c>
    </row>
    <row r="278" spans="1:7" x14ac:dyDescent="0.3">
      <c r="A278" s="2">
        <v>5577150313</v>
      </c>
      <c r="B278" s="3" t="s">
        <v>17</v>
      </c>
      <c r="C278" s="3">
        <v>1</v>
      </c>
      <c r="D278" s="3">
        <v>459</v>
      </c>
      <c r="E278" s="3">
        <f t="shared" si="10"/>
        <v>7.65</v>
      </c>
      <c r="F278" s="4">
        <v>485</v>
      </c>
      <c r="G278" s="3">
        <f t="shared" si="11"/>
        <v>8.0833333333333339</v>
      </c>
    </row>
    <row r="279" spans="1:7" x14ac:dyDescent="0.3">
      <c r="A279" s="5">
        <v>5577150313</v>
      </c>
      <c r="B279" s="6" t="s">
        <v>18</v>
      </c>
      <c r="C279" s="6">
        <v>1</v>
      </c>
      <c r="D279" s="6">
        <v>412</v>
      </c>
      <c r="E279" s="6">
        <f t="shared" si="10"/>
        <v>6.8666666666666663</v>
      </c>
      <c r="F279" s="7">
        <v>433</v>
      </c>
      <c r="G279" s="6">
        <f t="shared" si="11"/>
        <v>7.2166666666666668</v>
      </c>
    </row>
    <row r="280" spans="1:7" x14ac:dyDescent="0.3">
      <c r="A280" s="2">
        <v>5577150313</v>
      </c>
      <c r="B280" s="3" t="s">
        <v>19</v>
      </c>
      <c r="C280" s="3">
        <v>1</v>
      </c>
      <c r="D280" s="3">
        <v>379</v>
      </c>
      <c r="E280" s="3">
        <f t="shared" si="10"/>
        <v>6.3166666666666664</v>
      </c>
      <c r="F280" s="4">
        <v>398</v>
      </c>
      <c r="G280" s="3">
        <f t="shared" si="11"/>
        <v>6.6333333333333337</v>
      </c>
    </row>
    <row r="281" spans="1:7" x14ac:dyDescent="0.3">
      <c r="A281" s="5">
        <v>5577150313</v>
      </c>
      <c r="B281" s="6" t="s">
        <v>20</v>
      </c>
      <c r="C281" s="6">
        <v>2</v>
      </c>
      <c r="D281" s="6">
        <v>525</v>
      </c>
      <c r="E281" s="6">
        <f t="shared" si="10"/>
        <v>8.75</v>
      </c>
      <c r="F281" s="7">
        <v>553</v>
      </c>
      <c r="G281" s="6">
        <f t="shared" si="11"/>
        <v>9.2166666666666668</v>
      </c>
    </row>
    <row r="282" spans="1:7" x14ac:dyDescent="0.3">
      <c r="A282" s="2">
        <v>5577150313</v>
      </c>
      <c r="B282" s="3" t="s">
        <v>21</v>
      </c>
      <c r="C282" s="3">
        <v>1</v>
      </c>
      <c r="D282" s="3">
        <v>508</v>
      </c>
      <c r="E282" s="3">
        <f t="shared" si="10"/>
        <v>8.4666666666666668</v>
      </c>
      <c r="F282" s="4">
        <v>543</v>
      </c>
      <c r="G282" s="3">
        <f t="shared" si="11"/>
        <v>9.0500000000000007</v>
      </c>
    </row>
    <row r="283" spans="1:7" x14ac:dyDescent="0.3">
      <c r="A283" s="5">
        <v>5577150313</v>
      </c>
      <c r="B283" s="6" t="s">
        <v>32</v>
      </c>
      <c r="C283" s="6">
        <v>1</v>
      </c>
      <c r="D283" s="6">
        <v>603</v>
      </c>
      <c r="E283" s="6">
        <f t="shared" si="10"/>
        <v>10.050000000000001</v>
      </c>
      <c r="F283" s="7">
        <v>634</v>
      </c>
      <c r="G283" s="6">
        <f t="shared" si="11"/>
        <v>10.566666666666666</v>
      </c>
    </row>
    <row r="284" spans="1:7" x14ac:dyDescent="0.3">
      <c r="A284" s="2">
        <v>5577150313</v>
      </c>
      <c r="B284" s="3" t="s">
        <v>22</v>
      </c>
      <c r="C284" s="3">
        <v>1</v>
      </c>
      <c r="D284" s="3">
        <v>74</v>
      </c>
      <c r="E284" s="3">
        <f t="shared" si="10"/>
        <v>1.2333333333333334</v>
      </c>
      <c r="F284" s="4">
        <v>78</v>
      </c>
      <c r="G284" s="3">
        <f t="shared" si="11"/>
        <v>1.3</v>
      </c>
    </row>
    <row r="285" spans="1:7" x14ac:dyDescent="0.3">
      <c r="A285" s="5">
        <v>5577150313</v>
      </c>
      <c r="B285" s="6" t="s">
        <v>27</v>
      </c>
      <c r="C285" s="6">
        <v>1</v>
      </c>
      <c r="D285" s="6">
        <v>504</v>
      </c>
      <c r="E285" s="6">
        <f t="shared" si="10"/>
        <v>8.4</v>
      </c>
      <c r="F285" s="7">
        <v>562</v>
      </c>
      <c r="G285" s="6">
        <f t="shared" si="11"/>
        <v>9.3666666666666671</v>
      </c>
    </row>
    <row r="286" spans="1:7" x14ac:dyDescent="0.3">
      <c r="A286" s="2">
        <v>5577150313</v>
      </c>
      <c r="B286" s="3" t="s">
        <v>28</v>
      </c>
      <c r="C286" s="3">
        <v>1</v>
      </c>
      <c r="D286" s="3">
        <v>431</v>
      </c>
      <c r="E286" s="3">
        <f t="shared" si="10"/>
        <v>7.1833333333333336</v>
      </c>
      <c r="F286" s="4">
        <v>476</v>
      </c>
      <c r="G286" s="3">
        <f t="shared" si="11"/>
        <v>7.9333333333333336</v>
      </c>
    </row>
    <row r="287" spans="1:7" x14ac:dyDescent="0.3">
      <c r="A287" s="5">
        <v>6117666160</v>
      </c>
      <c r="B287" s="6" t="s">
        <v>7</v>
      </c>
      <c r="C287" s="6">
        <v>1</v>
      </c>
      <c r="D287" s="6">
        <v>380</v>
      </c>
      <c r="E287" s="6">
        <f t="shared" si="10"/>
        <v>6.333333333333333</v>
      </c>
      <c r="F287" s="7">
        <v>398</v>
      </c>
      <c r="G287" s="6">
        <f t="shared" si="11"/>
        <v>6.6333333333333337</v>
      </c>
    </row>
    <row r="288" spans="1:7" x14ac:dyDescent="0.3">
      <c r="A288" s="2">
        <v>6117666160</v>
      </c>
      <c r="B288" s="3" t="s">
        <v>8</v>
      </c>
      <c r="C288" s="3">
        <v>2</v>
      </c>
      <c r="D288" s="3">
        <v>336</v>
      </c>
      <c r="E288" s="3">
        <f t="shared" si="10"/>
        <v>5.6</v>
      </c>
      <c r="F288" s="4">
        <v>350</v>
      </c>
      <c r="G288" s="3">
        <f t="shared" si="11"/>
        <v>5.833333333333333</v>
      </c>
    </row>
    <row r="289" spans="1:7" x14ac:dyDescent="0.3">
      <c r="A289" s="5">
        <v>6117666160</v>
      </c>
      <c r="B289" s="6" t="s">
        <v>34</v>
      </c>
      <c r="C289" s="6">
        <v>2</v>
      </c>
      <c r="D289" s="6">
        <v>493</v>
      </c>
      <c r="E289" s="6">
        <f t="shared" si="10"/>
        <v>8.2166666666666668</v>
      </c>
      <c r="F289" s="7">
        <v>510</v>
      </c>
      <c r="G289" s="6">
        <f t="shared" si="11"/>
        <v>8.5</v>
      </c>
    </row>
    <row r="290" spans="1:7" x14ac:dyDescent="0.3">
      <c r="A290" s="2">
        <v>6117666160</v>
      </c>
      <c r="B290" s="3" t="s">
        <v>9</v>
      </c>
      <c r="C290" s="3">
        <v>1</v>
      </c>
      <c r="D290" s="3">
        <v>465</v>
      </c>
      <c r="E290" s="3">
        <f t="shared" si="10"/>
        <v>7.75</v>
      </c>
      <c r="F290" s="4">
        <v>492</v>
      </c>
      <c r="G290" s="3">
        <f t="shared" si="11"/>
        <v>8.1999999999999993</v>
      </c>
    </row>
    <row r="291" spans="1:7" x14ac:dyDescent="0.3">
      <c r="A291" s="5">
        <v>6117666160</v>
      </c>
      <c r="B291" s="6" t="s">
        <v>10</v>
      </c>
      <c r="C291" s="6">
        <v>1</v>
      </c>
      <c r="D291" s="6">
        <v>474</v>
      </c>
      <c r="E291" s="6">
        <f t="shared" si="10"/>
        <v>7.9</v>
      </c>
      <c r="F291" s="7">
        <v>502</v>
      </c>
      <c r="G291" s="6">
        <f t="shared" si="11"/>
        <v>8.3666666666666671</v>
      </c>
    </row>
    <row r="292" spans="1:7" x14ac:dyDescent="0.3">
      <c r="A292" s="2">
        <v>6117666160</v>
      </c>
      <c r="B292" s="3" t="s">
        <v>11</v>
      </c>
      <c r="C292" s="3">
        <v>1</v>
      </c>
      <c r="D292" s="3">
        <v>508</v>
      </c>
      <c r="E292" s="3">
        <f t="shared" si="10"/>
        <v>8.4666666666666668</v>
      </c>
      <c r="F292" s="4">
        <v>550</v>
      </c>
      <c r="G292" s="3">
        <f t="shared" si="11"/>
        <v>9.1666666666666661</v>
      </c>
    </row>
    <row r="293" spans="1:7" x14ac:dyDescent="0.3">
      <c r="A293" s="5">
        <v>6117666160</v>
      </c>
      <c r="B293" s="6" t="s">
        <v>30</v>
      </c>
      <c r="C293" s="6">
        <v>1</v>
      </c>
      <c r="D293" s="6">
        <v>480</v>
      </c>
      <c r="E293" s="6">
        <f t="shared" si="10"/>
        <v>8</v>
      </c>
      <c r="F293" s="7">
        <v>546</v>
      </c>
      <c r="G293" s="6">
        <f t="shared" si="11"/>
        <v>9.1</v>
      </c>
    </row>
    <row r="294" spans="1:7" x14ac:dyDescent="0.3">
      <c r="A294" s="2">
        <v>6117666160</v>
      </c>
      <c r="B294" s="3" t="s">
        <v>12</v>
      </c>
      <c r="C294" s="3">
        <v>1</v>
      </c>
      <c r="D294" s="3">
        <v>492</v>
      </c>
      <c r="E294" s="3">
        <f t="shared" si="10"/>
        <v>8.1999999999999993</v>
      </c>
      <c r="F294" s="4">
        <v>539</v>
      </c>
      <c r="G294" s="3">
        <f t="shared" si="11"/>
        <v>8.9833333333333325</v>
      </c>
    </row>
    <row r="295" spans="1:7" x14ac:dyDescent="0.3">
      <c r="A295" s="5">
        <v>6117666160</v>
      </c>
      <c r="B295" s="6" t="s">
        <v>13</v>
      </c>
      <c r="C295" s="6">
        <v>1</v>
      </c>
      <c r="D295" s="6">
        <v>353</v>
      </c>
      <c r="E295" s="6">
        <f t="shared" si="10"/>
        <v>5.8833333333333337</v>
      </c>
      <c r="F295" s="7">
        <v>367</v>
      </c>
      <c r="G295" s="6">
        <f t="shared" si="11"/>
        <v>6.1166666666666663</v>
      </c>
    </row>
    <row r="296" spans="1:7" x14ac:dyDescent="0.3">
      <c r="A296" s="2">
        <v>6117666160</v>
      </c>
      <c r="B296" s="3" t="s">
        <v>31</v>
      </c>
      <c r="C296" s="3">
        <v>1</v>
      </c>
      <c r="D296" s="3">
        <v>542</v>
      </c>
      <c r="E296" s="3">
        <f t="shared" si="10"/>
        <v>9.0333333333333332</v>
      </c>
      <c r="F296" s="4">
        <v>557</v>
      </c>
      <c r="G296" s="3">
        <f t="shared" si="11"/>
        <v>9.2833333333333332</v>
      </c>
    </row>
    <row r="297" spans="1:7" x14ac:dyDescent="0.3">
      <c r="A297" s="5">
        <v>6117666160</v>
      </c>
      <c r="B297" s="6" t="s">
        <v>16</v>
      </c>
      <c r="C297" s="6">
        <v>1</v>
      </c>
      <c r="D297" s="6">
        <v>393</v>
      </c>
      <c r="E297" s="6">
        <f t="shared" si="10"/>
        <v>6.55</v>
      </c>
      <c r="F297" s="7">
        <v>416</v>
      </c>
      <c r="G297" s="6">
        <f t="shared" si="11"/>
        <v>6.9333333333333336</v>
      </c>
    </row>
    <row r="298" spans="1:7" x14ac:dyDescent="0.3">
      <c r="A298" s="2">
        <v>6117666160</v>
      </c>
      <c r="B298" s="3" t="s">
        <v>17</v>
      </c>
      <c r="C298" s="3">
        <v>1</v>
      </c>
      <c r="D298" s="3">
        <v>600</v>
      </c>
      <c r="E298" s="3">
        <f t="shared" si="10"/>
        <v>10</v>
      </c>
      <c r="F298" s="4">
        <v>636</v>
      </c>
      <c r="G298" s="3">
        <f t="shared" si="11"/>
        <v>10.6</v>
      </c>
    </row>
    <row r="299" spans="1:7" x14ac:dyDescent="0.3">
      <c r="A299" s="5">
        <v>6117666160</v>
      </c>
      <c r="B299" s="6" t="s">
        <v>19</v>
      </c>
      <c r="C299" s="6">
        <v>1</v>
      </c>
      <c r="D299" s="6">
        <v>507</v>
      </c>
      <c r="E299" s="6">
        <f t="shared" si="10"/>
        <v>8.4499999999999993</v>
      </c>
      <c r="F299" s="7">
        <v>575</v>
      </c>
      <c r="G299" s="6">
        <f t="shared" si="11"/>
        <v>9.5833333333333339</v>
      </c>
    </row>
    <row r="300" spans="1:7" x14ac:dyDescent="0.3">
      <c r="A300" s="2">
        <v>6117666160</v>
      </c>
      <c r="B300" s="3" t="s">
        <v>22</v>
      </c>
      <c r="C300" s="3">
        <v>1</v>
      </c>
      <c r="D300" s="3">
        <v>392</v>
      </c>
      <c r="E300" s="3">
        <f t="shared" si="10"/>
        <v>6.5333333333333332</v>
      </c>
      <c r="F300" s="4">
        <v>415</v>
      </c>
      <c r="G300" s="3">
        <f t="shared" si="11"/>
        <v>6.916666666666667</v>
      </c>
    </row>
    <row r="301" spans="1:7" x14ac:dyDescent="0.3">
      <c r="A301" s="5">
        <v>6117666160</v>
      </c>
      <c r="B301" s="6" t="s">
        <v>23</v>
      </c>
      <c r="C301" s="6">
        <v>2</v>
      </c>
      <c r="D301" s="6">
        <v>658</v>
      </c>
      <c r="E301" s="6">
        <f t="shared" si="10"/>
        <v>10.966666666666667</v>
      </c>
      <c r="F301" s="7">
        <v>698</v>
      </c>
      <c r="G301" s="6">
        <f t="shared" si="11"/>
        <v>11.633333333333333</v>
      </c>
    </row>
    <row r="302" spans="1:7" x14ac:dyDescent="0.3">
      <c r="A302" s="2">
        <v>6117666160</v>
      </c>
      <c r="B302" s="3" t="s">
        <v>24</v>
      </c>
      <c r="C302" s="3">
        <v>2</v>
      </c>
      <c r="D302" s="3">
        <v>498</v>
      </c>
      <c r="E302" s="3">
        <f t="shared" si="10"/>
        <v>8.3000000000000007</v>
      </c>
      <c r="F302" s="4">
        <v>507</v>
      </c>
      <c r="G302" s="3">
        <f t="shared" si="11"/>
        <v>8.4499999999999993</v>
      </c>
    </row>
    <row r="303" spans="1:7" x14ac:dyDescent="0.3">
      <c r="A303" s="5">
        <v>6117666160</v>
      </c>
      <c r="B303" s="6" t="s">
        <v>25</v>
      </c>
      <c r="C303" s="6">
        <v>1</v>
      </c>
      <c r="D303" s="6">
        <v>555</v>
      </c>
      <c r="E303" s="6">
        <f t="shared" si="10"/>
        <v>9.25</v>
      </c>
      <c r="F303" s="7">
        <v>603</v>
      </c>
      <c r="G303" s="6">
        <f t="shared" si="11"/>
        <v>10.050000000000001</v>
      </c>
    </row>
    <row r="304" spans="1:7" x14ac:dyDescent="0.3">
      <c r="A304" s="2">
        <v>6117666160</v>
      </c>
      <c r="B304" s="3" t="s">
        <v>26</v>
      </c>
      <c r="C304" s="3">
        <v>1</v>
      </c>
      <c r="D304" s="3">
        <v>492</v>
      </c>
      <c r="E304" s="3">
        <f t="shared" si="10"/>
        <v>8.1999999999999993</v>
      </c>
      <c r="F304" s="4">
        <v>522</v>
      </c>
      <c r="G304" s="3">
        <f t="shared" si="11"/>
        <v>8.6999999999999993</v>
      </c>
    </row>
    <row r="305" spans="1:7" x14ac:dyDescent="0.3">
      <c r="A305" s="5">
        <v>6775888955</v>
      </c>
      <c r="B305" s="6" t="s">
        <v>5</v>
      </c>
      <c r="C305" s="6">
        <v>1</v>
      </c>
      <c r="D305" s="6">
        <v>235</v>
      </c>
      <c r="E305" s="6">
        <f t="shared" si="10"/>
        <v>3.9166666666666665</v>
      </c>
      <c r="F305" s="7">
        <v>260</v>
      </c>
      <c r="G305" s="6">
        <f t="shared" si="11"/>
        <v>4.333333333333333</v>
      </c>
    </row>
    <row r="306" spans="1:7" x14ac:dyDescent="0.3">
      <c r="A306" s="2">
        <v>6775888955</v>
      </c>
      <c r="B306" s="3" t="s">
        <v>29</v>
      </c>
      <c r="C306" s="3">
        <v>1</v>
      </c>
      <c r="D306" s="3">
        <v>423</v>
      </c>
      <c r="E306" s="3">
        <f t="shared" si="10"/>
        <v>7.05</v>
      </c>
      <c r="F306" s="4">
        <v>441</v>
      </c>
      <c r="G306" s="3">
        <f t="shared" si="11"/>
        <v>7.35</v>
      </c>
    </row>
    <row r="307" spans="1:7" x14ac:dyDescent="0.3">
      <c r="A307" s="5">
        <v>6775888955</v>
      </c>
      <c r="B307" s="6" t="s">
        <v>6</v>
      </c>
      <c r="C307" s="6">
        <v>1</v>
      </c>
      <c r="D307" s="6">
        <v>391</v>
      </c>
      <c r="E307" s="6">
        <f t="shared" si="10"/>
        <v>6.5166666666666666</v>
      </c>
      <c r="F307" s="7">
        <v>406</v>
      </c>
      <c r="G307" s="6">
        <f t="shared" si="11"/>
        <v>6.7666666666666666</v>
      </c>
    </row>
    <row r="308" spans="1:7" x14ac:dyDescent="0.3">
      <c r="A308" s="2">
        <v>6962181067</v>
      </c>
      <c r="B308" s="3" t="s">
        <v>4</v>
      </c>
      <c r="C308" s="3">
        <v>1</v>
      </c>
      <c r="D308" s="3">
        <v>366</v>
      </c>
      <c r="E308" s="3">
        <f t="shared" si="10"/>
        <v>6.1</v>
      </c>
      <c r="F308" s="4">
        <v>387</v>
      </c>
      <c r="G308" s="3">
        <f t="shared" si="11"/>
        <v>6.45</v>
      </c>
    </row>
    <row r="309" spans="1:7" x14ac:dyDescent="0.3">
      <c r="A309" s="5">
        <v>6962181067</v>
      </c>
      <c r="B309" s="6" t="s">
        <v>5</v>
      </c>
      <c r="C309" s="6">
        <v>3</v>
      </c>
      <c r="D309" s="6">
        <v>630</v>
      </c>
      <c r="E309" s="6">
        <f t="shared" si="10"/>
        <v>10.5</v>
      </c>
      <c r="F309" s="7">
        <v>679</v>
      </c>
      <c r="G309" s="6">
        <f t="shared" si="11"/>
        <v>11.316666666666666</v>
      </c>
    </row>
    <row r="310" spans="1:7" x14ac:dyDescent="0.3">
      <c r="A310" s="2">
        <v>6962181067</v>
      </c>
      <c r="B310" s="3" t="s">
        <v>29</v>
      </c>
      <c r="C310" s="3">
        <v>2</v>
      </c>
      <c r="D310" s="3">
        <v>508</v>
      </c>
      <c r="E310" s="3">
        <f t="shared" si="10"/>
        <v>8.4666666666666668</v>
      </c>
      <c r="F310" s="4">
        <v>535</v>
      </c>
      <c r="G310" s="3">
        <f t="shared" si="11"/>
        <v>8.9166666666666661</v>
      </c>
    </row>
    <row r="311" spans="1:7" x14ac:dyDescent="0.3">
      <c r="A311" s="5">
        <v>6962181067</v>
      </c>
      <c r="B311" s="6" t="s">
        <v>6</v>
      </c>
      <c r="C311" s="6">
        <v>1</v>
      </c>
      <c r="D311" s="6">
        <v>370</v>
      </c>
      <c r="E311" s="6">
        <f t="shared" si="10"/>
        <v>6.166666666666667</v>
      </c>
      <c r="F311" s="7">
        <v>386</v>
      </c>
      <c r="G311" s="6">
        <f t="shared" si="11"/>
        <v>6.4333333333333336</v>
      </c>
    </row>
    <row r="312" spans="1:7" x14ac:dyDescent="0.3">
      <c r="A312" s="2">
        <v>6962181067</v>
      </c>
      <c r="B312" s="3" t="s">
        <v>7</v>
      </c>
      <c r="C312" s="3">
        <v>1</v>
      </c>
      <c r="D312" s="3">
        <v>357</v>
      </c>
      <c r="E312" s="3">
        <f t="shared" si="10"/>
        <v>5.95</v>
      </c>
      <c r="F312" s="4">
        <v>366</v>
      </c>
      <c r="G312" s="3">
        <f t="shared" si="11"/>
        <v>6.1</v>
      </c>
    </row>
    <row r="313" spans="1:7" x14ac:dyDescent="0.3">
      <c r="A313" s="5">
        <v>6962181067</v>
      </c>
      <c r="B313" s="6" t="s">
        <v>8</v>
      </c>
      <c r="C313" s="6">
        <v>1</v>
      </c>
      <c r="D313" s="6">
        <v>427</v>
      </c>
      <c r="E313" s="6">
        <f t="shared" si="10"/>
        <v>7.1166666666666663</v>
      </c>
      <c r="F313" s="7">
        <v>446</v>
      </c>
      <c r="G313" s="6">
        <f t="shared" si="11"/>
        <v>7.4333333333333336</v>
      </c>
    </row>
    <row r="314" spans="1:7" x14ac:dyDescent="0.3">
      <c r="A314" s="2">
        <v>6962181067</v>
      </c>
      <c r="B314" s="3" t="s">
        <v>34</v>
      </c>
      <c r="C314" s="3">
        <v>1</v>
      </c>
      <c r="D314" s="3">
        <v>442</v>
      </c>
      <c r="E314" s="3">
        <f t="shared" si="10"/>
        <v>7.3666666666666663</v>
      </c>
      <c r="F314" s="4">
        <v>458</v>
      </c>
      <c r="G314" s="3">
        <f t="shared" si="11"/>
        <v>7.6333333333333337</v>
      </c>
    </row>
    <row r="315" spans="1:7" x14ac:dyDescent="0.3">
      <c r="A315" s="5">
        <v>6962181067</v>
      </c>
      <c r="B315" s="6" t="s">
        <v>9</v>
      </c>
      <c r="C315" s="6">
        <v>1</v>
      </c>
      <c r="D315" s="6">
        <v>476</v>
      </c>
      <c r="E315" s="6">
        <f t="shared" si="10"/>
        <v>7.9333333333333336</v>
      </c>
      <c r="F315" s="7">
        <v>535</v>
      </c>
      <c r="G315" s="6">
        <f t="shared" si="11"/>
        <v>8.9166666666666661</v>
      </c>
    </row>
    <row r="316" spans="1:7" x14ac:dyDescent="0.3">
      <c r="A316" s="2">
        <v>6962181067</v>
      </c>
      <c r="B316" s="3" t="s">
        <v>10</v>
      </c>
      <c r="C316" s="3">
        <v>1</v>
      </c>
      <c r="D316" s="3">
        <v>418</v>
      </c>
      <c r="E316" s="3">
        <f t="shared" si="10"/>
        <v>6.9666666666666668</v>
      </c>
      <c r="F316" s="4">
        <v>424</v>
      </c>
      <c r="G316" s="3">
        <f t="shared" si="11"/>
        <v>7.0666666666666664</v>
      </c>
    </row>
    <row r="317" spans="1:7" x14ac:dyDescent="0.3">
      <c r="A317" s="5">
        <v>6962181067</v>
      </c>
      <c r="B317" s="6" t="s">
        <v>11</v>
      </c>
      <c r="C317" s="6">
        <v>1</v>
      </c>
      <c r="D317" s="6">
        <v>451</v>
      </c>
      <c r="E317" s="6">
        <f t="shared" si="10"/>
        <v>7.5166666666666666</v>
      </c>
      <c r="F317" s="7">
        <v>457</v>
      </c>
      <c r="G317" s="6">
        <f t="shared" si="11"/>
        <v>7.6166666666666663</v>
      </c>
    </row>
    <row r="318" spans="1:7" x14ac:dyDescent="0.3">
      <c r="A318" s="2">
        <v>6962181067</v>
      </c>
      <c r="B318" s="3" t="s">
        <v>30</v>
      </c>
      <c r="C318" s="3">
        <v>1</v>
      </c>
      <c r="D318" s="3">
        <v>425</v>
      </c>
      <c r="E318" s="3">
        <f t="shared" si="10"/>
        <v>7.083333333333333</v>
      </c>
      <c r="F318" s="4">
        <v>435</v>
      </c>
      <c r="G318" s="3">
        <f t="shared" si="11"/>
        <v>7.25</v>
      </c>
    </row>
    <row r="319" spans="1:7" x14ac:dyDescent="0.3">
      <c r="A319" s="5">
        <v>6962181067</v>
      </c>
      <c r="B319" s="6" t="s">
        <v>12</v>
      </c>
      <c r="C319" s="6">
        <v>1</v>
      </c>
      <c r="D319" s="6">
        <v>528</v>
      </c>
      <c r="E319" s="6">
        <f t="shared" si="10"/>
        <v>8.8000000000000007</v>
      </c>
      <c r="F319" s="7">
        <v>546</v>
      </c>
      <c r="G319" s="6">
        <f t="shared" si="11"/>
        <v>9.1</v>
      </c>
    </row>
    <row r="320" spans="1:7" x14ac:dyDescent="0.3">
      <c r="A320" s="2">
        <v>6962181067</v>
      </c>
      <c r="B320" s="3" t="s">
        <v>13</v>
      </c>
      <c r="C320" s="3">
        <v>1</v>
      </c>
      <c r="D320" s="3">
        <v>511</v>
      </c>
      <c r="E320" s="3">
        <f t="shared" si="10"/>
        <v>8.5166666666666675</v>
      </c>
      <c r="F320" s="4">
        <v>514</v>
      </c>
      <c r="G320" s="3">
        <f t="shared" si="11"/>
        <v>8.5666666666666664</v>
      </c>
    </row>
    <row r="321" spans="1:7" x14ac:dyDescent="0.3">
      <c r="A321" s="5">
        <v>6962181067</v>
      </c>
      <c r="B321" s="6" t="s">
        <v>14</v>
      </c>
      <c r="C321" s="6">
        <v>1</v>
      </c>
      <c r="D321" s="6">
        <v>400</v>
      </c>
      <c r="E321" s="6">
        <f t="shared" si="10"/>
        <v>6.666666666666667</v>
      </c>
      <c r="F321" s="7">
        <v>415</v>
      </c>
      <c r="G321" s="6">
        <f t="shared" si="11"/>
        <v>6.916666666666667</v>
      </c>
    </row>
    <row r="322" spans="1:7" x14ac:dyDescent="0.3">
      <c r="A322" s="2">
        <v>6962181067</v>
      </c>
      <c r="B322" s="3" t="s">
        <v>15</v>
      </c>
      <c r="C322" s="3">
        <v>1</v>
      </c>
      <c r="D322" s="3">
        <v>441</v>
      </c>
      <c r="E322" s="3">
        <f t="shared" si="10"/>
        <v>7.35</v>
      </c>
      <c r="F322" s="4">
        <v>446</v>
      </c>
      <c r="G322" s="3">
        <f t="shared" si="11"/>
        <v>7.4333333333333336</v>
      </c>
    </row>
    <row r="323" spans="1:7" x14ac:dyDescent="0.3">
      <c r="A323" s="5">
        <v>6962181067</v>
      </c>
      <c r="B323" s="6" t="s">
        <v>31</v>
      </c>
      <c r="C323" s="6">
        <v>1</v>
      </c>
      <c r="D323" s="6">
        <v>455</v>
      </c>
      <c r="E323" s="6">
        <f t="shared" si="10"/>
        <v>7.583333333333333</v>
      </c>
      <c r="F323" s="7">
        <v>467</v>
      </c>
      <c r="G323" s="6">
        <f t="shared" si="11"/>
        <v>7.7833333333333332</v>
      </c>
    </row>
    <row r="324" spans="1:7" x14ac:dyDescent="0.3">
      <c r="A324" s="2">
        <v>6962181067</v>
      </c>
      <c r="B324" s="3" t="s">
        <v>16</v>
      </c>
      <c r="C324" s="3">
        <v>1</v>
      </c>
      <c r="D324" s="3">
        <v>440</v>
      </c>
      <c r="E324" s="3">
        <f t="shared" ref="E324:E387" si="12">D324/60</f>
        <v>7.333333333333333</v>
      </c>
      <c r="F324" s="4">
        <v>453</v>
      </c>
      <c r="G324" s="3">
        <f t="shared" ref="G324:G387" si="13">F324/60</f>
        <v>7.55</v>
      </c>
    </row>
    <row r="325" spans="1:7" x14ac:dyDescent="0.3">
      <c r="A325" s="5">
        <v>6962181067</v>
      </c>
      <c r="B325" s="6" t="s">
        <v>17</v>
      </c>
      <c r="C325" s="6">
        <v>1</v>
      </c>
      <c r="D325" s="6">
        <v>433</v>
      </c>
      <c r="E325" s="6">
        <f t="shared" si="12"/>
        <v>7.2166666666666668</v>
      </c>
      <c r="F325" s="7">
        <v>447</v>
      </c>
      <c r="G325" s="6">
        <f t="shared" si="13"/>
        <v>7.45</v>
      </c>
    </row>
    <row r="326" spans="1:7" x14ac:dyDescent="0.3">
      <c r="A326" s="2">
        <v>6962181067</v>
      </c>
      <c r="B326" s="3" t="s">
        <v>18</v>
      </c>
      <c r="C326" s="3">
        <v>1</v>
      </c>
      <c r="D326" s="3">
        <v>422</v>
      </c>
      <c r="E326" s="3">
        <f t="shared" si="12"/>
        <v>7.0333333333333332</v>
      </c>
      <c r="F326" s="4">
        <v>424</v>
      </c>
      <c r="G326" s="3">
        <f t="shared" si="13"/>
        <v>7.0666666666666664</v>
      </c>
    </row>
    <row r="327" spans="1:7" x14ac:dyDescent="0.3">
      <c r="A327" s="5">
        <v>6962181067</v>
      </c>
      <c r="B327" s="6" t="s">
        <v>19</v>
      </c>
      <c r="C327" s="6">
        <v>1</v>
      </c>
      <c r="D327" s="6">
        <v>411</v>
      </c>
      <c r="E327" s="6">
        <f t="shared" si="12"/>
        <v>6.85</v>
      </c>
      <c r="F327" s="7">
        <v>426</v>
      </c>
      <c r="G327" s="6">
        <f t="shared" si="13"/>
        <v>7.1</v>
      </c>
    </row>
    <row r="328" spans="1:7" x14ac:dyDescent="0.3">
      <c r="A328" s="2">
        <v>6962181067</v>
      </c>
      <c r="B328" s="3" t="s">
        <v>20</v>
      </c>
      <c r="C328" s="3">
        <v>1</v>
      </c>
      <c r="D328" s="3">
        <v>466</v>
      </c>
      <c r="E328" s="3">
        <f t="shared" si="12"/>
        <v>7.7666666666666666</v>
      </c>
      <c r="F328" s="4">
        <v>482</v>
      </c>
      <c r="G328" s="3">
        <f t="shared" si="13"/>
        <v>8.0333333333333332</v>
      </c>
    </row>
    <row r="329" spans="1:7" x14ac:dyDescent="0.3">
      <c r="A329" s="5">
        <v>6962181067</v>
      </c>
      <c r="B329" s="6" t="s">
        <v>21</v>
      </c>
      <c r="C329" s="6">
        <v>1</v>
      </c>
      <c r="D329" s="6">
        <v>394</v>
      </c>
      <c r="E329" s="6">
        <f t="shared" si="12"/>
        <v>6.5666666666666664</v>
      </c>
      <c r="F329" s="7">
        <v>418</v>
      </c>
      <c r="G329" s="6">
        <f t="shared" si="13"/>
        <v>6.9666666666666668</v>
      </c>
    </row>
    <row r="330" spans="1:7" x14ac:dyDescent="0.3">
      <c r="A330" s="2">
        <v>6962181067</v>
      </c>
      <c r="B330" s="3" t="s">
        <v>32</v>
      </c>
      <c r="C330" s="3">
        <v>1</v>
      </c>
      <c r="D330" s="3">
        <v>442</v>
      </c>
      <c r="E330" s="3">
        <f t="shared" si="12"/>
        <v>7.3666666666666663</v>
      </c>
      <c r="F330" s="4">
        <v>455</v>
      </c>
      <c r="G330" s="3">
        <f t="shared" si="13"/>
        <v>7.583333333333333</v>
      </c>
    </row>
    <row r="331" spans="1:7" x14ac:dyDescent="0.3">
      <c r="A331" s="5">
        <v>6962181067</v>
      </c>
      <c r="B331" s="6" t="s">
        <v>22</v>
      </c>
      <c r="C331" s="6">
        <v>1</v>
      </c>
      <c r="D331" s="6">
        <v>467</v>
      </c>
      <c r="E331" s="6">
        <f t="shared" si="12"/>
        <v>7.7833333333333332</v>
      </c>
      <c r="F331" s="7">
        <v>491</v>
      </c>
      <c r="G331" s="6">
        <f t="shared" si="13"/>
        <v>8.1833333333333336</v>
      </c>
    </row>
    <row r="332" spans="1:7" x14ac:dyDescent="0.3">
      <c r="A332" s="2">
        <v>6962181067</v>
      </c>
      <c r="B332" s="3" t="s">
        <v>23</v>
      </c>
      <c r="C332" s="3">
        <v>1</v>
      </c>
      <c r="D332" s="3">
        <v>443</v>
      </c>
      <c r="E332" s="3">
        <f t="shared" si="12"/>
        <v>7.3833333333333337</v>
      </c>
      <c r="F332" s="4">
        <v>462</v>
      </c>
      <c r="G332" s="3">
        <f t="shared" si="13"/>
        <v>7.7</v>
      </c>
    </row>
    <row r="333" spans="1:7" x14ac:dyDescent="0.3">
      <c r="A333" s="5">
        <v>6962181067</v>
      </c>
      <c r="B333" s="6" t="s">
        <v>24</v>
      </c>
      <c r="C333" s="6">
        <v>1</v>
      </c>
      <c r="D333" s="6">
        <v>298</v>
      </c>
      <c r="E333" s="6">
        <f t="shared" si="12"/>
        <v>4.9666666666666668</v>
      </c>
      <c r="F333" s="7">
        <v>334</v>
      </c>
      <c r="G333" s="6">
        <f t="shared" si="13"/>
        <v>5.5666666666666664</v>
      </c>
    </row>
    <row r="334" spans="1:7" x14ac:dyDescent="0.3">
      <c r="A334" s="2">
        <v>6962181067</v>
      </c>
      <c r="B334" s="3" t="s">
        <v>25</v>
      </c>
      <c r="C334" s="3">
        <v>1</v>
      </c>
      <c r="D334" s="3">
        <v>541</v>
      </c>
      <c r="E334" s="3">
        <f t="shared" si="12"/>
        <v>9.0166666666666675</v>
      </c>
      <c r="F334" s="4">
        <v>569</v>
      </c>
      <c r="G334" s="3">
        <f t="shared" si="13"/>
        <v>9.4833333333333325</v>
      </c>
    </row>
    <row r="335" spans="1:7" x14ac:dyDescent="0.3">
      <c r="A335" s="5">
        <v>6962181067</v>
      </c>
      <c r="B335" s="6" t="s">
        <v>26</v>
      </c>
      <c r="C335" s="6">
        <v>1</v>
      </c>
      <c r="D335" s="6">
        <v>489</v>
      </c>
      <c r="E335" s="6">
        <f t="shared" si="12"/>
        <v>8.15</v>
      </c>
      <c r="F335" s="7">
        <v>497</v>
      </c>
      <c r="G335" s="6">
        <f t="shared" si="13"/>
        <v>8.2833333333333332</v>
      </c>
    </row>
    <row r="336" spans="1:7" x14ac:dyDescent="0.3">
      <c r="A336" s="2">
        <v>6962181067</v>
      </c>
      <c r="B336" s="3" t="s">
        <v>27</v>
      </c>
      <c r="C336" s="3">
        <v>1</v>
      </c>
      <c r="D336" s="3">
        <v>469</v>
      </c>
      <c r="E336" s="3">
        <f t="shared" si="12"/>
        <v>7.8166666666666664</v>
      </c>
      <c r="F336" s="4">
        <v>481</v>
      </c>
      <c r="G336" s="3">
        <f t="shared" si="13"/>
        <v>8.0166666666666675</v>
      </c>
    </row>
    <row r="337" spans="1:7" x14ac:dyDescent="0.3">
      <c r="A337" s="5">
        <v>6962181067</v>
      </c>
      <c r="B337" s="6" t="s">
        <v>28</v>
      </c>
      <c r="C337" s="6">
        <v>1</v>
      </c>
      <c r="D337" s="6">
        <v>452</v>
      </c>
      <c r="E337" s="6">
        <f t="shared" si="12"/>
        <v>7.5333333333333332</v>
      </c>
      <c r="F337" s="7">
        <v>480</v>
      </c>
      <c r="G337" s="6">
        <f t="shared" si="13"/>
        <v>8</v>
      </c>
    </row>
    <row r="338" spans="1:7" x14ac:dyDescent="0.3">
      <c r="A338" s="2">
        <v>6962181067</v>
      </c>
      <c r="B338" s="3" t="s">
        <v>33</v>
      </c>
      <c r="C338" s="3">
        <v>1</v>
      </c>
      <c r="D338" s="3">
        <v>516</v>
      </c>
      <c r="E338" s="3">
        <f t="shared" si="12"/>
        <v>8.6</v>
      </c>
      <c r="F338" s="4">
        <v>535</v>
      </c>
      <c r="G338" s="3">
        <f t="shared" si="13"/>
        <v>8.9166666666666661</v>
      </c>
    </row>
    <row r="339" spans="1:7" x14ac:dyDescent="0.3">
      <c r="A339" s="5">
        <v>7007744171</v>
      </c>
      <c r="B339" s="6" t="s">
        <v>7</v>
      </c>
      <c r="C339" s="6">
        <v>1</v>
      </c>
      <c r="D339" s="6">
        <v>79</v>
      </c>
      <c r="E339" s="6">
        <f t="shared" si="12"/>
        <v>1.3166666666666667</v>
      </c>
      <c r="F339" s="7">
        <v>82</v>
      </c>
      <c r="G339" s="6">
        <f t="shared" si="13"/>
        <v>1.3666666666666667</v>
      </c>
    </row>
    <row r="340" spans="1:7" x14ac:dyDescent="0.3">
      <c r="A340" s="2">
        <v>7007744171</v>
      </c>
      <c r="B340" s="3" t="s">
        <v>19</v>
      </c>
      <c r="C340" s="3">
        <v>1</v>
      </c>
      <c r="D340" s="3">
        <v>58</v>
      </c>
      <c r="E340" s="3">
        <f t="shared" si="12"/>
        <v>0.96666666666666667</v>
      </c>
      <c r="F340" s="4">
        <v>61</v>
      </c>
      <c r="G340" s="3">
        <f t="shared" si="13"/>
        <v>1.0166666666666666</v>
      </c>
    </row>
    <row r="341" spans="1:7" x14ac:dyDescent="0.3">
      <c r="A341" s="5">
        <v>7086361926</v>
      </c>
      <c r="B341" s="6" t="s">
        <v>4</v>
      </c>
      <c r="C341" s="6">
        <v>1</v>
      </c>
      <c r="D341" s="6">
        <v>514</v>
      </c>
      <c r="E341" s="6">
        <f t="shared" si="12"/>
        <v>8.5666666666666664</v>
      </c>
      <c r="F341" s="7">
        <v>525</v>
      </c>
      <c r="G341" s="6">
        <f t="shared" si="13"/>
        <v>8.75</v>
      </c>
    </row>
    <row r="342" spans="1:7" x14ac:dyDescent="0.3">
      <c r="A342" s="2">
        <v>7086361926</v>
      </c>
      <c r="B342" s="3" t="s">
        <v>5</v>
      </c>
      <c r="C342" s="3">
        <v>1</v>
      </c>
      <c r="D342" s="3">
        <v>451</v>
      </c>
      <c r="E342" s="3">
        <f t="shared" si="12"/>
        <v>7.5166666666666666</v>
      </c>
      <c r="F342" s="4">
        <v>465</v>
      </c>
      <c r="G342" s="3">
        <f t="shared" si="13"/>
        <v>7.75</v>
      </c>
    </row>
    <row r="343" spans="1:7" x14ac:dyDescent="0.3">
      <c r="A343" s="5">
        <v>7086361926</v>
      </c>
      <c r="B343" s="6" t="s">
        <v>29</v>
      </c>
      <c r="C343" s="6">
        <v>1</v>
      </c>
      <c r="D343" s="6">
        <v>472</v>
      </c>
      <c r="E343" s="6">
        <f t="shared" si="12"/>
        <v>7.8666666666666663</v>
      </c>
      <c r="F343" s="7">
        <v>476</v>
      </c>
      <c r="G343" s="6">
        <f t="shared" si="13"/>
        <v>7.9333333333333336</v>
      </c>
    </row>
    <row r="344" spans="1:7" x14ac:dyDescent="0.3">
      <c r="A344" s="2">
        <v>7086361926</v>
      </c>
      <c r="B344" s="3" t="s">
        <v>6</v>
      </c>
      <c r="C344" s="3">
        <v>1</v>
      </c>
      <c r="D344" s="3">
        <v>377</v>
      </c>
      <c r="E344" s="3">
        <f t="shared" si="12"/>
        <v>6.2833333333333332</v>
      </c>
      <c r="F344" s="4">
        <v>386</v>
      </c>
      <c r="G344" s="3">
        <f t="shared" si="13"/>
        <v>6.4333333333333336</v>
      </c>
    </row>
    <row r="345" spans="1:7" x14ac:dyDescent="0.3">
      <c r="A345" s="5">
        <v>7086361926</v>
      </c>
      <c r="B345" s="6" t="s">
        <v>9</v>
      </c>
      <c r="C345" s="6">
        <v>1</v>
      </c>
      <c r="D345" s="6">
        <v>472</v>
      </c>
      <c r="E345" s="6">
        <f t="shared" si="12"/>
        <v>7.8666666666666663</v>
      </c>
      <c r="F345" s="7">
        <v>483</v>
      </c>
      <c r="G345" s="6">
        <f t="shared" si="13"/>
        <v>8.0500000000000007</v>
      </c>
    </row>
    <row r="346" spans="1:7" x14ac:dyDescent="0.3">
      <c r="A346" s="2">
        <v>7086361926</v>
      </c>
      <c r="B346" s="3" t="s">
        <v>10</v>
      </c>
      <c r="C346" s="3">
        <v>1</v>
      </c>
      <c r="D346" s="3">
        <v>492</v>
      </c>
      <c r="E346" s="3">
        <f t="shared" si="12"/>
        <v>8.1999999999999993</v>
      </c>
      <c r="F346" s="4">
        <v>502</v>
      </c>
      <c r="G346" s="3">
        <f t="shared" si="13"/>
        <v>8.3666666666666671</v>
      </c>
    </row>
    <row r="347" spans="1:7" x14ac:dyDescent="0.3">
      <c r="A347" s="5">
        <v>7086361926</v>
      </c>
      <c r="B347" s="6" t="s">
        <v>11</v>
      </c>
      <c r="C347" s="6">
        <v>1</v>
      </c>
      <c r="D347" s="6">
        <v>390</v>
      </c>
      <c r="E347" s="6">
        <f t="shared" si="12"/>
        <v>6.5</v>
      </c>
      <c r="F347" s="7">
        <v>411</v>
      </c>
      <c r="G347" s="6">
        <f t="shared" si="13"/>
        <v>6.85</v>
      </c>
    </row>
    <row r="348" spans="1:7" x14ac:dyDescent="0.3">
      <c r="A348" s="2">
        <v>7086361926</v>
      </c>
      <c r="B348" s="3" t="s">
        <v>30</v>
      </c>
      <c r="C348" s="3">
        <v>1</v>
      </c>
      <c r="D348" s="3">
        <v>428</v>
      </c>
      <c r="E348" s="3">
        <f t="shared" si="12"/>
        <v>7.1333333333333337</v>
      </c>
      <c r="F348" s="4">
        <v>448</v>
      </c>
      <c r="G348" s="3">
        <f t="shared" si="13"/>
        <v>7.4666666666666668</v>
      </c>
    </row>
    <row r="349" spans="1:7" x14ac:dyDescent="0.3">
      <c r="A349" s="5">
        <v>7086361926</v>
      </c>
      <c r="B349" s="6" t="s">
        <v>13</v>
      </c>
      <c r="C349" s="6">
        <v>1</v>
      </c>
      <c r="D349" s="6">
        <v>681</v>
      </c>
      <c r="E349" s="6">
        <f t="shared" si="12"/>
        <v>11.35</v>
      </c>
      <c r="F349" s="7">
        <v>704</v>
      </c>
      <c r="G349" s="6">
        <f t="shared" si="13"/>
        <v>11.733333333333333</v>
      </c>
    </row>
    <row r="350" spans="1:7" x14ac:dyDescent="0.3">
      <c r="A350" s="2">
        <v>7086361926</v>
      </c>
      <c r="B350" s="3" t="s">
        <v>14</v>
      </c>
      <c r="C350" s="3">
        <v>1</v>
      </c>
      <c r="D350" s="3">
        <v>446</v>
      </c>
      <c r="E350" s="3">
        <f t="shared" si="12"/>
        <v>7.4333333333333336</v>
      </c>
      <c r="F350" s="4">
        <v>447</v>
      </c>
      <c r="G350" s="3">
        <f t="shared" si="13"/>
        <v>7.45</v>
      </c>
    </row>
    <row r="351" spans="1:7" x14ac:dyDescent="0.3">
      <c r="A351" s="5">
        <v>7086361926</v>
      </c>
      <c r="B351" s="6" t="s">
        <v>15</v>
      </c>
      <c r="C351" s="6">
        <v>1</v>
      </c>
      <c r="D351" s="6">
        <v>485</v>
      </c>
      <c r="E351" s="6">
        <f t="shared" si="12"/>
        <v>8.0833333333333339</v>
      </c>
      <c r="F351" s="7">
        <v>500</v>
      </c>
      <c r="G351" s="6">
        <f t="shared" si="13"/>
        <v>8.3333333333333339</v>
      </c>
    </row>
    <row r="352" spans="1:7" x14ac:dyDescent="0.3">
      <c r="A352" s="2">
        <v>7086361926</v>
      </c>
      <c r="B352" s="3" t="s">
        <v>31</v>
      </c>
      <c r="C352" s="3">
        <v>1</v>
      </c>
      <c r="D352" s="3">
        <v>469</v>
      </c>
      <c r="E352" s="3">
        <f t="shared" si="12"/>
        <v>7.8166666666666664</v>
      </c>
      <c r="F352" s="4">
        <v>479</v>
      </c>
      <c r="G352" s="3">
        <f t="shared" si="13"/>
        <v>7.9833333333333334</v>
      </c>
    </row>
    <row r="353" spans="1:7" x14ac:dyDescent="0.3">
      <c r="A353" s="5">
        <v>7086361926</v>
      </c>
      <c r="B353" s="6" t="s">
        <v>16</v>
      </c>
      <c r="C353" s="6">
        <v>1</v>
      </c>
      <c r="D353" s="6">
        <v>354</v>
      </c>
      <c r="E353" s="6">
        <f t="shared" si="12"/>
        <v>5.9</v>
      </c>
      <c r="F353" s="7">
        <v>367</v>
      </c>
      <c r="G353" s="6">
        <f t="shared" si="13"/>
        <v>6.1166666666666663</v>
      </c>
    </row>
    <row r="354" spans="1:7" x14ac:dyDescent="0.3">
      <c r="A354" s="2">
        <v>7086361926</v>
      </c>
      <c r="B354" s="3" t="s">
        <v>18</v>
      </c>
      <c r="C354" s="3">
        <v>1</v>
      </c>
      <c r="D354" s="3">
        <v>485</v>
      </c>
      <c r="E354" s="3">
        <f t="shared" si="12"/>
        <v>8.0833333333333339</v>
      </c>
      <c r="F354" s="4">
        <v>489</v>
      </c>
      <c r="G354" s="3">
        <f t="shared" si="13"/>
        <v>8.15</v>
      </c>
    </row>
    <row r="355" spans="1:7" x14ac:dyDescent="0.3">
      <c r="A355" s="5">
        <v>7086361926</v>
      </c>
      <c r="B355" s="6" t="s">
        <v>19</v>
      </c>
      <c r="C355" s="6">
        <v>1</v>
      </c>
      <c r="D355" s="6">
        <v>388</v>
      </c>
      <c r="E355" s="6">
        <f t="shared" si="12"/>
        <v>6.4666666666666668</v>
      </c>
      <c r="F355" s="7">
        <v>407</v>
      </c>
      <c r="G355" s="6">
        <f t="shared" si="13"/>
        <v>6.7833333333333332</v>
      </c>
    </row>
    <row r="356" spans="1:7" x14ac:dyDescent="0.3">
      <c r="A356" s="2">
        <v>7086361926</v>
      </c>
      <c r="B356" s="3" t="s">
        <v>20</v>
      </c>
      <c r="C356" s="3">
        <v>1</v>
      </c>
      <c r="D356" s="3">
        <v>440</v>
      </c>
      <c r="E356" s="3">
        <f t="shared" si="12"/>
        <v>7.333333333333333</v>
      </c>
      <c r="F356" s="4">
        <v>459</v>
      </c>
      <c r="G356" s="3">
        <f t="shared" si="13"/>
        <v>7.65</v>
      </c>
    </row>
    <row r="357" spans="1:7" x14ac:dyDescent="0.3">
      <c r="A357" s="5">
        <v>7086361926</v>
      </c>
      <c r="B357" s="6" t="s">
        <v>21</v>
      </c>
      <c r="C357" s="6">
        <v>1</v>
      </c>
      <c r="D357" s="6">
        <v>456</v>
      </c>
      <c r="E357" s="6">
        <f t="shared" si="12"/>
        <v>7.6</v>
      </c>
      <c r="F357" s="7">
        <v>461</v>
      </c>
      <c r="G357" s="6">
        <f t="shared" si="13"/>
        <v>7.6833333333333336</v>
      </c>
    </row>
    <row r="358" spans="1:7" x14ac:dyDescent="0.3">
      <c r="A358" s="2">
        <v>7086361926</v>
      </c>
      <c r="B358" s="3" t="s">
        <v>32</v>
      </c>
      <c r="C358" s="3">
        <v>1</v>
      </c>
      <c r="D358" s="3">
        <v>420</v>
      </c>
      <c r="E358" s="3">
        <f t="shared" si="12"/>
        <v>7</v>
      </c>
      <c r="F358" s="4">
        <v>436</v>
      </c>
      <c r="G358" s="3">
        <f t="shared" si="13"/>
        <v>7.2666666666666666</v>
      </c>
    </row>
    <row r="359" spans="1:7" x14ac:dyDescent="0.3">
      <c r="A359" s="5">
        <v>7086361926</v>
      </c>
      <c r="B359" s="6" t="s">
        <v>23</v>
      </c>
      <c r="C359" s="6">
        <v>1</v>
      </c>
      <c r="D359" s="6">
        <v>322</v>
      </c>
      <c r="E359" s="6">
        <f t="shared" si="12"/>
        <v>5.3666666666666663</v>
      </c>
      <c r="F359" s="7">
        <v>333</v>
      </c>
      <c r="G359" s="6">
        <f t="shared" si="13"/>
        <v>5.55</v>
      </c>
    </row>
    <row r="360" spans="1:7" x14ac:dyDescent="0.3">
      <c r="A360" s="2">
        <v>7086361926</v>
      </c>
      <c r="B360" s="3" t="s">
        <v>24</v>
      </c>
      <c r="C360" s="3">
        <v>1</v>
      </c>
      <c r="D360" s="3">
        <v>530</v>
      </c>
      <c r="E360" s="3">
        <f t="shared" si="12"/>
        <v>8.8333333333333339</v>
      </c>
      <c r="F360" s="4">
        <v>548</v>
      </c>
      <c r="G360" s="3">
        <f t="shared" si="13"/>
        <v>9.1333333333333329</v>
      </c>
    </row>
    <row r="361" spans="1:7" x14ac:dyDescent="0.3">
      <c r="A361" s="5">
        <v>7086361926</v>
      </c>
      <c r="B361" s="6" t="s">
        <v>25</v>
      </c>
      <c r="C361" s="6">
        <v>1</v>
      </c>
      <c r="D361" s="6">
        <v>481</v>
      </c>
      <c r="E361" s="6">
        <f t="shared" si="12"/>
        <v>8.0166666666666675</v>
      </c>
      <c r="F361" s="7">
        <v>510</v>
      </c>
      <c r="G361" s="6">
        <f t="shared" si="13"/>
        <v>8.5</v>
      </c>
    </row>
    <row r="362" spans="1:7" x14ac:dyDescent="0.3">
      <c r="A362" s="2">
        <v>7086361926</v>
      </c>
      <c r="B362" s="3" t="s">
        <v>26</v>
      </c>
      <c r="C362" s="3">
        <v>1</v>
      </c>
      <c r="D362" s="3">
        <v>427</v>
      </c>
      <c r="E362" s="3">
        <f t="shared" si="12"/>
        <v>7.1166666666666663</v>
      </c>
      <c r="F362" s="4">
        <v>438</v>
      </c>
      <c r="G362" s="3">
        <f t="shared" si="13"/>
        <v>7.3</v>
      </c>
    </row>
    <row r="363" spans="1:7" x14ac:dyDescent="0.3">
      <c r="A363" s="5">
        <v>7086361926</v>
      </c>
      <c r="B363" s="6" t="s">
        <v>28</v>
      </c>
      <c r="C363" s="6">
        <v>1</v>
      </c>
      <c r="D363" s="6">
        <v>451</v>
      </c>
      <c r="E363" s="6">
        <f t="shared" si="12"/>
        <v>7.5166666666666666</v>
      </c>
      <c r="F363" s="7">
        <v>463</v>
      </c>
      <c r="G363" s="6">
        <f t="shared" si="13"/>
        <v>7.7166666666666668</v>
      </c>
    </row>
    <row r="364" spans="1:7" x14ac:dyDescent="0.3">
      <c r="A364" s="2">
        <v>7086361926</v>
      </c>
      <c r="B364" s="3" t="s">
        <v>33</v>
      </c>
      <c r="C364" s="3">
        <v>1</v>
      </c>
      <c r="D364" s="3">
        <v>444</v>
      </c>
      <c r="E364" s="3">
        <f t="shared" si="12"/>
        <v>7.4</v>
      </c>
      <c r="F364" s="4">
        <v>457</v>
      </c>
      <c r="G364" s="3">
        <f t="shared" si="13"/>
        <v>7.6166666666666663</v>
      </c>
    </row>
    <row r="365" spans="1:7" x14ac:dyDescent="0.3">
      <c r="A365" s="5">
        <v>8053475328</v>
      </c>
      <c r="B365" s="6" t="s">
        <v>10</v>
      </c>
      <c r="C365" s="6">
        <v>1</v>
      </c>
      <c r="D365" s="6">
        <v>486</v>
      </c>
      <c r="E365" s="6">
        <f t="shared" si="12"/>
        <v>8.1</v>
      </c>
      <c r="F365" s="7">
        <v>493</v>
      </c>
      <c r="G365" s="6">
        <f t="shared" si="13"/>
        <v>8.2166666666666668</v>
      </c>
    </row>
    <row r="366" spans="1:7" x14ac:dyDescent="0.3">
      <c r="A366" s="2">
        <v>8053475328</v>
      </c>
      <c r="B366" s="3" t="s">
        <v>12</v>
      </c>
      <c r="C366" s="3">
        <v>1</v>
      </c>
      <c r="D366" s="3">
        <v>331</v>
      </c>
      <c r="E366" s="3">
        <f t="shared" si="12"/>
        <v>5.5166666666666666</v>
      </c>
      <c r="F366" s="4">
        <v>337</v>
      </c>
      <c r="G366" s="3">
        <f t="shared" si="13"/>
        <v>5.6166666666666663</v>
      </c>
    </row>
    <row r="367" spans="1:7" x14ac:dyDescent="0.3">
      <c r="A367" s="5">
        <v>8053475328</v>
      </c>
      <c r="B367" s="6" t="s">
        <v>24</v>
      </c>
      <c r="C367" s="6">
        <v>1</v>
      </c>
      <c r="D367" s="6">
        <v>74</v>
      </c>
      <c r="E367" s="6">
        <f t="shared" si="12"/>
        <v>1.2333333333333334</v>
      </c>
      <c r="F367" s="7">
        <v>75</v>
      </c>
      <c r="G367" s="6">
        <f t="shared" si="13"/>
        <v>1.25</v>
      </c>
    </row>
    <row r="368" spans="1:7" x14ac:dyDescent="0.3">
      <c r="A368" s="2">
        <v>8378563200</v>
      </c>
      <c r="B368" s="3" t="s">
        <v>4</v>
      </c>
      <c r="C368" s="3">
        <v>1</v>
      </c>
      <c r="D368" s="3">
        <v>338</v>
      </c>
      <c r="E368" s="3">
        <f t="shared" si="12"/>
        <v>5.6333333333333337</v>
      </c>
      <c r="F368" s="4">
        <v>356</v>
      </c>
      <c r="G368" s="3">
        <f t="shared" si="13"/>
        <v>5.9333333333333336</v>
      </c>
    </row>
    <row r="369" spans="1:7" x14ac:dyDescent="0.3">
      <c r="A369" s="5">
        <v>8378563200</v>
      </c>
      <c r="B369" s="6" t="s">
        <v>5</v>
      </c>
      <c r="C369" s="6">
        <v>2</v>
      </c>
      <c r="D369" s="6">
        <v>447</v>
      </c>
      <c r="E369" s="6">
        <f t="shared" si="12"/>
        <v>7.45</v>
      </c>
      <c r="F369" s="7">
        <v>487</v>
      </c>
      <c r="G369" s="6">
        <f t="shared" si="13"/>
        <v>8.1166666666666671</v>
      </c>
    </row>
    <row r="370" spans="1:7" x14ac:dyDescent="0.3">
      <c r="A370" s="2">
        <v>8378563200</v>
      </c>
      <c r="B370" s="3" t="s">
        <v>29</v>
      </c>
      <c r="C370" s="3">
        <v>1</v>
      </c>
      <c r="D370" s="3">
        <v>424</v>
      </c>
      <c r="E370" s="3">
        <f t="shared" si="12"/>
        <v>7.0666666666666664</v>
      </c>
      <c r="F370" s="4">
        <v>455</v>
      </c>
      <c r="G370" s="3">
        <f t="shared" si="13"/>
        <v>7.583333333333333</v>
      </c>
    </row>
    <row r="371" spans="1:7" x14ac:dyDescent="0.3">
      <c r="A371" s="5">
        <v>8378563200</v>
      </c>
      <c r="B371" s="6" t="s">
        <v>6</v>
      </c>
      <c r="C371" s="6">
        <v>1</v>
      </c>
      <c r="D371" s="6">
        <v>513</v>
      </c>
      <c r="E371" s="6">
        <f t="shared" si="12"/>
        <v>8.5500000000000007</v>
      </c>
      <c r="F371" s="7">
        <v>533</v>
      </c>
      <c r="G371" s="6">
        <f t="shared" si="13"/>
        <v>8.8833333333333329</v>
      </c>
    </row>
    <row r="372" spans="1:7" x14ac:dyDescent="0.3">
      <c r="A372" s="2">
        <v>8378563200</v>
      </c>
      <c r="B372" s="3" t="s">
        <v>7</v>
      </c>
      <c r="C372" s="3">
        <v>2</v>
      </c>
      <c r="D372" s="3">
        <v>611</v>
      </c>
      <c r="E372" s="3">
        <f t="shared" si="12"/>
        <v>10.183333333333334</v>
      </c>
      <c r="F372" s="4">
        <v>689</v>
      </c>
      <c r="G372" s="3">
        <f t="shared" si="13"/>
        <v>11.483333333333333</v>
      </c>
    </row>
    <row r="373" spans="1:7" x14ac:dyDescent="0.3">
      <c r="A373" s="5">
        <v>8378563200</v>
      </c>
      <c r="B373" s="6" t="s">
        <v>8</v>
      </c>
      <c r="C373" s="6">
        <v>2</v>
      </c>
      <c r="D373" s="6">
        <v>525</v>
      </c>
      <c r="E373" s="6">
        <f t="shared" si="12"/>
        <v>8.75</v>
      </c>
      <c r="F373" s="7">
        <v>591</v>
      </c>
      <c r="G373" s="6">
        <f t="shared" si="13"/>
        <v>9.85</v>
      </c>
    </row>
    <row r="374" spans="1:7" x14ac:dyDescent="0.3">
      <c r="A374" s="2">
        <v>8378563200</v>
      </c>
      <c r="B374" s="3" t="s">
        <v>34</v>
      </c>
      <c r="C374" s="3">
        <v>1</v>
      </c>
      <c r="D374" s="3">
        <v>398</v>
      </c>
      <c r="E374" s="3">
        <f t="shared" si="12"/>
        <v>6.6333333333333337</v>
      </c>
      <c r="F374" s="4">
        <v>451</v>
      </c>
      <c r="G374" s="3">
        <f t="shared" si="13"/>
        <v>7.5166666666666666</v>
      </c>
    </row>
    <row r="375" spans="1:7" x14ac:dyDescent="0.3">
      <c r="A375" s="5">
        <v>8378563200</v>
      </c>
      <c r="B375" s="6" t="s">
        <v>9</v>
      </c>
      <c r="C375" s="6">
        <v>1</v>
      </c>
      <c r="D375" s="6">
        <v>387</v>
      </c>
      <c r="E375" s="6">
        <f t="shared" si="12"/>
        <v>6.45</v>
      </c>
      <c r="F375" s="7">
        <v>421</v>
      </c>
      <c r="G375" s="6">
        <f t="shared" si="13"/>
        <v>7.0166666666666666</v>
      </c>
    </row>
    <row r="376" spans="1:7" x14ac:dyDescent="0.3">
      <c r="A376" s="2">
        <v>8378563200</v>
      </c>
      <c r="B376" s="3" t="s">
        <v>10</v>
      </c>
      <c r="C376" s="3">
        <v>1</v>
      </c>
      <c r="D376" s="3">
        <v>381</v>
      </c>
      <c r="E376" s="3">
        <f t="shared" si="12"/>
        <v>6.35</v>
      </c>
      <c r="F376" s="4">
        <v>409</v>
      </c>
      <c r="G376" s="3">
        <f t="shared" si="13"/>
        <v>6.8166666666666664</v>
      </c>
    </row>
    <row r="377" spans="1:7" x14ac:dyDescent="0.3">
      <c r="A377" s="5">
        <v>8378563200</v>
      </c>
      <c r="B377" s="6" t="s">
        <v>11</v>
      </c>
      <c r="C377" s="6">
        <v>1</v>
      </c>
      <c r="D377" s="6">
        <v>396</v>
      </c>
      <c r="E377" s="6">
        <f t="shared" si="12"/>
        <v>6.6</v>
      </c>
      <c r="F377" s="7">
        <v>417</v>
      </c>
      <c r="G377" s="6">
        <f t="shared" si="13"/>
        <v>6.95</v>
      </c>
    </row>
    <row r="378" spans="1:7" x14ac:dyDescent="0.3">
      <c r="A378" s="2">
        <v>8378563200</v>
      </c>
      <c r="B378" s="3" t="s">
        <v>30</v>
      </c>
      <c r="C378" s="3">
        <v>1</v>
      </c>
      <c r="D378" s="3">
        <v>441</v>
      </c>
      <c r="E378" s="3">
        <f t="shared" si="12"/>
        <v>7.35</v>
      </c>
      <c r="F378" s="4">
        <v>469</v>
      </c>
      <c r="G378" s="3">
        <f t="shared" si="13"/>
        <v>7.8166666666666664</v>
      </c>
    </row>
    <row r="379" spans="1:7" x14ac:dyDescent="0.3">
      <c r="A379" s="5">
        <v>8378563200</v>
      </c>
      <c r="B379" s="6" t="s">
        <v>12</v>
      </c>
      <c r="C379" s="6">
        <v>1</v>
      </c>
      <c r="D379" s="6">
        <v>565</v>
      </c>
      <c r="E379" s="6">
        <f t="shared" si="12"/>
        <v>9.4166666666666661</v>
      </c>
      <c r="F379" s="7">
        <v>591</v>
      </c>
      <c r="G379" s="6">
        <f t="shared" si="13"/>
        <v>9.85</v>
      </c>
    </row>
    <row r="380" spans="1:7" x14ac:dyDescent="0.3">
      <c r="A380" s="2">
        <v>8378563200</v>
      </c>
      <c r="B380" s="3" t="s">
        <v>13</v>
      </c>
      <c r="C380" s="3">
        <v>1</v>
      </c>
      <c r="D380" s="3">
        <v>458</v>
      </c>
      <c r="E380" s="3">
        <f t="shared" si="12"/>
        <v>7.6333333333333337</v>
      </c>
      <c r="F380" s="4">
        <v>492</v>
      </c>
      <c r="G380" s="3">
        <f t="shared" si="13"/>
        <v>8.1999999999999993</v>
      </c>
    </row>
    <row r="381" spans="1:7" x14ac:dyDescent="0.3">
      <c r="A381" s="5">
        <v>8378563200</v>
      </c>
      <c r="B381" s="6" t="s">
        <v>14</v>
      </c>
      <c r="C381" s="6">
        <v>1</v>
      </c>
      <c r="D381" s="6">
        <v>388</v>
      </c>
      <c r="E381" s="6">
        <f t="shared" si="12"/>
        <v>6.4666666666666668</v>
      </c>
      <c r="F381" s="7">
        <v>402</v>
      </c>
      <c r="G381" s="6">
        <f t="shared" si="13"/>
        <v>6.7</v>
      </c>
    </row>
    <row r="382" spans="1:7" x14ac:dyDescent="0.3">
      <c r="A382" s="2">
        <v>8378563200</v>
      </c>
      <c r="B382" s="3" t="s">
        <v>14</v>
      </c>
      <c r="C382" s="3">
        <v>1</v>
      </c>
      <c r="D382" s="3">
        <v>388</v>
      </c>
      <c r="E382" s="3">
        <f t="shared" si="12"/>
        <v>6.4666666666666668</v>
      </c>
      <c r="F382" s="4">
        <v>402</v>
      </c>
      <c r="G382" s="3">
        <f t="shared" si="13"/>
        <v>6.7</v>
      </c>
    </row>
    <row r="383" spans="1:7" x14ac:dyDescent="0.3">
      <c r="A383" s="5">
        <v>8378563200</v>
      </c>
      <c r="B383" s="6" t="s">
        <v>15</v>
      </c>
      <c r="C383" s="6">
        <v>1</v>
      </c>
      <c r="D383" s="6">
        <v>550</v>
      </c>
      <c r="E383" s="6">
        <f t="shared" si="12"/>
        <v>9.1666666666666661</v>
      </c>
      <c r="F383" s="7">
        <v>584</v>
      </c>
      <c r="G383" s="6">
        <f t="shared" si="13"/>
        <v>9.7333333333333325</v>
      </c>
    </row>
    <row r="384" spans="1:7" x14ac:dyDescent="0.3">
      <c r="A384" s="2">
        <v>8378563200</v>
      </c>
      <c r="B384" s="3" t="s">
        <v>31</v>
      </c>
      <c r="C384" s="3">
        <v>1</v>
      </c>
      <c r="D384" s="3">
        <v>531</v>
      </c>
      <c r="E384" s="3">
        <f t="shared" si="12"/>
        <v>8.85</v>
      </c>
      <c r="F384" s="4">
        <v>600</v>
      </c>
      <c r="G384" s="3">
        <f t="shared" si="13"/>
        <v>10</v>
      </c>
    </row>
    <row r="385" spans="1:7" x14ac:dyDescent="0.3">
      <c r="A385" s="5">
        <v>8378563200</v>
      </c>
      <c r="B385" s="6" t="s">
        <v>16</v>
      </c>
      <c r="C385" s="6">
        <v>1</v>
      </c>
      <c r="D385" s="6">
        <v>506</v>
      </c>
      <c r="E385" s="6">
        <f t="shared" si="12"/>
        <v>8.4333333333333336</v>
      </c>
      <c r="F385" s="7">
        <v>556</v>
      </c>
      <c r="G385" s="6">
        <f t="shared" si="13"/>
        <v>9.2666666666666675</v>
      </c>
    </row>
    <row r="386" spans="1:7" x14ac:dyDescent="0.3">
      <c r="A386" s="2">
        <v>8378563200</v>
      </c>
      <c r="B386" s="3" t="s">
        <v>17</v>
      </c>
      <c r="C386" s="3">
        <v>1</v>
      </c>
      <c r="D386" s="3">
        <v>527</v>
      </c>
      <c r="E386" s="3">
        <f t="shared" si="12"/>
        <v>8.7833333333333332</v>
      </c>
      <c r="F386" s="4">
        <v>562</v>
      </c>
      <c r="G386" s="3">
        <f t="shared" si="13"/>
        <v>9.3666666666666671</v>
      </c>
    </row>
    <row r="387" spans="1:7" x14ac:dyDescent="0.3">
      <c r="A387" s="5">
        <v>8378563200</v>
      </c>
      <c r="B387" s="6" t="s">
        <v>18</v>
      </c>
      <c r="C387" s="6">
        <v>1</v>
      </c>
      <c r="D387" s="6">
        <v>468</v>
      </c>
      <c r="E387" s="6">
        <f t="shared" si="12"/>
        <v>7.8</v>
      </c>
      <c r="F387" s="7">
        <v>555</v>
      </c>
      <c r="G387" s="6">
        <f t="shared" si="13"/>
        <v>9.25</v>
      </c>
    </row>
    <row r="388" spans="1:7" x14ac:dyDescent="0.3">
      <c r="A388" s="2">
        <v>8378563200</v>
      </c>
      <c r="B388" s="3" t="s">
        <v>19</v>
      </c>
      <c r="C388" s="3">
        <v>1</v>
      </c>
      <c r="D388" s="3">
        <v>475</v>
      </c>
      <c r="E388" s="3">
        <f t="shared" ref="E388:E414" si="14">D388/60</f>
        <v>7.916666666666667</v>
      </c>
      <c r="F388" s="4">
        <v>539</v>
      </c>
      <c r="G388" s="3">
        <f t="shared" ref="G388:G414" si="15">F388/60</f>
        <v>8.9833333333333325</v>
      </c>
    </row>
    <row r="389" spans="1:7" x14ac:dyDescent="0.3">
      <c r="A389" s="5">
        <v>8378563200</v>
      </c>
      <c r="B389" s="6" t="s">
        <v>20</v>
      </c>
      <c r="C389" s="6">
        <v>1</v>
      </c>
      <c r="D389" s="6">
        <v>351</v>
      </c>
      <c r="E389" s="6">
        <f t="shared" si="14"/>
        <v>5.85</v>
      </c>
      <c r="F389" s="7">
        <v>385</v>
      </c>
      <c r="G389" s="6">
        <f t="shared" si="15"/>
        <v>6.416666666666667</v>
      </c>
    </row>
    <row r="390" spans="1:7" x14ac:dyDescent="0.3">
      <c r="A390" s="2">
        <v>8378563200</v>
      </c>
      <c r="B390" s="3" t="s">
        <v>21</v>
      </c>
      <c r="C390" s="3">
        <v>1</v>
      </c>
      <c r="D390" s="3">
        <v>405</v>
      </c>
      <c r="E390" s="3">
        <f t="shared" si="14"/>
        <v>6.75</v>
      </c>
      <c r="F390" s="4">
        <v>429</v>
      </c>
      <c r="G390" s="3">
        <f t="shared" si="15"/>
        <v>7.15</v>
      </c>
    </row>
    <row r="391" spans="1:7" x14ac:dyDescent="0.3">
      <c r="A391" s="5">
        <v>8378563200</v>
      </c>
      <c r="B391" s="6" t="s">
        <v>32</v>
      </c>
      <c r="C391" s="6">
        <v>1</v>
      </c>
      <c r="D391" s="6">
        <v>441</v>
      </c>
      <c r="E391" s="6">
        <f t="shared" si="14"/>
        <v>7.35</v>
      </c>
      <c r="F391" s="7">
        <v>477</v>
      </c>
      <c r="G391" s="6">
        <f t="shared" si="15"/>
        <v>7.95</v>
      </c>
    </row>
    <row r="392" spans="1:7" x14ac:dyDescent="0.3">
      <c r="A392" s="2">
        <v>8378563200</v>
      </c>
      <c r="B392" s="3" t="s">
        <v>22</v>
      </c>
      <c r="C392" s="3">
        <v>1</v>
      </c>
      <c r="D392" s="3">
        <v>381</v>
      </c>
      <c r="E392" s="3">
        <f t="shared" si="14"/>
        <v>6.35</v>
      </c>
      <c r="F392" s="4">
        <v>417</v>
      </c>
      <c r="G392" s="3">
        <f t="shared" si="15"/>
        <v>6.95</v>
      </c>
    </row>
    <row r="393" spans="1:7" x14ac:dyDescent="0.3">
      <c r="A393" s="5">
        <v>8378563200</v>
      </c>
      <c r="B393" s="6" t="s">
        <v>23</v>
      </c>
      <c r="C393" s="6">
        <v>1</v>
      </c>
      <c r="D393" s="6">
        <v>323</v>
      </c>
      <c r="E393" s="6">
        <f t="shared" si="14"/>
        <v>5.3833333333333337</v>
      </c>
      <c r="F393" s="7">
        <v>355</v>
      </c>
      <c r="G393" s="6">
        <f t="shared" si="15"/>
        <v>5.916666666666667</v>
      </c>
    </row>
    <row r="394" spans="1:7" x14ac:dyDescent="0.3">
      <c r="A394" s="2">
        <v>8378563200</v>
      </c>
      <c r="B394" s="3" t="s">
        <v>24</v>
      </c>
      <c r="C394" s="3">
        <v>2</v>
      </c>
      <c r="D394" s="3">
        <v>459</v>
      </c>
      <c r="E394" s="3">
        <f t="shared" si="14"/>
        <v>7.65</v>
      </c>
      <c r="F394" s="4">
        <v>513</v>
      </c>
      <c r="G394" s="3">
        <f t="shared" si="15"/>
        <v>8.5500000000000007</v>
      </c>
    </row>
    <row r="395" spans="1:7" x14ac:dyDescent="0.3">
      <c r="A395" s="5">
        <v>8378563200</v>
      </c>
      <c r="B395" s="6" t="s">
        <v>25</v>
      </c>
      <c r="C395" s="6">
        <v>1</v>
      </c>
      <c r="D395" s="6">
        <v>545</v>
      </c>
      <c r="E395" s="6">
        <f t="shared" si="14"/>
        <v>9.0833333333333339</v>
      </c>
      <c r="F395" s="7">
        <v>606</v>
      </c>
      <c r="G395" s="6">
        <f t="shared" si="15"/>
        <v>10.1</v>
      </c>
    </row>
    <row r="396" spans="1:7" x14ac:dyDescent="0.3">
      <c r="A396" s="2">
        <v>8378563200</v>
      </c>
      <c r="B396" s="3" t="s">
        <v>26</v>
      </c>
      <c r="C396" s="3">
        <v>1</v>
      </c>
      <c r="D396" s="3">
        <v>359</v>
      </c>
      <c r="E396" s="3">
        <f t="shared" si="14"/>
        <v>5.9833333333333334</v>
      </c>
      <c r="F396" s="4">
        <v>399</v>
      </c>
      <c r="G396" s="3">
        <f t="shared" si="15"/>
        <v>6.65</v>
      </c>
    </row>
    <row r="397" spans="1:7" x14ac:dyDescent="0.3">
      <c r="A397" s="5">
        <v>8378563200</v>
      </c>
      <c r="B397" s="6" t="s">
        <v>27</v>
      </c>
      <c r="C397" s="6">
        <v>1</v>
      </c>
      <c r="D397" s="6">
        <v>342</v>
      </c>
      <c r="E397" s="6">
        <f t="shared" si="14"/>
        <v>5.7</v>
      </c>
      <c r="F397" s="7">
        <v>391</v>
      </c>
      <c r="G397" s="6">
        <f t="shared" si="15"/>
        <v>6.5166666666666666</v>
      </c>
    </row>
    <row r="398" spans="1:7" x14ac:dyDescent="0.3">
      <c r="A398" s="2">
        <v>8378563200</v>
      </c>
      <c r="B398" s="3" t="s">
        <v>28</v>
      </c>
      <c r="C398" s="3">
        <v>1</v>
      </c>
      <c r="D398" s="3">
        <v>368</v>
      </c>
      <c r="E398" s="3">
        <f t="shared" si="14"/>
        <v>6.1333333333333337</v>
      </c>
      <c r="F398" s="4">
        <v>387</v>
      </c>
      <c r="G398" s="3">
        <f t="shared" si="15"/>
        <v>6.45</v>
      </c>
    </row>
    <row r="399" spans="1:7" x14ac:dyDescent="0.3">
      <c r="A399" s="5">
        <v>8378563200</v>
      </c>
      <c r="B399" s="6" t="s">
        <v>33</v>
      </c>
      <c r="C399" s="6">
        <v>1</v>
      </c>
      <c r="D399" s="6">
        <v>496</v>
      </c>
      <c r="E399" s="6">
        <f t="shared" si="14"/>
        <v>8.2666666666666675</v>
      </c>
      <c r="F399" s="7">
        <v>546</v>
      </c>
      <c r="G399" s="6">
        <f t="shared" si="15"/>
        <v>9.1</v>
      </c>
    </row>
    <row r="400" spans="1:7" x14ac:dyDescent="0.3">
      <c r="A400" s="2">
        <v>8792009665</v>
      </c>
      <c r="B400" s="3" t="s">
        <v>4</v>
      </c>
      <c r="C400" s="3">
        <v>1</v>
      </c>
      <c r="D400" s="3">
        <v>458</v>
      </c>
      <c r="E400" s="3">
        <f t="shared" si="14"/>
        <v>7.6333333333333337</v>
      </c>
      <c r="F400" s="4">
        <v>493</v>
      </c>
      <c r="G400" s="3">
        <f t="shared" si="15"/>
        <v>8.2166666666666668</v>
      </c>
    </row>
    <row r="401" spans="1:7" x14ac:dyDescent="0.3">
      <c r="A401" s="5">
        <v>8792009665</v>
      </c>
      <c r="B401" s="6" t="s">
        <v>5</v>
      </c>
      <c r="C401" s="6">
        <v>1</v>
      </c>
      <c r="D401" s="6">
        <v>531</v>
      </c>
      <c r="E401" s="6">
        <f t="shared" si="14"/>
        <v>8.85</v>
      </c>
      <c r="F401" s="7">
        <v>552</v>
      </c>
      <c r="G401" s="6">
        <f t="shared" si="15"/>
        <v>9.1999999999999993</v>
      </c>
    </row>
    <row r="402" spans="1:7" x14ac:dyDescent="0.3">
      <c r="A402" s="2">
        <v>8792009665</v>
      </c>
      <c r="B402" s="3" t="s">
        <v>29</v>
      </c>
      <c r="C402" s="3">
        <v>1</v>
      </c>
      <c r="D402" s="3">
        <v>486</v>
      </c>
      <c r="E402" s="3">
        <f t="shared" si="14"/>
        <v>8.1</v>
      </c>
      <c r="F402" s="4">
        <v>503</v>
      </c>
      <c r="G402" s="3">
        <f t="shared" si="15"/>
        <v>8.3833333333333329</v>
      </c>
    </row>
    <row r="403" spans="1:7" x14ac:dyDescent="0.3">
      <c r="A403" s="5">
        <v>8792009665</v>
      </c>
      <c r="B403" s="6" t="s">
        <v>6</v>
      </c>
      <c r="C403" s="6">
        <v>1</v>
      </c>
      <c r="D403" s="6">
        <v>363</v>
      </c>
      <c r="E403" s="6">
        <f t="shared" si="14"/>
        <v>6.05</v>
      </c>
      <c r="F403" s="7">
        <v>377</v>
      </c>
      <c r="G403" s="6">
        <f t="shared" si="15"/>
        <v>6.2833333333333332</v>
      </c>
    </row>
    <row r="404" spans="1:7" x14ac:dyDescent="0.3">
      <c r="A404" s="2">
        <v>8792009665</v>
      </c>
      <c r="B404" s="3" t="s">
        <v>10</v>
      </c>
      <c r="C404" s="3">
        <v>1</v>
      </c>
      <c r="D404" s="3">
        <v>528</v>
      </c>
      <c r="E404" s="3">
        <f t="shared" si="14"/>
        <v>8.8000000000000007</v>
      </c>
      <c r="F404" s="4">
        <v>547</v>
      </c>
      <c r="G404" s="3">
        <f t="shared" si="15"/>
        <v>9.1166666666666671</v>
      </c>
    </row>
    <row r="405" spans="1:7" x14ac:dyDescent="0.3">
      <c r="A405" s="5">
        <v>8792009665</v>
      </c>
      <c r="B405" s="6" t="s">
        <v>30</v>
      </c>
      <c r="C405" s="6">
        <v>1</v>
      </c>
      <c r="D405" s="6">
        <v>391</v>
      </c>
      <c r="E405" s="6">
        <f t="shared" si="14"/>
        <v>6.5166666666666666</v>
      </c>
      <c r="F405" s="7">
        <v>407</v>
      </c>
      <c r="G405" s="6">
        <f t="shared" si="15"/>
        <v>6.7833333333333332</v>
      </c>
    </row>
    <row r="406" spans="1:7" x14ac:dyDescent="0.3">
      <c r="A406" s="2">
        <v>8792009665</v>
      </c>
      <c r="B406" s="3" t="s">
        <v>12</v>
      </c>
      <c r="C406" s="3">
        <v>1</v>
      </c>
      <c r="D406" s="3">
        <v>339</v>
      </c>
      <c r="E406" s="3">
        <f t="shared" si="14"/>
        <v>5.65</v>
      </c>
      <c r="F406" s="4">
        <v>360</v>
      </c>
      <c r="G406" s="3">
        <f t="shared" si="15"/>
        <v>6</v>
      </c>
    </row>
    <row r="407" spans="1:7" x14ac:dyDescent="0.3">
      <c r="A407" s="5">
        <v>8792009665</v>
      </c>
      <c r="B407" s="6" t="s">
        <v>31</v>
      </c>
      <c r="C407" s="6">
        <v>1</v>
      </c>
      <c r="D407" s="6">
        <v>423</v>
      </c>
      <c r="E407" s="6">
        <f t="shared" si="14"/>
        <v>7.05</v>
      </c>
      <c r="F407" s="7">
        <v>428</v>
      </c>
      <c r="G407" s="6">
        <f t="shared" si="15"/>
        <v>7.1333333333333337</v>
      </c>
    </row>
    <row r="408" spans="1:7" x14ac:dyDescent="0.3">
      <c r="A408" s="2">
        <v>8792009665</v>
      </c>
      <c r="B408" s="3" t="s">
        <v>16</v>
      </c>
      <c r="C408" s="3">
        <v>1</v>
      </c>
      <c r="D408" s="3">
        <v>402</v>
      </c>
      <c r="E408" s="3">
        <f t="shared" si="14"/>
        <v>6.7</v>
      </c>
      <c r="F408" s="4">
        <v>416</v>
      </c>
      <c r="G408" s="3">
        <f t="shared" si="15"/>
        <v>6.9333333333333336</v>
      </c>
    </row>
    <row r="409" spans="1:7" x14ac:dyDescent="0.3">
      <c r="A409" s="5">
        <v>8792009665</v>
      </c>
      <c r="B409" s="6" t="s">
        <v>17</v>
      </c>
      <c r="C409" s="6">
        <v>1</v>
      </c>
      <c r="D409" s="6">
        <v>398</v>
      </c>
      <c r="E409" s="6">
        <f t="shared" si="14"/>
        <v>6.6333333333333337</v>
      </c>
      <c r="F409" s="7">
        <v>406</v>
      </c>
      <c r="G409" s="6">
        <f t="shared" si="15"/>
        <v>6.7666666666666666</v>
      </c>
    </row>
    <row r="410" spans="1:7" x14ac:dyDescent="0.3">
      <c r="A410" s="2">
        <v>8792009665</v>
      </c>
      <c r="B410" s="3" t="s">
        <v>18</v>
      </c>
      <c r="C410" s="3">
        <v>1</v>
      </c>
      <c r="D410" s="3">
        <v>343</v>
      </c>
      <c r="E410" s="3">
        <f t="shared" si="14"/>
        <v>5.7166666666666668</v>
      </c>
      <c r="F410" s="4">
        <v>360</v>
      </c>
      <c r="G410" s="3">
        <f t="shared" si="15"/>
        <v>6</v>
      </c>
    </row>
    <row r="411" spans="1:7" x14ac:dyDescent="0.3">
      <c r="A411" s="5">
        <v>8792009665</v>
      </c>
      <c r="B411" s="6" t="s">
        <v>19</v>
      </c>
      <c r="C411" s="6">
        <v>1</v>
      </c>
      <c r="D411" s="6">
        <v>503</v>
      </c>
      <c r="E411" s="6">
        <f t="shared" si="14"/>
        <v>8.3833333333333329</v>
      </c>
      <c r="F411" s="7">
        <v>527</v>
      </c>
      <c r="G411" s="6">
        <f t="shared" si="15"/>
        <v>8.7833333333333332</v>
      </c>
    </row>
    <row r="412" spans="1:7" x14ac:dyDescent="0.3">
      <c r="A412" s="2">
        <v>8792009665</v>
      </c>
      <c r="B412" s="3" t="s">
        <v>20</v>
      </c>
      <c r="C412" s="3">
        <v>1</v>
      </c>
      <c r="D412" s="3">
        <v>415</v>
      </c>
      <c r="E412" s="3">
        <f t="shared" si="14"/>
        <v>6.916666666666667</v>
      </c>
      <c r="F412" s="4">
        <v>423</v>
      </c>
      <c r="G412" s="3">
        <f t="shared" si="15"/>
        <v>7.05</v>
      </c>
    </row>
    <row r="413" spans="1:7" x14ac:dyDescent="0.3">
      <c r="A413" s="5">
        <v>8792009665</v>
      </c>
      <c r="B413" s="6" t="s">
        <v>21</v>
      </c>
      <c r="C413" s="6">
        <v>1</v>
      </c>
      <c r="D413" s="6">
        <v>516</v>
      </c>
      <c r="E413" s="6">
        <f t="shared" si="14"/>
        <v>8.6</v>
      </c>
      <c r="F413" s="7">
        <v>545</v>
      </c>
      <c r="G413" s="6">
        <f t="shared" si="15"/>
        <v>9.0833333333333339</v>
      </c>
    </row>
    <row r="414" spans="1:7" x14ac:dyDescent="0.3">
      <c r="A414" s="8">
        <v>8792009665</v>
      </c>
      <c r="B414" s="9" t="s">
        <v>32</v>
      </c>
      <c r="C414" s="9">
        <v>1</v>
      </c>
      <c r="D414" s="9">
        <v>439</v>
      </c>
      <c r="E414" s="3">
        <f t="shared" si="14"/>
        <v>7.3166666666666664</v>
      </c>
      <c r="F414" s="10">
        <v>463</v>
      </c>
      <c r="G414" s="3">
        <f t="shared" si="15"/>
        <v>7.7166666666666668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81DC-7E4C-4599-BA46-745BE44C4B3C}">
  <dimension ref="A1:C27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2.5546875" bestFit="1" customWidth="1"/>
    <col min="2" max="2" width="25.6640625" bestFit="1" customWidth="1"/>
    <col min="3" max="3" width="29.77734375" bestFit="1" customWidth="1"/>
  </cols>
  <sheetData>
    <row r="1" spans="1:3" ht="18" x14ac:dyDescent="0.3">
      <c r="A1" s="75" t="s">
        <v>47</v>
      </c>
      <c r="B1" s="76"/>
      <c r="C1" s="77"/>
    </row>
    <row r="2" spans="1:3" x14ac:dyDescent="0.3">
      <c r="A2" s="33" t="s">
        <v>40</v>
      </c>
      <c r="B2" s="34" t="s">
        <v>38</v>
      </c>
      <c r="C2" s="35" t="s">
        <v>39</v>
      </c>
    </row>
    <row r="3" spans="1:3" x14ac:dyDescent="0.3">
      <c r="A3" s="36">
        <v>1503960366</v>
      </c>
      <c r="B3" s="34">
        <v>6.0046666666666644</v>
      </c>
      <c r="C3" s="35">
        <v>6.3866666666666667</v>
      </c>
    </row>
    <row r="4" spans="1:3" x14ac:dyDescent="0.3">
      <c r="A4" s="36">
        <v>1644430081</v>
      </c>
      <c r="B4" s="34">
        <v>4.9000000000000004</v>
      </c>
      <c r="C4" s="35">
        <v>5.7666666666666666</v>
      </c>
    </row>
    <row r="5" spans="1:3" x14ac:dyDescent="0.3">
      <c r="A5" s="36">
        <v>1844505072</v>
      </c>
      <c r="B5" s="34">
        <v>10.866666666666667</v>
      </c>
      <c r="C5" s="35">
        <v>16.016666666666666</v>
      </c>
    </row>
    <row r="6" spans="1:3" x14ac:dyDescent="0.3">
      <c r="A6" s="36">
        <v>1927972279</v>
      </c>
      <c r="B6" s="34">
        <v>6.95</v>
      </c>
      <c r="C6" s="35">
        <v>7.2966666666666669</v>
      </c>
    </row>
    <row r="7" spans="1:3" x14ac:dyDescent="0.3">
      <c r="A7" s="36">
        <v>2026352035</v>
      </c>
      <c r="B7" s="34">
        <v>8.4363095238095251</v>
      </c>
      <c r="C7" s="35">
        <v>8.9607142857142872</v>
      </c>
    </row>
    <row r="8" spans="1:3" x14ac:dyDescent="0.3">
      <c r="A8" s="36">
        <v>2320127002</v>
      </c>
      <c r="B8" s="34">
        <v>1.0166666666666666</v>
      </c>
      <c r="C8" s="35">
        <v>1.1499999999999999</v>
      </c>
    </row>
    <row r="9" spans="1:3" x14ac:dyDescent="0.3">
      <c r="A9" s="36">
        <v>2347167796</v>
      </c>
      <c r="B9" s="34">
        <v>7.4466666666666663</v>
      </c>
      <c r="C9" s="35">
        <v>8.18888888888889</v>
      </c>
    </row>
    <row r="10" spans="1:3" x14ac:dyDescent="0.3">
      <c r="A10" s="36">
        <v>3977333714</v>
      </c>
      <c r="B10" s="34">
        <v>4.8940476190476181</v>
      </c>
      <c r="C10" s="35">
        <v>7.6857142857142859</v>
      </c>
    </row>
    <row r="11" spans="1:3" x14ac:dyDescent="0.3">
      <c r="A11" s="36">
        <v>4020332650</v>
      </c>
      <c r="B11" s="34">
        <v>5.822916666666667</v>
      </c>
      <c r="C11" s="35">
        <v>6.3291666666666666</v>
      </c>
    </row>
    <row r="12" spans="1:3" x14ac:dyDescent="0.3">
      <c r="A12" s="36">
        <v>4319703577</v>
      </c>
      <c r="B12" s="34">
        <v>7.9442307692307699</v>
      </c>
      <c r="C12" s="35">
        <v>8.3660256410256419</v>
      </c>
    </row>
    <row r="13" spans="1:3" x14ac:dyDescent="0.3">
      <c r="A13" s="36">
        <v>4388161847</v>
      </c>
      <c r="B13" s="34">
        <v>6.71875</v>
      </c>
      <c r="C13" s="35">
        <v>7.1034722222222237</v>
      </c>
    </row>
    <row r="14" spans="1:3" x14ac:dyDescent="0.3">
      <c r="A14" s="36">
        <v>4445114986</v>
      </c>
      <c r="B14" s="34">
        <v>6.4196428571428568</v>
      </c>
      <c r="C14" s="35">
        <v>6.9470238095238104</v>
      </c>
    </row>
    <row r="15" spans="1:3" x14ac:dyDescent="0.3">
      <c r="A15" s="36">
        <v>4558609924</v>
      </c>
      <c r="B15" s="34">
        <v>2.1266666666666665</v>
      </c>
      <c r="C15" s="35">
        <v>2.3333333333333335</v>
      </c>
    </row>
    <row r="16" spans="1:3" x14ac:dyDescent="0.3">
      <c r="A16" s="36">
        <v>4702921684</v>
      </c>
      <c r="B16" s="34">
        <v>7.0190476190476181</v>
      </c>
      <c r="C16" s="35">
        <v>7.3660714285714288</v>
      </c>
    </row>
    <row r="17" spans="1:3" x14ac:dyDescent="0.3">
      <c r="A17" s="36">
        <v>5553957443</v>
      </c>
      <c r="B17" s="34">
        <v>7.7247311827956988</v>
      </c>
      <c r="C17" s="35">
        <v>8.4311827956989251</v>
      </c>
    </row>
    <row r="18" spans="1:3" x14ac:dyDescent="0.3">
      <c r="A18" s="36">
        <v>5577150313</v>
      </c>
      <c r="B18" s="34">
        <v>7.2000000000000011</v>
      </c>
      <c r="C18" s="35">
        <v>7.6769230769230781</v>
      </c>
    </row>
    <row r="19" spans="1:3" x14ac:dyDescent="0.3">
      <c r="A19" s="36">
        <v>6117666160</v>
      </c>
      <c r="B19" s="34">
        <v>7.9796296296296294</v>
      </c>
      <c r="C19" s="35">
        <v>8.5027777777777764</v>
      </c>
    </row>
    <row r="20" spans="1:3" x14ac:dyDescent="0.3">
      <c r="A20" s="36">
        <v>6775888955</v>
      </c>
      <c r="B20" s="34">
        <v>5.8277777777777784</v>
      </c>
      <c r="C20" s="35">
        <v>6.1499999999999995</v>
      </c>
    </row>
    <row r="21" spans="1:3" x14ac:dyDescent="0.3">
      <c r="A21" s="36">
        <v>6962181067</v>
      </c>
      <c r="B21" s="34">
        <v>7.4666666666666668</v>
      </c>
      <c r="C21" s="35">
        <v>7.7688172043010741</v>
      </c>
    </row>
    <row r="22" spans="1:3" x14ac:dyDescent="0.3">
      <c r="A22" s="36">
        <v>7007744171</v>
      </c>
      <c r="B22" s="34">
        <v>1.1416666666666666</v>
      </c>
      <c r="C22" s="35">
        <v>1.1916666666666667</v>
      </c>
    </row>
    <row r="23" spans="1:3" x14ac:dyDescent="0.3">
      <c r="A23" s="36">
        <v>7086361926</v>
      </c>
      <c r="B23" s="34">
        <v>7.5520833333333357</v>
      </c>
      <c r="C23" s="35">
        <v>7.773611111111113</v>
      </c>
    </row>
    <row r="24" spans="1:3" x14ac:dyDescent="0.3">
      <c r="A24" s="36">
        <v>8053475328</v>
      </c>
      <c r="B24" s="34">
        <v>4.95</v>
      </c>
      <c r="C24" s="35">
        <v>5.0277777777777777</v>
      </c>
    </row>
    <row r="25" spans="1:3" x14ac:dyDescent="0.3">
      <c r="A25" s="36">
        <v>8378563200</v>
      </c>
      <c r="B25" s="34">
        <v>7.3890624999999996</v>
      </c>
      <c r="C25" s="35">
        <v>8.0552083333333329</v>
      </c>
    </row>
    <row r="26" spans="1:3" x14ac:dyDescent="0.3">
      <c r="A26" s="36">
        <v>8792009665</v>
      </c>
      <c r="B26" s="34">
        <v>7.2611111111111111</v>
      </c>
      <c r="C26" s="35">
        <v>7.5633333333333326</v>
      </c>
    </row>
    <row r="27" spans="1:3" ht="15" thickBot="1" x14ac:dyDescent="0.35">
      <c r="A27" s="37" t="s">
        <v>41</v>
      </c>
      <c r="B27" s="38">
        <v>6.9911218724778053</v>
      </c>
      <c r="C27" s="39">
        <v>7.6439870863599646</v>
      </c>
    </row>
  </sheetData>
  <mergeCells count="1">
    <mergeCell ref="A1:C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AC7C-8ABC-418D-917C-2BC45C95FA83}">
  <dimension ref="A1:C28"/>
  <sheetViews>
    <sheetView workbookViewId="0">
      <selection activeCell="A15" sqref="A15"/>
    </sheetView>
  </sheetViews>
  <sheetFormatPr defaultRowHeight="14.4" x14ac:dyDescent="0.3"/>
  <cols>
    <col min="1" max="1" width="11" bestFit="1" customWidth="1"/>
    <col min="2" max="2" width="25.6640625" bestFit="1" customWidth="1"/>
    <col min="3" max="3" width="29.77734375" bestFit="1" customWidth="1"/>
  </cols>
  <sheetData>
    <row r="1" spans="1:3" ht="18.600000000000001" thickBot="1" x14ac:dyDescent="0.35">
      <c r="A1" s="80" t="s">
        <v>51</v>
      </c>
      <c r="B1" s="81"/>
      <c r="C1" s="82"/>
    </row>
    <row r="2" spans="1:3" ht="15" thickBot="1" x14ac:dyDescent="0.35">
      <c r="A2" s="41" t="s">
        <v>0</v>
      </c>
      <c r="B2" s="42" t="s">
        <v>38</v>
      </c>
      <c r="C2" s="43" t="s">
        <v>39</v>
      </c>
    </row>
    <row r="3" spans="1:3" x14ac:dyDescent="0.3">
      <c r="A3" s="44" cm="1">
        <f t="array" ref="A3:C5">_xlfn._xlws.FILTER(sleepDay_merged!I2:K25,(sleepDay_merged!J2:J25&lt;7)*(sleepDay_merged!K2:K25&gt;7))</f>
        <v>1927972279</v>
      </c>
      <c r="B3" s="45">
        <v>6.95</v>
      </c>
      <c r="C3" s="46">
        <v>7.2966666666666669</v>
      </c>
    </row>
    <row r="4" spans="1:3" x14ac:dyDescent="0.3">
      <c r="A4" s="47">
        <v>3977333714</v>
      </c>
      <c r="B4" s="48">
        <v>4.8940476190476181</v>
      </c>
      <c r="C4" s="49">
        <v>7.6857142857142859</v>
      </c>
    </row>
    <row r="5" spans="1:3" ht="15" thickBot="1" x14ac:dyDescent="0.35">
      <c r="A5" s="50">
        <v>4388161847</v>
      </c>
      <c r="B5" s="51">
        <v>6.71875</v>
      </c>
      <c r="C5" s="52">
        <v>7.1034722222222237</v>
      </c>
    </row>
    <row r="6" spans="1:3" x14ac:dyDescent="0.3">
      <c r="A6" s="1"/>
      <c r="B6" s="1"/>
      <c r="C6" s="1"/>
    </row>
    <row r="7" spans="1:3" ht="18.600000000000001" thickBot="1" x14ac:dyDescent="0.35">
      <c r="A7" s="80" t="s">
        <v>52</v>
      </c>
      <c r="B7" s="81"/>
      <c r="C7" s="82"/>
    </row>
    <row r="8" spans="1:3" ht="15" thickBot="1" x14ac:dyDescent="0.35">
      <c r="A8" s="41" t="s">
        <v>0</v>
      </c>
      <c r="B8" s="42" t="s">
        <v>38</v>
      </c>
      <c r="C8" s="43" t="s">
        <v>39</v>
      </c>
    </row>
    <row r="9" spans="1:3" x14ac:dyDescent="0.3">
      <c r="A9" s="53" cm="1">
        <f t="array" ref="A9:C10">_xlfn._xlws.FILTER(sleepDay_merged!I2:K25,(sleepDay_merged!J2:J25&gt;8)*(sleepDay_merged!K2:K25&gt;7))</f>
        <v>1844505072</v>
      </c>
      <c r="B9" s="54">
        <v>10.866666666666667</v>
      </c>
      <c r="C9" s="55">
        <v>16.016666666666666</v>
      </c>
    </row>
    <row r="10" spans="1:3" ht="15" thickBot="1" x14ac:dyDescent="0.35">
      <c r="A10" s="56">
        <v>2026352035</v>
      </c>
      <c r="B10" s="57">
        <v>8.4363095238095251</v>
      </c>
      <c r="C10" s="58">
        <v>8.9607142857142872</v>
      </c>
    </row>
    <row r="11" spans="1:3" x14ac:dyDescent="0.3">
      <c r="A11" s="1"/>
      <c r="B11" s="1"/>
      <c r="C11" s="1"/>
    </row>
    <row r="12" spans="1:3" ht="18.600000000000001" thickBot="1" x14ac:dyDescent="0.35">
      <c r="A12" s="80" t="s">
        <v>53</v>
      </c>
      <c r="B12" s="81"/>
      <c r="C12" s="82"/>
    </row>
    <row r="13" spans="1:3" ht="15" thickBot="1" x14ac:dyDescent="0.35">
      <c r="A13" s="41" t="s">
        <v>0</v>
      </c>
      <c r="B13" s="42" t="s">
        <v>38</v>
      </c>
      <c r="C13" s="43" t="s">
        <v>39</v>
      </c>
    </row>
    <row r="14" spans="1:3" x14ac:dyDescent="0.3">
      <c r="A14" s="59" cm="1">
        <f t="array" ref="A14:C22">_xlfn._xlws.FILTER(sleepDay_merged!I2:K25,(sleepDay_merged!J2:J25&lt;7)*(sleepDay_merged!K2:K25&lt;7))</f>
        <v>1503960366</v>
      </c>
      <c r="B14" s="60">
        <v>6.0046666666666644</v>
      </c>
      <c r="C14" s="61">
        <v>6.3866666666666667</v>
      </c>
    </row>
    <row r="15" spans="1:3" x14ac:dyDescent="0.3">
      <c r="A15" s="62">
        <v>1644430081</v>
      </c>
      <c r="B15" s="63">
        <v>4.9000000000000004</v>
      </c>
      <c r="C15" s="64">
        <v>5.7666666666666666</v>
      </c>
    </row>
    <row r="16" spans="1:3" x14ac:dyDescent="0.3">
      <c r="A16" s="62">
        <v>2320127002</v>
      </c>
      <c r="B16" s="63">
        <v>1.0166666666666666</v>
      </c>
      <c r="C16" s="64">
        <v>1.1499999999999999</v>
      </c>
    </row>
    <row r="17" spans="1:3" x14ac:dyDescent="0.3">
      <c r="A17" s="65">
        <v>4020332650</v>
      </c>
      <c r="B17" s="66">
        <v>5.822916666666667</v>
      </c>
      <c r="C17" s="67">
        <v>6.3291666666666666</v>
      </c>
    </row>
    <row r="18" spans="1:3" x14ac:dyDescent="0.3">
      <c r="A18" s="65">
        <v>4445114986</v>
      </c>
      <c r="B18" s="66">
        <v>6.4196428571428568</v>
      </c>
      <c r="C18" s="67">
        <v>6.9470238095238104</v>
      </c>
    </row>
    <row r="19" spans="1:3" x14ac:dyDescent="0.3">
      <c r="A19" s="65">
        <v>4558609924</v>
      </c>
      <c r="B19" s="66">
        <v>2.1266666666666665</v>
      </c>
      <c r="C19" s="67">
        <v>2.3333333333333335</v>
      </c>
    </row>
    <row r="20" spans="1:3" x14ac:dyDescent="0.3">
      <c r="A20" s="65">
        <v>6775888955</v>
      </c>
      <c r="B20" s="66">
        <v>5.8277777777777784</v>
      </c>
      <c r="C20" s="67">
        <v>6.1499999999999995</v>
      </c>
    </row>
    <row r="21" spans="1:3" x14ac:dyDescent="0.3">
      <c r="A21" s="65">
        <v>7007744171</v>
      </c>
      <c r="B21" s="66">
        <v>1.1416666666666666</v>
      </c>
      <c r="C21" s="67">
        <v>1.1916666666666667</v>
      </c>
    </row>
    <row r="22" spans="1:3" ht="15" thickBot="1" x14ac:dyDescent="0.35">
      <c r="A22" s="68">
        <v>8053475328</v>
      </c>
      <c r="B22" s="69">
        <v>4.95</v>
      </c>
      <c r="C22" s="70">
        <v>5.0277777777777777</v>
      </c>
    </row>
    <row r="24" spans="1:3" ht="15" thickBot="1" x14ac:dyDescent="0.35"/>
    <row r="25" spans="1:3" ht="33.6" customHeight="1" x14ac:dyDescent="0.3">
      <c r="A25" s="83" t="s">
        <v>54</v>
      </c>
      <c r="B25" s="84"/>
      <c r="C25" s="71">
        <f>COUNT(A3:A5)</f>
        <v>3</v>
      </c>
    </row>
    <row r="26" spans="1:3" ht="28.8" customHeight="1" x14ac:dyDescent="0.3">
      <c r="A26" s="85" t="s">
        <v>55</v>
      </c>
      <c r="B26" s="86"/>
      <c r="C26" s="72">
        <f>COUNT(A9:A10)</f>
        <v>2</v>
      </c>
    </row>
    <row r="27" spans="1:3" ht="28.8" customHeight="1" x14ac:dyDescent="0.3">
      <c r="A27" s="87" t="s">
        <v>56</v>
      </c>
      <c r="B27" s="88"/>
      <c r="C27" s="72">
        <f>COUNT(A14:A22)</f>
        <v>9</v>
      </c>
    </row>
    <row r="28" spans="1:3" ht="36.6" customHeight="1" thickBot="1" x14ac:dyDescent="0.35">
      <c r="A28" s="78" t="s">
        <v>57</v>
      </c>
      <c r="B28" s="79"/>
      <c r="C28" s="40">
        <f>SUM(C26:C27)</f>
        <v>11</v>
      </c>
    </row>
  </sheetData>
  <mergeCells count="7">
    <mergeCell ref="A28:B28"/>
    <mergeCell ref="A1:C1"/>
    <mergeCell ref="A7:C7"/>
    <mergeCell ref="A12:C12"/>
    <mergeCell ref="A25:B25"/>
    <mergeCell ref="A26:B26"/>
    <mergeCell ref="A27:B27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9332-D303-4089-9F53-EBF04CAAC9C5}">
  <dimension ref="A1:H29"/>
  <sheetViews>
    <sheetView workbookViewId="0">
      <selection activeCell="F35" sqref="F35"/>
    </sheetView>
  </sheetViews>
  <sheetFormatPr defaultRowHeight="14.4" x14ac:dyDescent="0.3"/>
  <cols>
    <col min="1" max="1" width="11" style="1" bestFit="1" customWidth="1"/>
    <col min="2" max="2" width="25.6640625" style="1" bestFit="1" customWidth="1"/>
    <col min="3" max="3" width="29.77734375" style="1" bestFit="1" customWidth="1"/>
    <col min="4" max="4" width="5.109375" style="1" customWidth="1"/>
    <col min="5" max="7" width="8.88671875" style="1"/>
    <col min="8" max="8" width="24.21875" style="1" customWidth="1"/>
    <col min="9" max="16384" width="8.88671875" style="1"/>
  </cols>
  <sheetData>
    <row r="1" spans="1:8" ht="18.600000000000001" thickBot="1" x14ac:dyDescent="0.35">
      <c r="A1" s="89" t="s">
        <v>50</v>
      </c>
      <c r="B1" s="90"/>
      <c r="C1" s="91"/>
      <c r="F1" s="92" t="s">
        <v>48</v>
      </c>
      <c r="G1" s="93"/>
      <c r="H1" s="94"/>
    </row>
    <row r="2" spans="1:8" ht="18.600000000000001" thickBot="1" x14ac:dyDescent="0.35">
      <c r="A2" s="80" t="s">
        <v>51</v>
      </c>
      <c r="B2" s="81"/>
      <c r="C2" s="82"/>
    </row>
    <row r="3" spans="1:8" ht="15" thickBot="1" x14ac:dyDescent="0.35">
      <c r="A3" s="41" t="s">
        <v>0</v>
      </c>
      <c r="B3" s="42" t="s">
        <v>38</v>
      </c>
      <c r="C3" s="43" t="s">
        <v>39</v>
      </c>
    </row>
    <row r="4" spans="1:8" x14ac:dyDescent="0.3">
      <c r="A4" s="44" cm="1">
        <f t="array" ref="A4:C6">_xlfn._xlws.FILTER(sleepDay_merged!I3:K26,(sleepDay_merged!J3:J26&lt;7)*(sleepDay_merged!K3:K26&gt;7))</f>
        <v>1927972279</v>
      </c>
      <c r="B4" s="45">
        <v>6.95</v>
      </c>
      <c r="C4" s="46">
        <v>7.2966666666666669</v>
      </c>
    </row>
    <row r="5" spans="1:8" x14ac:dyDescent="0.3">
      <c r="A5" s="47">
        <v>3977333714</v>
      </c>
      <c r="B5" s="48">
        <v>4.8940476190476181</v>
      </c>
      <c r="C5" s="49">
        <v>7.6857142857142859</v>
      </c>
    </row>
    <row r="6" spans="1:8" ht="15" thickBot="1" x14ac:dyDescent="0.35">
      <c r="A6" s="50">
        <v>4388161847</v>
      </c>
      <c r="B6" s="51">
        <v>6.71875</v>
      </c>
      <c r="C6" s="52">
        <v>7.1034722222222237</v>
      </c>
    </row>
    <row r="8" spans="1:8" ht="18.600000000000001" thickBot="1" x14ac:dyDescent="0.35">
      <c r="A8" s="80" t="s">
        <v>52</v>
      </c>
      <c r="B8" s="81"/>
      <c r="C8" s="82"/>
    </row>
    <row r="9" spans="1:8" ht="15" thickBot="1" x14ac:dyDescent="0.35">
      <c r="A9" s="41" t="s">
        <v>0</v>
      </c>
      <c r="B9" s="42" t="s">
        <v>38</v>
      </c>
      <c r="C9" s="43" t="s">
        <v>39</v>
      </c>
    </row>
    <row r="10" spans="1:8" x14ac:dyDescent="0.3">
      <c r="A10" s="53" cm="1">
        <f t="array" ref="A10:C11">_xlfn._xlws.FILTER(sleepDay_merged!I4:K27,(sleepDay_merged!J4:J27&gt;8)*(sleepDay_merged!K4:K27&gt;7))</f>
        <v>1844505072</v>
      </c>
      <c r="B10" s="54">
        <v>10.866666666666667</v>
      </c>
      <c r="C10" s="55">
        <v>16.016666666666666</v>
      </c>
    </row>
    <row r="11" spans="1:8" ht="15" thickBot="1" x14ac:dyDescent="0.35">
      <c r="A11" s="56">
        <v>2026352035</v>
      </c>
      <c r="B11" s="57">
        <v>8.4363095238095251</v>
      </c>
      <c r="C11" s="58">
        <v>8.9607142857142872</v>
      </c>
    </row>
    <row r="12" spans="1:8" ht="15" thickBot="1" x14ac:dyDescent="0.35"/>
    <row r="13" spans="1:8" ht="18.600000000000001" thickBot="1" x14ac:dyDescent="0.35">
      <c r="A13" s="95" t="s">
        <v>53</v>
      </c>
      <c r="B13" s="96"/>
      <c r="C13" s="97"/>
    </row>
    <row r="14" spans="1:8" ht="15.6" customHeight="1" thickBot="1" x14ac:dyDescent="0.35">
      <c r="A14" s="41" t="s">
        <v>0</v>
      </c>
      <c r="B14" s="42" t="s">
        <v>38</v>
      </c>
      <c r="C14" s="43" t="s">
        <v>39</v>
      </c>
    </row>
    <row r="15" spans="1:8" ht="15.6" customHeight="1" x14ac:dyDescent="0.3">
      <c r="A15" s="59">
        <v>1503960366</v>
      </c>
      <c r="B15" s="60">
        <v>6.0046666666666644</v>
      </c>
      <c r="C15" s="61">
        <v>6.3866666666666667</v>
      </c>
    </row>
    <row r="16" spans="1:8" ht="16.2" customHeight="1" x14ac:dyDescent="0.3">
      <c r="A16" s="62">
        <v>1644430081</v>
      </c>
      <c r="B16" s="63">
        <v>4.9000000000000004</v>
      </c>
      <c r="C16" s="64">
        <v>5.7666666666666666</v>
      </c>
    </row>
    <row r="17" spans="1:8" x14ac:dyDescent="0.3">
      <c r="A17" s="62">
        <v>2320127002</v>
      </c>
      <c r="B17" s="63">
        <v>1.0166666666666666</v>
      </c>
      <c r="C17" s="64">
        <v>1.1499999999999999</v>
      </c>
    </row>
    <row r="18" spans="1:8" x14ac:dyDescent="0.3">
      <c r="A18" s="65">
        <v>4020332650</v>
      </c>
      <c r="B18" s="66">
        <v>5.822916666666667</v>
      </c>
      <c r="C18" s="67">
        <v>6.3291666666666666</v>
      </c>
    </row>
    <row r="19" spans="1:8" x14ac:dyDescent="0.3">
      <c r="A19" s="65">
        <v>4445114986</v>
      </c>
      <c r="B19" s="66">
        <v>6.4196428571428568</v>
      </c>
      <c r="C19" s="67">
        <v>6.9470238095238104</v>
      </c>
    </row>
    <row r="20" spans="1:8" ht="18" x14ac:dyDescent="0.3">
      <c r="A20" s="65">
        <v>4558609924</v>
      </c>
      <c r="B20" s="66">
        <v>2.1266666666666665</v>
      </c>
      <c r="C20" s="67">
        <v>2.3333333333333335</v>
      </c>
      <c r="F20" s="92" t="s">
        <v>49</v>
      </c>
      <c r="G20" s="93"/>
      <c r="H20" s="94"/>
    </row>
    <row r="21" spans="1:8" x14ac:dyDescent="0.3">
      <c r="A21" s="65">
        <v>6775888955</v>
      </c>
      <c r="B21" s="66">
        <v>5.8277777777777784</v>
      </c>
      <c r="C21" s="67">
        <v>6.1499999999999995</v>
      </c>
    </row>
    <row r="22" spans="1:8" x14ac:dyDescent="0.3">
      <c r="A22" s="65">
        <v>7007744171</v>
      </c>
      <c r="B22" s="66">
        <v>1.1416666666666666</v>
      </c>
      <c r="C22" s="67">
        <v>1.1916666666666667</v>
      </c>
    </row>
    <row r="23" spans="1:8" ht="15" thickBot="1" x14ac:dyDescent="0.35">
      <c r="A23" s="68">
        <v>8053475328</v>
      </c>
      <c r="B23" s="69">
        <v>4.95</v>
      </c>
      <c r="C23" s="70">
        <v>5.0277777777777777</v>
      </c>
    </row>
    <row r="25" spans="1:8" ht="15" thickBot="1" x14ac:dyDescent="0.35"/>
    <row r="26" spans="1:8" ht="32.4" customHeight="1" x14ac:dyDescent="0.3">
      <c r="A26" s="83" t="s">
        <v>54</v>
      </c>
      <c r="B26" s="84"/>
      <c r="C26" s="71">
        <f>COUNT(A4:A6)</f>
        <v>3</v>
      </c>
    </row>
    <row r="27" spans="1:8" ht="32.4" customHeight="1" x14ac:dyDescent="0.3">
      <c r="A27" s="85" t="s">
        <v>55</v>
      </c>
      <c r="B27" s="86"/>
      <c r="C27" s="72">
        <f>COUNT(A10:A11)</f>
        <v>2</v>
      </c>
    </row>
    <row r="28" spans="1:8" ht="31.2" customHeight="1" x14ac:dyDescent="0.3">
      <c r="A28" s="87" t="s">
        <v>56</v>
      </c>
      <c r="B28" s="88"/>
      <c r="C28" s="72">
        <f>COUNT(A15:A23)</f>
        <v>9</v>
      </c>
    </row>
    <row r="29" spans="1:8" ht="32.4" customHeight="1" thickBot="1" x14ac:dyDescent="0.35">
      <c r="A29" s="78" t="s">
        <v>57</v>
      </c>
      <c r="B29" s="79"/>
      <c r="C29" s="40">
        <f>SUM(C27:C28)</f>
        <v>11</v>
      </c>
    </row>
  </sheetData>
  <mergeCells count="10">
    <mergeCell ref="F1:H1"/>
    <mergeCell ref="F20:H20"/>
    <mergeCell ref="A2:C2"/>
    <mergeCell ref="A8:C8"/>
    <mergeCell ref="A13:C13"/>
    <mergeCell ref="A26:B26"/>
    <mergeCell ref="A27:B27"/>
    <mergeCell ref="A28:B28"/>
    <mergeCell ref="A29:B29"/>
    <mergeCell ref="A1:C1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2562-44ED-4894-AEEA-33EC39A03D03}">
  <dimension ref="A1:C12"/>
  <sheetViews>
    <sheetView tabSelected="1" workbookViewId="0">
      <selection activeCell="B3" sqref="B3"/>
    </sheetView>
  </sheetViews>
  <sheetFormatPr defaultColWidth="10.5546875" defaultRowHeight="14.4" x14ac:dyDescent="0.3"/>
  <cols>
    <col min="1" max="1" width="9.5546875" bestFit="1" customWidth="1"/>
    <col min="2" max="2" width="124.21875" customWidth="1"/>
    <col min="3" max="3" width="109.21875" bestFit="1" customWidth="1"/>
  </cols>
  <sheetData>
    <row r="1" spans="1:3" ht="34.799999999999997" x14ac:dyDescent="0.3">
      <c r="A1" s="21" t="s">
        <v>42</v>
      </c>
      <c r="B1" s="22" t="s">
        <v>43</v>
      </c>
      <c r="C1" s="23" t="s">
        <v>44</v>
      </c>
    </row>
    <row r="2" spans="1:3" ht="17.399999999999999" x14ac:dyDescent="0.3">
      <c r="A2" s="24">
        <v>1</v>
      </c>
      <c r="B2" s="25" t="s">
        <v>58</v>
      </c>
      <c r="C2" s="26" t="s">
        <v>45</v>
      </c>
    </row>
    <row r="3" spans="1:3" ht="17.399999999999999" x14ac:dyDescent="0.3">
      <c r="A3" s="27">
        <v>2</v>
      </c>
      <c r="B3" s="28" t="s">
        <v>77</v>
      </c>
      <c r="C3" s="29" t="s">
        <v>46</v>
      </c>
    </row>
    <row r="4" spans="1:3" ht="34.799999999999997" x14ac:dyDescent="0.3">
      <c r="A4" s="24">
        <v>3</v>
      </c>
      <c r="B4" s="25" t="s">
        <v>73</v>
      </c>
      <c r="C4" s="73" t="s">
        <v>60</v>
      </c>
    </row>
    <row r="5" spans="1:3" ht="17.399999999999999" x14ac:dyDescent="0.3">
      <c r="A5" s="27">
        <v>4</v>
      </c>
      <c r="B5" s="28" t="s">
        <v>59</v>
      </c>
      <c r="C5" s="74" t="s">
        <v>61</v>
      </c>
    </row>
    <row r="6" spans="1:3" ht="17.399999999999999" x14ac:dyDescent="0.3">
      <c r="A6" s="24">
        <v>5</v>
      </c>
      <c r="B6" s="25" t="s">
        <v>65</v>
      </c>
      <c r="C6" s="26" t="s">
        <v>62</v>
      </c>
    </row>
    <row r="7" spans="1:3" ht="17.399999999999999" x14ac:dyDescent="0.3">
      <c r="A7" s="27">
        <v>6</v>
      </c>
      <c r="B7" s="28" t="s">
        <v>66</v>
      </c>
      <c r="C7" s="29" t="s">
        <v>63</v>
      </c>
    </row>
    <row r="8" spans="1:3" ht="17.399999999999999" x14ac:dyDescent="0.3">
      <c r="A8" s="24">
        <v>7</v>
      </c>
      <c r="B8" s="25" t="s">
        <v>67</v>
      </c>
      <c r="C8" s="26" t="s">
        <v>64</v>
      </c>
    </row>
    <row r="9" spans="1:3" ht="17.399999999999999" x14ac:dyDescent="0.3">
      <c r="A9" s="27">
        <v>8</v>
      </c>
      <c r="B9" s="28" t="s">
        <v>68</v>
      </c>
      <c r="C9" s="29" t="s">
        <v>69</v>
      </c>
    </row>
    <row r="10" spans="1:3" ht="17.399999999999999" x14ac:dyDescent="0.3">
      <c r="A10" s="24">
        <v>9</v>
      </c>
      <c r="B10" s="25" t="s">
        <v>70</v>
      </c>
      <c r="C10" s="26" t="s">
        <v>71</v>
      </c>
    </row>
    <row r="11" spans="1:3" ht="17.399999999999999" x14ac:dyDescent="0.3">
      <c r="A11" s="27">
        <v>10</v>
      </c>
      <c r="B11" s="28" t="s">
        <v>74</v>
      </c>
      <c r="C11" s="29" t="s">
        <v>76</v>
      </c>
    </row>
    <row r="12" spans="1:3" ht="17.399999999999999" x14ac:dyDescent="0.3">
      <c r="A12" s="27">
        <v>11</v>
      </c>
      <c r="B12" s="28" t="s">
        <v>72</v>
      </c>
      <c r="C12" s="29" t="s">
        <v>75</v>
      </c>
    </row>
  </sheetData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DE8E0-7168-47A0-B8D1-0A1DA5ABE8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sleepDay_merged</vt:lpstr>
      <vt:lpstr>Pivot Table</vt:lpstr>
      <vt:lpstr>Analysis of sleepDay</vt:lpstr>
      <vt:lpstr>Solution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 KUMAR</cp:lastModifiedBy>
  <dcterms:created xsi:type="dcterms:W3CDTF">2015-06-05T18:17:20Z</dcterms:created>
  <dcterms:modified xsi:type="dcterms:W3CDTF">2024-02-23T05:08:21Z</dcterms:modified>
</cp:coreProperties>
</file>