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<sst xmlns="http://schemas.openxmlformats.org/spreadsheetml/2006/main" count="758" uniqueCount="355">
  <si>
    <t>Color</t>
  </si>
  <si>
    <t>Size</t>
  </si>
  <si>
    <t>Act</t>
  </si>
  <si>
    <t>Age</t>
  </si>
  <si>
    <t>Inflated</t>
  </si>
  <si>
    <t>Node1</t>
  </si>
  <si>
    <t>YELLOW</t>
  </si>
  <si>
    <t>SMALL</t>
  </si>
  <si>
    <t>STRETCH</t>
  </si>
  <si>
    <t>Young</t>
  </si>
  <si>
    <t>T</t>
  </si>
  <si>
    <t>P(Color^YELLOW)</t>
  </si>
  <si>
    <t>P(Color^PURPLE)</t>
  </si>
  <si>
    <t>P(Color^Blue)</t>
  </si>
  <si>
    <t>Old</t>
  </si>
  <si>
    <t>P(YELLOW^T)</t>
  </si>
  <si>
    <t>P(YELLOW^F)</t>
  </si>
  <si>
    <t>P(PURPLE^T)</t>
  </si>
  <si>
    <t>P(PURPLE^F)</t>
  </si>
  <si>
    <t>P(Blue^T)</t>
  </si>
  <si>
    <t>P(Blue^F)</t>
  </si>
  <si>
    <t>DIP</t>
  </si>
  <si>
    <t>Kid</t>
  </si>
  <si>
    <t>F</t>
  </si>
  <si>
    <t>GiniIndex(YELLOW)</t>
  </si>
  <si>
    <t>GiniIndex(PURPLE)</t>
  </si>
  <si>
    <t>GiniIndex(Blue)</t>
  </si>
  <si>
    <t>GiniIndex(Color)</t>
  </si>
  <si>
    <t>LARGE</t>
  </si>
  <si>
    <t>P(Size^SMALL)</t>
  </si>
  <si>
    <t>P(Size^LARGE)</t>
  </si>
  <si>
    <t>P(SMALL^T)</t>
  </si>
  <si>
    <t>P(SMALL^F)</t>
  </si>
  <si>
    <t>P(LARGE^T)</t>
  </si>
  <si>
    <t>P(LARGE^F)</t>
  </si>
  <si>
    <t>GiniIndex(SMALL)</t>
  </si>
  <si>
    <t>GiniIndex(LARGE)</t>
  </si>
  <si>
    <t>PURPLE</t>
  </si>
  <si>
    <t>GiniIndex(Size)</t>
  </si>
  <si>
    <t>P(Act^STRETCH)</t>
  </si>
  <si>
    <t>P(Act^DIP)</t>
  </si>
  <si>
    <t>P(STRETCH^T)</t>
  </si>
  <si>
    <t>P(STRETCH^F)</t>
  </si>
  <si>
    <t>P(DIP^T)</t>
  </si>
  <si>
    <t>P(DIP^F)</t>
  </si>
  <si>
    <t>Blue</t>
  </si>
  <si>
    <t>GiniIndex(STRETCH)</t>
  </si>
  <si>
    <t>GiniIndex(DIP)</t>
  </si>
  <si>
    <t>GiniIndex(Act)</t>
  </si>
  <si>
    <t>P(Age^Kid)</t>
  </si>
  <si>
    <t>P(Age^Young)</t>
  </si>
  <si>
    <t>P(Age^Old)</t>
  </si>
  <si>
    <t>P(Kid^T)</t>
  </si>
  <si>
    <t>P(Kid^F)</t>
  </si>
  <si>
    <t>P(Young^T)</t>
  </si>
  <si>
    <t>P(Young^F)</t>
  </si>
  <si>
    <t>P(Old^T)</t>
  </si>
  <si>
    <t>P(Old^F)</t>
  </si>
  <si>
    <t>GiniIndex(Kid)</t>
  </si>
  <si>
    <t>GiniIndex(Young)</t>
  </si>
  <si>
    <t>GiniIndex(Old)</t>
  </si>
  <si>
    <t>GiniIndex(Age)</t>
  </si>
  <si>
    <t>Node 2</t>
  </si>
  <si>
    <t>P(YELLOW,Size^SMALL)</t>
  </si>
  <si>
    <t>P(YELLOW,Size^LARGE)</t>
  </si>
  <si>
    <t>P(YELLOW,SMALL^T)</t>
  </si>
  <si>
    <t>P(YELLOW,SMALL^F)</t>
  </si>
  <si>
    <t>P(YELLOW,LARGE^T)</t>
  </si>
  <si>
    <t>P(YELLOW,LARGE^F)</t>
  </si>
  <si>
    <t>GiniIndex(YELLOW,SMALL)</t>
  </si>
  <si>
    <t>GiniIndex(YELLOW,LARGE)</t>
  </si>
  <si>
    <t>GiniIndex(YELLOW,Size)</t>
  </si>
  <si>
    <t>P(YELLOW,Act^STRETCH)</t>
  </si>
  <si>
    <t>P(YELLOW,Act^DIP)</t>
  </si>
  <si>
    <t>P(YELLOW,STRETCH^T)</t>
  </si>
  <si>
    <t>P(YELLOW,STRETCH^F)</t>
  </si>
  <si>
    <t>P(YELLOW,DIP^T)</t>
  </si>
  <si>
    <t>P(YELLOW,DIP^F)</t>
  </si>
  <si>
    <t>GiniIndex(YELLOW,STRETCH)</t>
  </si>
  <si>
    <t>GiniIndex(YELLOW,DIP)</t>
  </si>
  <si>
    <t>GiniIndex(YELLOW,Act)</t>
  </si>
  <si>
    <t>P(YELLOW,Age^Kid)</t>
  </si>
  <si>
    <t>P(YELLOW,Age^Young)</t>
  </si>
  <si>
    <t>P(YELLOW,Age^Old)</t>
  </si>
  <si>
    <t>P(YELLOW,Kid^T)</t>
  </si>
  <si>
    <t>P(YELLOW,Kid^F)</t>
  </si>
  <si>
    <t>P(YELLOW,Young^T)</t>
  </si>
  <si>
    <t>P(YELLOW,Young^F)</t>
  </si>
  <si>
    <t>P(YELLOW,Old^T)</t>
  </si>
  <si>
    <t>P(YELLOW,Old^F)</t>
  </si>
  <si>
    <t>GiniIndex(YELLOW,Kid)</t>
  </si>
  <si>
    <t>GiniIndex(YELLOW,Young)</t>
  </si>
  <si>
    <t>GiniIndex(YELLOW,Old)</t>
  </si>
  <si>
    <t>GiniIndex(YELLOW,Age)</t>
  </si>
  <si>
    <t>P(PURPLE,Size^SMALL)</t>
  </si>
  <si>
    <t>P(PURPLE,Size^LARGE)</t>
  </si>
  <si>
    <t>P(PURPLE,SMALL^T)</t>
  </si>
  <si>
    <t>P(PURPLE,SMALL^F)</t>
  </si>
  <si>
    <t>P(PURPLE,LARGE^T)</t>
  </si>
  <si>
    <t>P(PURPLE,LARGE^F)</t>
  </si>
  <si>
    <t>GiniIndex(PURPLE,SMALL)</t>
  </si>
  <si>
    <t>GiniIndex(PURPLE,LARGE)</t>
  </si>
  <si>
    <t>GiniIndex(PURPLE,Size)</t>
  </si>
  <si>
    <t>P(PURPLE,Act^STRETCH)</t>
  </si>
  <si>
    <t>P(PURPLE,Act^DIP)</t>
  </si>
  <si>
    <t>P(PURPLE,STRETCH^T)</t>
  </si>
  <si>
    <t>P(PURPLE,STRETCH^F)</t>
  </si>
  <si>
    <t>P(PURPLE,DIP^T)</t>
  </si>
  <si>
    <t>P(PURPLE,DIP^F)</t>
  </si>
  <si>
    <t>GiniIndex(PURPLE,STRETCH)</t>
  </si>
  <si>
    <t>GiniIndex(PURPLE,DIP)</t>
  </si>
  <si>
    <t>GiniIndex(PURPLE,Act)</t>
  </si>
  <si>
    <t>P(PURPLE,Age^Kid)</t>
  </si>
  <si>
    <t>P(PURPLE,Age^Young)</t>
  </si>
  <si>
    <t>P(PURPLE,Age^Old)</t>
  </si>
  <si>
    <t>P(PURPLE,Kid^T)</t>
  </si>
  <si>
    <t>P(PURPLE,Kid^F)</t>
  </si>
  <si>
    <t>P(PURPLE,Young^T)</t>
  </si>
  <si>
    <t>P(PURPLE,Young^F)</t>
  </si>
  <si>
    <t>P(PURPLE,Old^T)</t>
  </si>
  <si>
    <t>P(PURPLE,Old^F)</t>
  </si>
  <si>
    <t>GiniIndex(PURPLE,Kid)</t>
  </si>
  <si>
    <t>GiniIndex(PURPLE,Young)</t>
  </si>
  <si>
    <t>GiniIndex(PURPLE,Old)</t>
  </si>
  <si>
    <t>GiniIndex(PURPLE,Age)</t>
  </si>
  <si>
    <t>P(Blue,Size^SMALL)</t>
  </si>
  <si>
    <t>P(Blue,Size^LARGE)</t>
  </si>
  <si>
    <t>P(Blue,SMALL^T)</t>
  </si>
  <si>
    <t>P(Blue,SMALL^F)</t>
  </si>
  <si>
    <t>P(Blue,LARGE^T)</t>
  </si>
  <si>
    <t>P(Blue,LARGE^F)</t>
  </si>
  <si>
    <t>GiniIndex(Blue,SMALL)</t>
  </si>
  <si>
    <t>GiniIndex(Blue,LARGE)</t>
  </si>
  <si>
    <t>GiniIndex(Blue,Size)</t>
  </si>
  <si>
    <t>P(Blue,Act^STRETCH)</t>
  </si>
  <si>
    <t>P(Blue,Act^DIP)</t>
  </si>
  <si>
    <t>P(Blue,STRETCH^T)</t>
  </si>
  <si>
    <t>P(Blue,STRETCH^F)</t>
  </si>
  <si>
    <t>P(Blue,DIP^T)</t>
  </si>
  <si>
    <t>P(Blue,DIP^F)</t>
  </si>
  <si>
    <t>GiniIndex(Blue,STRETCH)</t>
  </si>
  <si>
    <t>GiniIndex(Blue,DIP)</t>
  </si>
  <si>
    <t>GiniIndex(Blue,Act)</t>
  </si>
  <si>
    <t>P(Blue,Age^Kid)</t>
  </si>
  <si>
    <t>P(Blue,Age^Young)</t>
  </si>
  <si>
    <t>P(Blue,Age^Old)</t>
  </si>
  <si>
    <t>P(Blue,Kid^T)</t>
  </si>
  <si>
    <t>P(Blue,Kid^F)</t>
  </si>
  <si>
    <t>P(Blue,Young^T)</t>
  </si>
  <si>
    <t>P(Blue,Young^F)</t>
  </si>
  <si>
    <t>P(Blue,Old^T)</t>
  </si>
  <si>
    <t>P(Blue,Old^F)</t>
  </si>
  <si>
    <t>GiniIndex(Blue,Kid)</t>
  </si>
  <si>
    <t>GiniIndex(Blue,Young)</t>
  </si>
  <si>
    <t>GiniIndex(Blue,Old)</t>
  </si>
  <si>
    <t>GiniIndex(Blue,Age)</t>
  </si>
  <si>
    <t>Node 3</t>
  </si>
  <si>
    <t>P(YELLOW, STRETCH,Size^SMALL)</t>
  </si>
  <si>
    <t>P(YELLOW, STRETCH,Size^LARGE)</t>
  </si>
  <si>
    <t>P(YELLOW, STRETCH,SMALL^T)</t>
  </si>
  <si>
    <t>P(YELLOW, STRETCH,SMALL^F)</t>
  </si>
  <si>
    <t>P(YELLOW, STRETCH,LARGE^T)</t>
  </si>
  <si>
    <t>P(YELLOW, STRETCH,LARGE^F)</t>
  </si>
  <si>
    <t>GiniIndex(YELLOW, STRETCH,SMALL)</t>
  </si>
  <si>
    <t>GiniIndex(YELLOW, STRETCH,LARGE)</t>
  </si>
  <si>
    <t>GiniIndex(YELLOW, STRETCH,Size)</t>
  </si>
  <si>
    <t>P(YELLOW, STRETCH,Age^Kid)</t>
  </si>
  <si>
    <t>P(YELLOW, STRETCH,Age^Young)</t>
  </si>
  <si>
    <t>P(YELLOW, STRETCH,Age^Old)</t>
  </si>
  <si>
    <t>P(YELLOW, STRETCH,Kid^T)</t>
  </si>
  <si>
    <t>P(YELLOW, STRETCH,Kid^F)</t>
  </si>
  <si>
    <t>P(YELLOW, STRETCH,Young^T)</t>
  </si>
  <si>
    <t>P(YELLOW, STRETCH,Young^F)</t>
  </si>
  <si>
    <t>P(YELLOW, STRETCH,Old^T)</t>
  </si>
  <si>
    <t>P(YELLOW, STRETCH,Old^F)</t>
  </si>
  <si>
    <t>GiniIndex(YELLOW, STRETCH,Kid)</t>
  </si>
  <si>
    <t>GiniIndex(YELLOW, STRETCH,Young)</t>
  </si>
  <si>
    <t>GiniIndex(YELLOW, STRETCH,Old)</t>
  </si>
  <si>
    <t>GiniIndex(YELLOW, STRETCH,Age)</t>
  </si>
  <si>
    <t>P(YELLOW, DIP,Size^SMALL)</t>
  </si>
  <si>
    <t>P(YELLOW, DIP,Size^LARGE)</t>
  </si>
  <si>
    <t>P(YELLOW, DIP,SMALL^T)</t>
  </si>
  <si>
    <t>P(YELLOW, DIP,SMALL^F)</t>
  </si>
  <si>
    <t>P(YELLOW, DIP,LARGE^T)</t>
  </si>
  <si>
    <t>P(YELLOW, DIP,LARGE^F)</t>
  </si>
  <si>
    <t>GiniIndex(YELLOW, DIP,SMALL)</t>
  </si>
  <si>
    <t>GiniIndex(YELLOW, DIP,LARGE)</t>
  </si>
  <si>
    <t>GiniIndex(YELLOW, DIP,Size)</t>
  </si>
  <si>
    <t>P(YELLOW, DIP,Age^Kid)</t>
  </si>
  <si>
    <t>P(YELLOW, DIP,Age^Young)</t>
  </si>
  <si>
    <t>P(YELLOW, DIP,Age^Old)</t>
  </si>
  <si>
    <t>P(YELLOW, DIP,Kid^T)</t>
  </si>
  <si>
    <t>P(YELLOW, DIP,Kid^F)</t>
  </si>
  <si>
    <t>P(YELLOW, DIP,Young^T)</t>
  </si>
  <si>
    <t>P(YELLOW, DIP,Young^F)</t>
  </si>
  <si>
    <t>P(YELLOW, DIP,Old^T)</t>
  </si>
  <si>
    <t>P(YELLOW, DIP,Old^F)</t>
  </si>
  <si>
    <t>GiniIndex(YELLOW, DIP,Kid)</t>
  </si>
  <si>
    <t>GiniIndex(YELLOW, DIP,Young)</t>
  </si>
  <si>
    <t>GiniIndex(YELLOW, DIP,Old)</t>
  </si>
  <si>
    <t>GiniIndex(YELLOW, DIP,Age)</t>
  </si>
  <si>
    <t>P(PURPLE,Kid,Size^SMALL)</t>
  </si>
  <si>
    <t>P(PURPLE,Kid,Size^LARGE)</t>
  </si>
  <si>
    <t>P(PURPLE,Kid,SMALL^T)</t>
  </si>
  <si>
    <t>P(PURPLE,Kid,SMALL^F)</t>
  </si>
  <si>
    <t>P(PURPLE,Kid,LARGE^T)</t>
  </si>
  <si>
    <t>P(PURPLE,Kid,LARGE^F)</t>
  </si>
  <si>
    <t>GiniIndex(PURPLE,Kid,SMALL)</t>
  </si>
  <si>
    <t>GiniIndex(PURPLE,Kid,LARGE)</t>
  </si>
  <si>
    <t>GiniIndex(PURPLE,Kid,Size)</t>
  </si>
  <si>
    <t>P(PURPLE,Kid,Act^STRETCH)</t>
  </si>
  <si>
    <t>P(PURPLE,Kid,Act^DIP)</t>
  </si>
  <si>
    <t>P(PURPLE,Kid,STRETCH^T)</t>
  </si>
  <si>
    <t>P(PURPLE,Kid,STRETCH^F)</t>
  </si>
  <si>
    <t>P(PURPLE,Kid,DIP^T)</t>
  </si>
  <si>
    <t>P(PURPLE,Kid,DIP^F)</t>
  </si>
  <si>
    <t>GiniIndex(PURPLE,Kid,STRETCH)</t>
  </si>
  <si>
    <t>GiniIndex(PURPLE,Kid,DIP)</t>
  </si>
  <si>
    <t>GiniIndex(PURPLE,Kid,Act)</t>
  </si>
  <si>
    <t>P(PURPLE,Young,Size^SMALL)</t>
  </si>
  <si>
    <t>P(PURPLE,Young,Size^LARGE)</t>
  </si>
  <si>
    <t>P(PURPLE,Young,SMALL^T)</t>
  </si>
  <si>
    <t>P(PURPLE,Young,SMALL^F)</t>
  </si>
  <si>
    <t>P(PURPLE,Young,LARGE^T)</t>
  </si>
  <si>
    <t>P(PURPLE,Young,LARGE^F)</t>
  </si>
  <si>
    <t>GiniIndex(PURPLE,Young,SMALL)</t>
  </si>
  <si>
    <t>GiniIndex(PURPLE,Young,LARGE)</t>
  </si>
  <si>
    <t>GiniIndex(PURPLE,Young,Size)</t>
  </si>
  <si>
    <t>P(PURPLE,Young,Act^STRETCH)</t>
  </si>
  <si>
    <t>P(PURPLE,Young,Act^DIP)</t>
  </si>
  <si>
    <t>P(PURPLE,Young,STRETCH^T)</t>
  </si>
  <si>
    <t>P(PURPLE,Young,STRETCH^F)</t>
  </si>
  <si>
    <t>P(PURPLE,Young,DIP^T)</t>
  </si>
  <si>
    <t>P(PURPLE,Young,DIP^F)</t>
  </si>
  <si>
    <t>GiniIndex(PURPLE,Young,STRETCH)</t>
  </si>
  <si>
    <t>GiniIndex(PURPLE,Young,DIP)</t>
  </si>
  <si>
    <t>GiniIndex(PURPLE,Young,Act)</t>
  </si>
  <si>
    <t>P(PURPLE,Old,Size^SMALL)</t>
  </si>
  <si>
    <t>P(PURPLE,Old,Size^LARGE)</t>
  </si>
  <si>
    <t>P(PURPLE,Old,SMALL^T)</t>
  </si>
  <si>
    <t>P(PURPLE,Old,SMALL^F)</t>
  </si>
  <si>
    <t>P(PURPLE,Old,LARGE^T)</t>
  </si>
  <si>
    <t>P(PURPLE,Old,LARGE^F)</t>
  </si>
  <si>
    <t>GiniIndex(PURPLE,Old,SMALL)</t>
  </si>
  <si>
    <t>GiniIndex(PURPLE,Old,LARGE)</t>
  </si>
  <si>
    <t>GiniIndex(PURPLE,Old,Size)</t>
  </si>
  <si>
    <t>P(PURPLE,Old,Act^STRETCH)</t>
  </si>
  <si>
    <t>P(PURPLE,Old,Act^DIP)</t>
  </si>
  <si>
    <t>P(PURPLE,Old,STRETCH^T)</t>
  </si>
  <si>
    <t>P(PURPLE,Old,STRETCH^F)</t>
  </si>
  <si>
    <t>P(PURPLE,Old,DIP^T)</t>
  </si>
  <si>
    <t>P(PURPLE,Old,DIP^F)</t>
  </si>
  <si>
    <t>GiniIndex(PURPLE,Old,STRETCH)</t>
  </si>
  <si>
    <t>GiniIndex(PURPLE,Old,DIP)</t>
  </si>
  <si>
    <t>GiniIndex(PURPLE,Old,Act)</t>
  </si>
  <si>
    <t>P(Blue,Kid,Size^SMALL)</t>
  </si>
  <si>
    <t>P(Blue,Kid,Size^LARGE)</t>
  </si>
  <si>
    <t>P(Blue,Kid,SMALL^T)</t>
  </si>
  <si>
    <t>P(Blue,Kid,SMALL^F)</t>
  </si>
  <si>
    <t>P(Blue,Kid,LARGE^T)</t>
  </si>
  <si>
    <t>P(Blue,Kid,LARGE^F)</t>
  </si>
  <si>
    <t>GiniIndex(Blue,Kid,SMALL)</t>
  </si>
  <si>
    <t>GiniIndex(Blue,Kid,LARGE)</t>
  </si>
  <si>
    <t>GiniIndex(Blue,Kid,Size)</t>
  </si>
  <si>
    <t>P(Blue,Kid,Act^STRETCH)</t>
  </si>
  <si>
    <t>P(Blue,Kid,Act^DIP)</t>
  </si>
  <si>
    <t>P(Blue,Kid,STRETCH^T)</t>
  </si>
  <si>
    <t>P(Blue,Kid,STRETCH^F)</t>
  </si>
  <si>
    <t>P(Blue,Kid,DIP^T)</t>
  </si>
  <si>
    <t>P(Blue,Kid,DIP^F)</t>
  </si>
  <si>
    <t>GiniIndex(Blue,Kid,STRETCH)</t>
  </si>
  <si>
    <t>GiniIndex(Blue,Kid,DIP)</t>
  </si>
  <si>
    <t>GiniIndex(Blue,Kid,Act)</t>
  </si>
  <si>
    <t>P(Blue,Young,Size^SMALL)</t>
  </si>
  <si>
    <t>P(Blue,Young,Size^LARGE)</t>
  </si>
  <si>
    <t>P(Blue,Young,SMALL^T)</t>
  </si>
  <si>
    <t>P(Blue,Young,SMALL^F)</t>
  </si>
  <si>
    <t>P(Blue,Young,LARGE^T)</t>
  </si>
  <si>
    <t>P(Blue,Young,LARGE^F)</t>
  </si>
  <si>
    <t>GiniIndex(Blue,Young,SMALL)</t>
  </si>
  <si>
    <t>GiniIndex(Blue,Young,LARGE)</t>
  </si>
  <si>
    <t>GiniIndex(Blue,Young,Size)</t>
  </si>
  <si>
    <t>P(Blue,Young,Act^STRETCH)</t>
  </si>
  <si>
    <t>P(Blue,Young,Act^DIP)</t>
  </si>
  <si>
    <t>P(Blue,Young,STRETCH^T)</t>
  </si>
  <si>
    <t>P(Blue,Young,STRETCH^F)</t>
  </si>
  <si>
    <t>P(Blue,Young,DIP^T)</t>
  </si>
  <si>
    <t>P(Blue,Young,DIP^F)</t>
  </si>
  <si>
    <t>GiniIndex(Blue,Young,STRETCH)</t>
  </si>
  <si>
    <t>GiniIndex(Blue,Young,DIP)</t>
  </si>
  <si>
    <t>GiniIndex(Blue,Young,Act)</t>
  </si>
  <si>
    <t>P(Blue,Old,Size^SMALL)</t>
  </si>
  <si>
    <t>P(Blue,Old,Size^LARGE)</t>
  </si>
  <si>
    <t>P(Blue,Old,SMALL^T)</t>
  </si>
  <si>
    <t>P(Blue,Old,SMALL^F)</t>
  </si>
  <si>
    <t>P(Blue,Old,LARGE^T)</t>
  </si>
  <si>
    <t>P(Blue,Old,LARGE^F)</t>
  </si>
  <si>
    <t>GiniIndex(Blue,Old,SMALL)</t>
  </si>
  <si>
    <t>GiniIndex(Blue,Old,LARGE)</t>
  </si>
  <si>
    <t>GiniIndex(Blue,Old,Size)</t>
  </si>
  <si>
    <t>P(Blue,Old,Act^STRETCH)</t>
  </si>
  <si>
    <t>P(Blue,Old,Act^DIP)</t>
  </si>
  <si>
    <t>P(Blue,Old,STRETCH^T)</t>
  </si>
  <si>
    <t>P(Blue,Old,STRETCH^F)</t>
  </si>
  <si>
    <t>P(Blue,Old,DIP^T)</t>
  </si>
  <si>
    <t>P(Blue,Old,DIP^F)</t>
  </si>
  <si>
    <t>GiniIndex(Blue,Old,STRETCH)</t>
  </si>
  <si>
    <t>GiniIndex(Blue,Old,DIP)</t>
  </si>
  <si>
    <t>GiniIndex(Blue,Old,Act)</t>
  </si>
  <si>
    <t>Node 4</t>
  </si>
  <si>
    <t>P(YELLOW, DIP, Kid,Size^SMALL)</t>
  </si>
  <si>
    <t>P(YELLOW, DIP, Kid,Size^LARGE)</t>
  </si>
  <si>
    <t>P(YELLOW, DIP, Kid,SMALL^T)</t>
  </si>
  <si>
    <t>P(YELLOW, DIP, Kid,SMALL^F)</t>
  </si>
  <si>
    <t>P(YELLOW, DIP, Kid,LARGE^T)</t>
  </si>
  <si>
    <t>P(YELLOW, DIP, KidLARGE^F)</t>
  </si>
  <si>
    <t>GiniIndex(YELLOW, DIP, Kid,SMALL)</t>
  </si>
  <si>
    <t>GiniIndex(YELLOW, DIP, Kid,LARGE)</t>
  </si>
  <si>
    <t>GiniIndex(YELLOW, DIP, KidSize)</t>
  </si>
  <si>
    <t>P(YELLOW, DIP, Young,Size^SMALL)</t>
  </si>
  <si>
    <t>P(YELLOW, DIP, Young,Size^LARGE)</t>
  </si>
  <si>
    <t>P(YELLOW, DIP, Young,SMALL^T)</t>
  </si>
  <si>
    <t>P(YELLOW, DIP, Young,SMALL^F)</t>
  </si>
  <si>
    <t>P(YELLOW, DIP, Young,LARGE^T)</t>
  </si>
  <si>
    <t>P(YELLOW, DIP, YoungLARGE^F)</t>
  </si>
  <si>
    <t>GiniIndex(YELLOW, DIP, Young,SMALL)</t>
  </si>
  <si>
    <t>GiniIndex(YELLOW, DIP, Young,LARGE)</t>
  </si>
  <si>
    <t>GiniIndex(YELLOW, DIP, Young,Size)</t>
  </si>
  <si>
    <t>P(PURPLE,Kid, DIP,Size^SMALL)</t>
  </si>
  <si>
    <t>P(PURPLE,Kid, DIP,Size^LARGE)</t>
  </si>
  <si>
    <t>P(PURPLE,Kid, DIP,SMALL^T)</t>
  </si>
  <si>
    <t>P(PURPLE,Kid, DIP,SMALL^F)</t>
  </si>
  <si>
    <t>P(PURPLE,Kid, DIP,LARGE^T)</t>
  </si>
  <si>
    <t>P(PURPLE,Kid, DIP,LARGE^F)</t>
  </si>
  <si>
    <t>GiniIndex(PURPLE,Kid, DIP,SMALL)</t>
  </si>
  <si>
    <t>GiniIndex(PURPLE,Kid, DIP,LARGE)</t>
  </si>
  <si>
    <t>GiniIndex(PURPLE,Kid, DIP,Size)</t>
  </si>
  <si>
    <t>P(PURPLE,Old, STRETCH,Size^SMALL)</t>
  </si>
  <si>
    <t>P(PURPLE,Old, STRETCH,Size^LARGE)</t>
  </si>
  <si>
    <t>P(PURPLE,Old, STRETCH,SMALL^T)</t>
  </si>
  <si>
    <t>P(PURPLE,Old, STRETCH,SMALL^F)</t>
  </si>
  <si>
    <t>P(PURPLE,Old, STRETCH,LARGE^T)</t>
  </si>
  <si>
    <t>P(PURPLE,Old, STRETCH,LARGE^F)</t>
  </si>
  <si>
    <t>GiniIndex(PURPLE,Old, STRETCH,SMALL)</t>
  </si>
  <si>
    <t>GiniIndex(PURPLE,Old, STRETCH,LARGE)</t>
  </si>
  <si>
    <t>GiniIndex(PURPLE,Old, STRETCH,Size)</t>
  </si>
  <si>
    <t>P(Blue,Young, DIP,Size^SMALL)</t>
  </si>
  <si>
    <t>P(Blue,Young, DIP,Size^LARGE)</t>
  </si>
  <si>
    <t>P(Blue,Young, DIP,SMALL^T)</t>
  </si>
  <si>
    <t>P(Blue,Young, DIP,SMALL^F)</t>
  </si>
  <si>
    <t>P(Blue,Young, DIP,LARGE^T)</t>
  </si>
  <si>
    <t>P(Blue,Young, DIP,LARGE^F)</t>
  </si>
  <si>
    <t>GiniIndex(Blue,Young, DIP,SMALL)</t>
  </si>
  <si>
    <t>GiniIndex(Blue,Young, DIP,LARGE)</t>
  </si>
  <si>
    <t>GiniIndex(Blue,Young, DIP,Size)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</si>
</sst>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ill="1" applyFont="1">
      <alignment vertical="bottom"/>
    </xf>
    <xf borderId="4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5" fillId="0" fontId="2" numFmtId="0" xfId="0" applyBorder="1" applyFont="1"/>
    <xf borderId="5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readingOrder="0"/>
    </xf>
    <xf borderId="0" fillId="3" fontId="1" numFmtId="0" xfId="0" applyAlignment="1" applyFill="1" applyFont="1">
      <alignment vertical="bottom"/>
    </xf>
    <xf borderId="0" fillId="4" fontId="2" numFmtId="0" xfId="0" applyFill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2" fillId="0" fontId="2" numFmtId="0" xfId="0" applyAlignment="1" applyBorder="1" applyFont="1">
      <alignment readingOrder="0"/>
    </xf>
    <xf borderId="0" fillId="4" fontId="1" numFmtId="0" xfId="0" applyAlignment="1" applyFont="1">
      <alignment vertical="bottom"/>
    </xf>
    <xf borderId="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5" fontId="1" numFmtId="0" xfId="0" applyAlignment="1" applyFill="1" applyFont="1">
      <alignment vertical="bottom"/>
    </xf>
    <xf borderId="5" fillId="0" fontId="2" numFmtId="4" xfId="0" applyAlignment="1" applyBorder="1" applyFont="1" applyNumberFormat="1">
      <alignment readingOrder="0"/>
    </xf>
    <xf borderId="7" fillId="4" fontId="2" numFmtId="0" xfId="0" applyBorder="1" applyFont="1"/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4" fillId="8" fontId="2" numFmtId="0" xfId="0" applyAlignment="1" applyBorder="1" applyFill="1" applyFont="1">
      <alignment readingOrder="0"/>
    </xf>
    <xf borderId="0" fillId="8" fontId="2" numFmtId="0" xfId="0" applyAlignment="1" applyFont="1">
      <alignment readingOrder="0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13" fontId="1" numFmtId="0" xfId="0" applyAlignment="1" applyFill="1" applyFont="1">
      <alignment vertical="bottom"/>
    </xf>
    <xf borderId="5" fillId="8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9.75"/>
    <col customWidth="1" min="8" max="8" width="30.5"/>
    <col customWidth="1" min="9" max="9" width="29.88"/>
    <col customWidth="1" min="10" max="10" width="25.88"/>
    <col customWidth="1" min="11" max="11" width="26.88"/>
    <col customWidth="1" min="12" max="12" width="2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/>
      <c r="H2" s="3"/>
      <c r="I2" s="3"/>
      <c r="J2" s="3"/>
      <c r="K2" s="3"/>
      <c r="L2" s="4"/>
    </row>
    <row r="3">
      <c r="A3" s="1" t="s">
        <v>6</v>
      </c>
      <c r="B3" s="1" t="s">
        <v>7</v>
      </c>
      <c r="C3" s="1" t="s">
        <v>8</v>
      </c>
      <c r="D3" s="1" t="s">
        <v>9</v>
      </c>
      <c r="E3" s="5" t="s">
        <v>10</v>
      </c>
      <c r="F3" s="6"/>
      <c r="G3" s="7" t="s">
        <v>11</v>
      </c>
      <c r="H3" s="8">
        <f>10/20</f>
        <v>0.5</v>
      </c>
      <c r="I3" s="7" t="s">
        <v>12</v>
      </c>
      <c r="J3" s="8">
        <f>5/20</f>
        <v>0.25</v>
      </c>
      <c r="K3" s="7" t="s">
        <v>13</v>
      </c>
      <c r="L3" s="9">
        <f>5/20</f>
        <v>0.25</v>
      </c>
    </row>
    <row r="4">
      <c r="A4" s="1" t="s">
        <v>6</v>
      </c>
      <c r="B4" s="1" t="s">
        <v>7</v>
      </c>
      <c r="C4" s="1" t="s">
        <v>8</v>
      </c>
      <c r="D4" s="1" t="s">
        <v>14</v>
      </c>
      <c r="E4" s="5" t="s">
        <v>10</v>
      </c>
      <c r="F4" s="6"/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10" t="s">
        <v>20</v>
      </c>
    </row>
    <row r="5">
      <c r="A5" s="1" t="s">
        <v>6</v>
      </c>
      <c r="B5" s="1" t="s">
        <v>7</v>
      </c>
      <c r="C5" s="1" t="s">
        <v>8</v>
      </c>
      <c r="D5" s="1" t="s">
        <v>14</v>
      </c>
      <c r="E5" s="5" t="s">
        <v>10</v>
      </c>
      <c r="F5" s="6"/>
      <c r="G5" s="11">
        <f>8/10</f>
        <v>0.8</v>
      </c>
      <c r="H5" s="11">
        <f>2/10</f>
        <v>0.2</v>
      </c>
      <c r="I5" s="8">
        <f>2/5</f>
        <v>0.4</v>
      </c>
      <c r="J5" s="8">
        <f t="shared" ref="J5:K5" si="1">3/5</f>
        <v>0.6</v>
      </c>
      <c r="K5" s="8">
        <f t="shared" si="1"/>
        <v>0.6</v>
      </c>
      <c r="L5" s="9">
        <f>2/5</f>
        <v>0.4</v>
      </c>
    </row>
    <row r="6">
      <c r="A6" s="1" t="s">
        <v>6</v>
      </c>
      <c r="B6" s="1" t="s">
        <v>7</v>
      </c>
      <c r="C6" s="1" t="s">
        <v>21</v>
      </c>
      <c r="D6" s="1" t="s">
        <v>22</v>
      </c>
      <c r="E6" s="12" t="s">
        <v>23</v>
      </c>
      <c r="F6" s="6"/>
      <c r="G6" s="7" t="s">
        <v>24</v>
      </c>
      <c r="H6" s="8">
        <f>1-((G5^2)+(H5^2))</f>
        <v>0.32</v>
      </c>
      <c r="I6" s="7" t="s">
        <v>25</v>
      </c>
      <c r="J6" s="8">
        <f>1-((I5^2)+(J5^2))</f>
        <v>0.48</v>
      </c>
      <c r="K6" s="7" t="s">
        <v>26</v>
      </c>
      <c r="L6" s="9">
        <f>1-((K5^2)+(L5^2))</f>
        <v>0.48</v>
      </c>
    </row>
    <row r="7">
      <c r="A7" s="1" t="s">
        <v>6</v>
      </c>
      <c r="B7" s="1" t="s">
        <v>7</v>
      </c>
      <c r="C7" s="1" t="s">
        <v>21</v>
      </c>
      <c r="D7" s="1" t="s">
        <v>22</v>
      </c>
      <c r="E7" s="5" t="s">
        <v>10</v>
      </c>
      <c r="F7" s="6"/>
      <c r="G7" s="7" t="s">
        <v>27</v>
      </c>
      <c r="H7" s="13">
        <f>(H3*H6)+(J3*J6)+(L3*L6)</f>
        <v>0.4</v>
      </c>
      <c r="L7" s="9"/>
    </row>
    <row r="8">
      <c r="A8" s="1" t="s">
        <v>6</v>
      </c>
      <c r="B8" s="1" t="s">
        <v>28</v>
      </c>
      <c r="C8" s="1" t="s">
        <v>8</v>
      </c>
      <c r="D8" s="1" t="s">
        <v>14</v>
      </c>
      <c r="E8" s="5" t="s">
        <v>10</v>
      </c>
      <c r="F8" s="6"/>
      <c r="L8" s="9"/>
    </row>
    <row r="9">
      <c r="A9" s="1" t="s">
        <v>6</v>
      </c>
      <c r="B9" s="1" t="s">
        <v>28</v>
      </c>
      <c r="C9" s="1" t="s">
        <v>8</v>
      </c>
      <c r="D9" s="1" t="s">
        <v>14</v>
      </c>
      <c r="E9" s="5" t="s">
        <v>10</v>
      </c>
      <c r="F9" s="6"/>
      <c r="G9" s="7" t="s">
        <v>29</v>
      </c>
      <c r="H9" s="8">
        <f>10/20</f>
        <v>0.5</v>
      </c>
      <c r="I9" s="7" t="s">
        <v>30</v>
      </c>
      <c r="J9" s="8">
        <f>10/20</f>
        <v>0.5</v>
      </c>
      <c r="L9" s="9"/>
    </row>
    <row r="10">
      <c r="A10" s="1" t="s">
        <v>6</v>
      </c>
      <c r="B10" s="1" t="s">
        <v>28</v>
      </c>
      <c r="C10" s="1" t="s">
        <v>21</v>
      </c>
      <c r="D10" s="1" t="s">
        <v>9</v>
      </c>
      <c r="E10" s="5" t="s">
        <v>10</v>
      </c>
      <c r="F10" s="6"/>
      <c r="G10" s="7" t="s">
        <v>31</v>
      </c>
      <c r="H10" s="7" t="s">
        <v>32</v>
      </c>
      <c r="I10" s="7" t="s">
        <v>33</v>
      </c>
      <c r="J10" s="7" t="s">
        <v>34</v>
      </c>
      <c r="L10" s="9"/>
    </row>
    <row r="11">
      <c r="A11" s="1" t="s">
        <v>6</v>
      </c>
      <c r="B11" s="1" t="s">
        <v>28</v>
      </c>
      <c r="C11" s="1" t="s">
        <v>21</v>
      </c>
      <c r="D11" s="1" t="s">
        <v>9</v>
      </c>
      <c r="E11" s="5" t="s">
        <v>10</v>
      </c>
      <c r="F11" s="6"/>
      <c r="G11" s="8">
        <f>6/10</f>
        <v>0.6</v>
      </c>
      <c r="H11" s="8">
        <f>4/10</f>
        <v>0.4</v>
      </c>
      <c r="I11" s="8">
        <f>7/10</f>
        <v>0.7</v>
      </c>
      <c r="J11" s="8">
        <f>3/10</f>
        <v>0.3</v>
      </c>
      <c r="L11" s="9"/>
    </row>
    <row r="12">
      <c r="A12" s="1" t="s">
        <v>6</v>
      </c>
      <c r="B12" s="1" t="s">
        <v>28</v>
      </c>
      <c r="C12" s="1" t="s">
        <v>21</v>
      </c>
      <c r="D12" s="1" t="s">
        <v>9</v>
      </c>
      <c r="E12" s="12" t="s">
        <v>23</v>
      </c>
      <c r="F12" s="6"/>
      <c r="G12" s="7" t="s">
        <v>35</v>
      </c>
      <c r="H12" s="8">
        <f>1-((G11^2)+(H11^2))</f>
        <v>0.48</v>
      </c>
      <c r="I12" s="7" t="s">
        <v>36</v>
      </c>
      <c r="J12" s="8">
        <f>1-((I11^2)+(J11^2))</f>
        <v>0.42</v>
      </c>
      <c r="L12" s="9"/>
    </row>
    <row r="13">
      <c r="A13" s="1" t="s">
        <v>37</v>
      </c>
      <c r="B13" s="1" t="s">
        <v>7</v>
      </c>
      <c r="C13" s="1" t="s">
        <v>8</v>
      </c>
      <c r="D13" s="1" t="s">
        <v>9</v>
      </c>
      <c r="E13" s="12" t="s">
        <v>23</v>
      </c>
      <c r="F13" s="6"/>
      <c r="G13" s="7" t="s">
        <v>38</v>
      </c>
      <c r="H13" s="8">
        <f>(H9*H12)+(J9*J12)</f>
        <v>0.45</v>
      </c>
      <c r="L13" s="9"/>
    </row>
    <row r="14">
      <c r="A14" s="1" t="s">
        <v>37</v>
      </c>
      <c r="B14" s="1" t="s">
        <v>7</v>
      </c>
      <c r="C14" s="1" t="s">
        <v>8</v>
      </c>
      <c r="D14" s="1" t="s">
        <v>14</v>
      </c>
      <c r="E14" s="5" t="s">
        <v>10</v>
      </c>
      <c r="F14" s="6"/>
      <c r="L14" s="9"/>
    </row>
    <row r="15">
      <c r="A15" s="1" t="s">
        <v>37</v>
      </c>
      <c r="B15" s="1" t="s">
        <v>7</v>
      </c>
      <c r="C15" s="1" t="s">
        <v>8</v>
      </c>
      <c r="D15" s="1" t="s">
        <v>14</v>
      </c>
      <c r="E15" s="12" t="s">
        <v>23</v>
      </c>
      <c r="F15" s="6"/>
      <c r="G15" s="7" t="s">
        <v>39</v>
      </c>
      <c r="H15" s="8">
        <f>9/20</f>
        <v>0.45</v>
      </c>
      <c r="I15" s="7" t="s">
        <v>40</v>
      </c>
      <c r="J15" s="8">
        <f>11/20</f>
        <v>0.55</v>
      </c>
      <c r="L15" s="9"/>
    </row>
    <row r="16">
      <c r="A16" s="1" t="s">
        <v>37</v>
      </c>
      <c r="B16" s="1" t="s">
        <v>7</v>
      </c>
      <c r="C16" s="1" t="s">
        <v>21</v>
      </c>
      <c r="D16" s="1" t="s">
        <v>22</v>
      </c>
      <c r="E16" s="5" t="s">
        <v>10</v>
      </c>
      <c r="F16" s="6"/>
      <c r="G16" s="7" t="s">
        <v>41</v>
      </c>
      <c r="H16" s="7" t="s">
        <v>42</v>
      </c>
      <c r="I16" s="7" t="s">
        <v>43</v>
      </c>
      <c r="J16" s="7" t="s">
        <v>44</v>
      </c>
      <c r="L16" s="9"/>
    </row>
    <row r="17">
      <c r="A17" s="1" t="s">
        <v>37</v>
      </c>
      <c r="B17" s="1" t="s">
        <v>7</v>
      </c>
      <c r="C17" s="1" t="s">
        <v>21</v>
      </c>
      <c r="D17" s="1" t="s">
        <v>22</v>
      </c>
      <c r="E17" s="12" t="s">
        <v>23</v>
      </c>
      <c r="F17" s="6"/>
      <c r="G17" s="8">
        <f>7/9</f>
        <v>0.7777777778</v>
      </c>
      <c r="H17" s="8">
        <f>2/9</f>
        <v>0.2222222222</v>
      </c>
      <c r="I17" s="8">
        <f>6/11</f>
        <v>0.5454545455</v>
      </c>
      <c r="J17" s="8">
        <f>5/11</f>
        <v>0.4545454545</v>
      </c>
      <c r="L17" s="9"/>
    </row>
    <row r="18">
      <c r="A18" s="1" t="s">
        <v>45</v>
      </c>
      <c r="B18" s="1" t="s">
        <v>28</v>
      </c>
      <c r="C18" s="1" t="s">
        <v>8</v>
      </c>
      <c r="D18" s="1" t="s">
        <v>22</v>
      </c>
      <c r="E18" s="5" t="s">
        <v>10</v>
      </c>
      <c r="F18" s="6"/>
      <c r="G18" s="7" t="s">
        <v>46</v>
      </c>
      <c r="H18" s="7">
        <f>1-((G17^2)+(H17^2))</f>
        <v>0.3456790123</v>
      </c>
      <c r="I18" s="7" t="s">
        <v>47</v>
      </c>
      <c r="J18" s="8">
        <f>1-((I17^2)+(J17^2))</f>
        <v>0.4958677686</v>
      </c>
      <c r="L18" s="9"/>
    </row>
    <row r="19">
      <c r="A19" s="1" t="s">
        <v>45</v>
      </c>
      <c r="B19" s="1" t="s">
        <v>28</v>
      </c>
      <c r="C19" s="1" t="s">
        <v>21</v>
      </c>
      <c r="D19" s="1" t="s">
        <v>9</v>
      </c>
      <c r="E19" s="12" t="s">
        <v>23</v>
      </c>
      <c r="F19" s="6"/>
      <c r="G19" s="7" t="s">
        <v>48</v>
      </c>
      <c r="H19" s="8">
        <f>(H15*H18)+(J15*J18)</f>
        <v>0.4282828283</v>
      </c>
      <c r="L19" s="9"/>
    </row>
    <row r="20">
      <c r="A20" s="1" t="s">
        <v>45</v>
      </c>
      <c r="B20" s="1" t="s">
        <v>28</v>
      </c>
      <c r="C20" s="1" t="s">
        <v>21</v>
      </c>
      <c r="D20" s="1" t="s">
        <v>9</v>
      </c>
      <c r="E20" s="12" t="s">
        <v>23</v>
      </c>
      <c r="F20" s="6"/>
      <c r="L20" s="9"/>
    </row>
    <row r="21">
      <c r="A21" s="1" t="s">
        <v>45</v>
      </c>
      <c r="B21" s="1" t="s">
        <v>28</v>
      </c>
      <c r="C21" s="1" t="s">
        <v>21</v>
      </c>
      <c r="D21" s="1" t="s">
        <v>14</v>
      </c>
      <c r="E21" s="5" t="s">
        <v>10</v>
      </c>
      <c r="F21" s="6"/>
      <c r="G21" s="7" t="s">
        <v>49</v>
      </c>
      <c r="H21" s="8">
        <f>5/20</f>
        <v>0.25</v>
      </c>
      <c r="I21" s="7" t="s">
        <v>50</v>
      </c>
      <c r="J21" s="8">
        <f>8/20</f>
        <v>0.4</v>
      </c>
      <c r="K21" s="7" t="s">
        <v>51</v>
      </c>
      <c r="L21" s="9">
        <f>7/20</f>
        <v>0.35</v>
      </c>
    </row>
    <row r="22">
      <c r="A22" s="1" t="s">
        <v>45</v>
      </c>
      <c r="B22" s="1" t="s">
        <v>28</v>
      </c>
      <c r="C22" s="1" t="s">
        <v>21</v>
      </c>
      <c r="D22" s="1" t="s">
        <v>9</v>
      </c>
      <c r="E22" s="5" t="s">
        <v>10</v>
      </c>
      <c r="F22" s="6"/>
      <c r="G22" s="7" t="s">
        <v>52</v>
      </c>
      <c r="H22" s="7" t="s">
        <v>53</v>
      </c>
      <c r="I22" s="7" t="s">
        <v>54</v>
      </c>
      <c r="J22" s="7" t="s">
        <v>55</v>
      </c>
      <c r="K22" s="7" t="s">
        <v>56</v>
      </c>
      <c r="L22" s="10" t="s">
        <v>57</v>
      </c>
    </row>
    <row r="23">
      <c r="F23" s="6"/>
      <c r="G23" s="8">
        <f>3/5</f>
        <v>0.6</v>
      </c>
      <c r="H23" s="8">
        <f>2/5</f>
        <v>0.4</v>
      </c>
      <c r="I23" s="8">
        <f t="shared" ref="I23:J23" si="2">4/8</f>
        <v>0.5</v>
      </c>
      <c r="J23" s="8">
        <f t="shared" si="2"/>
        <v>0.5</v>
      </c>
      <c r="K23" s="8">
        <f>6/7</f>
        <v>0.8571428571</v>
      </c>
      <c r="L23" s="9">
        <f>1/7</f>
        <v>0.1428571429</v>
      </c>
    </row>
    <row r="24">
      <c r="F24" s="6"/>
      <c r="G24" s="7" t="s">
        <v>58</v>
      </c>
      <c r="H24" s="7">
        <f>1-((G23^2)+(H23^2))</f>
        <v>0.48</v>
      </c>
      <c r="I24" s="7" t="s">
        <v>59</v>
      </c>
      <c r="J24" s="8">
        <f>1-((I23^2)+(J23^2))</f>
        <v>0.5</v>
      </c>
      <c r="K24" s="7" t="s">
        <v>60</v>
      </c>
      <c r="L24" s="9">
        <f>1-((K23^2)+(L23^2))</f>
        <v>0.2448979592</v>
      </c>
    </row>
    <row r="25">
      <c r="F25" s="14"/>
      <c r="G25" s="15" t="s">
        <v>61</v>
      </c>
      <c r="H25" s="16">
        <f>(H21*H24)+(J21*J24)+(L21*L24)</f>
        <v>0.4057142857</v>
      </c>
      <c r="I25" s="16"/>
      <c r="J25" s="16"/>
      <c r="K25" s="16"/>
      <c r="L25" s="17"/>
    </row>
    <row r="27">
      <c r="F27" s="7" t="s">
        <v>62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G28" s="2" t="s">
        <v>63</v>
      </c>
      <c r="H28" s="3">
        <f>5/10</f>
        <v>0.5</v>
      </c>
      <c r="I28" s="18" t="s">
        <v>64</v>
      </c>
      <c r="J28" s="3">
        <f>5/10</f>
        <v>0.5</v>
      </c>
      <c r="K28" s="3"/>
      <c r="L28" s="4"/>
    </row>
    <row r="29">
      <c r="A29" s="19" t="s">
        <v>6</v>
      </c>
      <c r="B29" s="1" t="s">
        <v>7</v>
      </c>
      <c r="C29" s="1" t="s">
        <v>8</v>
      </c>
      <c r="D29" s="1" t="s">
        <v>9</v>
      </c>
      <c r="E29" s="5" t="s">
        <v>10</v>
      </c>
      <c r="G29" s="20" t="s">
        <v>65</v>
      </c>
      <c r="H29" s="7" t="s">
        <v>66</v>
      </c>
      <c r="I29" s="7" t="s">
        <v>67</v>
      </c>
      <c r="J29" s="7" t="s">
        <v>68</v>
      </c>
      <c r="L29" s="9"/>
    </row>
    <row r="30">
      <c r="A30" s="19" t="s">
        <v>6</v>
      </c>
      <c r="B30" s="1" t="s">
        <v>7</v>
      </c>
      <c r="C30" s="1" t="s">
        <v>8</v>
      </c>
      <c r="D30" s="1" t="s">
        <v>14</v>
      </c>
      <c r="E30" s="5" t="s">
        <v>10</v>
      </c>
      <c r="G30" s="6">
        <f>4/5</f>
        <v>0.8</v>
      </c>
      <c r="H30" s="8">
        <f>1/5</f>
        <v>0.2</v>
      </c>
      <c r="I30" s="8">
        <f>4/5</f>
        <v>0.8</v>
      </c>
      <c r="J30" s="8">
        <f>1/5</f>
        <v>0.2</v>
      </c>
      <c r="L30" s="9"/>
    </row>
    <row r="31">
      <c r="A31" s="19" t="s">
        <v>6</v>
      </c>
      <c r="B31" s="1" t="s">
        <v>7</v>
      </c>
      <c r="C31" s="1" t="s">
        <v>8</v>
      </c>
      <c r="D31" s="1" t="s">
        <v>14</v>
      </c>
      <c r="E31" s="5" t="s">
        <v>10</v>
      </c>
      <c r="G31" s="20" t="s">
        <v>69</v>
      </c>
      <c r="H31" s="8">
        <f>1-((G30^2)+(H30^2))</f>
        <v>0.32</v>
      </c>
      <c r="I31" s="7" t="s">
        <v>70</v>
      </c>
      <c r="J31" s="8">
        <f>1-((I30^2)+(J30^2))</f>
        <v>0.32</v>
      </c>
      <c r="L31" s="9"/>
    </row>
    <row r="32">
      <c r="A32" s="19" t="s">
        <v>6</v>
      </c>
      <c r="B32" s="1" t="s">
        <v>7</v>
      </c>
      <c r="C32" s="1" t="s">
        <v>21</v>
      </c>
      <c r="D32" s="1" t="s">
        <v>22</v>
      </c>
      <c r="E32" s="12" t="s">
        <v>23</v>
      </c>
      <c r="G32" s="20" t="s">
        <v>71</v>
      </c>
      <c r="H32" s="8">
        <f>(H28*H31)+(J28*J31)</f>
        <v>0.32</v>
      </c>
      <c r="L32" s="9"/>
    </row>
    <row r="33">
      <c r="A33" s="19" t="s">
        <v>6</v>
      </c>
      <c r="B33" s="1" t="s">
        <v>7</v>
      </c>
      <c r="C33" s="1" t="s">
        <v>21</v>
      </c>
      <c r="D33" s="1" t="s">
        <v>22</v>
      </c>
      <c r="E33" s="5" t="s">
        <v>10</v>
      </c>
      <c r="G33" s="6"/>
      <c r="L33" s="9"/>
    </row>
    <row r="34">
      <c r="A34" s="19" t="s">
        <v>6</v>
      </c>
      <c r="B34" s="1" t="s">
        <v>28</v>
      </c>
      <c r="C34" s="1" t="s">
        <v>8</v>
      </c>
      <c r="D34" s="1" t="s">
        <v>14</v>
      </c>
      <c r="E34" s="5" t="s">
        <v>10</v>
      </c>
      <c r="G34" s="20" t="s">
        <v>72</v>
      </c>
      <c r="H34" s="8">
        <f>5/10</f>
        <v>0.5</v>
      </c>
      <c r="I34" s="7" t="s">
        <v>73</v>
      </c>
      <c r="J34" s="8">
        <f>5/10</f>
        <v>0.5</v>
      </c>
      <c r="L34" s="9"/>
    </row>
    <row r="35">
      <c r="A35" s="19" t="s">
        <v>6</v>
      </c>
      <c r="B35" s="1" t="s">
        <v>28</v>
      </c>
      <c r="C35" s="1" t="s">
        <v>8</v>
      </c>
      <c r="D35" s="1" t="s">
        <v>14</v>
      </c>
      <c r="E35" s="5" t="s">
        <v>10</v>
      </c>
      <c r="G35" s="20" t="s">
        <v>74</v>
      </c>
      <c r="H35" s="7" t="s">
        <v>75</v>
      </c>
      <c r="I35" s="7" t="s">
        <v>76</v>
      </c>
      <c r="J35" s="7" t="s">
        <v>77</v>
      </c>
      <c r="L35" s="9"/>
    </row>
    <row r="36">
      <c r="A36" s="19" t="s">
        <v>6</v>
      </c>
      <c r="B36" s="1" t="s">
        <v>28</v>
      </c>
      <c r="C36" s="1" t="s">
        <v>21</v>
      </c>
      <c r="D36" s="1" t="s">
        <v>9</v>
      </c>
      <c r="E36" s="5" t="s">
        <v>10</v>
      </c>
      <c r="G36" s="6">
        <f>5/5</f>
        <v>1</v>
      </c>
      <c r="H36" s="7">
        <v>0.0</v>
      </c>
      <c r="I36" s="8">
        <f>3/5</f>
        <v>0.6</v>
      </c>
      <c r="J36" s="8">
        <f>2/5</f>
        <v>0.4</v>
      </c>
      <c r="L36" s="9"/>
    </row>
    <row r="37">
      <c r="A37" s="19" t="s">
        <v>6</v>
      </c>
      <c r="B37" s="1" t="s">
        <v>28</v>
      </c>
      <c r="C37" s="1" t="s">
        <v>21</v>
      </c>
      <c r="D37" s="1" t="s">
        <v>9</v>
      </c>
      <c r="E37" s="5" t="s">
        <v>10</v>
      </c>
      <c r="G37" s="20" t="s">
        <v>78</v>
      </c>
      <c r="H37" s="8">
        <f>1-((G36^2)+(H36^2))</f>
        <v>0</v>
      </c>
      <c r="I37" s="7" t="s">
        <v>79</v>
      </c>
      <c r="J37" s="8">
        <f>1-((I36^2)+(J36^2))</f>
        <v>0.48</v>
      </c>
      <c r="L37" s="9"/>
    </row>
    <row r="38">
      <c r="A38" s="19" t="s">
        <v>6</v>
      </c>
      <c r="B38" s="1" t="s">
        <v>28</v>
      </c>
      <c r="C38" s="1" t="s">
        <v>21</v>
      </c>
      <c r="D38" s="1" t="s">
        <v>9</v>
      </c>
      <c r="E38" s="12" t="s">
        <v>23</v>
      </c>
      <c r="G38" s="20" t="s">
        <v>80</v>
      </c>
      <c r="H38" s="13">
        <f>(H34*H37)+(J34*J37)</f>
        <v>0.24</v>
      </c>
      <c r="L38" s="9"/>
    </row>
    <row r="39">
      <c r="G39" s="6"/>
      <c r="L39" s="9"/>
    </row>
    <row r="40">
      <c r="G40" s="20" t="s">
        <v>81</v>
      </c>
      <c r="H40" s="8">
        <f>2/10</f>
        <v>0.2</v>
      </c>
      <c r="I40" s="7" t="s">
        <v>82</v>
      </c>
      <c r="J40" s="8">
        <f>4/10</f>
        <v>0.4</v>
      </c>
      <c r="K40" s="7" t="s">
        <v>83</v>
      </c>
      <c r="L40" s="9">
        <f>4/10</f>
        <v>0.4</v>
      </c>
    </row>
    <row r="41">
      <c r="G41" s="20" t="s">
        <v>84</v>
      </c>
      <c r="H41" s="7" t="s">
        <v>85</v>
      </c>
      <c r="I41" s="7" t="s">
        <v>86</v>
      </c>
      <c r="J41" s="7" t="s">
        <v>87</v>
      </c>
      <c r="K41" s="7" t="s">
        <v>88</v>
      </c>
      <c r="L41" s="10" t="s">
        <v>89</v>
      </c>
    </row>
    <row r="42">
      <c r="G42" s="6">
        <f t="shared" ref="G42:H42" si="3">1/2</f>
        <v>0.5</v>
      </c>
      <c r="H42" s="8">
        <f t="shared" si="3"/>
        <v>0.5</v>
      </c>
      <c r="I42" s="8">
        <f>3/4</f>
        <v>0.75</v>
      </c>
      <c r="J42" s="8">
        <f>1/4</f>
        <v>0.25</v>
      </c>
      <c r="K42" s="8">
        <f>4/4</f>
        <v>1</v>
      </c>
      <c r="L42" s="10">
        <v>0.0</v>
      </c>
    </row>
    <row r="43">
      <c r="G43" s="20" t="s">
        <v>90</v>
      </c>
      <c r="H43" s="7">
        <f>1-((G42^2)+(H42^2))</f>
        <v>0.5</v>
      </c>
      <c r="I43" s="7" t="s">
        <v>91</v>
      </c>
      <c r="J43" s="8">
        <f>1-((I42^2)+(J42^2))</f>
        <v>0.375</v>
      </c>
      <c r="K43" s="7" t="s">
        <v>92</v>
      </c>
      <c r="L43" s="9">
        <f>1-((K42^2)+(L42^2))</f>
        <v>0</v>
      </c>
    </row>
    <row r="44">
      <c r="G44" s="21" t="s">
        <v>93</v>
      </c>
      <c r="H44" s="16">
        <f>(H40*H43)+(J40*J43)+(L40*L43)</f>
        <v>0.25</v>
      </c>
      <c r="I44" s="16"/>
      <c r="J44" s="16"/>
      <c r="K44" s="16"/>
      <c r="L44" s="17"/>
    </row>
    <row r="46">
      <c r="A46" s="22" t="s">
        <v>37</v>
      </c>
      <c r="B46" s="1" t="s">
        <v>7</v>
      </c>
      <c r="C46" s="1" t="s">
        <v>8</v>
      </c>
      <c r="D46" s="1" t="s">
        <v>9</v>
      </c>
      <c r="E46" s="12" t="s">
        <v>23</v>
      </c>
      <c r="G46" s="2" t="s">
        <v>94</v>
      </c>
      <c r="H46" s="3">
        <f>5/5</f>
        <v>1</v>
      </c>
      <c r="I46" s="18" t="s">
        <v>95</v>
      </c>
      <c r="J46" s="3">
        <f>0/5</f>
        <v>0</v>
      </c>
      <c r="K46" s="3"/>
      <c r="L46" s="4"/>
    </row>
    <row r="47">
      <c r="A47" s="22" t="s">
        <v>37</v>
      </c>
      <c r="B47" s="1" t="s">
        <v>7</v>
      </c>
      <c r="C47" s="1" t="s">
        <v>8</v>
      </c>
      <c r="D47" s="1" t="s">
        <v>14</v>
      </c>
      <c r="E47" s="5" t="s">
        <v>10</v>
      </c>
      <c r="G47" s="20" t="s">
        <v>96</v>
      </c>
      <c r="H47" s="7" t="s">
        <v>97</v>
      </c>
      <c r="I47" s="7" t="s">
        <v>98</v>
      </c>
      <c r="J47" s="7" t="s">
        <v>99</v>
      </c>
      <c r="L47" s="9"/>
    </row>
    <row r="48">
      <c r="A48" s="22" t="s">
        <v>37</v>
      </c>
      <c r="B48" s="1" t="s">
        <v>7</v>
      </c>
      <c r="C48" s="1" t="s">
        <v>8</v>
      </c>
      <c r="D48" s="1" t="s">
        <v>14</v>
      </c>
      <c r="E48" s="12" t="s">
        <v>23</v>
      </c>
      <c r="G48" s="6">
        <f>2/5</f>
        <v>0.4</v>
      </c>
      <c r="H48" s="8">
        <f>3/5</f>
        <v>0.6</v>
      </c>
      <c r="I48" s="7">
        <v>0.0</v>
      </c>
      <c r="J48" s="7">
        <v>0.0</v>
      </c>
      <c r="L48" s="9"/>
    </row>
    <row r="49">
      <c r="A49" s="22" t="s">
        <v>37</v>
      </c>
      <c r="B49" s="1" t="s">
        <v>7</v>
      </c>
      <c r="C49" s="1" t="s">
        <v>21</v>
      </c>
      <c r="D49" s="1" t="s">
        <v>22</v>
      </c>
      <c r="E49" s="5" t="s">
        <v>10</v>
      </c>
      <c r="G49" s="20" t="s">
        <v>100</v>
      </c>
      <c r="H49" s="8">
        <f>1-((G48^2)+(H48^2))</f>
        <v>0.48</v>
      </c>
      <c r="I49" s="7" t="s">
        <v>101</v>
      </c>
      <c r="J49" s="8">
        <f>1-((I48^2)+(J48^2))</f>
        <v>1</v>
      </c>
      <c r="L49" s="9"/>
    </row>
    <row r="50">
      <c r="A50" s="22" t="s">
        <v>37</v>
      </c>
      <c r="B50" s="1" t="s">
        <v>7</v>
      </c>
      <c r="C50" s="1" t="s">
        <v>21</v>
      </c>
      <c r="D50" s="1" t="s">
        <v>22</v>
      </c>
      <c r="E50" s="12" t="s">
        <v>23</v>
      </c>
      <c r="G50" s="20" t="s">
        <v>102</v>
      </c>
      <c r="H50" s="8">
        <f>(H46*H49)+(J46*J49)</f>
        <v>0.48</v>
      </c>
      <c r="L50" s="9"/>
    </row>
    <row r="51">
      <c r="G51" s="6"/>
      <c r="L51" s="9"/>
    </row>
    <row r="52">
      <c r="G52" s="20" t="s">
        <v>103</v>
      </c>
      <c r="H52" s="8">
        <f>3/5</f>
        <v>0.6</v>
      </c>
      <c r="I52" s="7" t="s">
        <v>104</v>
      </c>
      <c r="J52" s="8">
        <f>2/5</f>
        <v>0.4</v>
      </c>
      <c r="L52" s="9"/>
    </row>
    <row r="53">
      <c r="G53" s="20" t="s">
        <v>105</v>
      </c>
      <c r="H53" s="7" t="s">
        <v>106</v>
      </c>
      <c r="I53" s="7" t="s">
        <v>107</v>
      </c>
      <c r="J53" s="7" t="s">
        <v>108</v>
      </c>
      <c r="L53" s="9"/>
    </row>
    <row r="54">
      <c r="G54" s="6">
        <f>1/3</f>
        <v>0.3333333333</v>
      </c>
      <c r="H54" s="11">
        <f>2/3</f>
        <v>0.6666666667</v>
      </c>
      <c r="I54" s="8">
        <f t="shared" ref="I54:J54" si="4">1/2</f>
        <v>0.5</v>
      </c>
      <c r="J54" s="8">
        <f t="shared" si="4"/>
        <v>0.5</v>
      </c>
      <c r="L54" s="9"/>
    </row>
    <row r="55">
      <c r="G55" s="20" t="s">
        <v>109</v>
      </c>
      <c r="H55" s="8">
        <f>1-((G54^2)+(H54^2))</f>
        <v>0.4444444444</v>
      </c>
      <c r="I55" s="7" t="s">
        <v>110</v>
      </c>
      <c r="J55" s="8">
        <f>1-((I54^2)+(J54^2))</f>
        <v>0.5</v>
      </c>
      <c r="L55" s="9"/>
    </row>
    <row r="56">
      <c r="G56" s="20" t="s">
        <v>111</v>
      </c>
      <c r="H56" s="8">
        <f>(H52*H55)+(J52*J55)</f>
        <v>0.4666666667</v>
      </c>
      <c r="L56" s="9"/>
    </row>
    <row r="57">
      <c r="G57" s="6"/>
      <c r="L57" s="9"/>
    </row>
    <row r="58">
      <c r="G58" s="20" t="s">
        <v>112</v>
      </c>
      <c r="H58" s="8">
        <f>2/5</f>
        <v>0.4</v>
      </c>
      <c r="I58" s="7" t="s">
        <v>113</v>
      </c>
      <c r="J58" s="8">
        <f>1/5</f>
        <v>0.2</v>
      </c>
      <c r="K58" s="7" t="s">
        <v>114</v>
      </c>
      <c r="L58" s="9">
        <f>2/5</f>
        <v>0.4</v>
      </c>
    </row>
    <row r="59">
      <c r="G59" s="20" t="s">
        <v>115</v>
      </c>
      <c r="H59" s="7" t="s">
        <v>116</v>
      </c>
      <c r="I59" s="7" t="s">
        <v>117</v>
      </c>
      <c r="J59" s="7" t="s">
        <v>118</v>
      </c>
      <c r="K59" s="7" t="s">
        <v>119</v>
      </c>
      <c r="L59" s="10" t="s">
        <v>120</v>
      </c>
    </row>
    <row r="60">
      <c r="G60" s="6">
        <f t="shared" ref="G60:H60" si="5">1/2</f>
        <v>0.5</v>
      </c>
      <c r="H60" s="8">
        <f t="shared" si="5"/>
        <v>0.5</v>
      </c>
      <c r="I60" s="8">
        <f>0/1</f>
        <v>0</v>
      </c>
      <c r="J60" s="8">
        <f>1/1</f>
        <v>1</v>
      </c>
      <c r="K60" s="8">
        <f t="shared" ref="K60:L60" si="6">1/2</f>
        <v>0.5</v>
      </c>
      <c r="L60" s="23">
        <f t="shared" si="6"/>
        <v>0.5</v>
      </c>
    </row>
    <row r="61">
      <c r="G61" s="20" t="s">
        <v>121</v>
      </c>
      <c r="H61" s="7">
        <f>1-((G60^2)+(H60^2))</f>
        <v>0.5</v>
      </c>
      <c r="I61" s="7" t="s">
        <v>122</v>
      </c>
      <c r="J61" s="8">
        <f>1-((I60^2)+(J60^2))</f>
        <v>0</v>
      </c>
      <c r="K61" s="7" t="s">
        <v>123</v>
      </c>
      <c r="L61" s="9">
        <f>1-((K60^2)+(L60^2))</f>
        <v>0.5</v>
      </c>
    </row>
    <row r="62">
      <c r="G62" s="21" t="s">
        <v>124</v>
      </c>
      <c r="H62" s="24">
        <f>(H58*H61)+(J58*J61)+(L58*L61)</f>
        <v>0.4</v>
      </c>
      <c r="I62" s="16"/>
      <c r="J62" s="16"/>
      <c r="K62" s="16"/>
      <c r="L62" s="17"/>
    </row>
    <row r="64">
      <c r="A64" s="25" t="s">
        <v>45</v>
      </c>
      <c r="B64" s="1" t="s">
        <v>28</v>
      </c>
      <c r="C64" s="1" t="s">
        <v>8</v>
      </c>
      <c r="D64" s="1" t="s">
        <v>22</v>
      </c>
      <c r="E64" s="5" t="s">
        <v>10</v>
      </c>
      <c r="G64" s="2" t="s">
        <v>125</v>
      </c>
      <c r="H64" s="3">
        <f>0/5</f>
        <v>0</v>
      </c>
      <c r="I64" s="18" t="s">
        <v>126</v>
      </c>
      <c r="J64" s="3">
        <f>5/5</f>
        <v>1</v>
      </c>
      <c r="K64" s="3"/>
      <c r="L64" s="4"/>
    </row>
    <row r="65">
      <c r="A65" s="25" t="s">
        <v>45</v>
      </c>
      <c r="B65" s="1" t="s">
        <v>28</v>
      </c>
      <c r="C65" s="1" t="s">
        <v>21</v>
      </c>
      <c r="D65" s="1" t="s">
        <v>9</v>
      </c>
      <c r="E65" s="12" t="s">
        <v>23</v>
      </c>
      <c r="G65" s="20" t="s">
        <v>127</v>
      </c>
      <c r="H65" s="7" t="s">
        <v>128</v>
      </c>
      <c r="I65" s="7" t="s">
        <v>129</v>
      </c>
      <c r="J65" s="7" t="s">
        <v>130</v>
      </c>
      <c r="L65" s="9"/>
    </row>
    <row r="66">
      <c r="A66" s="25" t="s">
        <v>45</v>
      </c>
      <c r="B66" s="1" t="s">
        <v>28</v>
      </c>
      <c r="C66" s="1" t="s">
        <v>21</v>
      </c>
      <c r="D66" s="1" t="s">
        <v>9</v>
      </c>
      <c r="E66" s="12" t="s">
        <v>23</v>
      </c>
      <c r="G66" s="20">
        <v>0.0</v>
      </c>
      <c r="H66" s="7">
        <v>0.0</v>
      </c>
      <c r="I66" s="8">
        <f>3/5</f>
        <v>0.6</v>
      </c>
      <c r="J66" s="8">
        <f>2/5</f>
        <v>0.4</v>
      </c>
      <c r="L66" s="9"/>
    </row>
    <row r="67">
      <c r="A67" s="25" t="s">
        <v>45</v>
      </c>
      <c r="B67" s="1" t="s">
        <v>28</v>
      </c>
      <c r="C67" s="1" t="s">
        <v>21</v>
      </c>
      <c r="D67" s="1" t="s">
        <v>14</v>
      </c>
      <c r="E67" s="5" t="s">
        <v>10</v>
      </c>
      <c r="G67" s="20" t="s">
        <v>131</v>
      </c>
      <c r="H67" s="8">
        <f>1-((G66^2)+(H66^2))</f>
        <v>1</v>
      </c>
      <c r="I67" s="7" t="s">
        <v>132</v>
      </c>
      <c r="J67" s="8">
        <f>1-((I66^2)+(J66^2))</f>
        <v>0.48</v>
      </c>
      <c r="L67" s="9"/>
    </row>
    <row r="68">
      <c r="A68" s="25" t="s">
        <v>45</v>
      </c>
      <c r="B68" s="1" t="s">
        <v>28</v>
      </c>
      <c r="C68" s="1" t="s">
        <v>21</v>
      </c>
      <c r="D68" s="1" t="s">
        <v>9</v>
      </c>
      <c r="E68" s="5" t="s">
        <v>10</v>
      </c>
      <c r="G68" s="20" t="s">
        <v>133</v>
      </c>
      <c r="H68" s="8">
        <f>(H64*H67)+(J64*J67)</f>
        <v>0.48</v>
      </c>
      <c r="L68" s="9"/>
    </row>
    <row r="69">
      <c r="G69" s="6"/>
      <c r="L69" s="9"/>
    </row>
    <row r="70">
      <c r="G70" s="20" t="s">
        <v>134</v>
      </c>
      <c r="H70" s="8">
        <f>1/5</f>
        <v>0.2</v>
      </c>
      <c r="I70" s="7" t="s">
        <v>135</v>
      </c>
      <c r="J70" s="8">
        <f>4/5</f>
        <v>0.8</v>
      </c>
      <c r="L70" s="9"/>
    </row>
    <row r="71">
      <c r="G71" s="20" t="s">
        <v>136</v>
      </c>
      <c r="H71" s="7" t="s">
        <v>137</v>
      </c>
      <c r="I71" s="7" t="s">
        <v>138</v>
      </c>
      <c r="J71" s="7" t="s">
        <v>139</v>
      </c>
      <c r="L71" s="9"/>
    </row>
    <row r="72">
      <c r="G72" s="6">
        <f>1/1</f>
        <v>1</v>
      </c>
      <c r="H72" s="7">
        <f>0/1</f>
        <v>0</v>
      </c>
      <c r="I72" s="8">
        <f t="shared" ref="I72:J72" si="7">2/4</f>
        <v>0.5</v>
      </c>
      <c r="J72" s="8">
        <f t="shared" si="7"/>
        <v>0.5</v>
      </c>
      <c r="L72" s="9"/>
    </row>
    <row r="73">
      <c r="G73" s="20" t="s">
        <v>140</v>
      </c>
      <c r="H73" s="8">
        <f>1-((G72^2)+(H72^2))</f>
        <v>0</v>
      </c>
      <c r="I73" s="7" t="s">
        <v>141</v>
      </c>
      <c r="J73" s="8">
        <f>1-((I72^2)+(J72^2))</f>
        <v>0.5</v>
      </c>
      <c r="L73" s="9"/>
    </row>
    <row r="74">
      <c r="G74" s="20" t="s">
        <v>142</v>
      </c>
      <c r="H74" s="8">
        <f>(H70*H73)+(J70*J73)</f>
        <v>0.4</v>
      </c>
      <c r="L74" s="9"/>
    </row>
    <row r="75">
      <c r="G75" s="6"/>
      <c r="L75" s="9"/>
    </row>
    <row r="76">
      <c r="G76" s="20" t="s">
        <v>143</v>
      </c>
      <c r="H76" s="8">
        <f>1/5</f>
        <v>0.2</v>
      </c>
      <c r="I76" s="7" t="s">
        <v>144</v>
      </c>
      <c r="J76" s="8">
        <f>3/5</f>
        <v>0.6</v>
      </c>
      <c r="K76" s="7" t="s">
        <v>145</v>
      </c>
      <c r="L76" s="9">
        <f>1/5</f>
        <v>0.2</v>
      </c>
    </row>
    <row r="77">
      <c r="G77" s="20" t="s">
        <v>146</v>
      </c>
      <c r="H77" s="7" t="s">
        <v>147</v>
      </c>
      <c r="I77" s="7" t="s">
        <v>148</v>
      </c>
      <c r="J77" s="7" t="s">
        <v>149</v>
      </c>
      <c r="K77" s="7" t="s">
        <v>150</v>
      </c>
      <c r="L77" s="10" t="s">
        <v>151</v>
      </c>
    </row>
    <row r="78">
      <c r="G78" s="6">
        <f>1/1</f>
        <v>1</v>
      </c>
      <c r="H78" s="8">
        <f>0/1</f>
        <v>0</v>
      </c>
      <c r="I78" s="8">
        <f>2/3</f>
        <v>0.6666666667</v>
      </c>
      <c r="J78" s="8">
        <f>1/3</f>
        <v>0.3333333333</v>
      </c>
      <c r="K78" s="8">
        <f>1/1</f>
        <v>1</v>
      </c>
      <c r="L78" s="10">
        <v>0.0</v>
      </c>
    </row>
    <row r="79">
      <c r="G79" s="20" t="s">
        <v>152</v>
      </c>
      <c r="H79" s="7">
        <f>1-((G78^2)+(H78^2))</f>
        <v>0</v>
      </c>
      <c r="I79" s="7" t="s">
        <v>153</v>
      </c>
      <c r="J79" s="8">
        <f>1-((I78^2)+(J78^2))</f>
        <v>0.4444444444</v>
      </c>
      <c r="K79" s="7" t="s">
        <v>154</v>
      </c>
      <c r="L79" s="9">
        <f>1-((K78^2)+(L78^2))</f>
        <v>0</v>
      </c>
    </row>
    <row r="80">
      <c r="G80" s="21" t="s">
        <v>155</v>
      </c>
      <c r="H80" s="24">
        <f>(H76*H79)+(J76*J79)+(L76*L79)</f>
        <v>0.2666666667</v>
      </c>
      <c r="I80" s="16"/>
      <c r="J80" s="16"/>
      <c r="K80" s="16"/>
      <c r="L80" s="17"/>
    </row>
    <row r="82">
      <c r="F82" s="7" t="s">
        <v>156</v>
      </c>
    </row>
    <row r="83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G83" s="2" t="s">
        <v>157</v>
      </c>
      <c r="H83" s="3">
        <f>3/5</f>
        <v>0.6</v>
      </c>
      <c r="I83" s="18" t="s">
        <v>158</v>
      </c>
      <c r="J83" s="3">
        <f>2/5</f>
        <v>0.4</v>
      </c>
      <c r="K83" s="3"/>
      <c r="L83" s="4"/>
    </row>
    <row r="84">
      <c r="A84" s="19" t="s">
        <v>6</v>
      </c>
      <c r="B84" s="1" t="s">
        <v>7</v>
      </c>
      <c r="C84" s="26" t="s">
        <v>8</v>
      </c>
      <c r="D84" s="1" t="s">
        <v>9</v>
      </c>
      <c r="E84" s="5" t="s">
        <v>10</v>
      </c>
      <c r="G84" s="27" t="s">
        <v>159</v>
      </c>
      <c r="H84" s="7" t="s">
        <v>160</v>
      </c>
      <c r="I84" s="28" t="s">
        <v>161</v>
      </c>
      <c r="J84" s="7" t="s">
        <v>162</v>
      </c>
      <c r="L84" s="9"/>
    </row>
    <row r="85">
      <c r="A85" s="19" t="s">
        <v>6</v>
      </c>
      <c r="B85" s="1" t="s">
        <v>7</v>
      </c>
      <c r="C85" s="26" t="s">
        <v>8</v>
      </c>
      <c r="D85" s="1" t="s">
        <v>14</v>
      </c>
      <c r="E85" s="5" t="s">
        <v>10</v>
      </c>
      <c r="G85" s="6">
        <f>3/3</f>
        <v>1</v>
      </c>
      <c r="H85" s="8">
        <f>0/3</f>
        <v>0</v>
      </c>
      <c r="I85" s="8">
        <f>2/2</f>
        <v>1</v>
      </c>
      <c r="J85" s="8">
        <f>0/2</f>
        <v>0</v>
      </c>
      <c r="L85" s="9"/>
    </row>
    <row r="86">
      <c r="A86" s="19" t="s">
        <v>6</v>
      </c>
      <c r="B86" s="1" t="s">
        <v>7</v>
      </c>
      <c r="C86" s="26" t="s">
        <v>8</v>
      </c>
      <c r="D86" s="1" t="s">
        <v>14</v>
      </c>
      <c r="E86" s="5" t="s">
        <v>10</v>
      </c>
      <c r="G86" s="20" t="s">
        <v>163</v>
      </c>
      <c r="H86" s="8">
        <f>1-((G85^2)+(H85^2))</f>
        <v>0</v>
      </c>
      <c r="I86" s="7" t="s">
        <v>164</v>
      </c>
      <c r="J86" s="8">
        <f>1-((I85^2)+(J85^2))</f>
        <v>0</v>
      </c>
      <c r="L86" s="9"/>
    </row>
    <row r="87">
      <c r="A87" s="19" t="s">
        <v>6</v>
      </c>
      <c r="B87" s="1" t="s">
        <v>7</v>
      </c>
      <c r="C87" s="26" t="s">
        <v>21</v>
      </c>
      <c r="D87" s="1" t="s">
        <v>22</v>
      </c>
      <c r="E87" s="12" t="s">
        <v>23</v>
      </c>
      <c r="G87" s="20" t="s">
        <v>165</v>
      </c>
      <c r="H87" s="8">
        <f>(H83*H86)+(J83*J86)</f>
        <v>0</v>
      </c>
      <c r="L87" s="9"/>
    </row>
    <row r="88">
      <c r="A88" s="19" t="s">
        <v>6</v>
      </c>
      <c r="B88" s="1" t="s">
        <v>7</v>
      </c>
      <c r="C88" s="26" t="s">
        <v>21</v>
      </c>
      <c r="D88" s="1" t="s">
        <v>22</v>
      </c>
      <c r="E88" s="5" t="s">
        <v>10</v>
      </c>
      <c r="G88" s="6"/>
      <c r="L88" s="9"/>
    </row>
    <row r="89">
      <c r="A89" s="19" t="s">
        <v>6</v>
      </c>
      <c r="B89" s="1" t="s">
        <v>28</v>
      </c>
      <c r="C89" s="26" t="s">
        <v>8</v>
      </c>
      <c r="D89" s="1" t="s">
        <v>14</v>
      </c>
      <c r="E89" s="5" t="s">
        <v>10</v>
      </c>
      <c r="G89" s="20" t="s">
        <v>166</v>
      </c>
      <c r="H89" s="7">
        <v>0.0</v>
      </c>
      <c r="I89" s="7" t="s">
        <v>167</v>
      </c>
      <c r="J89" s="8">
        <f>1/5</f>
        <v>0.2</v>
      </c>
      <c r="K89" s="7" t="s">
        <v>168</v>
      </c>
      <c r="L89" s="9">
        <f>4/5</f>
        <v>0.8</v>
      </c>
    </row>
    <row r="90">
      <c r="A90" s="19" t="s">
        <v>6</v>
      </c>
      <c r="B90" s="1" t="s">
        <v>28</v>
      </c>
      <c r="C90" s="26" t="s">
        <v>8</v>
      </c>
      <c r="D90" s="1" t="s">
        <v>14</v>
      </c>
      <c r="E90" s="5" t="s">
        <v>10</v>
      </c>
      <c r="G90" s="20" t="s">
        <v>169</v>
      </c>
      <c r="H90" s="7" t="s">
        <v>170</v>
      </c>
      <c r="I90" s="28" t="s">
        <v>171</v>
      </c>
      <c r="J90" s="7" t="s">
        <v>172</v>
      </c>
      <c r="K90" s="7" t="s">
        <v>173</v>
      </c>
      <c r="L90" s="10" t="s">
        <v>174</v>
      </c>
    </row>
    <row r="91">
      <c r="A91" s="19" t="s">
        <v>6</v>
      </c>
      <c r="B91" s="1" t="s">
        <v>28</v>
      </c>
      <c r="C91" s="26" t="s">
        <v>21</v>
      </c>
      <c r="D91" s="1" t="s">
        <v>9</v>
      </c>
      <c r="E91" s="5" t="s">
        <v>10</v>
      </c>
      <c r="G91" s="20">
        <v>0.0</v>
      </c>
      <c r="H91" s="7">
        <v>0.0</v>
      </c>
      <c r="I91" s="8">
        <f>1/1</f>
        <v>1</v>
      </c>
      <c r="J91" s="7">
        <v>0.0</v>
      </c>
      <c r="K91" s="8">
        <f>4/4</f>
        <v>1</v>
      </c>
      <c r="L91" s="10">
        <v>0.0</v>
      </c>
    </row>
    <row r="92">
      <c r="A92" s="19" t="s">
        <v>6</v>
      </c>
      <c r="B92" s="1" t="s">
        <v>28</v>
      </c>
      <c r="C92" s="26" t="s">
        <v>21</v>
      </c>
      <c r="D92" s="1" t="s">
        <v>9</v>
      </c>
      <c r="E92" s="5" t="s">
        <v>10</v>
      </c>
      <c r="G92" s="20" t="s">
        <v>175</v>
      </c>
      <c r="H92" s="7">
        <f>1-((G91^2)+(H91^2))</f>
        <v>1</v>
      </c>
      <c r="I92" s="7" t="s">
        <v>176</v>
      </c>
      <c r="J92" s="8">
        <f>1-((I91^2)+(J91^2))</f>
        <v>0</v>
      </c>
      <c r="K92" s="7" t="s">
        <v>177</v>
      </c>
      <c r="L92" s="9">
        <f>1-((K91^2)+(L91^2))</f>
        <v>0</v>
      </c>
    </row>
    <row r="93">
      <c r="A93" s="19" t="s">
        <v>6</v>
      </c>
      <c r="B93" s="1" t="s">
        <v>28</v>
      </c>
      <c r="C93" s="26" t="s">
        <v>21</v>
      </c>
      <c r="D93" s="1" t="s">
        <v>9</v>
      </c>
      <c r="E93" s="12" t="s">
        <v>23</v>
      </c>
      <c r="G93" s="21" t="s">
        <v>178</v>
      </c>
      <c r="H93" s="16">
        <f>(H89*H92)+(J89*J92)+(L89*L92)</f>
        <v>0</v>
      </c>
      <c r="I93" s="16"/>
      <c r="J93" s="16"/>
      <c r="K93" s="16"/>
      <c r="L93" s="17"/>
    </row>
    <row r="95">
      <c r="G95" s="2" t="s">
        <v>179</v>
      </c>
      <c r="H95" s="3">
        <f>2/5</f>
        <v>0.4</v>
      </c>
      <c r="I95" s="18" t="s">
        <v>180</v>
      </c>
      <c r="J95" s="3">
        <f>3/5</f>
        <v>0.6</v>
      </c>
      <c r="K95" s="3"/>
      <c r="L95" s="4"/>
    </row>
    <row r="96">
      <c r="G96" s="20" t="s">
        <v>181</v>
      </c>
      <c r="H96" s="7" t="s">
        <v>182</v>
      </c>
      <c r="I96" s="7" t="s">
        <v>183</v>
      </c>
      <c r="J96" s="7" t="s">
        <v>184</v>
      </c>
      <c r="L96" s="9"/>
    </row>
    <row r="97">
      <c r="G97" s="6">
        <f t="shared" ref="G97:H97" si="8">1/2</f>
        <v>0.5</v>
      </c>
      <c r="H97" s="8">
        <f t="shared" si="8"/>
        <v>0.5</v>
      </c>
      <c r="I97" s="8">
        <f>2/3</f>
        <v>0.6666666667</v>
      </c>
      <c r="J97" s="8">
        <f>1/3</f>
        <v>0.3333333333</v>
      </c>
      <c r="L97" s="9"/>
    </row>
    <row r="98">
      <c r="G98" s="20" t="s">
        <v>185</v>
      </c>
      <c r="H98" s="8">
        <f>1-((G97^2)+(H97^2))</f>
        <v>0.5</v>
      </c>
      <c r="I98" s="7" t="s">
        <v>186</v>
      </c>
      <c r="J98" s="8">
        <f>1-((I97^2)+(J97^2))</f>
        <v>0.4444444444</v>
      </c>
      <c r="L98" s="9"/>
    </row>
    <row r="99">
      <c r="G99" s="20" t="s">
        <v>187</v>
      </c>
      <c r="H99" s="8">
        <f>(H95*H98)+(J95*J98)</f>
        <v>0.4666666667</v>
      </c>
      <c r="L99" s="9"/>
    </row>
    <row r="100">
      <c r="G100" s="6"/>
      <c r="L100" s="9"/>
    </row>
    <row r="101">
      <c r="G101" s="20" t="s">
        <v>188</v>
      </c>
      <c r="H101" s="8">
        <f>2/5</f>
        <v>0.4</v>
      </c>
      <c r="I101" s="7" t="s">
        <v>189</v>
      </c>
      <c r="J101" s="8">
        <f>3/5</f>
        <v>0.6</v>
      </c>
      <c r="K101" s="7" t="s">
        <v>190</v>
      </c>
      <c r="L101" s="10">
        <v>0.0</v>
      </c>
    </row>
    <row r="102">
      <c r="G102" s="20" t="s">
        <v>191</v>
      </c>
      <c r="H102" s="7" t="s">
        <v>192</v>
      </c>
      <c r="I102" s="7" t="s">
        <v>193</v>
      </c>
      <c r="J102" s="7" t="s">
        <v>194</v>
      </c>
      <c r="K102" s="7" t="s">
        <v>195</v>
      </c>
      <c r="L102" s="10" t="s">
        <v>196</v>
      </c>
    </row>
    <row r="103">
      <c r="G103" s="6">
        <f t="shared" ref="G103:H103" si="9">1/2</f>
        <v>0.5</v>
      </c>
      <c r="H103" s="8">
        <f t="shared" si="9"/>
        <v>0.5</v>
      </c>
      <c r="I103" s="8">
        <f>2/3</f>
        <v>0.6666666667</v>
      </c>
      <c r="J103" s="8">
        <f>1/3</f>
        <v>0.3333333333</v>
      </c>
      <c r="K103" s="7">
        <v>0.0</v>
      </c>
      <c r="L103" s="10">
        <v>0.0</v>
      </c>
    </row>
    <row r="104">
      <c r="G104" s="20" t="s">
        <v>197</v>
      </c>
      <c r="H104" s="7">
        <f>1-((G103^2)+(H103^2))</f>
        <v>0.5</v>
      </c>
      <c r="I104" s="7" t="s">
        <v>198</v>
      </c>
      <c r="J104" s="8">
        <f>1-((I103^2)+(J103^2))</f>
        <v>0.4444444444</v>
      </c>
      <c r="K104" s="7" t="s">
        <v>199</v>
      </c>
      <c r="L104" s="9">
        <f>1-((K103^2)+(L103^2))</f>
        <v>1</v>
      </c>
    </row>
    <row r="105">
      <c r="G105" s="21" t="s">
        <v>200</v>
      </c>
      <c r="H105" s="24">
        <f>(H101*H104)+(J101*J104)+(L101*L104)</f>
        <v>0.4666666667</v>
      </c>
      <c r="I105" s="16"/>
      <c r="J105" s="16"/>
      <c r="K105" s="16"/>
      <c r="L105" s="17"/>
    </row>
    <row r="107">
      <c r="A107" s="22" t="s">
        <v>37</v>
      </c>
      <c r="B107" s="1" t="s">
        <v>7</v>
      </c>
      <c r="C107" s="1" t="s">
        <v>8</v>
      </c>
      <c r="D107" s="29" t="s">
        <v>9</v>
      </c>
      <c r="E107" s="12" t="s">
        <v>23</v>
      </c>
      <c r="G107" s="2" t="s">
        <v>201</v>
      </c>
      <c r="H107" s="3">
        <f>2/2</f>
        <v>1</v>
      </c>
      <c r="I107" s="18" t="s">
        <v>202</v>
      </c>
      <c r="J107" s="4">
        <f>0/2</f>
        <v>0</v>
      </c>
    </row>
    <row r="108">
      <c r="A108" s="22" t="s">
        <v>37</v>
      </c>
      <c r="B108" s="1" t="s">
        <v>7</v>
      </c>
      <c r="C108" s="1" t="s">
        <v>8</v>
      </c>
      <c r="D108" s="29" t="s">
        <v>14</v>
      </c>
      <c r="E108" s="5" t="s">
        <v>10</v>
      </c>
      <c r="G108" s="20" t="s">
        <v>203</v>
      </c>
      <c r="H108" s="7" t="s">
        <v>204</v>
      </c>
      <c r="I108" s="7" t="s">
        <v>205</v>
      </c>
      <c r="J108" s="10" t="s">
        <v>206</v>
      </c>
    </row>
    <row r="109">
      <c r="A109" s="22" t="s">
        <v>37</v>
      </c>
      <c r="B109" s="1" t="s">
        <v>7</v>
      </c>
      <c r="C109" s="1" t="s">
        <v>8</v>
      </c>
      <c r="D109" s="29" t="s">
        <v>14</v>
      </c>
      <c r="E109" s="12" t="s">
        <v>23</v>
      </c>
      <c r="G109" s="20">
        <f t="shared" ref="G109:H109" si="10">1/2</f>
        <v>0.5</v>
      </c>
      <c r="H109" s="7">
        <f t="shared" si="10"/>
        <v>0.5</v>
      </c>
      <c r="I109" s="7">
        <v>0.0</v>
      </c>
      <c r="J109" s="10">
        <v>0.0</v>
      </c>
    </row>
    <row r="110">
      <c r="A110" s="22" t="s">
        <v>37</v>
      </c>
      <c r="B110" s="1" t="s">
        <v>7</v>
      </c>
      <c r="C110" s="1" t="s">
        <v>21</v>
      </c>
      <c r="D110" s="29" t="s">
        <v>22</v>
      </c>
      <c r="E110" s="5" t="s">
        <v>10</v>
      </c>
      <c r="G110" s="20" t="s">
        <v>207</v>
      </c>
      <c r="H110" s="8">
        <f>1-((G109^2)+(H109^2))</f>
        <v>0.5</v>
      </c>
      <c r="I110" s="7" t="s">
        <v>208</v>
      </c>
      <c r="J110" s="9">
        <f>1-((I109^2)+(J109^2))</f>
        <v>1</v>
      </c>
    </row>
    <row r="111">
      <c r="A111" s="22" t="s">
        <v>37</v>
      </c>
      <c r="B111" s="1" t="s">
        <v>7</v>
      </c>
      <c r="C111" s="1" t="s">
        <v>21</v>
      </c>
      <c r="D111" s="29" t="s">
        <v>22</v>
      </c>
      <c r="E111" s="12" t="s">
        <v>23</v>
      </c>
      <c r="G111" s="20" t="s">
        <v>209</v>
      </c>
      <c r="H111" s="8">
        <f>(H107*H110)+(J107*J110)</f>
        <v>0.5</v>
      </c>
      <c r="J111" s="9"/>
    </row>
    <row r="112">
      <c r="G112" s="6"/>
      <c r="J112" s="9"/>
    </row>
    <row r="113">
      <c r="G113" s="20" t="s">
        <v>210</v>
      </c>
      <c r="H113" s="7">
        <v>0.0</v>
      </c>
      <c r="I113" s="7" t="s">
        <v>211</v>
      </c>
      <c r="J113" s="9">
        <f>2/2</f>
        <v>1</v>
      </c>
    </row>
    <row r="114">
      <c r="G114" s="20" t="s">
        <v>212</v>
      </c>
      <c r="H114" s="7" t="s">
        <v>213</v>
      </c>
      <c r="I114" s="7" t="s">
        <v>214</v>
      </c>
      <c r="J114" s="10" t="s">
        <v>215</v>
      </c>
    </row>
    <row r="115">
      <c r="G115" s="20">
        <v>0.0</v>
      </c>
      <c r="H115" s="7">
        <f>0/1</f>
        <v>0</v>
      </c>
      <c r="I115" s="8">
        <f t="shared" ref="I115:J115" si="11">1/2</f>
        <v>0.5</v>
      </c>
      <c r="J115" s="9">
        <f t="shared" si="11"/>
        <v>0.5</v>
      </c>
    </row>
    <row r="116">
      <c r="G116" s="20" t="s">
        <v>216</v>
      </c>
      <c r="H116" s="8">
        <f>1-((G115^2)+(H115^2))</f>
        <v>1</v>
      </c>
      <c r="I116" s="7" t="s">
        <v>217</v>
      </c>
      <c r="J116" s="9">
        <f>1-((I115^2)+(J115^2))</f>
        <v>0.5</v>
      </c>
    </row>
    <row r="117">
      <c r="G117" s="21" t="s">
        <v>218</v>
      </c>
      <c r="H117" s="24">
        <f>(H113*H116)+(J113*J116)</f>
        <v>0.5</v>
      </c>
      <c r="I117" s="16"/>
      <c r="J117" s="17"/>
    </row>
    <row r="119">
      <c r="G119" s="2" t="s">
        <v>219</v>
      </c>
      <c r="H119" s="3">
        <f>1/1</f>
        <v>1</v>
      </c>
      <c r="I119" s="18" t="s">
        <v>220</v>
      </c>
      <c r="J119" s="4">
        <f>0/1</f>
        <v>0</v>
      </c>
    </row>
    <row r="120">
      <c r="G120" s="20" t="s">
        <v>221</v>
      </c>
      <c r="H120" s="28" t="s">
        <v>222</v>
      </c>
      <c r="I120" s="7" t="s">
        <v>223</v>
      </c>
      <c r="J120" s="10" t="s">
        <v>224</v>
      </c>
    </row>
    <row r="121">
      <c r="G121" s="20">
        <f>0/1</f>
        <v>0</v>
      </c>
      <c r="H121" s="7">
        <f>1/1</f>
        <v>1</v>
      </c>
      <c r="I121" s="7">
        <v>0.0</v>
      </c>
      <c r="J121" s="10">
        <v>0.0</v>
      </c>
    </row>
    <row r="122">
      <c r="G122" s="20" t="s">
        <v>225</v>
      </c>
      <c r="H122" s="8">
        <f>1-((G121^2)+(H121^2))</f>
        <v>0</v>
      </c>
      <c r="I122" s="7" t="s">
        <v>226</v>
      </c>
      <c r="J122" s="9">
        <f>1-((I121^2)+(J121^2))</f>
        <v>1</v>
      </c>
    </row>
    <row r="123">
      <c r="G123" s="20" t="s">
        <v>227</v>
      </c>
      <c r="H123" s="8">
        <f>(H119*H122)+(J119*J122)</f>
        <v>0</v>
      </c>
      <c r="J123" s="9"/>
    </row>
    <row r="124">
      <c r="G124" s="6"/>
      <c r="J124" s="9"/>
    </row>
    <row r="125">
      <c r="G125" s="20" t="s">
        <v>228</v>
      </c>
      <c r="H125" s="7">
        <f>1/1</f>
        <v>1</v>
      </c>
      <c r="I125" s="7" t="s">
        <v>229</v>
      </c>
      <c r="J125" s="9">
        <f>0/1</f>
        <v>0</v>
      </c>
    </row>
    <row r="126">
      <c r="G126" s="20" t="s">
        <v>230</v>
      </c>
      <c r="H126" s="28" t="s">
        <v>231</v>
      </c>
      <c r="I126" s="7" t="s">
        <v>232</v>
      </c>
      <c r="J126" s="10" t="s">
        <v>233</v>
      </c>
    </row>
    <row r="127">
      <c r="G127" s="20">
        <v>0.0</v>
      </c>
      <c r="H127" s="7">
        <f>1/1</f>
        <v>1</v>
      </c>
      <c r="I127" s="7">
        <v>0.0</v>
      </c>
      <c r="J127" s="10">
        <v>0.0</v>
      </c>
    </row>
    <row r="128">
      <c r="G128" s="20" t="s">
        <v>234</v>
      </c>
      <c r="H128" s="8">
        <f>1-((G127^2)+(H127^2))</f>
        <v>0</v>
      </c>
      <c r="I128" s="7" t="s">
        <v>235</v>
      </c>
      <c r="J128" s="9">
        <f>1-((I127^2)+(J127^2))</f>
        <v>1</v>
      </c>
    </row>
    <row r="129">
      <c r="G129" s="21" t="s">
        <v>236</v>
      </c>
      <c r="H129" s="16">
        <f>(H125*H128)+(J125*J128)</f>
        <v>0</v>
      </c>
      <c r="I129" s="16"/>
      <c r="J129" s="17"/>
    </row>
    <row r="131">
      <c r="G131" s="2" t="s">
        <v>237</v>
      </c>
      <c r="H131" s="3">
        <f>2/2</f>
        <v>1</v>
      </c>
      <c r="I131" s="18" t="s">
        <v>238</v>
      </c>
      <c r="J131" s="4">
        <f>0/2</f>
        <v>0</v>
      </c>
    </row>
    <row r="132">
      <c r="G132" s="20" t="s">
        <v>239</v>
      </c>
      <c r="H132" s="7" t="s">
        <v>240</v>
      </c>
      <c r="I132" s="7" t="s">
        <v>241</v>
      </c>
      <c r="J132" s="10" t="s">
        <v>242</v>
      </c>
    </row>
    <row r="133">
      <c r="G133" s="20">
        <f t="shared" ref="G133:H133" si="12">1/2</f>
        <v>0.5</v>
      </c>
      <c r="H133" s="7">
        <f t="shared" si="12"/>
        <v>0.5</v>
      </c>
      <c r="I133" s="7">
        <v>0.0</v>
      </c>
      <c r="J133" s="10">
        <v>0.0</v>
      </c>
    </row>
    <row r="134">
      <c r="G134" s="20" t="s">
        <v>243</v>
      </c>
      <c r="H134" s="8">
        <f>1-((G133^2)+(H133^2))</f>
        <v>0.5</v>
      </c>
      <c r="I134" s="7" t="s">
        <v>244</v>
      </c>
      <c r="J134" s="9">
        <f>1-((I133^2)+(J133^2))</f>
        <v>1</v>
      </c>
    </row>
    <row r="135">
      <c r="G135" s="20" t="s">
        <v>245</v>
      </c>
      <c r="H135" s="8">
        <f>(H131*H134)+(J131*J134)</f>
        <v>0.5</v>
      </c>
      <c r="J135" s="9"/>
    </row>
    <row r="136">
      <c r="G136" s="6"/>
      <c r="J136" s="9"/>
    </row>
    <row r="137">
      <c r="G137" s="20" t="s">
        <v>246</v>
      </c>
      <c r="H137" s="7">
        <f>2/2</f>
        <v>1</v>
      </c>
      <c r="I137" s="7" t="s">
        <v>247</v>
      </c>
      <c r="J137" s="10">
        <v>0.0</v>
      </c>
    </row>
    <row r="138">
      <c r="G138" s="20" t="s">
        <v>248</v>
      </c>
      <c r="H138" s="7" t="s">
        <v>249</v>
      </c>
      <c r="I138" s="7" t="s">
        <v>250</v>
      </c>
      <c r="J138" s="10" t="s">
        <v>251</v>
      </c>
    </row>
    <row r="139">
      <c r="G139" s="20">
        <f t="shared" ref="G139:H139" si="13">1/2</f>
        <v>0.5</v>
      </c>
      <c r="H139" s="7">
        <f t="shared" si="13"/>
        <v>0.5</v>
      </c>
      <c r="I139" s="7">
        <v>0.0</v>
      </c>
      <c r="J139" s="10">
        <v>0.0</v>
      </c>
    </row>
    <row r="140">
      <c r="G140" s="20" t="s">
        <v>252</v>
      </c>
      <c r="H140" s="8">
        <f>1-((G139^2)+(H139^2))</f>
        <v>0.5</v>
      </c>
      <c r="I140" s="7" t="s">
        <v>253</v>
      </c>
      <c r="J140" s="9">
        <f>1-((I139^2)+(J139^2))</f>
        <v>1</v>
      </c>
    </row>
    <row r="141">
      <c r="G141" s="21" t="s">
        <v>254</v>
      </c>
      <c r="H141" s="24">
        <f>(H137*H140)+(J137*J140)</f>
        <v>0.5</v>
      </c>
      <c r="I141" s="16"/>
      <c r="J141" s="17"/>
    </row>
    <row r="143">
      <c r="A143" s="25" t="s">
        <v>45</v>
      </c>
      <c r="B143" s="1" t="s">
        <v>28</v>
      </c>
      <c r="C143" s="1" t="s">
        <v>8</v>
      </c>
      <c r="D143" s="30" t="s">
        <v>22</v>
      </c>
      <c r="E143" s="5" t="s">
        <v>10</v>
      </c>
      <c r="G143" s="2" t="s">
        <v>255</v>
      </c>
      <c r="H143" s="18">
        <v>0.0</v>
      </c>
      <c r="I143" s="18" t="s">
        <v>256</v>
      </c>
      <c r="J143" s="4">
        <f>1/1</f>
        <v>1</v>
      </c>
    </row>
    <row r="144">
      <c r="A144" s="25" t="s">
        <v>45</v>
      </c>
      <c r="B144" s="1" t="s">
        <v>28</v>
      </c>
      <c r="C144" s="1" t="s">
        <v>21</v>
      </c>
      <c r="D144" s="30" t="s">
        <v>9</v>
      </c>
      <c r="E144" s="12" t="s">
        <v>23</v>
      </c>
      <c r="G144" s="20" t="s">
        <v>257</v>
      </c>
      <c r="H144" s="7" t="s">
        <v>258</v>
      </c>
      <c r="I144" s="28" t="s">
        <v>259</v>
      </c>
      <c r="J144" s="10" t="s">
        <v>260</v>
      </c>
    </row>
    <row r="145">
      <c r="A145" s="25" t="s">
        <v>45</v>
      </c>
      <c r="B145" s="1" t="s">
        <v>28</v>
      </c>
      <c r="C145" s="1" t="s">
        <v>21</v>
      </c>
      <c r="D145" s="30" t="s">
        <v>9</v>
      </c>
      <c r="E145" s="12" t="s">
        <v>23</v>
      </c>
      <c r="G145" s="20">
        <v>0.0</v>
      </c>
      <c r="H145" s="7">
        <v>0.0</v>
      </c>
      <c r="I145" s="7">
        <f>1/1</f>
        <v>1</v>
      </c>
      <c r="J145" s="10">
        <v>0.0</v>
      </c>
    </row>
    <row r="146">
      <c r="A146" s="25" t="s">
        <v>45</v>
      </c>
      <c r="B146" s="1" t="s">
        <v>28</v>
      </c>
      <c r="C146" s="1" t="s">
        <v>21</v>
      </c>
      <c r="D146" s="30" t="s">
        <v>14</v>
      </c>
      <c r="E146" s="5" t="s">
        <v>10</v>
      </c>
      <c r="G146" s="20" t="s">
        <v>261</v>
      </c>
      <c r="H146" s="8">
        <f>1-((G145^2)+(H145^2))</f>
        <v>1</v>
      </c>
      <c r="I146" s="7" t="s">
        <v>262</v>
      </c>
      <c r="J146" s="9">
        <f>1-((I145^2)+(J145^2))</f>
        <v>0</v>
      </c>
    </row>
    <row r="147">
      <c r="A147" s="25" t="s">
        <v>45</v>
      </c>
      <c r="B147" s="1" t="s">
        <v>28</v>
      </c>
      <c r="C147" s="1" t="s">
        <v>21</v>
      </c>
      <c r="D147" s="30" t="s">
        <v>9</v>
      </c>
      <c r="E147" s="5" t="s">
        <v>10</v>
      </c>
      <c r="G147" s="20" t="s">
        <v>263</v>
      </c>
      <c r="H147" s="8">
        <f>(H143*H146)+(J143*J146)</f>
        <v>0</v>
      </c>
      <c r="J147" s="9"/>
    </row>
    <row r="148">
      <c r="G148" s="6"/>
      <c r="J148" s="9"/>
    </row>
    <row r="149">
      <c r="G149" s="20" t="s">
        <v>264</v>
      </c>
      <c r="H149" s="7">
        <f>1/1</f>
        <v>1</v>
      </c>
      <c r="I149" s="7" t="s">
        <v>265</v>
      </c>
      <c r="J149" s="10">
        <v>0.0</v>
      </c>
    </row>
    <row r="150">
      <c r="G150" s="27" t="s">
        <v>266</v>
      </c>
      <c r="H150" s="7" t="s">
        <v>267</v>
      </c>
      <c r="I150" s="7" t="s">
        <v>268</v>
      </c>
      <c r="J150" s="10" t="s">
        <v>269</v>
      </c>
    </row>
    <row r="151">
      <c r="G151" s="20">
        <f>1/1</f>
        <v>1</v>
      </c>
      <c r="H151" s="7">
        <f>0/1</f>
        <v>0</v>
      </c>
      <c r="I151" s="7">
        <v>0.0</v>
      </c>
      <c r="J151" s="10">
        <v>0.0</v>
      </c>
    </row>
    <row r="152">
      <c r="G152" s="20" t="s">
        <v>270</v>
      </c>
      <c r="H152" s="8">
        <f>1-((G151^2)+(H151^2))</f>
        <v>0</v>
      </c>
      <c r="I152" s="7" t="s">
        <v>271</v>
      </c>
      <c r="J152" s="9">
        <f>1-((I151^2)+(J151^2))</f>
        <v>1</v>
      </c>
    </row>
    <row r="153">
      <c r="G153" s="21" t="s">
        <v>272</v>
      </c>
      <c r="H153" s="16">
        <f>(H149*H152)+(J149*J152)</f>
        <v>0</v>
      </c>
      <c r="I153" s="16"/>
      <c r="J153" s="17"/>
    </row>
    <row r="155">
      <c r="G155" s="2" t="s">
        <v>273</v>
      </c>
      <c r="H155" s="18">
        <v>0.0</v>
      </c>
      <c r="I155" s="18" t="s">
        <v>274</v>
      </c>
      <c r="J155" s="4">
        <f>3/3</f>
        <v>1</v>
      </c>
    </row>
    <row r="156">
      <c r="G156" s="20" t="s">
        <v>275</v>
      </c>
      <c r="H156" s="7" t="s">
        <v>276</v>
      </c>
      <c r="I156" s="7" t="s">
        <v>277</v>
      </c>
      <c r="J156" s="10" t="s">
        <v>278</v>
      </c>
    </row>
    <row r="157">
      <c r="G157" s="20">
        <v>0.0</v>
      </c>
      <c r="H157" s="7">
        <v>0.0</v>
      </c>
      <c r="I157" s="7">
        <f>1/3</f>
        <v>0.3333333333</v>
      </c>
      <c r="J157" s="10">
        <f>2/3</f>
        <v>0.6666666667</v>
      </c>
    </row>
    <row r="158">
      <c r="G158" s="20" t="s">
        <v>279</v>
      </c>
      <c r="H158" s="8">
        <f>1-((G157^2)+(H157^2))</f>
        <v>1</v>
      </c>
      <c r="I158" s="7" t="s">
        <v>280</v>
      </c>
      <c r="J158" s="9">
        <f>1-((I157^2)+(J157^2))</f>
        <v>0.4444444444</v>
      </c>
    </row>
    <row r="159">
      <c r="G159" s="20" t="s">
        <v>281</v>
      </c>
      <c r="H159" s="8">
        <f>(H155*H158)+(J155*J158)</f>
        <v>0.4444444444</v>
      </c>
      <c r="J159" s="9"/>
    </row>
    <row r="160">
      <c r="G160" s="6"/>
      <c r="J160" s="9"/>
    </row>
    <row r="161">
      <c r="G161" s="20" t="s">
        <v>282</v>
      </c>
      <c r="H161" s="7">
        <v>0.0</v>
      </c>
      <c r="I161" s="7" t="s">
        <v>283</v>
      </c>
      <c r="J161" s="9">
        <f>3/3</f>
        <v>1</v>
      </c>
    </row>
    <row r="162">
      <c r="G162" s="20" t="s">
        <v>284</v>
      </c>
      <c r="H162" s="7" t="s">
        <v>285</v>
      </c>
      <c r="I162" s="7" t="s">
        <v>286</v>
      </c>
      <c r="J162" s="10" t="s">
        <v>287</v>
      </c>
    </row>
    <row r="163">
      <c r="G163" s="20">
        <v>0.0</v>
      </c>
      <c r="H163" s="7">
        <v>0.0</v>
      </c>
      <c r="I163" s="7">
        <f>2/3</f>
        <v>0.6666666667</v>
      </c>
      <c r="J163" s="10">
        <f>1/3</f>
        <v>0.3333333333</v>
      </c>
    </row>
    <row r="164">
      <c r="G164" s="20" t="s">
        <v>288</v>
      </c>
      <c r="H164" s="8">
        <f>1-((G163^2)+(H163^2))</f>
        <v>1</v>
      </c>
      <c r="I164" s="7" t="s">
        <v>289</v>
      </c>
      <c r="J164" s="9">
        <f>1-((I163^2)+(J163^2))</f>
        <v>0.4444444444</v>
      </c>
    </row>
    <row r="165">
      <c r="G165" s="21" t="s">
        <v>290</v>
      </c>
      <c r="H165" s="24">
        <f>(H161*H164)+(J161*J164)</f>
        <v>0.4444444444</v>
      </c>
      <c r="I165" s="16"/>
      <c r="J165" s="17"/>
    </row>
    <row r="167">
      <c r="G167" s="2" t="s">
        <v>291</v>
      </c>
      <c r="H167" s="18">
        <v>0.0</v>
      </c>
      <c r="I167" s="18" t="s">
        <v>292</v>
      </c>
      <c r="J167" s="4">
        <f>1/1</f>
        <v>1</v>
      </c>
    </row>
    <row r="168">
      <c r="G168" s="20" t="s">
        <v>293</v>
      </c>
      <c r="H168" s="7" t="s">
        <v>294</v>
      </c>
      <c r="I168" s="28" t="s">
        <v>295</v>
      </c>
      <c r="J168" s="10" t="s">
        <v>296</v>
      </c>
    </row>
    <row r="169">
      <c r="G169" s="20">
        <v>0.0</v>
      </c>
      <c r="H169" s="7">
        <v>0.0</v>
      </c>
      <c r="I169" s="7">
        <f>1/1</f>
        <v>1</v>
      </c>
      <c r="J169" s="10">
        <v>0.0</v>
      </c>
    </row>
    <row r="170">
      <c r="G170" s="20" t="s">
        <v>297</v>
      </c>
      <c r="H170" s="8">
        <f>1-((G169^2)+(H169^2))</f>
        <v>1</v>
      </c>
      <c r="I170" s="7" t="s">
        <v>298</v>
      </c>
      <c r="J170" s="9">
        <f>1-((I169^2)+(J169^2))</f>
        <v>0</v>
      </c>
    </row>
    <row r="171">
      <c r="G171" s="20" t="s">
        <v>299</v>
      </c>
      <c r="H171" s="8">
        <f>(H167*H170)+(J167*J170)</f>
        <v>0</v>
      </c>
      <c r="J171" s="9"/>
    </row>
    <row r="172">
      <c r="G172" s="6"/>
      <c r="J172" s="9"/>
    </row>
    <row r="173">
      <c r="G173" s="20" t="s">
        <v>300</v>
      </c>
      <c r="H173" s="7">
        <v>0.0</v>
      </c>
      <c r="I173" s="7" t="s">
        <v>301</v>
      </c>
      <c r="J173" s="10">
        <f>1/1</f>
        <v>1</v>
      </c>
    </row>
    <row r="174">
      <c r="G174" s="20" t="s">
        <v>302</v>
      </c>
      <c r="H174" s="7" t="s">
        <v>303</v>
      </c>
      <c r="I174" s="28" t="s">
        <v>304</v>
      </c>
      <c r="J174" s="10" t="s">
        <v>305</v>
      </c>
    </row>
    <row r="175">
      <c r="G175" s="20">
        <v>0.0</v>
      </c>
      <c r="H175" s="7">
        <v>0.0</v>
      </c>
      <c r="I175" s="7">
        <f>1/1</f>
        <v>1</v>
      </c>
      <c r="J175" s="10">
        <v>0.0</v>
      </c>
    </row>
    <row r="176">
      <c r="G176" s="20" t="s">
        <v>306</v>
      </c>
      <c r="H176" s="8">
        <f>1-((G175^2)+(H175^2))</f>
        <v>1</v>
      </c>
      <c r="I176" s="7" t="s">
        <v>307</v>
      </c>
      <c r="J176" s="9">
        <f>1-((I175^2)+(J175^2))</f>
        <v>0</v>
      </c>
    </row>
    <row r="177">
      <c r="G177" s="21" t="s">
        <v>308</v>
      </c>
      <c r="H177" s="16">
        <f>(H173*H176)+(J173*J176)</f>
        <v>0</v>
      </c>
      <c r="I177" s="16"/>
      <c r="J177" s="17"/>
    </row>
    <row r="179">
      <c r="F179" s="7" t="s">
        <v>309</v>
      </c>
    </row>
    <row r="180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G180" s="2" t="s">
        <v>310</v>
      </c>
      <c r="H180" s="3">
        <f>2/2</f>
        <v>1</v>
      </c>
      <c r="I180" s="18" t="s">
        <v>311</v>
      </c>
      <c r="J180" s="18">
        <v>0.0</v>
      </c>
    </row>
    <row r="181">
      <c r="A181" s="19" t="s">
        <v>6</v>
      </c>
      <c r="B181" s="1" t="s">
        <v>7</v>
      </c>
      <c r="C181" s="26" t="s">
        <v>8</v>
      </c>
      <c r="D181" s="31" t="s">
        <v>9</v>
      </c>
      <c r="E181" s="5" t="s">
        <v>10</v>
      </c>
      <c r="G181" s="27" t="s">
        <v>312</v>
      </c>
      <c r="H181" s="28" t="s">
        <v>313</v>
      </c>
      <c r="I181" s="7" t="s">
        <v>314</v>
      </c>
      <c r="J181" s="7" t="s">
        <v>315</v>
      </c>
    </row>
    <row r="182">
      <c r="A182" s="19" t="s">
        <v>6</v>
      </c>
      <c r="B182" s="1" t="s">
        <v>7</v>
      </c>
      <c r="C182" s="26" t="s">
        <v>8</v>
      </c>
      <c r="D182" s="31" t="s">
        <v>14</v>
      </c>
      <c r="E182" s="5" t="s">
        <v>10</v>
      </c>
      <c r="G182" s="6">
        <f t="shared" ref="G182:H182" si="14">1/2</f>
        <v>0.5</v>
      </c>
      <c r="H182" s="8">
        <f t="shared" si="14"/>
        <v>0.5</v>
      </c>
      <c r="I182" s="7">
        <v>0.0</v>
      </c>
      <c r="J182" s="7">
        <v>0.0</v>
      </c>
    </row>
    <row r="183">
      <c r="A183" s="19" t="s">
        <v>6</v>
      </c>
      <c r="B183" s="1" t="s">
        <v>7</v>
      </c>
      <c r="C183" s="26" t="s">
        <v>8</v>
      </c>
      <c r="D183" s="31" t="s">
        <v>14</v>
      </c>
      <c r="E183" s="5" t="s">
        <v>10</v>
      </c>
      <c r="G183" s="20" t="s">
        <v>316</v>
      </c>
      <c r="H183" s="8">
        <f>1-((G182^2)+(H182^2))</f>
        <v>0.5</v>
      </c>
      <c r="I183" s="7" t="s">
        <v>317</v>
      </c>
      <c r="J183" s="8">
        <f>1-((I182^2)+(J182^2))</f>
        <v>1</v>
      </c>
    </row>
    <row r="184">
      <c r="A184" s="19" t="s">
        <v>6</v>
      </c>
      <c r="B184" s="1" t="s">
        <v>7</v>
      </c>
      <c r="C184" s="26" t="s">
        <v>21</v>
      </c>
      <c r="D184" s="31" t="s">
        <v>22</v>
      </c>
      <c r="E184" s="12" t="s">
        <v>23</v>
      </c>
      <c r="G184" s="20" t="s">
        <v>318</v>
      </c>
      <c r="H184" s="8">
        <f>(H180*H183)+(J180*J183)</f>
        <v>0.5</v>
      </c>
    </row>
    <row r="185">
      <c r="A185" s="19" t="s">
        <v>6</v>
      </c>
      <c r="B185" s="1" t="s">
        <v>7</v>
      </c>
      <c r="C185" s="26" t="s">
        <v>21</v>
      </c>
      <c r="D185" s="31" t="s">
        <v>22</v>
      </c>
      <c r="E185" s="5" t="s">
        <v>10</v>
      </c>
    </row>
    <row r="186">
      <c r="A186" s="19" t="s">
        <v>6</v>
      </c>
      <c r="B186" s="1" t="s">
        <v>28</v>
      </c>
      <c r="C186" s="26" t="s">
        <v>8</v>
      </c>
      <c r="D186" s="31" t="s">
        <v>14</v>
      </c>
      <c r="E186" s="5" t="s">
        <v>10</v>
      </c>
      <c r="G186" s="2" t="s">
        <v>319</v>
      </c>
      <c r="H186" s="18">
        <v>0.0</v>
      </c>
      <c r="I186" s="18" t="s">
        <v>320</v>
      </c>
      <c r="J186" s="3">
        <f>3/3</f>
        <v>1</v>
      </c>
    </row>
    <row r="187">
      <c r="A187" s="19" t="s">
        <v>6</v>
      </c>
      <c r="B187" s="1" t="s">
        <v>28</v>
      </c>
      <c r="C187" s="26" t="s">
        <v>8</v>
      </c>
      <c r="D187" s="31" t="s">
        <v>14</v>
      </c>
      <c r="E187" s="5" t="s">
        <v>10</v>
      </c>
      <c r="G187" s="20" t="s">
        <v>321</v>
      </c>
      <c r="H187" s="7" t="s">
        <v>322</v>
      </c>
      <c r="I187" s="28" t="s">
        <v>323</v>
      </c>
      <c r="J187" s="28" t="s">
        <v>324</v>
      </c>
    </row>
    <row r="188">
      <c r="A188" s="19" t="s">
        <v>6</v>
      </c>
      <c r="B188" s="1" t="s">
        <v>28</v>
      </c>
      <c r="C188" s="26" t="s">
        <v>21</v>
      </c>
      <c r="D188" s="31" t="s">
        <v>9</v>
      </c>
      <c r="E188" s="5" t="s">
        <v>10</v>
      </c>
      <c r="G188" s="20">
        <v>0.0</v>
      </c>
      <c r="H188" s="7">
        <v>0.0</v>
      </c>
      <c r="I188" s="7">
        <f>2/3</f>
        <v>0.6666666667</v>
      </c>
      <c r="J188" s="7">
        <f>1/3</f>
        <v>0.3333333333</v>
      </c>
    </row>
    <row r="189">
      <c r="A189" s="19" t="s">
        <v>6</v>
      </c>
      <c r="B189" s="1" t="s">
        <v>28</v>
      </c>
      <c r="C189" s="26" t="s">
        <v>21</v>
      </c>
      <c r="D189" s="31" t="s">
        <v>9</v>
      </c>
      <c r="E189" s="5" t="s">
        <v>10</v>
      </c>
      <c r="G189" s="20" t="s">
        <v>325</v>
      </c>
      <c r="H189" s="8">
        <f>1-((G188^2)+(H188^2))</f>
        <v>1</v>
      </c>
      <c r="I189" s="7" t="s">
        <v>326</v>
      </c>
      <c r="J189" s="8">
        <f>1-((I188^2)+(J188^2))</f>
        <v>0.4444444444</v>
      </c>
    </row>
    <row r="190">
      <c r="A190" s="19" t="s">
        <v>6</v>
      </c>
      <c r="B190" s="1" t="s">
        <v>28</v>
      </c>
      <c r="C190" s="26" t="s">
        <v>21</v>
      </c>
      <c r="D190" s="31" t="s">
        <v>9</v>
      </c>
      <c r="E190" s="12" t="s">
        <v>23</v>
      </c>
      <c r="G190" s="20" t="s">
        <v>327</v>
      </c>
      <c r="H190" s="8">
        <f>(H186*H189)+(J186*J189)</f>
        <v>0.4444444444</v>
      </c>
    </row>
    <row r="192">
      <c r="A192" s="22" t="s">
        <v>37</v>
      </c>
      <c r="B192" s="1" t="s">
        <v>7</v>
      </c>
      <c r="C192" s="32" t="s">
        <v>8</v>
      </c>
      <c r="D192" s="29" t="s">
        <v>9</v>
      </c>
      <c r="E192" s="12" t="s">
        <v>23</v>
      </c>
      <c r="G192" s="2" t="s">
        <v>328</v>
      </c>
      <c r="H192" s="3">
        <f>2/2</f>
        <v>1</v>
      </c>
      <c r="I192" s="18" t="s">
        <v>329</v>
      </c>
      <c r="J192" s="4">
        <f>0/2</f>
        <v>0</v>
      </c>
    </row>
    <row r="193">
      <c r="A193" s="22" t="s">
        <v>37</v>
      </c>
      <c r="B193" s="1" t="s">
        <v>7</v>
      </c>
      <c r="C193" s="32" t="s">
        <v>8</v>
      </c>
      <c r="D193" s="29" t="s">
        <v>14</v>
      </c>
      <c r="E193" s="5" t="s">
        <v>10</v>
      </c>
      <c r="G193" s="27" t="s">
        <v>330</v>
      </c>
      <c r="H193" s="28" t="s">
        <v>331</v>
      </c>
      <c r="I193" s="7" t="s">
        <v>332</v>
      </c>
      <c r="J193" s="10" t="s">
        <v>333</v>
      </c>
    </row>
    <row r="194">
      <c r="A194" s="22" t="s">
        <v>37</v>
      </c>
      <c r="B194" s="1" t="s">
        <v>7</v>
      </c>
      <c r="C194" s="32" t="s">
        <v>8</v>
      </c>
      <c r="D194" s="29" t="s">
        <v>14</v>
      </c>
      <c r="E194" s="12" t="s">
        <v>23</v>
      </c>
      <c r="G194" s="20">
        <f t="shared" ref="G194:H194" si="15">1/2</f>
        <v>0.5</v>
      </c>
      <c r="H194" s="7">
        <f t="shared" si="15"/>
        <v>0.5</v>
      </c>
      <c r="I194" s="7">
        <v>0.0</v>
      </c>
      <c r="J194" s="10">
        <v>0.0</v>
      </c>
    </row>
    <row r="195">
      <c r="A195" s="22" t="s">
        <v>37</v>
      </c>
      <c r="B195" s="1" t="s">
        <v>7</v>
      </c>
      <c r="C195" s="32" t="s">
        <v>21</v>
      </c>
      <c r="D195" s="29" t="s">
        <v>22</v>
      </c>
      <c r="E195" s="5" t="s">
        <v>10</v>
      </c>
      <c r="G195" s="20" t="s">
        <v>334</v>
      </c>
      <c r="H195" s="8">
        <f>1-((G194^2)+(H194^2))</f>
        <v>0.5</v>
      </c>
      <c r="I195" s="7" t="s">
        <v>335</v>
      </c>
      <c r="J195" s="9">
        <f>1-((I194^2)+(J194^2))</f>
        <v>1</v>
      </c>
    </row>
    <row r="196">
      <c r="A196" s="22" t="s">
        <v>37</v>
      </c>
      <c r="B196" s="1" t="s">
        <v>7</v>
      </c>
      <c r="C196" s="32" t="s">
        <v>21</v>
      </c>
      <c r="D196" s="29" t="s">
        <v>22</v>
      </c>
      <c r="E196" s="12" t="s">
        <v>23</v>
      </c>
      <c r="G196" s="20" t="s">
        <v>336</v>
      </c>
      <c r="H196" s="8">
        <f>(H192*H195)+(J192*J195)</f>
        <v>0.5</v>
      </c>
      <c r="J196" s="9"/>
    </row>
    <row r="198">
      <c r="G198" s="2" t="s">
        <v>337</v>
      </c>
      <c r="H198" s="3">
        <f>2/2</f>
        <v>1</v>
      </c>
      <c r="I198" s="18" t="s">
        <v>338</v>
      </c>
      <c r="J198" s="4">
        <f>0/2</f>
        <v>0</v>
      </c>
    </row>
    <row r="199">
      <c r="G199" s="27" t="s">
        <v>339</v>
      </c>
      <c r="H199" s="28" t="s">
        <v>340</v>
      </c>
      <c r="I199" s="7" t="s">
        <v>341</v>
      </c>
      <c r="J199" s="10" t="s">
        <v>342</v>
      </c>
    </row>
    <row r="200">
      <c r="G200" s="20">
        <f t="shared" ref="G200:H200" si="16">1/2</f>
        <v>0.5</v>
      </c>
      <c r="H200" s="7">
        <f t="shared" si="16"/>
        <v>0.5</v>
      </c>
      <c r="I200" s="7">
        <v>0.0</v>
      </c>
      <c r="J200" s="10">
        <v>0.0</v>
      </c>
    </row>
    <row r="201">
      <c r="G201" s="20" t="s">
        <v>343</v>
      </c>
      <c r="H201" s="8">
        <f>1-((G200^2)+(H200^2))</f>
        <v>0.5</v>
      </c>
      <c r="I201" s="7" t="s">
        <v>344</v>
      </c>
      <c r="J201" s="9">
        <f>1-((I200^2)+(J200^2))</f>
        <v>1</v>
      </c>
    </row>
    <row r="202">
      <c r="G202" s="20" t="s">
        <v>345</v>
      </c>
      <c r="H202" s="8">
        <f>(H198*H201)+(J198*J201)</f>
        <v>0.5</v>
      </c>
      <c r="J202" s="9"/>
    </row>
    <row r="204">
      <c r="A204" s="25" t="s">
        <v>45</v>
      </c>
      <c r="B204" s="1" t="s">
        <v>28</v>
      </c>
      <c r="C204" s="33" t="s">
        <v>8</v>
      </c>
      <c r="D204" s="30" t="s">
        <v>22</v>
      </c>
      <c r="E204" s="5" t="s">
        <v>10</v>
      </c>
      <c r="G204" s="2" t="s">
        <v>346</v>
      </c>
      <c r="H204" s="18">
        <v>0.0</v>
      </c>
      <c r="I204" s="18" t="s">
        <v>347</v>
      </c>
      <c r="J204" s="4">
        <f>3/3</f>
        <v>1</v>
      </c>
    </row>
    <row r="205">
      <c r="A205" s="25" t="s">
        <v>45</v>
      </c>
      <c r="B205" s="1" t="s">
        <v>28</v>
      </c>
      <c r="C205" s="33" t="s">
        <v>21</v>
      </c>
      <c r="D205" s="30" t="s">
        <v>9</v>
      </c>
      <c r="E205" s="12" t="s">
        <v>23</v>
      </c>
      <c r="G205" s="20" t="s">
        <v>348</v>
      </c>
      <c r="H205" s="7" t="s">
        <v>349</v>
      </c>
      <c r="I205" s="28" t="s">
        <v>350</v>
      </c>
      <c r="J205" s="34" t="s">
        <v>351</v>
      </c>
    </row>
    <row r="206">
      <c r="A206" s="25" t="s">
        <v>45</v>
      </c>
      <c r="B206" s="1" t="s">
        <v>28</v>
      </c>
      <c r="C206" s="33" t="s">
        <v>21</v>
      </c>
      <c r="D206" s="30" t="s">
        <v>9</v>
      </c>
      <c r="E206" s="12" t="s">
        <v>23</v>
      </c>
      <c r="G206" s="20">
        <v>0.0</v>
      </c>
      <c r="H206" s="7">
        <v>0.0</v>
      </c>
      <c r="I206" s="7">
        <f>1/3</f>
        <v>0.3333333333</v>
      </c>
      <c r="J206" s="10">
        <f>2/3</f>
        <v>0.6666666667</v>
      </c>
    </row>
    <row r="207">
      <c r="A207" s="25" t="s">
        <v>45</v>
      </c>
      <c r="B207" s="1" t="s">
        <v>28</v>
      </c>
      <c r="C207" s="33" t="s">
        <v>21</v>
      </c>
      <c r="D207" s="30" t="s">
        <v>14</v>
      </c>
      <c r="E207" s="5" t="s">
        <v>10</v>
      </c>
      <c r="G207" s="20" t="s">
        <v>352</v>
      </c>
      <c r="H207" s="8">
        <f>1-((G206^2)+(H206^2))</f>
        <v>1</v>
      </c>
      <c r="I207" s="7" t="s">
        <v>353</v>
      </c>
      <c r="J207" s="9">
        <f>1-((I206^2)+(J206^2))</f>
        <v>0.4444444444</v>
      </c>
    </row>
    <row r="208">
      <c r="A208" s="25" t="s">
        <v>45</v>
      </c>
      <c r="B208" s="1" t="s">
        <v>28</v>
      </c>
      <c r="C208" s="33" t="s">
        <v>21</v>
      </c>
      <c r="D208" s="30" t="s">
        <v>9</v>
      </c>
      <c r="E208" s="5" t="s">
        <v>10</v>
      </c>
      <c r="G208" s="20" t="s">
        <v>354</v>
      </c>
      <c r="H208" s="8">
        <f>(H204*H207)+(J204*J207)</f>
        <v>0.4444444444</v>
      </c>
      <c r="J208" s="9"/>
    </row>
  </sheetData>
  <drawing r:id="rId1"/>
</worksheet>
</file>