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onthly P&amp;L" state="visible" r:id="rId4"/>
    <sheet sheetId="2" name="Quarterly Summary" state="visible" r:id="rId5"/>
    <sheet sheetId="3" name="Annual View" state="visible" r:id="rId6"/>
    <sheet sheetId="4" name="Variance Analysis" state="visible" r:id="rId7"/>
  </sheets>
  <calcPr calcId="171027"/>
</workbook>
</file>

<file path=xl/sharedStrings.xml><?xml version="1.0" encoding="utf-8"?>
<sst xmlns="http://schemas.openxmlformats.org/spreadsheetml/2006/main" count="34" uniqueCount="34">
  <si>
    <t>Vikings Feast - Monthly P&amp;L Statement</t>
  </si>
  <si>
    <t>Category</t>
  </si>
  <si>
    <t>Amount ($)</t>
  </si>
  <si>
    <t>% of Sales</t>
  </si>
  <si>
    <t>Budget ($)</t>
  </si>
  <si>
    <t>Budget %</t>
  </si>
  <si>
    <t>Variance</t>
  </si>
  <si>
    <t>REVENUE</t>
  </si>
  <si>
    <t>Monthly Sales</t>
  </si>
  <si>
    <t>→ Enter Monthly Sales:</t>
  </si>
  <si>
    <t>COST OF GOODS SOLD</t>
  </si>
  <si>
    <t>Food Costs</t>
  </si>
  <si>
    <t>Labor Costs</t>
  </si>
  <si>
    <t>Supply Costs</t>
  </si>
  <si>
    <t>OPERATING EXPENSES</t>
  </si>
  <si>
    <t>Rent</t>
  </si>
  <si>
    <t>Utilities</t>
  </si>
  <si>
    <t>Marketing</t>
  </si>
  <si>
    <t>PRIME COST</t>
  </si>
  <si>
    <t>TOTAL EXPENSES</t>
  </si>
  <si>
    <t>NET PROFIT</t>
  </si>
  <si>
    <t>Vikings Feast - Quarterly Summary</t>
  </si>
  <si>
    <t>Q1 Revenue</t>
  </si>
  <si>
    <t>Q1 Profit</t>
  </si>
  <si>
    <t>Q1 Profit Margin</t>
  </si>
  <si>
    <t>Vikings Feast - Annual Projections</t>
  </si>
  <si>
    <t>Annual Revenue Goal</t>
  </si>
  <si>
    <t>Projected Annual Revenue</t>
  </si>
  <si>
    <t>Annual Profit Target</t>
  </si>
  <si>
    <t>Projected Annual Profit</t>
  </si>
  <si>
    <t>Vikings Feast - Variance Analysis</t>
  </si>
  <si>
    <t>Revenue Variance</t>
  </si>
  <si>
    <t>Food Cost Variance</t>
  </si>
  <si>
    <t>Labor Cost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</si>
</sst>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$* #,##0.00_);_($* (#,##0.00);_($* &quot;-&quot;??_);_(@_)"/>
    <numFmt numFmtId="165" formatCode="0.0%"/>
  </numFmts>
  <fonts count="9" x14ac:knownFonts="1">
    <font>
      <color theme="1"/>
      <family val="2"/>
      <scheme val="minor"/>
      <sz val="11"/>
      <name val="Calibri"/>
    </font>
    <font>
      <b/>
      <color rgb="FF2E7D32"/>
      <sz val="16"/>
    </font>
    <font>
      <b/>
    </font>
    <font>
      <b/>
      <sz val="12"/>
    </font>
    <font>
      <b/>
      <color rgb="FFD32F2F"/>
      <sz val="12"/>
    </font>
    <font>
      <b/>
      <color rgb="FF2E7D32"/>
      <sz val="12"/>
    </font>
    <font>
      <b/>
      <color rgb="FF1976D2"/>
      <sz val="16"/>
    </font>
    <font>
      <b/>
      <color rgb="FFF57C00"/>
      <sz val="16"/>
    </font>
    <font>
      <b/>
      <color rgb="FFD32F2F"/>
      <sz val="16"/>
    </font>
  </fonts>
  <fills count="5">
    <fill>
      <patternFill patternType="none"/>
    </fill>
    <fill>
      <patternFill patternType="gray125"/>
    </fill>
    <fill>
      <patternFill patternType="solid">
        <fgColor rgb="FFE8F5E8"/>
      </patternFill>
    </fill>
    <fill>
      <patternFill patternType="solid">
        <fgColor rgb="FFFFEB3B"/>
      </patternFill>
    </fill>
    <fill>
      <patternFill patternType="solid">
        <fgColor rgb="FFFFE0E0"/>
      </patternFill>
    </fill>
  </fills>
  <borders count="2">
    <border>
      <left/>
      <right/>
      <top/>
      <bottom/>
      <diagonal/>
    </border>
    <border>
      <left style="thick"/>
      <right style="thick"/>
      <top style="thick"/>
      <bottom style="thick"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4" fontId="0" fillId="3" borderId="1" xfId="0" applyNumberFormat="1" applyFill="1" applyBorder="1" applyProtection="1">
      <protection locked="0"/>
    </xf>
    <xf numFmtId="0" fontId="4" fillId="0" borderId="0" xfId="0" applyFont="1"/>
    <xf numFmtId="164" fontId="0" fillId="4" borderId="0" xfId="0" applyNumberFormat="1" applyFill="1"/>
    <xf numFmtId="0" fontId="5" fillId="0" borderId="0" xfId="0" applyFont="1"/>
    <xf numFmtId="164" fontId="0" fillId="2" borderId="0" xfId="0" applyNumberFormat="1" applyFill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2E7D32"/>
  </sheetPr>
  <dimension ref="A1:F21"/>
  <sheetFormatPr defaultRowHeight="15" outlineLevelRow="0" outlineLevelCol="0" x14ac:dyDescent="55"/>
  <cols>
    <col min="1" max="1" width="25" customWidth="1"/>
    <col min="2" max="2" width="15" customWidth="1"/>
    <col min="3" max="3" width="12" customWidth="1"/>
    <col min="4" max="4" width="15" customWidth="1"/>
    <col min="5" max="5" width="12" customWidth="1"/>
    <col min="6" max="6" width="1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3" spans="1:6" s="2" customFormat="1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</row>
    <row r="5" spans="1:1" x14ac:dyDescent="0.25">
      <c r="A5" s="3" t="s">
        <v>7</v>
      </c>
    </row>
    <row r="6" spans="1:6" x14ac:dyDescent="0.25">
      <c r="A6" t="s">
        <v>8</v>
      </c>
      <c r="B6" s="4">
        <f>B7</f>
      </c>
      <c r="C6" s="5">
        <f>B6/B6*100</f>
      </c>
      <c r="D6" s="4">
        <v>100000</v>
      </c>
      <c r="E6" s="5">
        <v>100</v>
      </c>
      <c r="F6" s="4">
        <f>B6-D6</f>
      </c>
    </row>
    <row r="7" spans="1:6" x14ac:dyDescent="0.25">
      <c r="A7" t="s">
        <v>9</v>
      </c>
      <c r="B7" s="6">
        <v>0</v>
      </c>
      <c r="C7" s="5"/>
      <c r="D7" s="4"/>
      <c r="E7" s="5"/>
      <c r="F7" s="4"/>
    </row>
    <row r="8" spans="2:6" x14ac:dyDescent="0.25">
      <c r="B8" s="4"/>
      <c r="C8" s="5"/>
      <c r="D8" s="4"/>
      <c r="E8" s="5"/>
      <c r="F8" s="4"/>
    </row>
    <row r="9" spans="1:6" x14ac:dyDescent="0.25">
      <c r="A9" s="3" t="s">
        <v>10</v>
      </c>
      <c r="B9" s="4"/>
      <c r="C9" s="5"/>
      <c r="D9" s="4"/>
      <c r="E9" s="5"/>
      <c r="F9" s="4"/>
    </row>
    <row r="10" spans="1:6" x14ac:dyDescent="0.25">
      <c r="A10" t="s">
        <v>11</v>
      </c>
      <c r="B10" s="4">
        <f>B7*0.28</f>
      </c>
      <c r="C10" s="5">
        <f>B10/B7*100</f>
      </c>
      <c r="D10" s="4">
        <f>D6*0.28</f>
      </c>
      <c r="E10" s="5">
        <v>28</v>
      </c>
      <c r="F10" s="4">
        <f>B10-D10</f>
      </c>
    </row>
    <row r="11" spans="1:6" x14ac:dyDescent="0.25">
      <c r="A11" t="s">
        <v>12</v>
      </c>
      <c r="B11" s="4">
        <f>B7*0.3</f>
      </c>
      <c r="C11" s="5">
        <f>B11/B7*100</f>
      </c>
      <c r="D11" s="4">
        <f>D6*0.3</f>
      </c>
      <c r="E11" s="5">
        <v>30</v>
      </c>
      <c r="F11" s="4">
        <f>B11-D11</f>
      </c>
    </row>
    <row r="12" spans="1:6" x14ac:dyDescent="0.25">
      <c r="A12" t="s">
        <v>13</v>
      </c>
      <c r="B12" s="4">
        <f>B7*0.03</f>
      </c>
      <c r="C12" s="5">
        <f>B12/B7*100</f>
      </c>
      <c r="D12" s="4">
        <f>D6*0.03</f>
      </c>
      <c r="E12" s="5">
        <v>3</v>
      </c>
      <c r="F12" s="4">
        <f>B12-D12</f>
      </c>
    </row>
    <row r="13" spans="2:6" x14ac:dyDescent="0.25">
      <c r="B13" s="4"/>
      <c r="C13" s="5"/>
      <c r="D13" s="4"/>
      <c r="E13" s="5"/>
      <c r="F13" s="4"/>
    </row>
    <row r="14" spans="1:6" x14ac:dyDescent="0.25">
      <c r="A14" s="3" t="s">
        <v>14</v>
      </c>
      <c r="B14" s="4"/>
      <c r="C14" s="5"/>
      <c r="D14" s="4"/>
      <c r="E14" s="5"/>
      <c r="F14" s="4"/>
    </row>
    <row r="15" spans="1:6" x14ac:dyDescent="0.25">
      <c r="A15" t="s">
        <v>15</v>
      </c>
      <c r="B15" s="4">
        <f>B7*0.08</f>
      </c>
      <c r="C15" s="5">
        <f>B15/B7*100</f>
      </c>
      <c r="D15" s="4"/>
      <c r="E15" s="5"/>
      <c r="F15" s="4"/>
    </row>
    <row r="16" spans="1:6" x14ac:dyDescent="0.25">
      <c r="A16" t="s">
        <v>16</v>
      </c>
      <c r="B16" s="4">
        <f>B7*0.04</f>
      </c>
      <c r="C16" s="5">
        <f>B16/B7*100</f>
      </c>
      <c r="D16" s="4"/>
      <c r="E16" s="5"/>
      <c r="F16" s="4"/>
    </row>
    <row r="17" spans="1:6" x14ac:dyDescent="0.25">
      <c r="A17" t="s">
        <v>17</v>
      </c>
      <c r="B17" s="4">
        <f>B7*0.02</f>
      </c>
      <c r="C17" s="5">
        <f>B17/B7*100</f>
      </c>
      <c r="D17" s="4"/>
      <c r="E17" s="5"/>
      <c r="F17" s="4"/>
    </row>
    <row r="18" spans="2:6" x14ac:dyDescent="0.25">
      <c r="B18" s="4"/>
      <c r="C18" s="5"/>
      <c r="D18" s="4"/>
      <c r="E18" s="5"/>
      <c r="F18" s="4"/>
    </row>
    <row r="19" spans="1:6" x14ac:dyDescent="0.25">
      <c r="A19" s="7" t="s">
        <v>18</v>
      </c>
      <c r="B19" s="8">
        <f>B10+B11</f>
      </c>
      <c r="C19" s="5">
        <f>B19/B7*100</f>
      </c>
      <c r="D19" s="4"/>
      <c r="E19" s="5"/>
      <c r="F19" s="4"/>
    </row>
    <row r="20" spans="1:6" x14ac:dyDescent="0.25">
      <c r="A20" t="s">
        <v>19</v>
      </c>
      <c r="B20" s="4">
        <f>SUM(B10:B16)</f>
      </c>
      <c r="C20" s="5">
        <f>B20/B7*100</f>
      </c>
      <c r="D20" s="4"/>
      <c r="E20" s="5"/>
      <c r="F20" s="4"/>
    </row>
    <row r="21" spans="1:6" x14ac:dyDescent="0.25">
      <c r="A21" s="9" t="s">
        <v>20</v>
      </c>
      <c r="B21" s="10">
        <f>B7-B20</f>
      </c>
      <c r="C21" s="5">
        <f>B21/B7*100</f>
      </c>
      <c r="D21" s="4">
        <f>D6*0.15</f>
      </c>
      <c r="E21" s="5">
        <v>15</v>
      </c>
      <c r="F21" s="4"/>
    </row>
  </sheetData>
  <sheetProtection sheet="1" algorithmName="SHA-512" hashValue="8+1VGhZb6/GeWJZpyU7Civ97cagXOj/ytiyoplx51ADgTloZZx39Ve8KtEPAFYFDk+tMeisQXbhHYrij7a5etg==" saltValue="8W50ukLL4ubZDvYOliB7ig==" spinCount="100000"/>
  <mergeCells count="1">
    <mergeCell ref="A1:F1"/>
  </mergeCell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976D2"/>
  </sheetPr>
  <dimension ref="A1:B5"/>
  <sheetFormatPr defaultRowHeight="15" outlineLevelRow="0" outlineLevelCol="0" x14ac:dyDescent="55"/>
  <sheetData>
    <row r="1" spans="1:1" x14ac:dyDescent="0.25">
      <c r="A1" s="11" t="s">
        <v>21</v>
      </c>
    </row>
    <row r="3" spans="1:2" x14ac:dyDescent="0.25">
      <c r="A3" t="s">
        <v>22</v>
      </c>
      <c r="B3">
        <f>'Monthly P&amp;L'!B7*3</f>
      </c>
    </row>
    <row r="4" spans="1:2" x14ac:dyDescent="0.25">
      <c r="A4" t="s">
        <v>23</v>
      </c>
      <c r="B4">
        <f>'Monthly P&amp;L'!B20*3</f>
      </c>
    </row>
    <row r="5" spans="1:2" x14ac:dyDescent="0.25">
      <c r="A5" t="s">
        <v>24</v>
      </c>
      <c r="B5">
        <f>B4/B3*100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57C00"/>
  </sheetPr>
  <dimension ref="A1:B6"/>
  <sheetFormatPr defaultRowHeight="15" outlineLevelRow="0" outlineLevelCol="0" x14ac:dyDescent="55"/>
  <sheetData>
    <row r="1" spans="1:1" x14ac:dyDescent="0.25">
      <c r="A1" s="12" t="s">
        <v>25</v>
      </c>
    </row>
    <row r="3" spans="1:2" x14ac:dyDescent="0.25">
      <c r="A3" t="s">
        <v>26</v>
      </c>
      <c r="B3">
        <v>1200000</v>
      </c>
    </row>
    <row r="4" spans="1:2" x14ac:dyDescent="0.25">
      <c r="A4" t="s">
        <v>27</v>
      </c>
      <c r="B4">
        <f>'Monthly P&amp;L'!B7*12</f>
      </c>
    </row>
    <row r="5" spans="1:2" x14ac:dyDescent="0.25">
      <c r="A5" t="s">
        <v>28</v>
      </c>
      <c r="B5">
        <f>B3*0.15</f>
      </c>
    </row>
    <row r="6" spans="1:2" x14ac:dyDescent="0.25">
      <c r="A6" t="s">
        <v>29</v>
      </c>
      <c r="B6">
        <f>'Monthly P&amp;L'!B20*12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32F2F"/>
  </sheetPr>
  <dimension ref="A1:B5"/>
  <sheetFormatPr defaultRowHeight="15" outlineLevelRow="0" outlineLevelCol="0" x14ac:dyDescent="55"/>
  <sheetData>
    <row r="1" spans="1:1" x14ac:dyDescent="0.25">
      <c r="A1" s="13" t="s">
        <v>30</v>
      </c>
    </row>
    <row r="3" spans="1:2" x14ac:dyDescent="0.25">
      <c r="A3" t="s">
        <v>31</v>
      </c>
      <c r="B3">
        <f>'Monthly P&amp;L'!F6</f>
      </c>
    </row>
    <row r="4" spans="1:2" x14ac:dyDescent="0.25">
      <c r="A4" t="s">
        <v>32</v>
      </c>
      <c r="B4">
        <f>'Monthly P&amp;L'!F10</f>
      </c>
    </row>
    <row r="5" spans="1:2" x14ac:dyDescent="0.25">
      <c r="A5" t="s">
        <v>33</v>
      </c>
      <c r="B5">
        <f>'Monthly P&amp;L'!F11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P&amp;L</vt:lpstr>
      <vt:lpstr>Quarterly Summary</vt:lpstr>
      <vt:lpstr>Annual View</vt:lpstr>
      <vt:lpstr>Variance Analysis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2025-10-24T18:50:50Z</dcterms:created>
  <dcterms:modified xsi:type="dcterms:W3CDTF">2025-10-24T18:50:50Z</dcterms:modified>
</cp:coreProperties>
</file>