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ssignments of Coachx\"/>
    </mc:Choice>
  </mc:AlternateContent>
  <bookViews>
    <workbookView xWindow="0" yWindow="0" windowWidth="19200" windowHeight="7050" tabRatio="500" firstSheet="9" activeTab="9"/>
  </bookViews>
  <sheets>
    <sheet name="Logical Functions" sheetId="1" r:id="rId1"/>
    <sheet name="SimpleIF" sheetId="2" r:id="rId2"/>
    <sheet name="NestedIF" sheetId="3" r:id="rId3"/>
    <sheet name="OR" sheetId="4" r:id="rId4"/>
    <sheet name="AND" sheetId="5" r:id="rId5"/>
    <sheet name="TruthTableOR" sheetId="6" r:id="rId6"/>
    <sheet name="TruthTableAND" sheetId="7" r:id="rId7"/>
    <sheet name="NestedIFEx" sheetId="8" r:id="rId8"/>
    <sheet name="IfError" sheetId="9" r:id="rId9"/>
    <sheet name="Assignment1" sheetId="10" r:id="rId10"/>
    <sheet name="Assignment-2" sheetId="12" r:id="rId11"/>
    <sheet name="Assignment-3" sheetId="13" r:id="rId12"/>
    <sheet name="ConditionalFormatting-1" sheetId="14" r:id="rId13"/>
    <sheet name="ConditionalFormatting-2" sheetId="17" r:id="rId14"/>
    <sheet name="ConditionalFormatting-3" sheetId="18" r:id="rId15"/>
    <sheet name="ConditionalFormatting-4" sheetId="19" r:id="rId16"/>
    <sheet name="ConditionalFormatting-5" sheetId="20" r:id="rId1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2" i="13"/>
  <c r="F2" i="12"/>
  <c r="F3" i="12"/>
  <c r="F4" i="12"/>
  <c r="F5" i="12"/>
  <c r="F6" i="12"/>
  <c r="F7" i="12"/>
  <c r="F8" i="12"/>
  <c r="F9" i="12"/>
  <c r="F10" i="12"/>
  <c r="F11" i="12"/>
  <c r="D20" i="10"/>
  <c r="D21" i="10"/>
  <c r="D19" i="10"/>
  <c r="H3" i="10"/>
  <c r="H4" i="10"/>
  <c r="H5" i="10"/>
  <c r="H6" i="10"/>
  <c r="H7" i="10"/>
  <c r="H8" i="10"/>
  <c r="H9" i="10"/>
  <c r="H10" i="10"/>
  <c r="H11" i="10"/>
  <c r="H2" i="10"/>
  <c r="G3" i="10"/>
  <c r="G4" i="10"/>
  <c r="G5" i="10"/>
  <c r="G6" i="10"/>
  <c r="G7" i="10"/>
  <c r="G8" i="10"/>
  <c r="G9" i="10"/>
  <c r="G10" i="10"/>
  <c r="G11" i="10"/>
  <c r="G2" i="10"/>
  <c r="F3" i="10"/>
  <c r="F4" i="10"/>
  <c r="F5" i="10"/>
  <c r="F6" i="10"/>
  <c r="F7" i="10"/>
  <c r="F8" i="10"/>
  <c r="F9" i="10"/>
  <c r="F10" i="10"/>
  <c r="F11" i="10"/>
  <c r="F2" i="10"/>
  <c r="F2" i="3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" i="17"/>
  <c r="D3" i="9"/>
  <c r="D4" i="9"/>
  <c r="D5" i="9"/>
  <c r="D6" i="9"/>
  <c r="D7" i="9"/>
  <c r="D8" i="9"/>
  <c r="D9" i="9"/>
  <c r="D10" i="9"/>
  <c r="D11" i="9"/>
  <c r="D2" i="9"/>
  <c r="C3" i="9"/>
  <c r="C4" i="9"/>
  <c r="C5" i="9"/>
  <c r="C6" i="9"/>
  <c r="C7" i="9"/>
  <c r="C8" i="9"/>
  <c r="C9" i="9"/>
  <c r="C10" i="9"/>
  <c r="C11" i="9"/>
  <c r="C2" i="9"/>
  <c r="D3" i="8"/>
  <c r="D4" i="8"/>
  <c r="D5" i="8"/>
  <c r="D6" i="8"/>
  <c r="D2" i="8"/>
  <c r="F2" i="5"/>
  <c r="G3" i="5"/>
  <c r="G4" i="5"/>
  <c r="G5" i="5"/>
  <c r="G6" i="5"/>
  <c r="G7" i="5"/>
  <c r="G8" i="5"/>
  <c r="G9" i="5"/>
  <c r="G10" i="5"/>
  <c r="G11" i="5"/>
  <c r="G2" i="5"/>
  <c r="F3" i="5"/>
  <c r="F4" i="5"/>
  <c r="F5" i="5"/>
  <c r="F6" i="5"/>
  <c r="F7" i="5"/>
  <c r="F8" i="5"/>
  <c r="F9" i="5"/>
  <c r="F10" i="5"/>
  <c r="F11" i="5"/>
  <c r="F2" i="4"/>
  <c r="G3" i="4"/>
  <c r="G4" i="4"/>
  <c r="G5" i="4"/>
  <c r="G6" i="4"/>
  <c r="G7" i="4"/>
  <c r="G8" i="4"/>
  <c r="G9" i="4"/>
  <c r="G10" i="4"/>
  <c r="G11" i="4"/>
  <c r="G2" i="4"/>
  <c r="F3" i="4"/>
  <c r="F4" i="4"/>
  <c r="F5" i="4"/>
  <c r="F6" i="4"/>
  <c r="F7" i="4"/>
  <c r="F8" i="4"/>
  <c r="F9" i="4"/>
  <c r="F10" i="4"/>
  <c r="F11" i="4"/>
  <c r="H2" i="3"/>
  <c r="G2" i="3"/>
  <c r="F3" i="3"/>
  <c r="H3" i="3"/>
  <c r="F4" i="3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G3" i="3"/>
  <c r="G4" i="3"/>
  <c r="G5" i="3"/>
  <c r="G6" i="3"/>
  <c r="G7" i="3"/>
  <c r="G8" i="3"/>
  <c r="G9" i="3"/>
  <c r="G10" i="3"/>
  <c r="G11" i="3"/>
  <c r="F3" i="2"/>
  <c r="F4" i="2"/>
  <c r="F5" i="2"/>
  <c r="F6" i="2"/>
  <c r="F7" i="2"/>
  <c r="F8" i="2"/>
  <c r="F9" i="2"/>
  <c r="F10" i="2"/>
  <c r="F11" i="2"/>
  <c r="F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<sst xmlns="http://schemas.openxmlformats.org/spreadsheetml/2006/main" count="914" uniqueCount="217">
  <si>
    <t>Logical Functions</t>
  </si>
  <si>
    <t>Output based on a particular condition</t>
  </si>
  <si>
    <t>Pension</t>
  </si>
  <si>
    <t>IF(AGE&gt;60 years, "Give Pension","Do not give Pension")</t>
  </si>
  <si>
    <t xml:space="preserve">IF(LogicalTest/Condition, value_if_true, value_if_false) </t>
  </si>
  <si>
    <t>Product</t>
  </si>
  <si>
    <t>Country</t>
  </si>
  <si>
    <t>Qty</t>
  </si>
  <si>
    <t>Rate</t>
  </si>
  <si>
    <t>Amount</t>
  </si>
  <si>
    <t>Gold</t>
  </si>
  <si>
    <t>Switzerland</t>
  </si>
  <si>
    <t>China</t>
  </si>
  <si>
    <t>Platinum</t>
  </si>
  <si>
    <t>NewYork</t>
  </si>
  <si>
    <t>Bronze</t>
  </si>
  <si>
    <t>India</t>
  </si>
  <si>
    <t>Brazil</t>
  </si>
  <si>
    <t>Australia</t>
  </si>
  <si>
    <t>Silver</t>
  </si>
  <si>
    <t>Final Amount</t>
  </si>
  <si>
    <t>Remarks</t>
  </si>
  <si>
    <t>Condition</t>
  </si>
  <si>
    <t>Amount&gt;25000</t>
  </si>
  <si>
    <t>discount of 10%</t>
  </si>
  <si>
    <t>Logical Test</t>
  </si>
  <si>
    <t>value_if_true</t>
  </si>
  <si>
    <t>No discount</t>
  </si>
  <si>
    <t>value_if_false</t>
  </si>
  <si>
    <t>64000&gt;25000</t>
  </si>
  <si>
    <t>Amt</t>
  </si>
  <si>
    <t>10% * Amt</t>
  </si>
  <si>
    <t>Final Amt= Original Amt - discount</t>
  </si>
  <si>
    <t>FA = 64000 - 10% * 64000</t>
  </si>
  <si>
    <t>FA = Amt -10%* Amt</t>
  </si>
  <si>
    <t>Amt&gt; 25000</t>
  </si>
  <si>
    <t>"Discount Given"</t>
  </si>
  <si>
    <t>"No Discount Given"</t>
  </si>
  <si>
    <t>&gt;</t>
  </si>
  <si>
    <t xml:space="preserve">&lt; </t>
  </si>
  <si>
    <t>&gt;=</t>
  </si>
  <si>
    <t>&lt;=</t>
  </si>
  <si>
    <t>"=="</t>
  </si>
  <si>
    <t>a=5</t>
  </si>
  <si>
    <t>a==5</t>
  </si>
  <si>
    <t>Comparison Operators</t>
  </si>
  <si>
    <t>Assigning</t>
  </si>
  <si>
    <t>Checking</t>
  </si>
  <si>
    <t>"=="(Comparison)</t>
  </si>
  <si>
    <t>"=" (Assignment/Comparison Operator)</t>
  </si>
  <si>
    <t>Condition1</t>
  </si>
  <si>
    <t>Condition2</t>
  </si>
  <si>
    <t>Amt&gt;25000</t>
  </si>
  <si>
    <t>product=gold</t>
  </si>
  <si>
    <t>Amt-10%*Amt</t>
  </si>
  <si>
    <t>IF(logicaltest1, value_if_1IsTrue,IF(logicalvalue2, value_if_2istrue, value_if_bothFalse)))</t>
  </si>
  <si>
    <t>Multiple Conditions</t>
  </si>
  <si>
    <t xml:space="preserve">Nested IF </t>
  </si>
  <si>
    <t>2 or more than 2</t>
  </si>
  <si>
    <t>"No Discount"</t>
  </si>
  <si>
    <t>IF(OR(Amt&gt;25000,Prod="Gold"), discount, no discount)</t>
  </si>
  <si>
    <t>IF(OR(cond1,cond2,cond3,......), value_if_true, value_if_false)</t>
  </si>
  <si>
    <t>OR/Nested IF</t>
  </si>
  <si>
    <t>If any of 1 condition</t>
  </si>
  <si>
    <t>discount</t>
  </si>
  <si>
    <t>Both conditions should be true</t>
  </si>
  <si>
    <t>Product is gold and amount&gt;25000</t>
  </si>
  <si>
    <t>If product is gold or amount&gt;25000</t>
  </si>
  <si>
    <t>AND</t>
  </si>
  <si>
    <t>IF(AND(cond1,cond2,cond3,.....),value_if_true, value_if_false)</t>
  </si>
  <si>
    <t>Truth Table for OR</t>
  </si>
  <si>
    <t>Output</t>
  </si>
  <si>
    <t>Truth Table for AND</t>
  </si>
  <si>
    <t>Break from 7:49 to 8:00</t>
  </si>
  <si>
    <t>Name</t>
  </si>
  <si>
    <t>Salary</t>
  </si>
  <si>
    <t>Jul Sales</t>
  </si>
  <si>
    <t>Bonnie Potter</t>
  </si>
  <si>
    <t>Ronnie Proctor</t>
  </si>
  <si>
    <t>Marcus Dunlap</t>
  </si>
  <si>
    <t>Gwendolyn Tyson</t>
  </si>
  <si>
    <t>Timothy Reese</t>
  </si>
  <si>
    <t>Incentive(Total Amount)</t>
  </si>
  <si>
    <t>Incentive Slabs</t>
  </si>
  <si>
    <t>&gt;=1000&lt;=25000</t>
  </si>
  <si>
    <t>&gt;25000&lt;=39500</t>
  </si>
  <si>
    <t>&gt;39500</t>
  </si>
  <si>
    <t>Sales</t>
  </si>
  <si>
    <t>Divide</t>
  </si>
  <si>
    <t>Item</t>
  </si>
  <si>
    <t>Nested IF</t>
  </si>
  <si>
    <t>OR</t>
  </si>
  <si>
    <t>&gt;=25000</t>
  </si>
  <si>
    <t>gold</t>
  </si>
  <si>
    <t>Discount</t>
  </si>
  <si>
    <t>china</t>
  </si>
  <si>
    <t>Eligble/Not Eligble</t>
  </si>
  <si>
    <t>Grad</t>
  </si>
  <si>
    <t>Post Grad</t>
  </si>
  <si>
    <t>Grad.Score</t>
  </si>
  <si>
    <t>Post Grad.Score</t>
  </si>
  <si>
    <t>&gt;=50%</t>
  </si>
  <si>
    <t>&gt;=55%</t>
  </si>
  <si>
    <t>Arun</t>
  </si>
  <si>
    <t>Amit</t>
  </si>
  <si>
    <t>Abhi</t>
  </si>
  <si>
    <t>Rahul</t>
  </si>
  <si>
    <t>Ajay</t>
  </si>
  <si>
    <t>Ashish</t>
  </si>
  <si>
    <t>Aman</t>
  </si>
  <si>
    <t>Alok</t>
  </si>
  <si>
    <t>Rajesh</t>
  </si>
  <si>
    <t>Ramesh</t>
  </si>
  <si>
    <t>Punish</t>
  </si>
  <si>
    <t>StoreName</t>
  </si>
  <si>
    <t>CITY</t>
  </si>
  <si>
    <t>REGION</t>
  </si>
  <si>
    <t>Reliance Mart</t>
  </si>
  <si>
    <t>Kolkata</t>
  </si>
  <si>
    <t>South</t>
  </si>
  <si>
    <t>North</t>
  </si>
  <si>
    <t>&lt;50</t>
  </si>
  <si>
    <t>Poor</t>
  </si>
  <si>
    <t>Big Bazaar</t>
  </si>
  <si>
    <t>New Delhi</t>
  </si>
  <si>
    <t>&gt;=50&lt;100</t>
  </si>
  <si>
    <t>OK</t>
  </si>
  <si>
    <t>&gt;=100&lt;=150</t>
  </si>
  <si>
    <t>Good</t>
  </si>
  <si>
    <t>&gt;150</t>
  </si>
  <si>
    <t>Excellent</t>
  </si>
  <si>
    <t>Reliance C&amp;C</t>
  </si>
  <si>
    <t>Show the Remarks in Column "E" as per Criteria Table</t>
  </si>
  <si>
    <t>Metro C&amp;C</t>
  </si>
  <si>
    <t>Bangalore</t>
  </si>
  <si>
    <t>Easy Day</t>
  </si>
  <si>
    <t>Mumbai</t>
  </si>
  <si>
    <t>Food Hall</t>
  </si>
  <si>
    <t>Food Bazaar</t>
  </si>
  <si>
    <t>Sabka Bazaar</t>
  </si>
  <si>
    <t>SRS Value Bazaar</t>
  </si>
  <si>
    <t>West</t>
  </si>
  <si>
    <t>East</t>
  </si>
  <si>
    <t>Haritage</t>
  </si>
  <si>
    <t xml:space="preserve">Sahakari Bhandhar </t>
  </si>
  <si>
    <t>Pune</t>
  </si>
  <si>
    <t>Sarah Ramsey</t>
  </si>
  <si>
    <t>Laurie Hanna</t>
  </si>
  <si>
    <t>Jim Rodgers</t>
  </si>
  <si>
    <t>P</t>
  </si>
  <si>
    <t>Green</t>
  </si>
  <si>
    <t>Text</t>
  </si>
  <si>
    <t>A</t>
  </si>
  <si>
    <t>Red</t>
  </si>
  <si>
    <t>CL</t>
  </si>
  <si>
    <t>Orange Color</t>
  </si>
  <si>
    <t>Fill</t>
  </si>
  <si>
    <t>Data</t>
  </si>
  <si>
    <t>CountryName</t>
  </si>
  <si>
    <t>Canada</t>
  </si>
  <si>
    <t>Kenya</t>
  </si>
  <si>
    <t>Hongkong</t>
  </si>
  <si>
    <t>Singapore</t>
  </si>
  <si>
    <t>SriLanka</t>
  </si>
  <si>
    <t>Sweden</t>
  </si>
  <si>
    <t>United Kingdom</t>
  </si>
  <si>
    <t>United States</t>
  </si>
  <si>
    <t>KPI1</t>
  </si>
  <si>
    <t>KPI2</t>
  </si>
  <si>
    <t>KPI3</t>
  </si>
  <si>
    <t>KPI4</t>
  </si>
  <si>
    <t>KPI5</t>
  </si>
  <si>
    <t>KPI6</t>
  </si>
  <si>
    <t>KPI7</t>
  </si>
  <si>
    <t>KPI8</t>
  </si>
  <si>
    <t>KPI9</t>
  </si>
  <si>
    <t>KPI10</t>
  </si>
  <si>
    <t>&gt;=65</t>
  </si>
  <si>
    <t>Green Icon</t>
  </si>
  <si>
    <t>&gt;=45-64</t>
  </si>
  <si>
    <t>Yellow Icon</t>
  </si>
  <si>
    <t>&lt;45</t>
  </si>
  <si>
    <t>Red Icon</t>
  </si>
  <si>
    <t>Invoice Number</t>
  </si>
  <si>
    <t>Inv-317</t>
  </si>
  <si>
    <t>Inv-67</t>
  </si>
  <si>
    <t>Inv-432</t>
  </si>
  <si>
    <t>Inv-677</t>
  </si>
  <si>
    <t>Inv-856</t>
  </si>
  <si>
    <t>Inv-293</t>
  </si>
  <si>
    <t>Inv-125</t>
  </si>
  <si>
    <t>Inv-590</t>
  </si>
  <si>
    <t>Inv-351</t>
  </si>
  <si>
    <t>Inv-495</t>
  </si>
  <si>
    <t>Inv-111</t>
  </si>
  <si>
    <t>Duplicate Handling</t>
  </si>
  <si>
    <t>Tony Winters</t>
  </si>
  <si>
    <t>Edna Thomas</t>
  </si>
  <si>
    <t>Jesson Roy</t>
  </si>
  <si>
    <t>Jim Roy</t>
  </si>
  <si>
    <t>CL&gt;2</t>
  </si>
  <si>
    <t>Then name should highlight in Red</t>
  </si>
  <si>
    <t>Final Salary = Salary + 10% * Sales</t>
  </si>
  <si>
    <t>Final Salary = Salary + 20% * Sales</t>
  </si>
  <si>
    <t>Final Salary = Salary + 30% * Sales</t>
  </si>
  <si>
    <t>&lt;1000</t>
  </si>
  <si>
    <t>Final Salary = Salary</t>
  </si>
  <si>
    <t>If Div error</t>
  </si>
  <si>
    <t>Print "Divisor is missing"</t>
  </si>
  <si>
    <t>IF(ISERR(condition/value),value_if_error,value_if_noError)</t>
  </si>
  <si>
    <t>Conditional Formatting</t>
  </si>
  <si>
    <t>Based on a condition -&gt; Change Format</t>
  </si>
  <si>
    <t>Alt+O+D</t>
  </si>
  <si>
    <t>Data Bars</t>
  </si>
  <si>
    <t>Duplicate</t>
  </si>
  <si>
    <t>Fill with Red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</si>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</sst>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16"/>
      <color theme="1"/>
      <name val="Calibri (Body)"/>
    </font>
    <font>
      <b/>
      <sz val="16"/>
      <color theme="1"/>
      <name val="Calibri (Body)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">
    <xf numFmtId="0" fontId="0" fillId="0" borderId="0"/>
    <xf numFmtId="0" fontId="4" fillId="0" borderId="0"/>
    <xf numFmtId="0" fontId="8" fillId="0" borderId="0"/>
    <xf numFmtId="0" fontId="4" fillId="3" borderId="0" applyNumberFormat="0" applyFont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8" fillId="0" borderId="0"/>
    <xf numFmtId="0" fontId="11" fillId="0" borderId="0"/>
    <xf numFmtId="0" fontId="4" fillId="4" borderId="0" applyNumberFormat="0" applyFon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5" fillId="0" borderId="1" xfId="1" applyFont="1" applyBorder="1" applyAlignment="1">
      <alignment horizontal="center"/>
    </xf>
    <xf numFmtId="0" fontId="6" fillId="0" borderId="1" xfId="1" applyFont="1" applyBorder="1"/>
    <xf numFmtId="0" fontId="5" fillId="2" borderId="1" xfId="1" applyFont="1" applyFill="1" applyBorder="1"/>
    <xf numFmtId="0" fontId="5" fillId="2" borderId="2" xfId="1" applyFont="1" applyFill="1" applyBorder="1"/>
    <xf numFmtId="0" fontId="5" fillId="2" borderId="3" xfId="1" applyFont="1" applyFill="1" applyBorder="1"/>
    <xf numFmtId="0" fontId="5" fillId="2" borderId="1" xfId="1" applyFont="1" applyFill="1" applyBorder="1" applyAlignment="1">
      <alignment horizontal="center"/>
    </xf>
    <xf numFmtId="0" fontId="1" fillId="0" borderId="0" xfId="0" applyFont="1"/>
    <xf numFmtId="0" fontId="7" fillId="0" borderId="0" xfId="2" applyFont="1"/>
    <xf numFmtId="0" fontId="8" fillId="0" borderId="0" xfId="2"/>
    <xf numFmtId="9" fontId="3" fillId="0" borderId="0" xfId="0" applyNumberFormat="1" applyFont="1"/>
    <xf numFmtId="0" fontId="3" fillId="2" borderId="0" xfId="0" applyFont="1" applyFill="1"/>
    <xf numFmtId="0" fontId="6" fillId="0" borderId="1" xfId="1" applyFont="1" applyBorder="1" applyAlignment="1">
      <alignment horizontal="center"/>
    </xf>
    <xf numFmtId="0" fontId="2" fillId="0" borderId="1" xfId="0" applyFont="1" applyBorder="1"/>
    <xf numFmtId="9" fontId="5" fillId="2" borderId="1" xfId="1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0" borderId="1" xfId="0" applyFont="1" applyBorder="1"/>
    <xf numFmtId="9" fontId="3" fillId="2" borderId="8" xfId="0" applyNumberFormat="1" applyFont="1" applyFill="1" applyBorder="1"/>
    <xf numFmtId="9" fontId="3" fillId="2" borderId="9" xfId="0" applyNumberFormat="1" applyFont="1" applyFill="1" applyBorder="1"/>
    <xf numFmtId="9" fontId="2" fillId="0" borderId="1" xfId="0" applyNumberFormat="1" applyFont="1" applyBorder="1"/>
    <xf numFmtId="0" fontId="3" fillId="2" borderId="1" xfId="0" applyFont="1" applyFill="1" applyBorder="1"/>
    <xf numFmtId="0" fontId="3" fillId="0" borderId="0" xfId="0" applyFont="1" applyFill="1"/>
    <xf numFmtId="0" fontId="3" fillId="0" borderId="0" xfId="2" applyFont="1"/>
    <xf numFmtId="0" fontId="2" fillId="0" borderId="0" xfId="2" applyFont="1"/>
    <xf numFmtId="0" fontId="2" fillId="0" borderId="1" xfId="2" applyFont="1" applyBorder="1"/>
    <xf numFmtId="0" fontId="3" fillId="0" borderId="0" xfId="2" quotePrefix="1" applyFont="1"/>
    <xf numFmtId="0" fontId="3" fillId="0" borderId="1" xfId="2" applyFont="1" applyBorder="1"/>
    <xf numFmtId="9" fontId="3" fillId="0" borderId="1" xfId="2" applyNumberFormat="1" applyFont="1" applyBorder="1"/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3" fillId="2" borderId="1" xfId="2" applyFont="1" applyFill="1" applyBorder="1"/>
    <xf numFmtId="0" fontId="2" fillId="0" borderId="1" xfId="2" quotePrefix="1" applyFont="1" applyBorder="1"/>
    <xf numFmtId="0" fontId="2" fillId="5" borderId="1" xfId="2" applyFont="1" applyFill="1" applyBorder="1" applyAlignment="1">
      <alignment horizontal="center"/>
    </xf>
    <xf numFmtId="14" fontId="3" fillId="0" borderId="1" xfId="0" applyNumberFormat="1" applyFont="1" applyBorder="1"/>
    <xf numFmtId="0" fontId="1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0" xfId="0" applyFont="1"/>
    <xf numFmtId="0" fontId="12" fillId="0" borderId="0" xfId="0" applyFont="1"/>
    <xf numFmtId="0" fontId="2" fillId="2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4">
    <cellStyle name="GreyOrWhite" xfId="3"/>
    <cellStyle name="Hyperlink 2" xfId="4"/>
    <cellStyle name="Nor}al" xfId="5"/>
    <cellStyle name="Normal" xfId="0" builtinId="0"/>
    <cellStyle name="Normal 2" xfId="2"/>
    <cellStyle name="Normal 2 2" xfId="1"/>
    <cellStyle name="Normal 3" xfId="6"/>
    <cellStyle name="Normal 3 2" xfId="7"/>
    <cellStyle name="Normal 4" xfId="8"/>
    <cellStyle name="Normal 5" xfId="9"/>
    <cellStyle name="Normal 6" xfId="10"/>
    <cellStyle name="Normal 8" xfId="11"/>
    <cellStyle name="Style 1" xfId="12"/>
    <cellStyle name="Yellow" xfId="1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7" tint="0.39994506668294322"/>
        </patternFill>
      </fill>
    </dxf>
  </dxfs>
  <tableStyles count="0" defaultTableStyle="TableStyleMedium9" defaultPivotStyle="PivotStyleMedium7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144" workbookViewId="0">
      <selection activeCell="E11" sqref="E11"/>
    </sheetView>
  </sheetViews>
  <sheetFormatPr defaultColWidth="10.6640625" defaultRowHeight="15.5"/>
  <sheetData>
    <row r="1" spans="1:16" ht="21">
      <c r="A1" s="2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1">
      <c r="A3" s="1"/>
      <c r="B3" s="1"/>
      <c r="C3" s="1"/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1">
      <c r="A5" s="1"/>
      <c r="B5" s="1"/>
      <c r="C5" s="1"/>
      <c r="D5" s="1" t="s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>
      <c r="A6" s="1"/>
      <c r="B6" s="1"/>
      <c r="C6" s="1"/>
      <c r="D6" s="1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0" workbookViewId="0">
      <selection activeCell="F15" sqref="F15"/>
    </sheetView>
  </sheetViews>
  <sheetFormatPr defaultColWidth="10.6640625" defaultRowHeight="15.5"/>
  <cols>
    <col min="2" max="2" width="14" customWidth="1"/>
    <col min="3" max="3" width="14.1640625" customWidth="1"/>
    <col min="4" max="4" width="16.1640625" customWidth="1"/>
    <col min="6" max="6" width="13.83203125" customWidth="1"/>
  </cols>
  <sheetData>
    <row r="1" spans="1:14" ht="21">
      <c r="A1" s="8" t="s">
        <v>89</v>
      </c>
      <c r="B1" s="8" t="s">
        <v>6</v>
      </c>
      <c r="C1" s="11" t="s">
        <v>7</v>
      </c>
      <c r="D1" s="11" t="s">
        <v>8</v>
      </c>
      <c r="E1" s="11" t="s">
        <v>9</v>
      </c>
      <c r="F1" s="8" t="s">
        <v>90</v>
      </c>
      <c r="G1" s="8" t="s">
        <v>91</v>
      </c>
      <c r="H1" s="8" t="s">
        <v>68</v>
      </c>
      <c r="I1" s="1"/>
      <c r="J1" s="1"/>
      <c r="K1" s="1"/>
      <c r="L1" s="1"/>
      <c r="M1" s="1"/>
      <c r="N1" s="1"/>
    </row>
    <row r="2" spans="1:14" ht="21">
      <c r="A2" s="7" t="s">
        <v>10</v>
      </c>
      <c r="B2" s="7" t="s">
        <v>11</v>
      </c>
      <c r="C2" s="17">
        <v>100</v>
      </c>
      <c r="D2" s="17">
        <v>10</v>
      </c>
      <c r="E2" s="17">
        <v>1000</v>
      </c>
      <c r="F2" s="7">
        <f>IF(E2&gt;=25000,E2-E2*10%,IF(A2="Gold",E2-E2*10%,IF(B2="China",E2-E2*10%,E2)))</f>
        <v>900</v>
      </c>
      <c r="G2" s="7">
        <f>IF(OR(E2&gt;=25000,A2="Gold",B2="China"),E2-E2*10%,E2)</f>
        <v>900</v>
      </c>
      <c r="H2" s="18">
        <f>IF(AND(E2&gt;=25000,A2="Gold",B2="China"),E2-E2*10%,E2)</f>
        <v>1000</v>
      </c>
      <c r="I2" s="1"/>
      <c r="J2" s="8" t="s">
        <v>92</v>
      </c>
      <c r="K2" s="1"/>
      <c r="L2" s="19">
        <v>0.1</v>
      </c>
      <c r="M2" s="1"/>
      <c r="N2" s="1"/>
    </row>
    <row r="3" spans="1:14" ht="21">
      <c r="A3" s="7" t="s">
        <v>10</v>
      </c>
      <c r="B3" s="7" t="s">
        <v>12</v>
      </c>
      <c r="C3" s="17">
        <v>200</v>
      </c>
      <c r="D3" s="17">
        <v>20</v>
      </c>
      <c r="E3" s="17">
        <v>4000</v>
      </c>
      <c r="F3" s="7">
        <f t="shared" ref="F3:F11" si="0">IF(E3&gt;=25000,E3-E3*10%,IF(A3="Gold",E3-E3*10%,IF(B3="China",E3-E3*10%,E3)))</f>
        <v>3600</v>
      </c>
      <c r="G3" s="7">
        <f t="shared" ref="G3:G11" si="1">IF(OR(E3&gt;=25000,A3="Gold",B3="China"),E3-E3*10%,E3)</f>
        <v>3600</v>
      </c>
      <c r="H3" s="18">
        <f t="shared" ref="H3:H11" si="2">IF(AND(E3&gt;=25000,A3="Gold",B3="China"),E3-E3*10%,E3)</f>
        <v>4000</v>
      </c>
      <c r="I3" s="1"/>
      <c r="J3" s="8" t="s">
        <v>93</v>
      </c>
      <c r="K3" s="1"/>
      <c r="L3" s="8" t="s">
        <v>94</v>
      </c>
      <c r="M3" s="1"/>
      <c r="N3" s="1"/>
    </row>
    <row r="4" spans="1:14" ht="21">
      <c r="A4" s="7" t="s">
        <v>13</v>
      </c>
      <c r="B4" s="7" t="s">
        <v>14</v>
      </c>
      <c r="C4" s="17">
        <v>300</v>
      </c>
      <c r="D4" s="17">
        <v>30</v>
      </c>
      <c r="E4" s="17">
        <v>9000</v>
      </c>
      <c r="F4" s="7">
        <f t="shared" si="0"/>
        <v>9000</v>
      </c>
      <c r="G4" s="7">
        <f t="shared" si="1"/>
        <v>9000</v>
      </c>
      <c r="H4" s="18">
        <f t="shared" si="2"/>
        <v>9000</v>
      </c>
      <c r="I4" s="1"/>
      <c r="J4" s="8" t="s">
        <v>95</v>
      </c>
      <c r="K4" s="1"/>
      <c r="L4" s="1"/>
      <c r="M4" s="1"/>
      <c r="N4" s="1"/>
    </row>
    <row r="5" spans="1:14" ht="21">
      <c r="A5" s="7" t="s">
        <v>15</v>
      </c>
      <c r="B5" s="7" t="s">
        <v>16</v>
      </c>
      <c r="C5" s="17">
        <v>400</v>
      </c>
      <c r="D5" s="17">
        <v>40</v>
      </c>
      <c r="E5" s="17">
        <v>16000</v>
      </c>
      <c r="F5" s="7">
        <f t="shared" si="0"/>
        <v>16000</v>
      </c>
      <c r="G5" s="7">
        <f t="shared" si="1"/>
        <v>16000</v>
      </c>
      <c r="H5" s="18">
        <f t="shared" si="2"/>
        <v>16000</v>
      </c>
      <c r="I5" s="1"/>
      <c r="J5" s="1"/>
      <c r="K5" s="1"/>
      <c r="L5" s="1"/>
      <c r="M5" s="1"/>
      <c r="N5" s="1"/>
    </row>
    <row r="6" spans="1:14" ht="21">
      <c r="A6" s="7" t="s">
        <v>10</v>
      </c>
      <c r="B6" s="7" t="s">
        <v>11</v>
      </c>
      <c r="C6" s="17">
        <v>500</v>
      </c>
      <c r="D6" s="17">
        <v>50</v>
      </c>
      <c r="E6" s="17">
        <v>25000</v>
      </c>
      <c r="F6" s="7">
        <f t="shared" si="0"/>
        <v>22500</v>
      </c>
      <c r="G6" s="7">
        <f t="shared" si="1"/>
        <v>22500</v>
      </c>
      <c r="H6" s="18">
        <f t="shared" si="2"/>
        <v>25000</v>
      </c>
      <c r="I6" s="1"/>
      <c r="J6" s="1"/>
      <c r="K6" s="1"/>
      <c r="L6" s="1"/>
      <c r="M6" s="1"/>
      <c r="N6" s="1"/>
    </row>
    <row r="7" spans="1:14" ht="21">
      <c r="A7" s="7" t="s">
        <v>19</v>
      </c>
      <c r="B7" s="7" t="s">
        <v>12</v>
      </c>
      <c r="C7" s="17">
        <v>600</v>
      </c>
      <c r="D7" s="17">
        <v>60</v>
      </c>
      <c r="E7" s="17">
        <v>36000</v>
      </c>
      <c r="F7" s="7">
        <f t="shared" si="0"/>
        <v>32400</v>
      </c>
      <c r="G7" s="7">
        <f t="shared" si="1"/>
        <v>32400</v>
      </c>
      <c r="H7" s="18">
        <f t="shared" si="2"/>
        <v>36000</v>
      </c>
      <c r="I7" s="1"/>
      <c r="J7" s="1"/>
      <c r="K7" s="1"/>
      <c r="L7" s="1"/>
      <c r="M7" s="1"/>
      <c r="N7" s="1"/>
    </row>
    <row r="8" spans="1:14" ht="21">
      <c r="A8" s="7" t="s">
        <v>13</v>
      </c>
      <c r="B8" s="7" t="s">
        <v>16</v>
      </c>
      <c r="C8" s="17">
        <v>700</v>
      </c>
      <c r="D8" s="17">
        <v>70</v>
      </c>
      <c r="E8" s="17">
        <v>49000</v>
      </c>
      <c r="F8" s="7">
        <f t="shared" si="0"/>
        <v>44100</v>
      </c>
      <c r="G8" s="7">
        <f t="shared" si="1"/>
        <v>44100</v>
      </c>
      <c r="H8" s="18">
        <f t="shared" si="2"/>
        <v>49000</v>
      </c>
      <c r="I8" s="1"/>
      <c r="J8" s="1"/>
      <c r="K8" s="1"/>
      <c r="L8" s="1"/>
      <c r="M8" s="1"/>
      <c r="N8" s="1"/>
    </row>
    <row r="9" spans="1:14" ht="21">
      <c r="A9" s="7" t="s">
        <v>15</v>
      </c>
      <c r="B9" s="7" t="s">
        <v>12</v>
      </c>
      <c r="C9" s="17">
        <v>800</v>
      </c>
      <c r="D9" s="17">
        <v>80</v>
      </c>
      <c r="E9" s="17">
        <v>64000</v>
      </c>
      <c r="F9" s="7">
        <f t="shared" si="0"/>
        <v>57600</v>
      </c>
      <c r="G9" s="7">
        <f t="shared" si="1"/>
        <v>57600</v>
      </c>
      <c r="H9" s="18">
        <f t="shared" si="2"/>
        <v>64000</v>
      </c>
      <c r="I9" s="1"/>
      <c r="J9" s="1"/>
      <c r="K9" s="1"/>
      <c r="L9" s="1"/>
      <c r="M9" s="1"/>
      <c r="N9" s="1"/>
    </row>
    <row r="10" spans="1:14" ht="21">
      <c r="A10" s="7" t="s">
        <v>10</v>
      </c>
      <c r="B10" s="7" t="s">
        <v>12</v>
      </c>
      <c r="C10" s="17">
        <v>900</v>
      </c>
      <c r="D10" s="17">
        <v>90</v>
      </c>
      <c r="E10" s="17">
        <v>81000</v>
      </c>
      <c r="F10" s="7">
        <f t="shared" si="0"/>
        <v>72900</v>
      </c>
      <c r="G10" s="7">
        <f t="shared" si="1"/>
        <v>72900</v>
      </c>
      <c r="H10" s="18">
        <f t="shared" si="2"/>
        <v>72900</v>
      </c>
      <c r="I10" s="1"/>
      <c r="J10" s="1"/>
      <c r="K10" s="1"/>
      <c r="L10" s="1"/>
      <c r="M10" s="1"/>
      <c r="N10" s="1"/>
    </row>
    <row r="11" spans="1:14" ht="21">
      <c r="A11" s="7" t="s">
        <v>10</v>
      </c>
      <c r="B11" s="7" t="s">
        <v>16</v>
      </c>
      <c r="C11" s="17">
        <v>1000</v>
      </c>
      <c r="D11" s="17">
        <v>100</v>
      </c>
      <c r="E11" s="17">
        <v>100000</v>
      </c>
      <c r="F11" s="7">
        <f t="shared" si="0"/>
        <v>90000</v>
      </c>
      <c r="G11" s="7">
        <f t="shared" si="1"/>
        <v>90000</v>
      </c>
      <c r="H11" s="18">
        <f t="shared" si="2"/>
        <v>100000</v>
      </c>
      <c r="I11" s="1"/>
      <c r="J11" s="1"/>
      <c r="K11" s="1"/>
      <c r="L11" s="1"/>
      <c r="M11" s="1"/>
      <c r="N11" s="1"/>
    </row>
    <row r="12" spans="1:14" ht="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21.5" thickBot="1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</row>
    <row r="17" spans="1:14" ht="21">
      <c r="A17" s="1"/>
      <c r="B17" s="1"/>
      <c r="C17" s="1"/>
      <c r="D17" s="27" t="s">
        <v>96</v>
      </c>
      <c r="E17" s="1"/>
      <c r="F17" s="20" t="s">
        <v>97</v>
      </c>
      <c r="G17" s="21" t="s">
        <v>98</v>
      </c>
      <c r="H17" s="1"/>
      <c r="I17" s="1"/>
      <c r="J17" s="1"/>
      <c r="K17" s="1"/>
      <c r="L17" s="1"/>
      <c r="M17" s="1"/>
      <c r="N17" s="1"/>
    </row>
    <row r="18" spans="1:14" ht="21.5" thickBot="1">
      <c r="A18" s="26" t="s">
        <v>74</v>
      </c>
      <c r="B18" s="26" t="s">
        <v>99</v>
      </c>
      <c r="C18" s="26" t="s">
        <v>100</v>
      </c>
      <c r="D18" s="26" t="s">
        <v>21</v>
      </c>
      <c r="E18" s="2"/>
      <c r="F18" s="23" t="s">
        <v>101</v>
      </c>
      <c r="G18" s="24" t="s">
        <v>102</v>
      </c>
      <c r="H18" s="1"/>
      <c r="I18" s="1"/>
      <c r="J18" s="1"/>
      <c r="K18" s="1"/>
      <c r="L18" s="1"/>
      <c r="M18" s="1"/>
      <c r="N18" s="1"/>
    </row>
    <row r="19" spans="1:14" ht="21">
      <c r="A19" s="18" t="s">
        <v>103</v>
      </c>
      <c r="B19" s="25">
        <v>0.7</v>
      </c>
      <c r="C19" s="25">
        <v>0.5</v>
      </c>
      <c r="D19" s="18" t="str">
        <f>IF(AND(B19&gt;=50%,C19&gt;=55%),"Eligble","Not Eligble")</f>
        <v>Not Eligble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21">
      <c r="A20" s="18" t="s">
        <v>104</v>
      </c>
      <c r="B20" s="25">
        <v>0.5</v>
      </c>
      <c r="C20" s="25">
        <v>0.45</v>
      </c>
      <c r="D20" s="18" t="str">
        <f t="shared" ref="D20:D21" si="3">IF(AND(B20&gt;=50%,C20&gt;=55%),"Eligble","Not Eligble")</f>
        <v>Not Eligble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21">
      <c r="A21" s="18" t="s">
        <v>105</v>
      </c>
      <c r="B21" s="25">
        <v>0.5</v>
      </c>
      <c r="C21" s="25">
        <v>0.5</v>
      </c>
      <c r="D21" s="18" t="str">
        <f t="shared" si="3"/>
        <v>Not Eligble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zoomScale="85" zoomScaleNormal="85" zoomScalePageLayoutView="120" workbookViewId="0">
      <selection activeCell="F3" sqref="F3"/>
    </sheetView>
  </sheetViews>
  <sheetFormatPr defaultColWidth="8.83203125" defaultRowHeight="14.5"/>
  <cols>
    <col min="1" max="1" width="15" style="14" customWidth="1"/>
    <col min="2" max="2" width="10.83203125" style="14" customWidth="1"/>
    <col min="3" max="4" width="13.1640625" style="14" customWidth="1"/>
    <col min="5" max="5" width="23" style="14" customWidth="1"/>
    <col min="6" max="6" width="23.5" style="14" bestFit="1" customWidth="1"/>
    <col min="7" max="7" width="8.83203125" style="14"/>
    <col min="8" max="8" width="11" style="14" bestFit="1" customWidth="1"/>
    <col min="9" max="16384" width="8.83203125" style="14"/>
  </cols>
  <sheetData>
    <row r="1" spans="1:25" ht="21">
      <c r="A1" s="3" t="s">
        <v>74</v>
      </c>
      <c r="B1" s="3" t="s">
        <v>7</v>
      </c>
      <c r="C1" s="3" t="s">
        <v>8</v>
      </c>
      <c r="D1" s="3" t="s">
        <v>75</v>
      </c>
      <c r="E1" s="3" t="s">
        <v>87</v>
      </c>
      <c r="F1" s="28" t="s">
        <v>82</v>
      </c>
      <c r="G1" s="29"/>
    </row>
    <row r="2" spans="1:25" ht="21">
      <c r="A2" s="30" t="s">
        <v>105</v>
      </c>
      <c r="B2" s="7">
        <v>100</v>
      </c>
      <c r="C2" s="7">
        <v>10</v>
      </c>
      <c r="D2" s="7">
        <v>82591</v>
      </c>
      <c r="E2" s="7">
        <v>31595</v>
      </c>
      <c r="F2" s="7">
        <f>IF(AND(E2&gt;=1000,E2&lt;=25000),D2+E2*10%,IF(AND(E2&gt;25000,E2&lt;=39500),D2+E2*20%,IF(E2&gt;39500,D2+E2*30%,D2)))</f>
        <v>88910</v>
      </c>
      <c r="G2" s="31"/>
    </row>
    <row r="3" spans="1:25" ht="21">
      <c r="A3" s="30" t="s">
        <v>104</v>
      </c>
      <c r="B3" s="7">
        <v>200</v>
      </c>
      <c r="C3" s="7">
        <v>20</v>
      </c>
      <c r="D3" s="7">
        <v>38546</v>
      </c>
      <c r="E3" s="7">
        <v>41524</v>
      </c>
      <c r="F3" s="7">
        <f t="shared" ref="F3:F11" si="0">IF(AND(E3&gt;=1000,E3&lt;=25000),D3+E3*10%,IF(AND(E3&gt;25000,E3&lt;=39500),D3+E3*20%,IF(E3&gt;39500,D3+E3*30%,D3)))</f>
        <v>51003.199999999997</v>
      </c>
      <c r="G3" s="29"/>
    </row>
    <row r="4" spans="1:25" ht="21">
      <c r="A4" s="30" t="s">
        <v>106</v>
      </c>
      <c r="B4" s="7">
        <v>300</v>
      </c>
      <c r="C4" s="7">
        <v>30</v>
      </c>
      <c r="D4" s="7">
        <v>56711</v>
      </c>
      <c r="E4" s="7">
        <v>980</v>
      </c>
      <c r="F4" s="7">
        <f t="shared" si="0"/>
        <v>56711</v>
      </c>
      <c r="G4" s="29"/>
    </row>
    <row r="5" spans="1:25" ht="21">
      <c r="A5" s="30" t="s">
        <v>107</v>
      </c>
      <c r="B5" s="7">
        <v>400</v>
      </c>
      <c r="C5" s="7">
        <v>40</v>
      </c>
      <c r="D5" s="7">
        <v>62778</v>
      </c>
      <c r="E5" s="7">
        <v>37380</v>
      </c>
      <c r="F5" s="7">
        <f t="shared" si="0"/>
        <v>70254</v>
      </c>
      <c r="G5" s="29"/>
    </row>
    <row r="6" spans="1:25" ht="21">
      <c r="A6" s="30" t="s">
        <v>108</v>
      </c>
      <c r="B6" s="7">
        <v>500</v>
      </c>
      <c r="C6" s="7">
        <v>50</v>
      </c>
      <c r="D6" s="7">
        <v>40555</v>
      </c>
      <c r="E6" s="7">
        <v>38941</v>
      </c>
      <c r="F6" s="7">
        <f t="shared" si="0"/>
        <v>48343.199999999997</v>
      </c>
      <c r="G6" s="29"/>
    </row>
    <row r="7" spans="1:25" ht="21">
      <c r="A7" s="7" t="s">
        <v>109</v>
      </c>
      <c r="B7" s="7">
        <v>600</v>
      </c>
      <c r="C7" s="7">
        <v>60</v>
      </c>
      <c r="D7" s="7">
        <v>19025</v>
      </c>
      <c r="E7" s="7">
        <v>15402</v>
      </c>
      <c r="F7" s="7">
        <f t="shared" si="0"/>
        <v>20565.2</v>
      </c>
      <c r="G7" s="29"/>
    </row>
    <row r="8" spans="1:25" ht="21">
      <c r="A8" s="7" t="s">
        <v>110</v>
      </c>
      <c r="B8" s="7">
        <v>700</v>
      </c>
      <c r="C8" s="7">
        <v>70</v>
      </c>
      <c r="D8" s="7">
        <v>49713</v>
      </c>
      <c r="E8" s="7">
        <v>822</v>
      </c>
      <c r="F8" s="7">
        <f t="shared" si="0"/>
        <v>49713</v>
      </c>
      <c r="G8" s="29"/>
      <c r="H8" s="13"/>
    </row>
    <row r="9" spans="1:25" ht="21">
      <c r="A9" s="7" t="s">
        <v>111</v>
      </c>
      <c r="B9" s="7">
        <v>800</v>
      </c>
      <c r="C9" s="7">
        <v>80</v>
      </c>
      <c r="D9" s="7">
        <v>13647</v>
      </c>
      <c r="E9" s="7">
        <v>34712</v>
      </c>
      <c r="F9" s="7">
        <f t="shared" si="0"/>
        <v>20589.400000000001</v>
      </c>
      <c r="G9" s="29"/>
    </row>
    <row r="10" spans="1:25" ht="21">
      <c r="A10" s="7" t="s">
        <v>112</v>
      </c>
      <c r="B10" s="7">
        <v>900</v>
      </c>
      <c r="C10" s="7">
        <v>90</v>
      </c>
      <c r="D10" s="7">
        <v>34298</v>
      </c>
      <c r="E10" s="7">
        <v>26882</v>
      </c>
      <c r="F10" s="7">
        <f t="shared" si="0"/>
        <v>39674.400000000001</v>
      </c>
      <c r="G10" s="29"/>
    </row>
    <row r="11" spans="1:25" ht="21">
      <c r="A11" s="7" t="s">
        <v>113</v>
      </c>
      <c r="B11" s="7">
        <v>1000</v>
      </c>
      <c r="C11" s="7">
        <v>100</v>
      </c>
      <c r="D11" s="7">
        <v>73411</v>
      </c>
      <c r="E11" s="7">
        <v>29990</v>
      </c>
      <c r="F11" s="7">
        <f t="shared" si="0"/>
        <v>79409</v>
      </c>
      <c r="G11" s="29"/>
    </row>
    <row r="12" spans="1:25" ht="21">
      <c r="A12" s="29"/>
      <c r="B12" s="29"/>
      <c r="C12" s="29"/>
      <c r="D12" s="29"/>
      <c r="E12" s="29"/>
      <c r="F12" s="29"/>
      <c r="G12" s="29"/>
    </row>
    <row r="13" spans="1:25" ht="21">
      <c r="A13" s="29"/>
      <c r="B13" s="29"/>
      <c r="C13" s="29"/>
      <c r="D13" s="29"/>
      <c r="E13" s="32" t="s">
        <v>84</v>
      </c>
      <c r="F13" s="33">
        <v>0.1</v>
      </c>
      <c r="G13" s="29"/>
    </row>
    <row r="14" spans="1:25" ht="21">
      <c r="A14" s="29"/>
      <c r="B14" s="29"/>
      <c r="C14" s="29"/>
      <c r="D14" s="29"/>
      <c r="E14" s="32" t="s">
        <v>85</v>
      </c>
      <c r="F14" s="33">
        <v>0.2</v>
      </c>
      <c r="G14" s="29"/>
    </row>
    <row r="15" spans="1:25" ht="21">
      <c r="A15" s="29"/>
      <c r="B15" s="29"/>
      <c r="C15" s="29"/>
      <c r="D15" s="29"/>
      <c r="E15" s="32" t="s">
        <v>86</v>
      </c>
      <c r="F15" s="33">
        <v>0.3</v>
      </c>
      <c r="G15" s="29"/>
    </row>
    <row r="16" spans="1:25" ht="2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ht="2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ht="2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2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ht="2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ht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ht="2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ht="2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2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2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2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2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2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2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2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2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2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2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ht="2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2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ht="2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2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ht="2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ht="2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ht="2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ht="2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ht="2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ht="2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spans="1:25" ht="2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 ht="2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2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2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ht="2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ht="2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1:25" ht="2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spans="1:25" ht="2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spans="1:25" ht="2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ht="2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5" ht="2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ht="2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5" ht="2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5" ht="2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5" ht="2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25" ht="2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5" ht="2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5" ht="2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5" ht="2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5" ht="2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5" ht="2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 ht="2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ht="2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ht="2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ht="2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ht="2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ht="2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 ht="2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 ht="2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 ht="2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ht="2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 ht="2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 ht="2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 ht="2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ht="2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 ht="2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1:25" ht="2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 ht="2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 ht="2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 ht="2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 ht="2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2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 ht="2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 ht="2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 ht="2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 ht="2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 ht="2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ht="2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ht="2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 ht="2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 ht="2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ht="2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2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 ht="2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 ht="2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 ht="2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 ht="2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ht="2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2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2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 ht="2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2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2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 ht="2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 ht="2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ht="2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zoomScale="130" zoomScaleNormal="130" zoomScalePageLayoutView="110" workbookViewId="0"/>
  </sheetViews>
  <sheetFormatPr defaultColWidth="8.83203125" defaultRowHeight="14.5"/>
  <cols>
    <col min="1" max="1" width="16.83203125" style="14" bestFit="1" customWidth="1"/>
    <col min="2" max="2" width="14.5" style="14" customWidth="1"/>
    <col min="3" max="3" width="15.83203125" style="14" customWidth="1"/>
    <col min="4" max="4" width="8.83203125" style="14"/>
    <col min="5" max="5" width="16.6640625" style="14" customWidth="1"/>
    <col min="6" max="8" width="8.83203125" style="14"/>
    <col min="9" max="9" width="15.6640625" style="14" customWidth="1"/>
    <col min="10" max="16384" width="8.83203125" style="14"/>
  </cols>
  <sheetData>
    <row r="1" spans="1:15" ht="21">
      <c r="A1" s="36" t="s">
        <v>114</v>
      </c>
      <c r="B1" s="36" t="s">
        <v>115</v>
      </c>
      <c r="C1" s="36" t="s">
        <v>116</v>
      </c>
      <c r="D1" s="36" t="s">
        <v>87</v>
      </c>
      <c r="E1" s="36" t="s">
        <v>21</v>
      </c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21">
      <c r="A2" s="34" t="s">
        <v>117</v>
      </c>
      <c r="B2" s="34" t="s">
        <v>118</v>
      </c>
      <c r="C2" s="34" t="s">
        <v>119</v>
      </c>
      <c r="D2" s="35">
        <v>48</v>
      </c>
      <c r="E2" s="30" t="str">
        <f>IF(D2&lt;50,"Poor",IF(AND(D2&gt;=50,D2&lt;100),"Ok",IF(AND(D2&gt;=100,D2&lt;=150),"Good",IF(D2&gt;150,"Excellent"))))</f>
        <v>Poor</v>
      </c>
      <c r="F2" s="29"/>
      <c r="G2" s="29"/>
      <c r="H2" s="29"/>
      <c r="I2" s="36" t="s">
        <v>87</v>
      </c>
      <c r="J2" s="36" t="s">
        <v>21</v>
      </c>
      <c r="K2" s="29"/>
      <c r="L2" s="29"/>
      <c r="M2" s="29"/>
      <c r="N2" s="29"/>
      <c r="O2" s="29"/>
    </row>
    <row r="3" spans="1:15" ht="21">
      <c r="A3" s="34" t="s">
        <v>117</v>
      </c>
      <c r="B3" s="34" t="s">
        <v>118</v>
      </c>
      <c r="C3" s="34" t="s">
        <v>120</v>
      </c>
      <c r="D3" s="35">
        <v>149</v>
      </c>
      <c r="E3" s="30" t="str">
        <f t="shared" ref="E3:E66" si="0">IF(D3&lt;50,"Poor",IF(AND(D3&gt;=50,D3&lt;100),"Ok",IF(AND(D3&gt;=100,D3&lt;=150),"Good",IF(D3&gt;150,"Excellent"))))</f>
        <v>Good</v>
      </c>
      <c r="F3" s="29"/>
      <c r="G3" s="29"/>
      <c r="H3" s="29"/>
      <c r="I3" s="37" t="s">
        <v>121</v>
      </c>
      <c r="J3" s="30" t="s">
        <v>122</v>
      </c>
      <c r="K3" s="29"/>
      <c r="L3" s="29"/>
      <c r="M3" s="29"/>
      <c r="N3" s="29"/>
      <c r="O3" s="29"/>
    </row>
    <row r="4" spans="1:15" ht="21">
      <c r="A4" s="34" t="s">
        <v>123</v>
      </c>
      <c r="B4" s="34" t="s">
        <v>124</v>
      </c>
      <c r="C4" s="34" t="s">
        <v>120</v>
      </c>
      <c r="D4" s="35">
        <v>30</v>
      </c>
      <c r="E4" s="30" t="str">
        <f t="shared" si="0"/>
        <v>Poor</v>
      </c>
      <c r="F4" s="29"/>
      <c r="G4" s="29"/>
      <c r="H4" s="29"/>
      <c r="I4" s="30" t="s">
        <v>125</v>
      </c>
      <c r="J4" s="30" t="s">
        <v>126</v>
      </c>
      <c r="K4" s="29"/>
      <c r="L4" s="29"/>
      <c r="M4" s="29"/>
      <c r="N4" s="29"/>
      <c r="O4" s="29"/>
    </row>
    <row r="5" spans="1:15" ht="21">
      <c r="A5" s="34" t="s">
        <v>117</v>
      </c>
      <c r="B5" s="34" t="s">
        <v>124</v>
      </c>
      <c r="C5" s="34" t="s">
        <v>120</v>
      </c>
      <c r="D5" s="35">
        <v>98</v>
      </c>
      <c r="E5" s="30" t="str">
        <f t="shared" si="0"/>
        <v>Ok</v>
      </c>
      <c r="F5" s="29"/>
      <c r="G5" s="29"/>
      <c r="H5" s="29"/>
      <c r="I5" s="30" t="s">
        <v>127</v>
      </c>
      <c r="J5" s="30" t="s">
        <v>128</v>
      </c>
      <c r="K5" s="29"/>
      <c r="L5" s="29"/>
      <c r="M5" s="29"/>
      <c r="N5" s="29"/>
      <c r="O5" s="29"/>
    </row>
    <row r="6" spans="1:15" ht="21">
      <c r="A6" s="34" t="s">
        <v>123</v>
      </c>
      <c r="B6" s="34" t="s">
        <v>124</v>
      </c>
      <c r="C6" s="34" t="s">
        <v>120</v>
      </c>
      <c r="D6" s="35">
        <v>76</v>
      </c>
      <c r="E6" s="30" t="str">
        <f t="shared" si="0"/>
        <v>Ok</v>
      </c>
      <c r="F6" s="29"/>
      <c r="G6" s="29"/>
      <c r="H6" s="29"/>
      <c r="I6" s="30" t="s">
        <v>129</v>
      </c>
      <c r="J6" s="30" t="s">
        <v>130</v>
      </c>
      <c r="K6" s="29"/>
      <c r="L6" s="29"/>
      <c r="M6" s="29"/>
      <c r="N6" s="29"/>
      <c r="O6" s="29"/>
    </row>
    <row r="7" spans="1:15" ht="21">
      <c r="A7" s="34" t="s">
        <v>117</v>
      </c>
      <c r="B7" s="34" t="s">
        <v>124</v>
      </c>
      <c r="C7" s="34" t="s">
        <v>120</v>
      </c>
      <c r="D7" s="35">
        <v>198</v>
      </c>
      <c r="E7" s="30" t="str">
        <f t="shared" si="0"/>
        <v>Excellent</v>
      </c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21">
      <c r="A8" s="34" t="s">
        <v>131</v>
      </c>
      <c r="B8" s="34" t="s">
        <v>124</v>
      </c>
      <c r="C8" s="34" t="s">
        <v>120</v>
      </c>
      <c r="D8" s="35">
        <v>78</v>
      </c>
      <c r="E8" s="30" t="str">
        <f t="shared" si="0"/>
        <v>Ok</v>
      </c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5" ht="21">
      <c r="A9" s="34" t="s">
        <v>123</v>
      </c>
      <c r="B9" s="34" t="s">
        <v>124</v>
      </c>
      <c r="C9" s="34" t="s">
        <v>120</v>
      </c>
      <c r="D9" s="35">
        <v>56</v>
      </c>
      <c r="E9" s="30" t="str">
        <f t="shared" si="0"/>
        <v>Ok</v>
      </c>
      <c r="F9" s="29"/>
      <c r="G9" s="29"/>
      <c r="H9" s="29"/>
      <c r="I9" s="28" t="s">
        <v>132</v>
      </c>
      <c r="J9" s="29"/>
      <c r="K9" s="29"/>
      <c r="L9" s="29"/>
      <c r="M9" s="29"/>
      <c r="N9" s="29"/>
      <c r="O9" s="29"/>
    </row>
    <row r="10" spans="1:15" ht="21">
      <c r="A10" s="34" t="s">
        <v>133</v>
      </c>
      <c r="B10" s="34" t="s">
        <v>124</v>
      </c>
      <c r="C10" s="34" t="s">
        <v>120</v>
      </c>
      <c r="D10" s="35">
        <v>122</v>
      </c>
      <c r="E10" s="30" t="str">
        <f t="shared" si="0"/>
        <v>Good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21">
      <c r="A11" s="34" t="s">
        <v>131</v>
      </c>
      <c r="B11" s="34" t="s">
        <v>124</v>
      </c>
      <c r="C11" s="34" t="s">
        <v>120</v>
      </c>
      <c r="D11" s="35">
        <v>55</v>
      </c>
      <c r="E11" s="30" t="str">
        <f t="shared" si="0"/>
        <v>Ok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5" ht="21">
      <c r="A12" s="34" t="s">
        <v>133</v>
      </c>
      <c r="B12" s="34" t="s">
        <v>134</v>
      </c>
      <c r="C12" s="34" t="s">
        <v>119</v>
      </c>
      <c r="D12" s="35">
        <v>176</v>
      </c>
      <c r="E12" s="30" t="str">
        <f t="shared" si="0"/>
        <v>Excellent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15" ht="21">
      <c r="A13" s="34" t="s">
        <v>117</v>
      </c>
      <c r="B13" s="34" t="s">
        <v>134</v>
      </c>
      <c r="C13" s="34" t="s">
        <v>119</v>
      </c>
      <c r="D13" s="35">
        <v>33</v>
      </c>
      <c r="E13" s="30" t="str">
        <f t="shared" si="0"/>
        <v>Poor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15" ht="21">
      <c r="A14" s="34" t="s">
        <v>117</v>
      </c>
      <c r="B14" s="34" t="s">
        <v>118</v>
      </c>
      <c r="C14" s="34" t="s">
        <v>120</v>
      </c>
      <c r="D14" s="35">
        <v>149</v>
      </c>
      <c r="E14" s="30" t="str">
        <f t="shared" si="0"/>
        <v>Good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</row>
    <row r="15" spans="1:15" ht="21">
      <c r="A15" s="34" t="s">
        <v>133</v>
      </c>
      <c r="B15" s="34" t="s">
        <v>134</v>
      </c>
      <c r="C15" s="34" t="s">
        <v>119</v>
      </c>
      <c r="D15" s="35">
        <v>44</v>
      </c>
      <c r="E15" s="30" t="str">
        <f t="shared" si="0"/>
        <v>Poor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</row>
    <row r="16" spans="1:15" ht="21">
      <c r="A16" s="34" t="s">
        <v>135</v>
      </c>
      <c r="B16" s="34" t="s">
        <v>134</v>
      </c>
      <c r="C16" s="34" t="s">
        <v>119</v>
      </c>
      <c r="D16" s="35">
        <v>95</v>
      </c>
      <c r="E16" s="30" t="str">
        <f t="shared" si="0"/>
        <v>Ok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1:15" ht="21">
      <c r="A17" s="34" t="s">
        <v>135</v>
      </c>
      <c r="B17" s="34" t="s">
        <v>136</v>
      </c>
      <c r="C17" s="34" t="s">
        <v>120</v>
      </c>
      <c r="D17" s="35">
        <v>828</v>
      </c>
      <c r="E17" s="30" t="str">
        <f t="shared" si="0"/>
        <v>Excellent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ht="21">
      <c r="A18" s="34" t="s">
        <v>133</v>
      </c>
      <c r="B18" s="34" t="s">
        <v>136</v>
      </c>
      <c r="C18" s="34" t="s">
        <v>120</v>
      </c>
      <c r="D18" s="35">
        <v>20</v>
      </c>
      <c r="E18" s="30" t="str">
        <f t="shared" si="0"/>
        <v>Poor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 ht="21">
      <c r="A19" s="34" t="s">
        <v>133</v>
      </c>
      <c r="B19" s="34" t="s">
        <v>136</v>
      </c>
      <c r="C19" s="34" t="s">
        <v>120</v>
      </c>
      <c r="D19" s="35">
        <v>28</v>
      </c>
      <c r="E19" s="30" t="str">
        <f t="shared" si="0"/>
        <v>Poor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5" ht="21">
      <c r="A20" s="34" t="s">
        <v>135</v>
      </c>
      <c r="B20" s="34" t="s">
        <v>136</v>
      </c>
      <c r="C20" s="34" t="s">
        <v>120</v>
      </c>
      <c r="D20" s="35">
        <v>141</v>
      </c>
      <c r="E20" s="30" t="str">
        <f t="shared" si="0"/>
        <v>Good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</row>
    <row r="21" spans="1:15" ht="21">
      <c r="A21" s="34" t="s">
        <v>123</v>
      </c>
      <c r="B21" s="34" t="s">
        <v>118</v>
      </c>
      <c r="C21" s="34" t="s">
        <v>120</v>
      </c>
      <c r="D21" s="35">
        <v>70</v>
      </c>
      <c r="E21" s="30" t="str">
        <f t="shared" si="0"/>
        <v>Ok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 spans="1:15" ht="21">
      <c r="A22" s="34" t="s">
        <v>137</v>
      </c>
      <c r="B22" s="34" t="s">
        <v>124</v>
      </c>
      <c r="C22" s="34" t="s">
        <v>120</v>
      </c>
      <c r="D22" s="35">
        <v>104</v>
      </c>
      <c r="E22" s="30" t="str">
        <f t="shared" si="0"/>
        <v>Good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1:15" ht="21">
      <c r="A23" s="34" t="s">
        <v>138</v>
      </c>
      <c r="B23" s="34" t="s">
        <v>124</v>
      </c>
      <c r="C23" s="34" t="s">
        <v>120</v>
      </c>
      <c r="D23" s="35">
        <v>83</v>
      </c>
      <c r="E23" s="30" t="str">
        <f t="shared" si="0"/>
        <v>Ok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5" ht="21">
      <c r="A24" s="34" t="s">
        <v>123</v>
      </c>
      <c r="B24" s="34" t="s">
        <v>124</v>
      </c>
      <c r="C24" s="34" t="s">
        <v>120</v>
      </c>
      <c r="D24" s="35">
        <v>63</v>
      </c>
      <c r="E24" s="30" t="str">
        <f t="shared" si="0"/>
        <v>Ok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5" ht="21">
      <c r="A25" s="34" t="s">
        <v>123</v>
      </c>
      <c r="B25" s="34" t="s">
        <v>118</v>
      </c>
      <c r="C25" s="34" t="s">
        <v>120</v>
      </c>
      <c r="D25" s="35">
        <v>133</v>
      </c>
      <c r="E25" s="30" t="str">
        <f t="shared" si="0"/>
        <v>Good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 spans="1:15" ht="21">
      <c r="A26" s="34" t="s">
        <v>139</v>
      </c>
      <c r="B26" s="34" t="s">
        <v>124</v>
      </c>
      <c r="C26" s="34" t="s">
        <v>120</v>
      </c>
      <c r="D26" s="35">
        <v>282</v>
      </c>
      <c r="E26" s="30" t="str">
        <f t="shared" si="0"/>
        <v>Excellent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ht="21">
      <c r="A27" s="34" t="s">
        <v>139</v>
      </c>
      <c r="B27" s="34" t="s">
        <v>124</v>
      </c>
      <c r="C27" s="34" t="s">
        <v>120</v>
      </c>
      <c r="D27" s="35">
        <v>82</v>
      </c>
      <c r="E27" s="30" t="str">
        <f t="shared" si="0"/>
        <v>Ok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</row>
    <row r="28" spans="1:15" ht="21">
      <c r="A28" s="34" t="s">
        <v>140</v>
      </c>
      <c r="B28" s="34" t="s">
        <v>124</v>
      </c>
      <c r="C28" s="34" t="s">
        <v>120</v>
      </c>
      <c r="D28" s="35">
        <v>51</v>
      </c>
      <c r="E28" s="30" t="str">
        <f t="shared" si="0"/>
        <v>Ok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5" ht="21">
      <c r="A29" s="34" t="s">
        <v>137</v>
      </c>
      <c r="B29" s="34" t="s">
        <v>124</v>
      </c>
      <c r="C29" s="34" t="s">
        <v>120</v>
      </c>
      <c r="D29" s="35">
        <v>132</v>
      </c>
      <c r="E29" s="30" t="str">
        <f t="shared" si="0"/>
        <v>Good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</row>
    <row r="30" spans="1:15" ht="21">
      <c r="A30" s="34" t="s">
        <v>138</v>
      </c>
      <c r="B30" s="34" t="s">
        <v>124</v>
      </c>
      <c r="C30" s="34" t="s">
        <v>120</v>
      </c>
      <c r="D30" s="35">
        <v>19</v>
      </c>
      <c r="E30" s="30" t="str">
        <f t="shared" si="0"/>
        <v>Poor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1:15" ht="21">
      <c r="A31" s="34" t="s">
        <v>123</v>
      </c>
      <c r="B31" s="34" t="s">
        <v>124</v>
      </c>
      <c r="C31" s="34" t="s">
        <v>120</v>
      </c>
      <c r="D31" s="35">
        <v>32</v>
      </c>
      <c r="E31" s="30" t="str">
        <f t="shared" si="0"/>
        <v>Poor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1:15" ht="21">
      <c r="A32" s="34" t="s">
        <v>123</v>
      </c>
      <c r="B32" s="34" t="s">
        <v>118</v>
      </c>
      <c r="C32" s="34" t="s">
        <v>120</v>
      </c>
      <c r="D32" s="35">
        <v>65</v>
      </c>
      <c r="E32" s="30" t="str">
        <f t="shared" si="0"/>
        <v>Ok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ht="21">
      <c r="A33" s="34" t="s">
        <v>139</v>
      </c>
      <c r="B33" s="34" t="s">
        <v>124</v>
      </c>
      <c r="C33" s="34" t="s">
        <v>120</v>
      </c>
      <c r="D33" s="35">
        <v>42</v>
      </c>
      <c r="E33" s="30" t="str">
        <f t="shared" si="0"/>
        <v>Poor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ht="21">
      <c r="A34" s="34" t="s">
        <v>139</v>
      </c>
      <c r="B34" s="34" t="s">
        <v>124</v>
      </c>
      <c r="C34" s="34" t="s">
        <v>120</v>
      </c>
      <c r="D34" s="35">
        <v>81</v>
      </c>
      <c r="E34" s="30" t="str">
        <f t="shared" si="0"/>
        <v>Ok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1:15" ht="21">
      <c r="A35" s="34" t="s">
        <v>140</v>
      </c>
      <c r="B35" s="34" t="s">
        <v>124</v>
      </c>
      <c r="C35" s="34" t="s">
        <v>120</v>
      </c>
      <c r="D35" s="35">
        <v>143</v>
      </c>
      <c r="E35" s="30" t="str">
        <f t="shared" si="0"/>
        <v>Good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1:15" ht="21">
      <c r="A36" s="34" t="s">
        <v>123</v>
      </c>
      <c r="B36" s="34" t="s">
        <v>136</v>
      </c>
      <c r="C36" s="34" t="s">
        <v>141</v>
      </c>
      <c r="D36" s="35">
        <v>137</v>
      </c>
      <c r="E36" s="30" t="str">
        <f t="shared" si="0"/>
        <v>Good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5" ht="21">
      <c r="A37" s="34" t="s">
        <v>135</v>
      </c>
      <c r="B37" s="34" t="s">
        <v>136</v>
      </c>
      <c r="C37" s="34" t="s">
        <v>120</v>
      </c>
      <c r="D37" s="35">
        <v>141</v>
      </c>
      <c r="E37" s="30" t="str">
        <f t="shared" si="0"/>
        <v>Good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5" ht="21">
      <c r="A38" s="34" t="s">
        <v>138</v>
      </c>
      <c r="B38" s="34" t="s">
        <v>118</v>
      </c>
      <c r="C38" s="34" t="s">
        <v>142</v>
      </c>
      <c r="D38" s="35">
        <v>91</v>
      </c>
      <c r="E38" s="30" t="str">
        <f t="shared" si="0"/>
        <v>Ok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1:15" ht="21">
      <c r="A39" s="34" t="s">
        <v>123</v>
      </c>
      <c r="B39" s="34" t="s">
        <v>124</v>
      </c>
      <c r="C39" s="34" t="s">
        <v>120</v>
      </c>
      <c r="D39" s="35">
        <v>101</v>
      </c>
      <c r="E39" s="30" t="str">
        <f t="shared" si="0"/>
        <v>Good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1:15" ht="21">
      <c r="A40" s="34" t="s">
        <v>123</v>
      </c>
      <c r="B40" s="34" t="s">
        <v>118</v>
      </c>
      <c r="C40" s="34" t="s">
        <v>120</v>
      </c>
      <c r="D40" s="35">
        <v>117</v>
      </c>
      <c r="E40" s="30" t="str">
        <f t="shared" si="0"/>
        <v>Good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 ht="21">
      <c r="A41" s="34" t="s">
        <v>123</v>
      </c>
      <c r="B41" s="34" t="s">
        <v>118</v>
      </c>
      <c r="C41" s="34" t="s">
        <v>120</v>
      </c>
      <c r="D41" s="35">
        <v>54</v>
      </c>
      <c r="E41" s="30" t="str">
        <f t="shared" si="0"/>
        <v>Ok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15" ht="21">
      <c r="A42" s="34" t="s">
        <v>139</v>
      </c>
      <c r="B42" s="34" t="s">
        <v>124</v>
      </c>
      <c r="C42" s="34" t="s">
        <v>120</v>
      </c>
      <c r="D42" s="35">
        <v>139</v>
      </c>
      <c r="E42" s="30" t="str">
        <f t="shared" si="0"/>
        <v>Good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5" ht="21">
      <c r="A43" s="34" t="s">
        <v>139</v>
      </c>
      <c r="B43" s="34" t="s">
        <v>124</v>
      </c>
      <c r="C43" s="34" t="s">
        <v>120</v>
      </c>
      <c r="D43" s="35">
        <v>75</v>
      </c>
      <c r="E43" s="30" t="str">
        <f t="shared" si="0"/>
        <v>Ok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1:15" ht="21">
      <c r="A44" s="34" t="s">
        <v>140</v>
      </c>
      <c r="B44" s="34" t="s">
        <v>124</v>
      </c>
      <c r="C44" s="34" t="s">
        <v>120</v>
      </c>
      <c r="D44" s="35">
        <v>150</v>
      </c>
      <c r="E44" s="30" t="str">
        <f t="shared" si="0"/>
        <v>Good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5" ht="21">
      <c r="A45" s="30" t="s">
        <v>123</v>
      </c>
      <c r="B45" s="34" t="s">
        <v>136</v>
      </c>
      <c r="C45" s="30" t="s">
        <v>141</v>
      </c>
      <c r="D45" s="38">
        <v>124</v>
      </c>
      <c r="E45" s="30" t="str">
        <f t="shared" si="0"/>
        <v>Good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ht="21">
      <c r="A46" s="30" t="s">
        <v>137</v>
      </c>
      <c r="B46" s="34" t="s">
        <v>124</v>
      </c>
      <c r="C46" s="30" t="s">
        <v>120</v>
      </c>
      <c r="D46" s="38">
        <v>90</v>
      </c>
      <c r="E46" s="30" t="str">
        <f t="shared" si="0"/>
        <v>Ok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ht="21">
      <c r="A47" s="30" t="s">
        <v>138</v>
      </c>
      <c r="B47" s="34" t="s">
        <v>118</v>
      </c>
      <c r="C47" s="30" t="s">
        <v>142</v>
      </c>
      <c r="D47" s="38">
        <v>50</v>
      </c>
      <c r="E47" s="30" t="str">
        <f t="shared" si="0"/>
        <v>Ok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5" ht="21">
      <c r="A48" s="30" t="s">
        <v>123</v>
      </c>
      <c r="B48" s="34" t="s">
        <v>124</v>
      </c>
      <c r="C48" s="30" t="s">
        <v>120</v>
      </c>
      <c r="D48" s="38">
        <v>124</v>
      </c>
      <c r="E48" s="30" t="str">
        <f t="shared" si="0"/>
        <v>Good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1:15" ht="21">
      <c r="A49" s="30" t="s">
        <v>139</v>
      </c>
      <c r="B49" s="34" t="s">
        <v>118</v>
      </c>
      <c r="C49" s="30" t="s">
        <v>120</v>
      </c>
      <c r="D49" s="38">
        <v>57</v>
      </c>
      <c r="E49" s="30" t="str">
        <f t="shared" si="0"/>
        <v>Ok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1:15" ht="21">
      <c r="A50" s="30" t="s">
        <v>139</v>
      </c>
      <c r="B50" s="34" t="s">
        <v>124</v>
      </c>
      <c r="C50" s="30" t="s">
        <v>120</v>
      </c>
      <c r="D50" s="38">
        <v>111</v>
      </c>
      <c r="E50" s="30" t="str">
        <f t="shared" si="0"/>
        <v>Good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1:15" ht="21">
      <c r="A51" s="30" t="s">
        <v>140</v>
      </c>
      <c r="B51" s="34" t="s">
        <v>124</v>
      </c>
      <c r="C51" s="30" t="s">
        <v>120</v>
      </c>
      <c r="D51" s="38">
        <v>133</v>
      </c>
      <c r="E51" s="30" t="str">
        <f t="shared" si="0"/>
        <v>Good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21">
      <c r="A52" s="30" t="s">
        <v>123</v>
      </c>
      <c r="B52" s="34" t="s">
        <v>118</v>
      </c>
      <c r="C52" s="30" t="s">
        <v>120</v>
      </c>
      <c r="D52" s="38">
        <v>133</v>
      </c>
      <c r="E52" s="30" t="str">
        <f t="shared" si="0"/>
        <v>Good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1:15" ht="21">
      <c r="A53" s="30" t="s">
        <v>137</v>
      </c>
      <c r="B53" s="34" t="s">
        <v>124</v>
      </c>
      <c r="C53" s="30" t="s">
        <v>120</v>
      </c>
      <c r="D53" s="38">
        <v>112</v>
      </c>
      <c r="E53" s="30" t="str">
        <f t="shared" si="0"/>
        <v>Good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1:15" ht="21">
      <c r="A54" s="30" t="s">
        <v>138</v>
      </c>
      <c r="B54" s="34" t="s">
        <v>124</v>
      </c>
      <c r="C54" s="30" t="s">
        <v>120</v>
      </c>
      <c r="D54" s="38">
        <v>73</v>
      </c>
      <c r="E54" s="30" t="str">
        <f t="shared" si="0"/>
        <v>Ok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 ht="21">
      <c r="A55" s="30" t="s">
        <v>123</v>
      </c>
      <c r="B55" s="34" t="s">
        <v>136</v>
      </c>
      <c r="C55" s="30" t="s">
        <v>141</v>
      </c>
      <c r="D55" s="38">
        <v>146</v>
      </c>
      <c r="E55" s="30" t="str">
        <f t="shared" si="0"/>
        <v>Good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 ht="21">
      <c r="A56" s="34" t="s">
        <v>139</v>
      </c>
      <c r="B56" s="34" t="s">
        <v>124</v>
      </c>
      <c r="C56" s="34" t="s">
        <v>120</v>
      </c>
      <c r="D56" s="35">
        <v>75</v>
      </c>
      <c r="E56" s="30" t="str">
        <f t="shared" si="0"/>
        <v>Ok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1:15" ht="21">
      <c r="A57" s="34" t="s">
        <v>139</v>
      </c>
      <c r="B57" s="34" t="s">
        <v>124</v>
      </c>
      <c r="C57" s="34" t="s">
        <v>120</v>
      </c>
      <c r="D57" s="35">
        <v>75</v>
      </c>
      <c r="E57" s="30" t="str">
        <f t="shared" si="0"/>
        <v>Ok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1:15" ht="21">
      <c r="A58" s="30" t="s">
        <v>139</v>
      </c>
      <c r="B58" s="34" t="s">
        <v>124</v>
      </c>
      <c r="C58" s="30" t="s">
        <v>120</v>
      </c>
      <c r="D58" s="38">
        <v>140</v>
      </c>
      <c r="E58" s="30" t="str">
        <f t="shared" si="0"/>
        <v>Good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15" ht="21">
      <c r="A59" s="30" t="s">
        <v>139</v>
      </c>
      <c r="B59" s="34" t="s">
        <v>118</v>
      </c>
      <c r="C59" s="30" t="s">
        <v>120</v>
      </c>
      <c r="D59" s="38">
        <v>33</v>
      </c>
      <c r="E59" s="30" t="str">
        <f t="shared" si="0"/>
        <v>Poor</v>
      </c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1:15" ht="21">
      <c r="A60" s="30" t="s">
        <v>140</v>
      </c>
      <c r="B60" s="34" t="s">
        <v>124</v>
      </c>
      <c r="C60" s="30" t="s">
        <v>120</v>
      </c>
      <c r="D60" s="38">
        <v>148</v>
      </c>
      <c r="E60" s="30" t="str">
        <f t="shared" si="0"/>
        <v>Good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21">
      <c r="A61" s="30" t="s">
        <v>137</v>
      </c>
      <c r="B61" s="34" t="s">
        <v>124</v>
      </c>
      <c r="C61" s="30" t="s">
        <v>120</v>
      </c>
      <c r="D61" s="38">
        <v>37</v>
      </c>
      <c r="E61" s="30" t="str">
        <f t="shared" si="0"/>
        <v>Poor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21">
      <c r="A62" s="30" t="s">
        <v>138</v>
      </c>
      <c r="B62" s="34" t="s">
        <v>124</v>
      </c>
      <c r="C62" s="30" t="s">
        <v>120</v>
      </c>
      <c r="D62" s="38">
        <v>102</v>
      </c>
      <c r="E62" s="30" t="str">
        <f t="shared" si="0"/>
        <v>Good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21">
      <c r="A63" s="30" t="s">
        <v>123</v>
      </c>
      <c r="B63" s="34" t="s">
        <v>124</v>
      </c>
      <c r="C63" s="30" t="s">
        <v>120</v>
      </c>
      <c r="D63" s="38">
        <v>35</v>
      </c>
      <c r="E63" s="30" t="str">
        <f t="shared" si="0"/>
        <v>Poor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21">
      <c r="A64" s="30" t="s">
        <v>123</v>
      </c>
      <c r="B64" s="34" t="s">
        <v>118</v>
      </c>
      <c r="C64" s="30" t="s">
        <v>120</v>
      </c>
      <c r="D64" s="38">
        <v>109</v>
      </c>
      <c r="E64" s="30" t="str">
        <f t="shared" si="0"/>
        <v>Good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21">
      <c r="A65" s="30" t="s">
        <v>123</v>
      </c>
      <c r="B65" s="34" t="s">
        <v>136</v>
      </c>
      <c r="C65" s="30" t="s">
        <v>141</v>
      </c>
      <c r="D65" s="38">
        <v>59</v>
      </c>
      <c r="E65" s="30" t="str">
        <f t="shared" si="0"/>
        <v>Ok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ht="21">
      <c r="A66" s="30" t="s">
        <v>139</v>
      </c>
      <c r="B66" s="34" t="s">
        <v>124</v>
      </c>
      <c r="C66" s="30" t="s">
        <v>120</v>
      </c>
      <c r="D66" s="38">
        <v>85</v>
      </c>
      <c r="E66" s="30" t="str">
        <f t="shared" si="0"/>
        <v>Ok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</row>
    <row r="67" spans="1:15" ht="21">
      <c r="A67" s="30" t="s">
        <v>139</v>
      </c>
      <c r="B67" s="34" t="s">
        <v>118</v>
      </c>
      <c r="C67" s="30" t="s">
        <v>142</v>
      </c>
      <c r="D67" s="38">
        <v>32</v>
      </c>
      <c r="E67" s="30" t="str">
        <f t="shared" ref="E67:E130" si="1">IF(D67&lt;50,"Poor",IF(AND(D67&gt;=50,D67&lt;100),"Ok",IF(AND(D67&gt;=100,D67&lt;=150),"Good",IF(D67&gt;150,"Excellent"))))</f>
        <v>Poor</v>
      </c>
      <c r="F67" s="29"/>
      <c r="G67" s="29"/>
      <c r="H67" s="29"/>
      <c r="I67" s="29"/>
      <c r="J67" s="29"/>
      <c r="K67" s="29"/>
      <c r="L67" s="29"/>
      <c r="M67" s="29"/>
      <c r="N67" s="29"/>
      <c r="O67" s="29"/>
    </row>
    <row r="68" spans="1:15" ht="21">
      <c r="A68" s="30" t="s">
        <v>140</v>
      </c>
      <c r="B68" s="34" t="s">
        <v>124</v>
      </c>
      <c r="C68" s="30" t="s">
        <v>120</v>
      </c>
      <c r="D68" s="38">
        <v>118</v>
      </c>
      <c r="E68" s="30" t="str">
        <f t="shared" si="1"/>
        <v>Good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1:15" ht="21">
      <c r="A69" s="30" t="s">
        <v>123</v>
      </c>
      <c r="B69" s="34" t="s">
        <v>118</v>
      </c>
      <c r="C69" s="30" t="s">
        <v>120</v>
      </c>
      <c r="D69" s="38">
        <v>49</v>
      </c>
      <c r="E69" s="30" t="str">
        <f t="shared" si="1"/>
        <v>Poor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1:15" ht="21">
      <c r="A70" s="30" t="s">
        <v>137</v>
      </c>
      <c r="B70" s="34" t="s">
        <v>124</v>
      </c>
      <c r="C70" s="30" t="s">
        <v>120</v>
      </c>
      <c r="D70" s="38">
        <v>114</v>
      </c>
      <c r="E70" s="30" t="str">
        <f t="shared" si="1"/>
        <v>Good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1:15" ht="21">
      <c r="A71" s="30" t="s">
        <v>138</v>
      </c>
      <c r="B71" s="34" t="s">
        <v>124</v>
      </c>
      <c r="C71" s="30" t="s">
        <v>120</v>
      </c>
      <c r="D71" s="38">
        <v>122</v>
      </c>
      <c r="E71" s="30" t="str">
        <f t="shared" si="1"/>
        <v>Good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1:15" ht="21">
      <c r="A72" s="30" t="s">
        <v>123</v>
      </c>
      <c r="B72" s="34" t="s">
        <v>124</v>
      </c>
      <c r="C72" s="30" t="s">
        <v>120</v>
      </c>
      <c r="D72" s="38">
        <v>119</v>
      </c>
      <c r="E72" s="30" t="str">
        <f t="shared" si="1"/>
        <v>Good</v>
      </c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1:15" ht="21">
      <c r="A73" s="30" t="s">
        <v>123</v>
      </c>
      <c r="B73" s="34" t="s">
        <v>118</v>
      </c>
      <c r="C73" s="30" t="s">
        <v>120</v>
      </c>
      <c r="D73" s="38">
        <v>77</v>
      </c>
      <c r="E73" s="30" t="str">
        <f t="shared" si="1"/>
        <v>Ok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1:15" ht="21">
      <c r="A74" s="30" t="s">
        <v>139</v>
      </c>
      <c r="B74" s="34" t="s">
        <v>124</v>
      </c>
      <c r="C74" s="30" t="s">
        <v>120</v>
      </c>
      <c r="D74" s="38">
        <v>119</v>
      </c>
      <c r="E74" s="30" t="str">
        <f t="shared" si="1"/>
        <v>Good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ht="21">
      <c r="A75" s="30" t="s">
        <v>139</v>
      </c>
      <c r="B75" s="34" t="s">
        <v>124</v>
      </c>
      <c r="C75" s="30" t="s">
        <v>120</v>
      </c>
      <c r="D75" s="38">
        <v>133</v>
      </c>
      <c r="E75" s="30" t="str">
        <f t="shared" si="1"/>
        <v>Good</v>
      </c>
      <c r="F75" s="29"/>
      <c r="G75" s="29"/>
      <c r="H75" s="29"/>
      <c r="I75" s="29"/>
      <c r="J75" s="29"/>
      <c r="K75" s="29"/>
      <c r="L75" s="29"/>
      <c r="M75" s="29"/>
      <c r="N75" s="29"/>
      <c r="O75" s="29"/>
    </row>
    <row r="76" spans="1:15" ht="21">
      <c r="A76" s="30" t="s">
        <v>140</v>
      </c>
      <c r="B76" s="34" t="s">
        <v>136</v>
      </c>
      <c r="C76" s="30" t="s">
        <v>141</v>
      </c>
      <c r="D76" s="38">
        <v>147</v>
      </c>
      <c r="E76" s="30" t="str">
        <f t="shared" si="1"/>
        <v>Good</v>
      </c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1:15" ht="21">
      <c r="A77" s="30" t="s">
        <v>123</v>
      </c>
      <c r="B77" s="34" t="s">
        <v>124</v>
      </c>
      <c r="C77" s="30" t="s">
        <v>120</v>
      </c>
      <c r="D77" s="38">
        <v>140</v>
      </c>
      <c r="E77" s="30" t="str">
        <f t="shared" si="1"/>
        <v>Good</v>
      </c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5" ht="21">
      <c r="A78" s="30" t="s">
        <v>137</v>
      </c>
      <c r="B78" s="34" t="s">
        <v>118</v>
      </c>
      <c r="C78" s="30" t="s">
        <v>142</v>
      </c>
      <c r="D78" s="38">
        <v>127</v>
      </c>
      <c r="E78" s="30" t="str">
        <f t="shared" si="1"/>
        <v>Good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</row>
    <row r="79" spans="1:15" ht="21">
      <c r="A79" s="30" t="s">
        <v>138</v>
      </c>
      <c r="B79" s="34" t="s">
        <v>124</v>
      </c>
      <c r="C79" s="30" t="s">
        <v>120</v>
      </c>
      <c r="D79" s="38">
        <v>136</v>
      </c>
      <c r="E79" s="30" t="str">
        <f t="shared" si="1"/>
        <v>Good</v>
      </c>
      <c r="F79" s="29"/>
      <c r="G79" s="29"/>
      <c r="H79" s="29"/>
      <c r="I79" s="29"/>
      <c r="J79" s="29"/>
      <c r="K79" s="29"/>
      <c r="L79" s="29"/>
      <c r="M79" s="29"/>
      <c r="N79" s="29"/>
      <c r="O79" s="29"/>
    </row>
    <row r="80" spans="1:15" ht="21">
      <c r="A80" s="30" t="s">
        <v>123</v>
      </c>
      <c r="B80" s="34" t="s">
        <v>118</v>
      </c>
      <c r="C80" s="30" t="s">
        <v>120</v>
      </c>
      <c r="D80" s="38">
        <v>83</v>
      </c>
      <c r="E80" s="30" t="str">
        <f t="shared" si="1"/>
        <v>Ok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</row>
    <row r="81" spans="1:15" ht="21">
      <c r="A81" s="30" t="s">
        <v>139</v>
      </c>
      <c r="B81" s="34" t="s">
        <v>124</v>
      </c>
      <c r="C81" s="30" t="s">
        <v>120</v>
      </c>
      <c r="D81" s="38">
        <v>57</v>
      </c>
      <c r="E81" s="30" t="str">
        <f t="shared" si="1"/>
        <v>Ok</v>
      </c>
      <c r="F81" s="29"/>
      <c r="G81" s="29"/>
      <c r="H81" s="29"/>
      <c r="I81" s="29"/>
      <c r="J81" s="29"/>
      <c r="K81" s="29"/>
      <c r="L81" s="29"/>
      <c r="M81" s="29"/>
      <c r="N81" s="29"/>
      <c r="O81" s="29"/>
    </row>
    <row r="82" spans="1:15" ht="21">
      <c r="A82" s="30" t="s">
        <v>139</v>
      </c>
      <c r="B82" s="34" t="s">
        <v>124</v>
      </c>
      <c r="C82" s="30" t="s">
        <v>120</v>
      </c>
      <c r="D82" s="38">
        <v>66</v>
      </c>
      <c r="E82" s="30" t="str">
        <f t="shared" si="1"/>
        <v>Ok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</row>
    <row r="83" spans="1:15" ht="21">
      <c r="A83" s="30" t="s">
        <v>140</v>
      </c>
      <c r="B83" s="34" t="s">
        <v>124</v>
      </c>
      <c r="C83" s="30" t="s">
        <v>120</v>
      </c>
      <c r="D83" s="38">
        <v>145</v>
      </c>
      <c r="E83" s="30" t="str">
        <f t="shared" si="1"/>
        <v>Good</v>
      </c>
      <c r="F83" s="29"/>
      <c r="G83" s="29"/>
      <c r="H83" s="29"/>
      <c r="I83" s="29"/>
      <c r="J83" s="29"/>
      <c r="K83" s="29"/>
      <c r="L83" s="29"/>
      <c r="M83" s="29"/>
      <c r="N83" s="29"/>
      <c r="O83" s="29"/>
    </row>
    <row r="84" spans="1:15" ht="21">
      <c r="A84" s="30" t="s">
        <v>123</v>
      </c>
      <c r="B84" s="34" t="s">
        <v>118</v>
      </c>
      <c r="C84" s="30" t="s">
        <v>120</v>
      </c>
      <c r="D84" s="38">
        <v>88</v>
      </c>
      <c r="E84" s="30" t="str">
        <f t="shared" si="1"/>
        <v>Ok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</row>
    <row r="85" spans="1:15" ht="21">
      <c r="A85" s="30" t="s">
        <v>123</v>
      </c>
      <c r="B85" s="34" t="s">
        <v>118</v>
      </c>
      <c r="C85" s="30" t="s">
        <v>120</v>
      </c>
      <c r="D85" s="38">
        <v>74</v>
      </c>
      <c r="E85" s="30" t="str">
        <f t="shared" si="1"/>
        <v>Ok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</row>
    <row r="86" spans="1:15" ht="21">
      <c r="A86" s="30" t="s">
        <v>137</v>
      </c>
      <c r="B86" s="34" t="s">
        <v>124</v>
      </c>
      <c r="C86" s="30" t="s">
        <v>120</v>
      </c>
      <c r="D86" s="38">
        <v>140</v>
      </c>
      <c r="E86" s="30" t="str">
        <f t="shared" si="1"/>
        <v>Good</v>
      </c>
      <c r="F86" s="29"/>
      <c r="G86" s="29"/>
      <c r="H86" s="29"/>
      <c r="I86" s="29"/>
      <c r="J86" s="29"/>
      <c r="K86" s="29"/>
      <c r="L86" s="29"/>
      <c r="M86" s="29"/>
      <c r="N86" s="29"/>
      <c r="O86" s="29"/>
    </row>
    <row r="87" spans="1:15" ht="21">
      <c r="A87" s="30" t="s">
        <v>138</v>
      </c>
      <c r="B87" s="34" t="s">
        <v>124</v>
      </c>
      <c r="C87" s="30" t="s">
        <v>120</v>
      </c>
      <c r="D87" s="38">
        <v>39</v>
      </c>
      <c r="E87" s="30" t="str">
        <f t="shared" si="1"/>
        <v>Poor</v>
      </c>
      <c r="F87" s="29"/>
      <c r="G87" s="29"/>
      <c r="H87" s="29"/>
      <c r="I87" s="29"/>
      <c r="J87" s="29"/>
      <c r="K87" s="29"/>
      <c r="L87" s="29"/>
      <c r="M87" s="29"/>
      <c r="N87" s="29"/>
      <c r="O87" s="29"/>
    </row>
    <row r="88" spans="1:15" ht="21">
      <c r="A88" s="30" t="s">
        <v>123</v>
      </c>
      <c r="B88" s="34" t="s">
        <v>124</v>
      </c>
      <c r="C88" s="30" t="s">
        <v>120</v>
      </c>
      <c r="D88" s="38">
        <v>40</v>
      </c>
      <c r="E88" s="30" t="str">
        <f t="shared" si="1"/>
        <v>Poor</v>
      </c>
      <c r="F88" s="29"/>
      <c r="G88" s="29"/>
      <c r="H88" s="29"/>
      <c r="I88" s="29"/>
      <c r="J88" s="29"/>
      <c r="K88" s="29"/>
      <c r="L88" s="29"/>
      <c r="M88" s="29"/>
      <c r="N88" s="29"/>
      <c r="O88" s="29"/>
    </row>
    <row r="89" spans="1:15" ht="21">
      <c r="A89" s="30" t="s">
        <v>123</v>
      </c>
      <c r="B89" s="34" t="s">
        <v>118</v>
      </c>
      <c r="C89" s="30" t="s">
        <v>120</v>
      </c>
      <c r="D89" s="38">
        <v>33</v>
      </c>
      <c r="E89" s="30" t="str">
        <f t="shared" si="1"/>
        <v>Poor</v>
      </c>
      <c r="F89" s="29"/>
      <c r="G89" s="29"/>
      <c r="H89" s="29"/>
      <c r="I89" s="29"/>
      <c r="J89" s="29"/>
      <c r="K89" s="29"/>
      <c r="L89" s="29"/>
      <c r="M89" s="29"/>
      <c r="N89" s="29"/>
      <c r="O89" s="29"/>
    </row>
    <row r="90" spans="1:15" ht="21">
      <c r="A90" s="30" t="s">
        <v>139</v>
      </c>
      <c r="B90" s="34" t="s">
        <v>124</v>
      </c>
      <c r="C90" s="30" t="s">
        <v>120</v>
      </c>
      <c r="D90" s="38">
        <v>23</v>
      </c>
      <c r="E90" s="30" t="str">
        <f t="shared" si="1"/>
        <v>Poor</v>
      </c>
      <c r="F90" s="29"/>
      <c r="G90" s="29"/>
      <c r="H90" s="29"/>
      <c r="I90" s="29"/>
      <c r="J90" s="29"/>
      <c r="K90" s="29"/>
      <c r="L90" s="29"/>
      <c r="M90" s="29"/>
      <c r="N90" s="29"/>
      <c r="O90" s="29"/>
    </row>
    <row r="91" spans="1:15" ht="21">
      <c r="A91" s="30" t="s">
        <v>139</v>
      </c>
      <c r="B91" s="34" t="s">
        <v>124</v>
      </c>
      <c r="C91" s="30" t="s">
        <v>120</v>
      </c>
      <c r="D91" s="38">
        <v>140</v>
      </c>
      <c r="E91" s="30" t="str">
        <f t="shared" si="1"/>
        <v>Good</v>
      </c>
      <c r="F91" s="29"/>
      <c r="G91" s="29"/>
      <c r="H91" s="29"/>
      <c r="I91" s="29"/>
      <c r="J91" s="29"/>
      <c r="K91" s="29"/>
      <c r="L91" s="29"/>
      <c r="M91" s="29"/>
      <c r="N91" s="29"/>
      <c r="O91" s="29"/>
    </row>
    <row r="92" spans="1:15" ht="21">
      <c r="A92" s="30" t="s">
        <v>140</v>
      </c>
      <c r="B92" s="34" t="s">
        <v>124</v>
      </c>
      <c r="C92" s="30" t="s">
        <v>120</v>
      </c>
      <c r="D92" s="38">
        <v>58</v>
      </c>
      <c r="E92" s="30" t="str">
        <f t="shared" si="1"/>
        <v>Ok</v>
      </c>
      <c r="F92" s="29"/>
      <c r="G92" s="29"/>
      <c r="H92" s="29"/>
      <c r="I92" s="29"/>
      <c r="J92" s="29"/>
      <c r="K92" s="29"/>
      <c r="L92" s="29"/>
      <c r="M92" s="29"/>
      <c r="N92" s="29"/>
      <c r="O92" s="29"/>
    </row>
    <row r="93" spans="1:15" ht="21">
      <c r="A93" s="30" t="s">
        <v>137</v>
      </c>
      <c r="B93" s="34" t="s">
        <v>118</v>
      </c>
      <c r="C93" s="30" t="s">
        <v>120</v>
      </c>
      <c r="D93" s="38">
        <v>129</v>
      </c>
      <c r="E93" s="30" t="str">
        <f t="shared" si="1"/>
        <v>Good</v>
      </c>
      <c r="F93" s="29"/>
      <c r="G93" s="29"/>
      <c r="H93" s="29"/>
      <c r="I93" s="29"/>
      <c r="J93" s="29"/>
      <c r="K93" s="29"/>
      <c r="L93" s="29"/>
      <c r="M93" s="29"/>
      <c r="N93" s="29"/>
      <c r="O93" s="29"/>
    </row>
    <row r="94" spans="1:15" ht="21">
      <c r="A94" s="30" t="s">
        <v>138</v>
      </c>
      <c r="B94" s="34" t="s">
        <v>124</v>
      </c>
      <c r="C94" s="30" t="s">
        <v>120</v>
      </c>
      <c r="D94" s="38">
        <v>40</v>
      </c>
      <c r="E94" s="30" t="str">
        <f t="shared" si="1"/>
        <v>Poor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5" ht="21">
      <c r="A95" s="30" t="s">
        <v>123</v>
      </c>
      <c r="B95" s="34" t="s">
        <v>124</v>
      </c>
      <c r="C95" s="30" t="s">
        <v>120</v>
      </c>
      <c r="D95" s="38">
        <v>112</v>
      </c>
      <c r="E95" s="30" t="str">
        <f t="shared" si="1"/>
        <v>Good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5" ht="21">
      <c r="A96" s="30" t="s">
        <v>123</v>
      </c>
      <c r="B96" s="34" t="s">
        <v>118</v>
      </c>
      <c r="C96" s="30" t="s">
        <v>120</v>
      </c>
      <c r="D96" s="38">
        <v>42</v>
      </c>
      <c r="E96" s="30" t="str">
        <f t="shared" si="1"/>
        <v>Poor</v>
      </c>
      <c r="F96" s="29"/>
      <c r="G96" s="29"/>
      <c r="H96" s="29"/>
      <c r="I96" s="29"/>
      <c r="J96" s="29"/>
      <c r="K96" s="29"/>
      <c r="L96" s="29"/>
      <c r="M96" s="29"/>
      <c r="N96" s="29"/>
      <c r="O96" s="29"/>
    </row>
    <row r="97" spans="1:15" ht="21">
      <c r="A97" s="30" t="s">
        <v>123</v>
      </c>
      <c r="B97" s="34" t="s">
        <v>118</v>
      </c>
      <c r="C97" s="30" t="s">
        <v>120</v>
      </c>
      <c r="D97" s="38">
        <v>45</v>
      </c>
      <c r="E97" s="30" t="str">
        <f t="shared" si="1"/>
        <v>Poor</v>
      </c>
      <c r="F97" s="29"/>
      <c r="G97" s="29"/>
      <c r="H97" s="29"/>
      <c r="I97" s="29"/>
      <c r="J97" s="29"/>
      <c r="K97" s="29"/>
      <c r="L97" s="29"/>
      <c r="M97" s="29"/>
      <c r="N97" s="29"/>
      <c r="O97" s="29"/>
    </row>
    <row r="98" spans="1:15" ht="21">
      <c r="A98" s="30" t="s">
        <v>139</v>
      </c>
      <c r="B98" s="34" t="s">
        <v>124</v>
      </c>
      <c r="C98" s="30" t="s">
        <v>120</v>
      </c>
      <c r="D98" s="38">
        <v>144</v>
      </c>
      <c r="E98" s="30" t="str">
        <f t="shared" si="1"/>
        <v>Good</v>
      </c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5" ht="21">
      <c r="A99" s="30" t="s">
        <v>139</v>
      </c>
      <c r="B99" s="34" t="s">
        <v>124</v>
      </c>
      <c r="C99" s="30" t="s">
        <v>120</v>
      </c>
      <c r="D99" s="38">
        <v>71</v>
      </c>
      <c r="E99" s="30" t="str">
        <f t="shared" si="1"/>
        <v>Ok</v>
      </c>
      <c r="F99" s="29"/>
      <c r="G99" s="29"/>
      <c r="H99" s="29"/>
      <c r="I99" s="29"/>
      <c r="J99" s="29"/>
      <c r="K99" s="29"/>
      <c r="L99" s="29"/>
      <c r="M99" s="29"/>
      <c r="N99" s="29"/>
      <c r="O99" s="29"/>
    </row>
    <row r="100" spans="1:15" ht="21">
      <c r="A100" s="30" t="s">
        <v>140</v>
      </c>
      <c r="B100" s="34" t="s">
        <v>124</v>
      </c>
      <c r="C100" s="30" t="s">
        <v>120</v>
      </c>
      <c r="D100" s="38">
        <v>137</v>
      </c>
      <c r="E100" s="30" t="str">
        <f t="shared" si="1"/>
        <v>Good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</row>
    <row r="101" spans="1:15" ht="21">
      <c r="A101" s="30" t="s">
        <v>123</v>
      </c>
      <c r="B101" s="34" t="s">
        <v>136</v>
      </c>
      <c r="C101" s="30" t="s">
        <v>141</v>
      </c>
      <c r="D101" s="38">
        <v>101</v>
      </c>
      <c r="E101" s="30" t="str">
        <f t="shared" si="1"/>
        <v>Good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</row>
    <row r="102" spans="1:15" ht="21">
      <c r="A102" s="30" t="s">
        <v>137</v>
      </c>
      <c r="B102" s="34" t="s">
        <v>124</v>
      </c>
      <c r="C102" s="30" t="s">
        <v>120</v>
      </c>
      <c r="D102" s="38">
        <v>98</v>
      </c>
      <c r="E102" s="30" t="str">
        <f t="shared" si="1"/>
        <v>Ok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</row>
    <row r="103" spans="1:15" ht="21">
      <c r="A103" s="30" t="s">
        <v>138</v>
      </c>
      <c r="B103" s="34" t="s">
        <v>118</v>
      </c>
      <c r="C103" s="30" t="s">
        <v>142</v>
      </c>
      <c r="D103" s="38">
        <v>86</v>
      </c>
      <c r="E103" s="30" t="str">
        <f t="shared" si="1"/>
        <v>Ok</v>
      </c>
      <c r="F103" s="29"/>
      <c r="G103" s="29"/>
      <c r="H103" s="29"/>
      <c r="I103" s="29"/>
      <c r="J103" s="29"/>
      <c r="K103" s="29"/>
      <c r="L103" s="29"/>
      <c r="M103" s="29"/>
      <c r="N103" s="29"/>
      <c r="O103" s="29"/>
    </row>
    <row r="104" spans="1:15" ht="21">
      <c r="A104" s="30" t="s">
        <v>123</v>
      </c>
      <c r="B104" s="34" t="s">
        <v>124</v>
      </c>
      <c r="C104" s="30" t="s">
        <v>120</v>
      </c>
      <c r="D104" s="38">
        <v>148</v>
      </c>
      <c r="E104" s="30" t="str">
        <f t="shared" si="1"/>
        <v>Good</v>
      </c>
      <c r="F104" s="29"/>
      <c r="G104" s="29"/>
      <c r="H104" s="29"/>
      <c r="I104" s="29"/>
      <c r="J104" s="29"/>
      <c r="K104" s="29"/>
      <c r="L104" s="29"/>
      <c r="M104" s="29"/>
      <c r="N104" s="29"/>
      <c r="O104" s="29"/>
    </row>
    <row r="105" spans="1:15" ht="21">
      <c r="A105" s="30" t="s">
        <v>123</v>
      </c>
      <c r="B105" s="34" t="s">
        <v>118</v>
      </c>
      <c r="C105" s="30" t="s">
        <v>120</v>
      </c>
      <c r="D105" s="38">
        <v>109</v>
      </c>
      <c r="E105" s="30" t="str">
        <f t="shared" si="1"/>
        <v>Good</v>
      </c>
      <c r="F105" s="29"/>
      <c r="G105" s="29"/>
      <c r="H105" s="29"/>
      <c r="I105" s="29"/>
      <c r="J105" s="29"/>
      <c r="K105" s="29"/>
      <c r="L105" s="29"/>
      <c r="M105" s="29"/>
      <c r="N105" s="29"/>
      <c r="O105" s="29"/>
    </row>
    <row r="106" spans="1:15" ht="21">
      <c r="A106" s="30" t="s">
        <v>139</v>
      </c>
      <c r="B106" s="34" t="s">
        <v>124</v>
      </c>
      <c r="C106" s="30" t="s">
        <v>120</v>
      </c>
      <c r="D106" s="38">
        <v>52</v>
      </c>
      <c r="E106" s="30" t="str">
        <f t="shared" si="1"/>
        <v>Ok</v>
      </c>
      <c r="F106" s="29"/>
      <c r="G106" s="29"/>
      <c r="H106" s="29"/>
      <c r="I106" s="29"/>
      <c r="J106" s="29"/>
      <c r="K106" s="29"/>
      <c r="L106" s="29"/>
      <c r="M106" s="29"/>
      <c r="N106" s="29"/>
      <c r="O106" s="29"/>
    </row>
    <row r="107" spans="1:15" ht="21">
      <c r="A107" s="30" t="s">
        <v>139</v>
      </c>
      <c r="B107" s="34" t="s">
        <v>124</v>
      </c>
      <c r="C107" s="30" t="s">
        <v>120</v>
      </c>
      <c r="D107" s="38">
        <v>89</v>
      </c>
      <c r="E107" s="30" t="str">
        <f t="shared" si="1"/>
        <v>Ok</v>
      </c>
      <c r="F107" s="29"/>
      <c r="G107" s="29"/>
      <c r="H107" s="29"/>
      <c r="I107" s="29"/>
      <c r="J107" s="29"/>
      <c r="K107" s="29"/>
      <c r="L107" s="29"/>
      <c r="M107" s="29"/>
      <c r="N107" s="29"/>
      <c r="O107" s="29"/>
    </row>
    <row r="108" spans="1:15" ht="21">
      <c r="A108" s="30" t="s">
        <v>140</v>
      </c>
      <c r="B108" s="34" t="s">
        <v>124</v>
      </c>
      <c r="C108" s="30" t="s">
        <v>120</v>
      </c>
      <c r="D108" s="38">
        <v>27</v>
      </c>
      <c r="E108" s="30" t="str">
        <f t="shared" si="1"/>
        <v>Poor</v>
      </c>
      <c r="F108" s="29"/>
      <c r="G108" s="29"/>
      <c r="H108" s="29"/>
      <c r="I108" s="29"/>
      <c r="J108" s="29"/>
      <c r="K108" s="29"/>
      <c r="L108" s="29"/>
      <c r="M108" s="29"/>
      <c r="N108" s="29"/>
      <c r="O108" s="29"/>
    </row>
    <row r="109" spans="1:15" ht="21">
      <c r="A109" s="30" t="s">
        <v>123</v>
      </c>
      <c r="B109" s="34" t="s">
        <v>136</v>
      </c>
      <c r="C109" s="30" t="s">
        <v>141</v>
      </c>
      <c r="D109" s="38">
        <v>66</v>
      </c>
      <c r="E109" s="30" t="str">
        <f t="shared" si="1"/>
        <v>Ok</v>
      </c>
      <c r="F109" s="29"/>
      <c r="G109" s="29"/>
      <c r="H109" s="29"/>
      <c r="I109" s="29"/>
      <c r="J109" s="29"/>
      <c r="K109" s="29"/>
      <c r="L109" s="29"/>
      <c r="M109" s="29"/>
      <c r="N109" s="29"/>
      <c r="O109" s="29"/>
    </row>
    <row r="110" spans="1:15" ht="21">
      <c r="A110" s="30" t="s">
        <v>138</v>
      </c>
      <c r="B110" s="34" t="s">
        <v>136</v>
      </c>
      <c r="C110" s="30" t="s">
        <v>141</v>
      </c>
      <c r="D110" s="38">
        <v>52</v>
      </c>
      <c r="E110" s="30" t="str">
        <f t="shared" si="1"/>
        <v>Ok</v>
      </c>
      <c r="F110" s="29"/>
      <c r="G110" s="29"/>
      <c r="H110" s="29"/>
      <c r="I110" s="29"/>
      <c r="J110" s="29"/>
      <c r="K110" s="29"/>
      <c r="L110" s="29"/>
      <c r="M110" s="29"/>
      <c r="N110" s="29"/>
      <c r="O110" s="29"/>
    </row>
    <row r="111" spans="1:15" ht="21">
      <c r="A111" s="30" t="s">
        <v>123</v>
      </c>
      <c r="B111" s="34" t="s">
        <v>136</v>
      </c>
      <c r="C111" s="30" t="s">
        <v>141</v>
      </c>
      <c r="D111" s="38">
        <v>143</v>
      </c>
      <c r="E111" s="30" t="str">
        <f t="shared" si="1"/>
        <v>Good</v>
      </c>
      <c r="F111" s="29"/>
      <c r="G111" s="29"/>
      <c r="H111" s="29"/>
      <c r="I111" s="29"/>
      <c r="J111" s="29"/>
      <c r="K111" s="29"/>
      <c r="L111" s="29"/>
      <c r="M111" s="29"/>
      <c r="N111" s="29"/>
      <c r="O111" s="29"/>
    </row>
    <row r="112" spans="1:15" ht="21">
      <c r="A112" s="30" t="s">
        <v>117</v>
      </c>
      <c r="B112" s="34" t="s">
        <v>136</v>
      </c>
      <c r="C112" s="30" t="s">
        <v>141</v>
      </c>
      <c r="D112" s="38">
        <v>46</v>
      </c>
      <c r="E112" s="30" t="str">
        <f t="shared" si="1"/>
        <v>Poor</v>
      </c>
      <c r="F112" s="29"/>
      <c r="G112" s="29"/>
      <c r="H112" s="29"/>
      <c r="I112" s="29"/>
      <c r="J112" s="29"/>
      <c r="K112" s="29"/>
      <c r="L112" s="29"/>
      <c r="M112" s="29"/>
      <c r="N112" s="29"/>
      <c r="O112" s="29"/>
    </row>
    <row r="113" spans="1:15" ht="21">
      <c r="A113" s="30" t="s">
        <v>123</v>
      </c>
      <c r="B113" s="34" t="s">
        <v>136</v>
      </c>
      <c r="C113" s="30" t="s">
        <v>141</v>
      </c>
      <c r="D113" s="38">
        <v>43</v>
      </c>
      <c r="E113" s="30" t="str">
        <f t="shared" si="1"/>
        <v>Poor</v>
      </c>
      <c r="F113" s="29"/>
      <c r="G113" s="29"/>
      <c r="H113" s="29"/>
      <c r="I113" s="29"/>
      <c r="J113" s="29"/>
      <c r="K113" s="29"/>
      <c r="L113" s="29"/>
      <c r="M113" s="29"/>
      <c r="N113" s="29"/>
      <c r="O113" s="29"/>
    </row>
    <row r="114" spans="1:15" ht="21">
      <c r="A114" s="30" t="s">
        <v>138</v>
      </c>
      <c r="B114" s="34" t="s">
        <v>136</v>
      </c>
      <c r="C114" s="30" t="s">
        <v>141</v>
      </c>
      <c r="D114" s="38">
        <v>83</v>
      </c>
      <c r="E114" s="30" t="str">
        <f t="shared" si="1"/>
        <v>Ok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</row>
    <row r="115" spans="1:15" ht="21">
      <c r="A115" s="30" t="s">
        <v>123</v>
      </c>
      <c r="B115" s="34" t="s">
        <v>136</v>
      </c>
      <c r="C115" s="30" t="s">
        <v>141</v>
      </c>
      <c r="D115" s="38">
        <v>123</v>
      </c>
      <c r="E115" s="30" t="str">
        <f t="shared" si="1"/>
        <v>Good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</row>
    <row r="116" spans="1:15" ht="21">
      <c r="A116" s="30" t="s">
        <v>117</v>
      </c>
      <c r="B116" s="34" t="s">
        <v>136</v>
      </c>
      <c r="C116" s="30" t="s">
        <v>141</v>
      </c>
      <c r="D116" s="38">
        <v>119</v>
      </c>
      <c r="E116" s="30" t="str">
        <f t="shared" si="1"/>
        <v>Good</v>
      </c>
      <c r="F116" s="29"/>
      <c r="G116" s="29"/>
      <c r="H116" s="29"/>
      <c r="I116" s="29"/>
      <c r="J116" s="29"/>
      <c r="K116" s="29"/>
      <c r="L116" s="29"/>
      <c r="M116" s="29"/>
      <c r="N116" s="29"/>
      <c r="O116" s="29"/>
    </row>
    <row r="117" spans="1:15" ht="21">
      <c r="A117" s="30" t="s">
        <v>123</v>
      </c>
      <c r="B117" s="34" t="s">
        <v>136</v>
      </c>
      <c r="C117" s="30" t="s">
        <v>141</v>
      </c>
      <c r="D117" s="38">
        <v>35</v>
      </c>
      <c r="E117" s="30" t="str">
        <f t="shared" si="1"/>
        <v>Poor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</row>
    <row r="118" spans="1:15" ht="21">
      <c r="A118" s="30" t="s">
        <v>138</v>
      </c>
      <c r="B118" s="34" t="s">
        <v>136</v>
      </c>
      <c r="C118" s="30" t="s">
        <v>141</v>
      </c>
      <c r="D118" s="38">
        <v>145</v>
      </c>
      <c r="E118" s="30" t="str">
        <f t="shared" si="1"/>
        <v>Good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</row>
    <row r="119" spans="1:15" ht="21">
      <c r="A119" s="30" t="s">
        <v>123</v>
      </c>
      <c r="B119" s="34" t="s">
        <v>136</v>
      </c>
      <c r="C119" s="30" t="s">
        <v>141</v>
      </c>
      <c r="D119" s="38">
        <v>100</v>
      </c>
      <c r="E119" s="30" t="str">
        <f t="shared" si="1"/>
        <v>Good</v>
      </c>
      <c r="F119" s="29"/>
      <c r="G119" s="29"/>
      <c r="H119" s="29"/>
      <c r="I119" s="29"/>
      <c r="J119" s="29"/>
      <c r="K119" s="29"/>
      <c r="L119" s="29"/>
      <c r="M119" s="29"/>
      <c r="N119" s="29"/>
      <c r="O119" s="29"/>
    </row>
    <row r="120" spans="1:15" ht="21">
      <c r="A120" s="30" t="s">
        <v>117</v>
      </c>
      <c r="B120" s="34" t="s">
        <v>118</v>
      </c>
      <c r="C120" s="30" t="s">
        <v>142</v>
      </c>
      <c r="D120" s="38">
        <v>129</v>
      </c>
      <c r="E120" s="30" t="str">
        <f t="shared" si="1"/>
        <v>Good</v>
      </c>
      <c r="F120" s="29"/>
      <c r="G120" s="29"/>
      <c r="H120" s="29"/>
      <c r="I120" s="29"/>
      <c r="J120" s="29"/>
      <c r="K120" s="29"/>
      <c r="L120" s="29"/>
      <c r="M120" s="29"/>
      <c r="N120" s="29"/>
      <c r="O120" s="29"/>
    </row>
    <row r="121" spans="1:15" ht="21">
      <c r="A121" s="30" t="s">
        <v>123</v>
      </c>
      <c r="B121" s="34" t="s">
        <v>118</v>
      </c>
      <c r="C121" s="30" t="s">
        <v>142</v>
      </c>
      <c r="D121" s="38">
        <v>93</v>
      </c>
      <c r="E121" s="30" t="str">
        <f t="shared" si="1"/>
        <v>Ok</v>
      </c>
      <c r="F121" s="29"/>
      <c r="G121" s="29"/>
      <c r="H121" s="29"/>
      <c r="I121" s="29"/>
      <c r="J121" s="29"/>
      <c r="K121" s="29"/>
      <c r="L121" s="29"/>
      <c r="M121" s="29"/>
      <c r="N121" s="29"/>
      <c r="O121" s="29"/>
    </row>
    <row r="122" spans="1:15" ht="21">
      <c r="A122" s="30" t="s">
        <v>138</v>
      </c>
      <c r="B122" s="34" t="s">
        <v>118</v>
      </c>
      <c r="C122" s="30" t="s">
        <v>142</v>
      </c>
      <c r="D122" s="38">
        <v>17</v>
      </c>
      <c r="E122" s="30" t="str">
        <f t="shared" si="1"/>
        <v>Poor</v>
      </c>
      <c r="F122" s="29"/>
      <c r="G122" s="29"/>
      <c r="H122" s="29"/>
      <c r="I122" s="29"/>
      <c r="J122" s="29"/>
      <c r="K122" s="29"/>
      <c r="L122" s="29"/>
      <c r="M122" s="29"/>
      <c r="N122" s="29"/>
      <c r="O122" s="29"/>
    </row>
    <row r="123" spans="1:15" ht="21">
      <c r="A123" s="30" t="s">
        <v>123</v>
      </c>
      <c r="B123" s="34" t="s">
        <v>118</v>
      </c>
      <c r="C123" s="30" t="s">
        <v>142</v>
      </c>
      <c r="D123" s="38">
        <v>63</v>
      </c>
      <c r="E123" s="30" t="str">
        <f t="shared" si="1"/>
        <v>Ok</v>
      </c>
      <c r="F123" s="29"/>
      <c r="G123" s="29"/>
      <c r="H123" s="29"/>
      <c r="I123" s="29"/>
      <c r="J123" s="29"/>
      <c r="K123" s="29"/>
      <c r="L123" s="29"/>
      <c r="M123" s="29"/>
      <c r="N123" s="29"/>
      <c r="O123" s="29"/>
    </row>
    <row r="124" spans="1:15" ht="21">
      <c r="A124" s="30" t="s">
        <v>117</v>
      </c>
      <c r="B124" s="34" t="s">
        <v>118</v>
      </c>
      <c r="C124" s="30" t="s">
        <v>142</v>
      </c>
      <c r="D124" s="38">
        <v>27</v>
      </c>
      <c r="E124" s="30" t="str">
        <f t="shared" si="1"/>
        <v>Poor</v>
      </c>
      <c r="F124" s="29"/>
      <c r="G124" s="29"/>
      <c r="H124" s="29"/>
      <c r="I124" s="29"/>
      <c r="J124" s="29"/>
      <c r="K124" s="29"/>
      <c r="L124" s="29"/>
      <c r="M124" s="29"/>
      <c r="N124" s="29"/>
      <c r="O124" s="29"/>
    </row>
    <row r="125" spans="1:15" ht="21">
      <c r="A125" s="30" t="s">
        <v>123</v>
      </c>
      <c r="B125" s="34" t="s">
        <v>118</v>
      </c>
      <c r="C125" s="30" t="s">
        <v>142</v>
      </c>
      <c r="D125" s="38">
        <v>84</v>
      </c>
      <c r="E125" s="30" t="str">
        <f t="shared" si="1"/>
        <v>Ok</v>
      </c>
      <c r="F125" s="29"/>
      <c r="G125" s="29"/>
      <c r="H125" s="29"/>
      <c r="I125" s="29"/>
      <c r="J125" s="29"/>
      <c r="K125" s="29"/>
      <c r="L125" s="29"/>
      <c r="M125" s="29"/>
      <c r="N125" s="29"/>
      <c r="O125" s="29"/>
    </row>
    <row r="126" spans="1:15" ht="21">
      <c r="A126" s="30" t="s">
        <v>138</v>
      </c>
      <c r="B126" s="34" t="s">
        <v>118</v>
      </c>
      <c r="C126" s="30" t="s">
        <v>142</v>
      </c>
      <c r="D126" s="38">
        <v>119</v>
      </c>
      <c r="E126" s="30" t="str">
        <f t="shared" si="1"/>
        <v>Good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</row>
    <row r="127" spans="1:15" ht="21">
      <c r="A127" s="30" t="s">
        <v>123</v>
      </c>
      <c r="B127" s="34" t="s">
        <v>118</v>
      </c>
      <c r="C127" s="30" t="s">
        <v>142</v>
      </c>
      <c r="D127" s="38">
        <v>35</v>
      </c>
      <c r="E127" s="30" t="str">
        <f t="shared" si="1"/>
        <v>Poor</v>
      </c>
      <c r="F127" s="29"/>
      <c r="G127" s="29"/>
      <c r="H127" s="29"/>
      <c r="I127" s="29"/>
      <c r="J127" s="29"/>
      <c r="K127" s="29"/>
      <c r="L127" s="29"/>
      <c r="M127" s="29"/>
      <c r="N127" s="29"/>
      <c r="O127" s="29"/>
    </row>
    <row r="128" spans="1:15" ht="21">
      <c r="A128" s="30" t="s">
        <v>117</v>
      </c>
      <c r="B128" s="34" t="s">
        <v>118</v>
      </c>
      <c r="C128" s="30" t="s">
        <v>142</v>
      </c>
      <c r="D128" s="38">
        <v>139</v>
      </c>
      <c r="E128" s="30" t="str">
        <f t="shared" si="1"/>
        <v>Good</v>
      </c>
      <c r="F128" s="29"/>
      <c r="G128" s="29"/>
      <c r="H128" s="29"/>
      <c r="I128" s="29"/>
      <c r="J128" s="29"/>
      <c r="K128" s="29"/>
      <c r="L128" s="29"/>
      <c r="M128" s="29"/>
      <c r="N128" s="29"/>
      <c r="O128" s="29"/>
    </row>
    <row r="129" spans="1:15" ht="21">
      <c r="A129" s="30" t="s">
        <v>123</v>
      </c>
      <c r="B129" s="34" t="s">
        <v>118</v>
      </c>
      <c r="C129" s="30" t="s">
        <v>142</v>
      </c>
      <c r="D129" s="38">
        <v>92</v>
      </c>
      <c r="E129" s="30" t="str">
        <f t="shared" si="1"/>
        <v>Ok</v>
      </c>
      <c r="F129" s="29"/>
      <c r="G129" s="29"/>
      <c r="H129" s="29"/>
      <c r="I129" s="29"/>
      <c r="J129" s="29"/>
      <c r="K129" s="29"/>
      <c r="L129" s="29"/>
      <c r="M129" s="29"/>
      <c r="N129" s="29"/>
      <c r="O129" s="29"/>
    </row>
    <row r="130" spans="1:15" ht="21">
      <c r="A130" s="30" t="s">
        <v>138</v>
      </c>
      <c r="B130" s="34" t="s">
        <v>118</v>
      </c>
      <c r="C130" s="30" t="s">
        <v>142</v>
      </c>
      <c r="D130" s="38">
        <v>103</v>
      </c>
      <c r="E130" s="30" t="str">
        <f t="shared" si="1"/>
        <v>Good</v>
      </c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5" ht="21">
      <c r="A131" s="30" t="s">
        <v>123</v>
      </c>
      <c r="B131" s="34" t="s">
        <v>118</v>
      </c>
      <c r="C131" s="30" t="s">
        <v>142</v>
      </c>
      <c r="D131" s="38">
        <v>117</v>
      </c>
      <c r="E131" s="30" t="str">
        <f t="shared" ref="E131:E161" si="2">IF(D131&lt;50,"Poor",IF(AND(D131&gt;=50,D131&lt;100),"Ok",IF(AND(D131&gt;=100,D131&lt;=150),"Good",IF(D131&gt;150,"Excellent"))))</f>
        <v>Good</v>
      </c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5" ht="21">
      <c r="A132" s="30" t="s">
        <v>117</v>
      </c>
      <c r="B132" s="34" t="s">
        <v>118</v>
      </c>
      <c r="C132" s="30" t="s">
        <v>142</v>
      </c>
      <c r="D132" s="38">
        <v>91</v>
      </c>
      <c r="E132" s="30" t="str">
        <f t="shared" si="2"/>
        <v>Ok</v>
      </c>
      <c r="F132" s="29"/>
      <c r="G132" s="29"/>
      <c r="H132" s="29"/>
      <c r="I132" s="29"/>
      <c r="J132" s="29"/>
      <c r="K132" s="29"/>
      <c r="L132" s="29"/>
      <c r="M132" s="29"/>
      <c r="N132" s="29"/>
      <c r="O132" s="29"/>
    </row>
    <row r="133" spans="1:15" ht="21">
      <c r="A133" s="30" t="s">
        <v>123</v>
      </c>
      <c r="B133" s="34" t="s">
        <v>136</v>
      </c>
      <c r="C133" s="30" t="s">
        <v>141</v>
      </c>
      <c r="D133" s="38">
        <v>86</v>
      </c>
      <c r="E133" s="30" t="str">
        <f t="shared" si="2"/>
        <v>Ok</v>
      </c>
      <c r="F133" s="29"/>
      <c r="G133" s="29"/>
      <c r="H133" s="29"/>
      <c r="I133" s="29"/>
      <c r="J133" s="29"/>
      <c r="K133" s="29"/>
      <c r="L133" s="29"/>
      <c r="M133" s="29"/>
      <c r="N133" s="29"/>
      <c r="O133" s="29"/>
    </row>
    <row r="134" spans="1:15" ht="21">
      <c r="A134" s="30" t="s">
        <v>138</v>
      </c>
      <c r="B134" s="34" t="s">
        <v>136</v>
      </c>
      <c r="C134" s="30" t="s">
        <v>141</v>
      </c>
      <c r="D134" s="38">
        <v>82</v>
      </c>
      <c r="E134" s="30" t="str">
        <f t="shared" si="2"/>
        <v>Ok</v>
      </c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5" ht="21">
      <c r="A135" s="30" t="s">
        <v>123</v>
      </c>
      <c r="B135" s="34" t="s">
        <v>136</v>
      </c>
      <c r="C135" s="30" t="s">
        <v>141</v>
      </c>
      <c r="D135" s="38">
        <v>22</v>
      </c>
      <c r="E135" s="30" t="str">
        <f t="shared" si="2"/>
        <v>Poor</v>
      </c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5" ht="21">
      <c r="A136" s="30" t="s">
        <v>117</v>
      </c>
      <c r="B136" s="34" t="s">
        <v>136</v>
      </c>
      <c r="C136" s="30" t="s">
        <v>141</v>
      </c>
      <c r="D136" s="38">
        <v>133</v>
      </c>
      <c r="E136" s="30" t="str">
        <f t="shared" si="2"/>
        <v>Good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 ht="21">
      <c r="A137" s="30" t="s">
        <v>123</v>
      </c>
      <c r="B137" s="34" t="s">
        <v>136</v>
      </c>
      <c r="C137" s="30" t="s">
        <v>141</v>
      </c>
      <c r="D137" s="38">
        <v>122</v>
      </c>
      <c r="E137" s="30" t="str">
        <f t="shared" si="2"/>
        <v>Good</v>
      </c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 ht="21">
      <c r="A138" s="30" t="s">
        <v>138</v>
      </c>
      <c r="B138" s="34" t="s">
        <v>136</v>
      </c>
      <c r="C138" s="30" t="s">
        <v>141</v>
      </c>
      <c r="D138" s="38">
        <v>44</v>
      </c>
      <c r="E138" s="30" t="str">
        <f t="shared" si="2"/>
        <v>Poor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 ht="21">
      <c r="A139" s="30" t="s">
        <v>131</v>
      </c>
      <c r="B139" s="34" t="s">
        <v>124</v>
      </c>
      <c r="C139" s="30" t="s">
        <v>120</v>
      </c>
      <c r="D139" s="38">
        <v>91</v>
      </c>
      <c r="E139" s="30" t="str">
        <f t="shared" si="2"/>
        <v>Ok</v>
      </c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1:15" ht="21">
      <c r="A140" s="30" t="s">
        <v>131</v>
      </c>
      <c r="B140" s="34" t="s">
        <v>124</v>
      </c>
      <c r="C140" s="30" t="s">
        <v>120</v>
      </c>
      <c r="D140" s="38">
        <v>123</v>
      </c>
      <c r="E140" s="30" t="str">
        <f t="shared" si="2"/>
        <v>Good</v>
      </c>
      <c r="F140" s="29"/>
      <c r="G140" s="29"/>
      <c r="H140" s="29"/>
      <c r="I140" s="29"/>
      <c r="J140" s="29"/>
      <c r="K140" s="29"/>
      <c r="L140" s="29"/>
      <c r="M140" s="29"/>
      <c r="N140" s="29"/>
      <c r="O140" s="29"/>
    </row>
    <row r="141" spans="1:15" ht="21">
      <c r="A141" s="30" t="s">
        <v>123</v>
      </c>
      <c r="B141" s="34" t="s">
        <v>118</v>
      </c>
      <c r="C141" s="30" t="s">
        <v>142</v>
      </c>
      <c r="D141" s="38">
        <v>98</v>
      </c>
      <c r="E141" s="30" t="str">
        <f t="shared" si="2"/>
        <v>Ok</v>
      </c>
      <c r="F141" s="29"/>
      <c r="G141" s="29"/>
      <c r="H141" s="29"/>
      <c r="I141" s="29"/>
      <c r="J141" s="29"/>
      <c r="K141" s="29"/>
      <c r="L141" s="29"/>
      <c r="M141" s="29"/>
      <c r="N141" s="29"/>
      <c r="O141" s="29"/>
    </row>
    <row r="142" spans="1:15" ht="21">
      <c r="A142" s="30" t="s">
        <v>117</v>
      </c>
      <c r="B142" s="34" t="s">
        <v>118</v>
      </c>
      <c r="C142" s="30" t="s">
        <v>142</v>
      </c>
      <c r="D142" s="38">
        <v>115</v>
      </c>
      <c r="E142" s="30" t="str">
        <f t="shared" si="2"/>
        <v>Good</v>
      </c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1:15" ht="21">
      <c r="A143" s="30" t="s">
        <v>123</v>
      </c>
      <c r="B143" s="34" t="s">
        <v>118</v>
      </c>
      <c r="C143" s="30" t="s">
        <v>142</v>
      </c>
      <c r="D143" s="38">
        <v>147</v>
      </c>
      <c r="E143" s="30" t="str">
        <f t="shared" si="2"/>
        <v>Good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</row>
    <row r="144" spans="1:15" ht="21">
      <c r="A144" s="30" t="s">
        <v>138</v>
      </c>
      <c r="B144" s="34" t="s">
        <v>118</v>
      </c>
      <c r="C144" s="30" t="s">
        <v>142</v>
      </c>
      <c r="D144" s="38">
        <v>85</v>
      </c>
      <c r="E144" s="30" t="str">
        <f t="shared" si="2"/>
        <v>Ok</v>
      </c>
      <c r="F144" s="29"/>
      <c r="G144" s="29"/>
      <c r="H144" s="29"/>
      <c r="I144" s="29"/>
      <c r="J144" s="29"/>
      <c r="K144" s="29"/>
      <c r="L144" s="29"/>
      <c r="M144" s="29"/>
      <c r="N144" s="29"/>
      <c r="O144" s="29"/>
    </row>
    <row r="145" spans="1:15" ht="21">
      <c r="A145" s="30" t="s">
        <v>123</v>
      </c>
      <c r="B145" s="34" t="s">
        <v>118</v>
      </c>
      <c r="C145" s="30" t="s">
        <v>142</v>
      </c>
      <c r="D145" s="38">
        <v>30</v>
      </c>
      <c r="E145" s="30" t="str">
        <f t="shared" si="2"/>
        <v>Poor</v>
      </c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1:15" ht="21">
      <c r="A146" s="30" t="s">
        <v>117</v>
      </c>
      <c r="B146" s="34" t="s">
        <v>118</v>
      </c>
      <c r="C146" s="30" t="s">
        <v>142</v>
      </c>
      <c r="D146" s="38">
        <v>144</v>
      </c>
      <c r="E146" s="30" t="str">
        <f t="shared" si="2"/>
        <v>Good</v>
      </c>
      <c r="F146" s="29"/>
      <c r="G146" s="29"/>
      <c r="H146" s="29"/>
      <c r="I146" s="29"/>
      <c r="J146" s="29"/>
      <c r="K146" s="29"/>
      <c r="L146" s="29"/>
      <c r="M146" s="29"/>
      <c r="N146" s="29"/>
      <c r="O146" s="29"/>
    </row>
    <row r="147" spans="1:15" ht="21">
      <c r="A147" s="30" t="s">
        <v>143</v>
      </c>
      <c r="B147" s="34" t="s">
        <v>136</v>
      </c>
      <c r="C147" s="30" t="s">
        <v>141</v>
      </c>
      <c r="D147" s="38">
        <v>34</v>
      </c>
      <c r="E147" s="30" t="str">
        <f t="shared" si="2"/>
        <v>Poor</v>
      </c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 ht="21">
      <c r="A148" s="30" t="s">
        <v>143</v>
      </c>
      <c r="B148" s="34" t="s">
        <v>136</v>
      </c>
      <c r="C148" s="30" t="s">
        <v>141</v>
      </c>
      <c r="D148" s="38">
        <v>135</v>
      </c>
      <c r="E148" s="30" t="str">
        <f t="shared" si="2"/>
        <v>Good</v>
      </c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1:15" ht="21">
      <c r="A149" s="30" t="s">
        <v>144</v>
      </c>
      <c r="B149" s="34" t="s">
        <v>136</v>
      </c>
      <c r="C149" s="30" t="s">
        <v>141</v>
      </c>
      <c r="D149" s="38">
        <v>139</v>
      </c>
      <c r="E149" s="30" t="str">
        <f t="shared" si="2"/>
        <v>Good</v>
      </c>
      <c r="F149" s="29"/>
      <c r="G149" s="29"/>
      <c r="H149" s="29"/>
      <c r="I149" s="29"/>
      <c r="J149" s="29"/>
      <c r="K149" s="29"/>
      <c r="L149" s="29"/>
      <c r="M149" s="29"/>
      <c r="N149" s="29"/>
      <c r="O149" s="29"/>
    </row>
    <row r="150" spans="1:15" ht="21">
      <c r="A150" s="30" t="s">
        <v>138</v>
      </c>
      <c r="B150" s="34" t="s">
        <v>136</v>
      </c>
      <c r="C150" s="30" t="s">
        <v>141</v>
      </c>
      <c r="D150" s="38">
        <v>134</v>
      </c>
      <c r="E150" s="30" t="str">
        <f t="shared" si="2"/>
        <v>Good</v>
      </c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 spans="1:15" ht="21">
      <c r="A151" s="30" t="s">
        <v>138</v>
      </c>
      <c r="B151" s="34" t="s">
        <v>136</v>
      </c>
      <c r="C151" s="30" t="s">
        <v>141</v>
      </c>
      <c r="D151" s="38">
        <v>55</v>
      </c>
      <c r="E151" s="30" t="str">
        <f t="shared" si="2"/>
        <v>Ok</v>
      </c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1:15" ht="21">
      <c r="A152" s="30" t="s">
        <v>143</v>
      </c>
      <c r="B152" s="34" t="s">
        <v>124</v>
      </c>
      <c r="C152" s="30" t="s">
        <v>120</v>
      </c>
      <c r="D152" s="38">
        <v>75</v>
      </c>
      <c r="E152" s="30" t="str">
        <f t="shared" si="2"/>
        <v>Ok</v>
      </c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 spans="1:15" ht="21">
      <c r="A153" s="30" t="s">
        <v>143</v>
      </c>
      <c r="B153" s="34" t="s">
        <v>118</v>
      </c>
      <c r="C153" s="30" t="s">
        <v>142</v>
      </c>
      <c r="D153" s="38">
        <v>42</v>
      </c>
      <c r="E153" s="30" t="str">
        <f t="shared" si="2"/>
        <v>Poor</v>
      </c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5" ht="21">
      <c r="A154" s="30" t="s">
        <v>144</v>
      </c>
      <c r="B154" s="34" t="s">
        <v>124</v>
      </c>
      <c r="C154" s="30" t="s">
        <v>120</v>
      </c>
      <c r="D154" s="38">
        <v>22</v>
      </c>
      <c r="E154" s="30" t="str">
        <f t="shared" si="2"/>
        <v>Poor</v>
      </c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1:15" ht="21">
      <c r="A155" s="30" t="s">
        <v>138</v>
      </c>
      <c r="B155" s="34" t="s">
        <v>118</v>
      </c>
      <c r="C155" s="30" t="s">
        <v>120</v>
      </c>
      <c r="D155" s="38">
        <v>27</v>
      </c>
      <c r="E155" s="30" t="str">
        <f t="shared" si="2"/>
        <v>Poor</v>
      </c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 ht="21">
      <c r="A156" s="30" t="s">
        <v>138</v>
      </c>
      <c r="B156" s="34" t="s">
        <v>136</v>
      </c>
      <c r="C156" s="30" t="s">
        <v>141</v>
      </c>
      <c r="D156" s="38">
        <v>58</v>
      </c>
      <c r="E156" s="30" t="str">
        <f t="shared" si="2"/>
        <v>Ok</v>
      </c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 spans="1:15" ht="21">
      <c r="A157" s="30" t="s">
        <v>143</v>
      </c>
      <c r="B157" s="34" t="s">
        <v>134</v>
      </c>
      <c r="C157" s="30" t="s">
        <v>120</v>
      </c>
      <c r="D157" s="38">
        <v>726</v>
      </c>
      <c r="E157" s="30" t="str">
        <f t="shared" si="2"/>
        <v>Excellent</v>
      </c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1:15" ht="21">
      <c r="A158" s="30" t="s">
        <v>143</v>
      </c>
      <c r="B158" s="34" t="s">
        <v>134</v>
      </c>
      <c r="C158" s="30" t="s">
        <v>120</v>
      </c>
      <c r="D158" s="38">
        <v>42</v>
      </c>
      <c r="E158" s="30" t="str">
        <f t="shared" si="2"/>
        <v>Poor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 spans="1:15" ht="21">
      <c r="A159" s="30" t="s">
        <v>138</v>
      </c>
      <c r="B159" s="30" t="s">
        <v>145</v>
      </c>
      <c r="C159" s="30" t="s">
        <v>141</v>
      </c>
      <c r="D159" s="38">
        <v>34</v>
      </c>
      <c r="E159" s="30" t="str">
        <f t="shared" si="2"/>
        <v>Poor</v>
      </c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 spans="1:15" ht="21">
      <c r="A160" s="30" t="s">
        <v>143</v>
      </c>
      <c r="B160" s="30" t="s">
        <v>145</v>
      </c>
      <c r="C160" s="30" t="s">
        <v>141</v>
      </c>
      <c r="D160" s="38">
        <v>135</v>
      </c>
      <c r="E160" s="30" t="str">
        <f t="shared" si="2"/>
        <v>Good</v>
      </c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1:15" ht="21">
      <c r="A161" s="30" t="s">
        <v>144</v>
      </c>
      <c r="B161" s="30" t="s">
        <v>145</v>
      </c>
      <c r="C161" s="30" t="s">
        <v>141</v>
      </c>
      <c r="D161" s="38">
        <v>139</v>
      </c>
      <c r="E161" s="30" t="str">
        <f t="shared" si="2"/>
        <v>Good</v>
      </c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 spans="1:15" ht="2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 spans="1:15" ht="2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1:15" ht="2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 ht="2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 spans="1:15" ht="2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1:15" ht="2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 spans="1:15" ht="2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 spans="1:15" ht="2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1:15" ht="2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 spans="1:15" ht="2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 spans="1:15" ht="2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 ht="2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 ht="2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 ht="2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 ht="2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 ht="2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 spans="1:15" ht="2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1:15" ht="2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 spans="1:15" ht="2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 spans="1:15" ht="2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1:15" ht="2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 spans="1:15" ht="2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 spans="1:15" ht="2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1:15" ht="2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 spans="1:15" ht="2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 spans="1:15" ht="2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1:15" ht="2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 spans="1:15" ht="2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 spans="1:15" ht="2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1:15" ht="2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 ht="2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 ht="2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 ht="2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 ht="2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 ht="2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 ht="2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 spans="1:15" ht="2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 spans="1:15" ht="2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 ht="2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 spans="1:15" ht="2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 spans="1:15" ht="2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1:15" ht="2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 spans="1:15" ht="2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 spans="1:15" ht="2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 spans="1:15" ht="2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  <row r="207" spans="1:15" ht="2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</row>
    <row r="208" spans="1:15" ht="2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 spans="1:15" ht="2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</row>
    <row r="210" spans="1:15" ht="2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</row>
    <row r="211" spans="1:15" ht="2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 spans="1:15" ht="2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</row>
    <row r="213" spans="1:15" ht="2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 spans="1:15" ht="2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 spans="1:15" ht="2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</row>
    <row r="216" spans="1:15" ht="2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</row>
    <row r="217" spans="1:15" ht="2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 spans="1:15" ht="2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</row>
    <row r="219" spans="1:15" ht="2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</row>
    <row r="220" spans="1:15" ht="2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 spans="1:15" ht="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</row>
    <row r="222" spans="1:15" ht="2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</row>
    <row r="223" spans="1:15" ht="2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 spans="1:15" ht="2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</row>
    <row r="225" spans="1:15" ht="2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</row>
    <row r="226" spans="1:15" ht="2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 ht="2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 spans="1:15" ht="2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</row>
    <row r="229" spans="1:15" ht="2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 spans="1:15" ht="2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 spans="1:15" ht="2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</row>
    <row r="232" spans="1:15" ht="2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 spans="1:15" ht="2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</row>
    <row r="234" spans="1:15" ht="2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</row>
    <row r="235" spans="1:15" ht="2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 spans="1:15" ht="2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</row>
    <row r="237" spans="1:15" ht="2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</row>
    <row r="238" spans="1:15" ht="2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 spans="1:15" ht="2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 spans="1:15" ht="2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</row>
    <row r="241" spans="1:15" ht="2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 spans="1:15" ht="2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workbookViewId="0">
      <selection activeCell="B5" sqref="B5"/>
    </sheetView>
  </sheetViews>
  <sheetFormatPr defaultColWidth="10.6640625" defaultRowHeight="15.5"/>
  <cols>
    <col min="1" max="1" width="24.1640625" customWidth="1"/>
    <col min="2" max="10" width="11.5" bestFit="1" customWidth="1"/>
  </cols>
  <sheetData>
    <row r="1" spans="1:27" ht="21">
      <c r="A1" s="22" t="s">
        <v>74</v>
      </c>
      <c r="B1" s="39">
        <v>44877</v>
      </c>
      <c r="C1" s="39">
        <v>44878</v>
      </c>
      <c r="D1" s="39">
        <v>44879</v>
      </c>
      <c r="E1" s="39">
        <v>44880</v>
      </c>
      <c r="F1" s="39">
        <v>44881</v>
      </c>
      <c r="G1" s="39">
        <v>44882</v>
      </c>
      <c r="H1" s="39">
        <v>44883</v>
      </c>
      <c r="I1" s="39">
        <v>44884</v>
      </c>
      <c r="J1" s="39">
        <v>44885</v>
      </c>
      <c r="K1" s="1"/>
      <c r="L1" s="1"/>
    </row>
    <row r="2" spans="1:27" ht="21">
      <c r="A2" s="18" t="s">
        <v>77</v>
      </c>
      <c r="B2" s="1" t="s">
        <v>149</v>
      </c>
      <c r="C2" s="1" t="s">
        <v>149</v>
      </c>
      <c r="D2" s="1" t="s">
        <v>154</v>
      </c>
      <c r="E2" s="1"/>
      <c r="F2" s="1"/>
      <c r="G2" s="1"/>
      <c r="H2" s="1"/>
      <c r="I2" s="1"/>
      <c r="J2" s="1"/>
      <c r="K2" s="1"/>
      <c r="L2" s="1"/>
    </row>
    <row r="3" spans="1:27" ht="21">
      <c r="A3" s="18" t="s">
        <v>78</v>
      </c>
      <c r="B3" s="1" t="s">
        <v>152</v>
      </c>
      <c r="C3" s="1" t="s">
        <v>149</v>
      </c>
      <c r="D3" s="1" t="s">
        <v>149</v>
      </c>
      <c r="E3" s="1" t="s">
        <v>152</v>
      </c>
      <c r="F3" s="1"/>
      <c r="G3" s="1"/>
      <c r="H3" s="1" t="s">
        <v>149</v>
      </c>
      <c r="I3" s="1"/>
      <c r="J3" s="1"/>
      <c r="K3" s="1"/>
      <c r="L3" s="1"/>
    </row>
    <row r="4" spans="1:27" ht="21">
      <c r="A4" s="18" t="s">
        <v>79</v>
      </c>
      <c r="B4" s="1" t="s">
        <v>152</v>
      </c>
      <c r="C4" s="1" t="s">
        <v>152</v>
      </c>
      <c r="D4" s="1" t="s">
        <v>149</v>
      </c>
      <c r="E4" s="1"/>
      <c r="F4" s="1"/>
      <c r="G4" s="1"/>
      <c r="H4" s="1"/>
      <c r="I4" s="1"/>
      <c r="J4" s="1"/>
      <c r="K4" s="1"/>
      <c r="L4" s="1"/>
    </row>
    <row r="5" spans="1:27" ht="21">
      <c r="A5" s="18" t="s">
        <v>80</v>
      </c>
      <c r="B5" s="1" t="s">
        <v>149</v>
      </c>
      <c r="C5" s="1" t="s">
        <v>152</v>
      </c>
      <c r="D5" s="1" t="s">
        <v>149</v>
      </c>
      <c r="E5" s="1"/>
      <c r="F5" s="1" t="s">
        <v>149</v>
      </c>
      <c r="G5" s="1"/>
      <c r="H5" s="1"/>
      <c r="I5" s="1"/>
      <c r="J5" s="1"/>
      <c r="K5" s="1"/>
      <c r="L5" s="1"/>
    </row>
    <row r="6" spans="1:27" ht="21">
      <c r="A6" s="18" t="s">
        <v>81</v>
      </c>
      <c r="B6" s="1" t="s">
        <v>149</v>
      </c>
      <c r="C6" s="1" t="s">
        <v>149</v>
      </c>
      <c r="D6" s="1" t="s">
        <v>149</v>
      </c>
      <c r="E6" s="1"/>
      <c r="F6" s="1"/>
      <c r="G6" s="1"/>
      <c r="H6" s="1" t="s">
        <v>154</v>
      </c>
      <c r="I6" s="1"/>
      <c r="J6" s="1"/>
      <c r="K6" s="1"/>
      <c r="L6" s="1"/>
    </row>
    <row r="7" spans="1:27" ht="21">
      <c r="A7" s="18" t="s">
        <v>146</v>
      </c>
      <c r="B7" s="1" t="s">
        <v>149</v>
      </c>
      <c r="C7" s="1" t="s">
        <v>149</v>
      </c>
      <c r="D7" s="1" t="s">
        <v>154</v>
      </c>
      <c r="E7" s="1"/>
      <c r="F7" s="1"/>
      <c r="G7" s="1"/>
      <c r="H7" s="1"/>
      <c r="I7" s="1"/>
      <c r="J7" s="1"/>
      <c r="K7" s="1"/>
      <c r="L7" s="1"/>
    </row>
    <row r="8" spans="1:27" ht="21">
      <c r="A8" s="18" t="s">
        <v>147</v>
      </c>
      <c r="B8" s="1" t="s">
        <v>149</v>
      </c>
      <c r="C8" s="1" t="s">
        <v>149</v>
      </c>
      <c r="D8" s="1" t="s">
        <v>152</v>
      </c>
      <c r="E8" s="1"/>
      <c r="F8" s="1"/>
      <c r="G8" s="1"/>
      <c r="H8" s="1"/>
      <c r="I8" s="1"/>
      <c r="J8" s="1"/>
      <c r="K8" s="1"/>
      <c r="L8" s="1"/>
    </row>
    <row r="9" spans="1:27" ht="21">
      <c r="A9" s="18" t="s">
        <v>148</v>
      </c>
      <c r="B9" s="1" t="s">
        <v>149</v>
      </c>
      <c r="C9" s="1" t="s">
        <v>149</v>
      </c>
      <c r="D9" s="1" t="s">
        <v>152</v>
      </c>
      <c r="E9" s="1"/>
      <c r="F9" s="1"/>
      <c r="G9" s="1"/>
      <c r="H9" s="1"/>
      <c r="I9" s="1"/>
      <c r="J9" s="1"/>
      <c r="K9" s="1"/>
      <c r="L9" s="1"/>
    </row>
    <row r="10" spans="1:27" ht="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7" ht="21">
      <c r="A11" s="1"/>
      <c r="B11" s="1"/>
      <c r="C11" s="18" t="s">
        <v>149</v>
      </c>
      <c r="D11" s="18" t="s">
        <v>150</v>
      </c>
      <c r="E11" s="18" t="s">
        <v>151</v>
      </c>
      <c r="F11" s="1"/>
      <c r="G11" s="1"/>
      <c r="H11" s="1"/>
      <c r="I11" s="1"/>
      <c r="J11" s="1"/>
      <c r="K11" s="1"/>
      <c r="L11" s="1"/>
    </row>
    <row r="12" spans="1:27" ht="21">
      <c r="A12" s="1"/>
      <c r="B12" s="1"/>
      <c r="C12" s="18" t="s">
        <v>152</v>
      </c>
      <c r="D12" s="18" t="s">
        <v>153</v>
      </c>
      <c r="E12" s="18" t="s">
        <v>151</v>
      </c>
      <c r="F12" s="1"/>
      <c r="G12" s="1"/>
      <c r="H12" s="1"/>
      <c r="I12" s="1"/>
      <c r="J12" s="1" t="s">
        <v>212</v>
      </c>
      <c r="K12" s="1"/>
      <c r="L12" s="1"/>
    </row>
    <row r="13" spans="1:27" ht="21">
      <c r="A13" s="1"/>
      <c r="B13" s="1"/>
      <c r="C13" s="18" t="s">
        <v>154</v>
      </c>
      <c r="D13" s="18" t="s">
        <v>155</v>
      </c>
      <c r="E13" s="18" t="s">
        <v>156</v>
      </c>
      <c r="F13" s="1"/>
      <c r="G13" s="1"/>
      <c r="H13" s="1"/>
      <c r="I13" s="1"/>
      <c r="J13" s="1"/>
      <c r="K13" s="1"/>
      <c r="L13" s="1"/>
    </row>
    <row r="14" spans="1:27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7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1">
      <c r="A16" s="1"/>
      <c r="B16" s="1"/>
      <c r="C16" s="1" t="s">
        <v>210</v>
      </c>
      <c r="D16" s="1"/>
      <c r="E16" s="1"/>
      <c r="F16" s="1" t="s">
        <v>211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</sheetData>
  <conditionalFormatting sqref="B2:J9">
    <cfRule type="containsText" dxfId="4" priority="3" operator="containsText" text="P">
      <formula>NOT(ISERROR(SEARCH("P",B2)))</formula>
    </cfRule>
    <cfRule type="containsText" dxfId="3" priority="2" operator="containsText" text="A">
      <formula>NOT(ISERROR(SEARCH("A",B2)))</formula>
    </cfRule>
    <cfRule type="containsText" dxfId="2" priority="1" operator="containsText" text="CL">
      <formula>NOT(ISERROR(SEARCH("CL",B2)))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Q15" sqref="Q15"/>
    </sheetView>
  </sheetViews>
  <sheetFormatPr defaultColWidth="10.6640625" defaultRowHeight="21"/>
  <cols>
    <col min="5" max="5" width="10.83203125" style="1"/>
    <col min="8" max="8" width="10.83203125" style="1"/>
    <col min="11" max="11" width="10.83203125" style="1"/>
  </cols>
  <sheetData>
    <row r="1" spans="1:11">
      <c r="A1" s="2" t="s">
        <v>157</v>
      </c>
      <c r="E1" s="2" t="s">
        <v>157</v>
      </c>
      <c r="H1" s="2" t="s">
        <v>157</v>
      </c>
      <c r="K1" s="40" t="s">
        <v>213</v>
      </c>
    </row>
    <row r="2" spans="1:11">
      <c r="A2" s="1">
        <v>100</v>
      </c>
      <c r="E2" s="1">
        <f ca="1">RANDBETWEEN(100,1000)</f>
        <v>443</v>
      </c>
      <c r="H2" s="1">
        <v>100</v>
      </c>
      <c r="K2" s="1">
        <v>100</v>
      </c>
    </row>
    <row r="3" spans="1:11">
      <c r="A3" s="1">
        <v>200</v>
      </c>
      <c r="E3" s="1">
        <f t="shared" ref="E3:E20" ca="1" si="0">RANDBETWEEN(100,1000)</f>
        <v>901</v>
      </c>
      <c r="H3" s="1">
        <v>200</v>
      </c>
      <c r="K3" s="1">
        <v>200</v>
      </c>
    </row>
    <row r="4" spans="1:11">
      <c r="A4" s="1">
        <v>300</v>
      </c>
      <c r="E4" s="1">
        <f t="shared" ca="1" si="0"/>
        <v>816</v>
      </c>
      <c r="H4" s="1">
        <v>300</v>
      </c>
      <c r="K4" s="1">
        <v>300</v>
      </c>
    </row>
    <row r="5" spans="1:11">
      <c r="A5" s="1">
        <v>400</v>
      </c>
      <c r="E5" s="1">
        <f t="shared" ca="1" si="0"/>
        <v>592</v>
      </c>
      <c r="H5" s="1">
        <v>400</v>
      </c>
      <c r="K5" s="1">
        <v>400</v>
      </c>
    </row>
    <row r="6" spans="1:11">
      <c r="A6" s="1">
        <v>500</v>
      </c>
      <c r="E6" s="1">
        <f t="shared" ca="1" si="0"/>
        <v>315</v>
      </c>
      <c r="H6" s="1">
        <v>500</v>
      </c>
      <c r="K6" s="1">
        <v>500</v>
      </c>
    </row>
    <row r="7" spans="1:11">
      <c r="A7" s="1">
        <v>600</v>
      </c>
      <c r="E7" s="1">
        <f t="shared" ca="1" si="0"/>
        <v>209</v>
      </c>
      <c r="H7" s="1">
        <v>600</v>
      </c>
      <c r="K7" s="1">
        <v>600</v>
      </c>
    </row>
    <row r="8" spans="1:11">
      <c r="A8" s="1">
        <v>700</v>
      </c>
      <c r="E8" s="1">
        <f t="shared" ca="1" si="0"/>
        <v>120</v>
      </c>
      <c r="H8" s="1">
        <v>700</v>
      </c>
      <c r="K8" s="1">
        <v>700</v>
      </c>
    </row>
    <row r="9" spans="1:11">
      <c r="A9" s="1">
        <v>800</v>
      </c>
      <c r="E9" s="1">
        <f t="shared" ca="1" si="0"/>
        <v>391</v>
      </c>
      <c r="H9" s="1">
        <v>800</v>
      </c>
      <c r="K9" s="1">
        <v>800</v>
      </c>
    </row>
    <row r="10" spans="1:11">
      <c r="A10" s="1">
        <v>900</v>
      </c>
      <c r="E10" s="1">
        <f t="shared" ca="1" si="0"/>
        <v>656</v>
      </c>
      <c r="H10" s="1">
        <v>900</v>
      </c>
      <c r="K10" s="1">
        <v>900</v>
      </c>
    </row>
    <row r="11" spans="1:11">
      <c r="A11" s="1">
        <v>1000</v>
      </c>
      <c r="E11" s="1">
        <f t="shared" ca="1" si="0"/>
        <v>548</v>
      </c>
      <c r="H11" s="1">
        <v>1000</v>
      </c>
      <c r="K11" s="1">
        <v>1000</v>
      </c>
    </row>
    <row r="12" spans="1:11">
      <c r="A12" s="1">
        <v>1100</v>
      </c>
      <c r="E12" s="1">
        <f t="shared" ca="1" si="0"/>
        <v>306</v>
      </c>
      <c r="H12" s="1">
        <v>1100</v>
      </c>
      <c r="K12" s="1">
        <v>1100</v>
      </c>
    </row>
    <row r="13" spans="1:11">
      <c r="A13" s="1">
        <v>1200</v>
      </c>
      <c r="E13" s="1">
        <f t="shared" ca="1" si="0"/>
        <v>627</v>
      </c>
      <c r="H13" s="1">
        <v>1200</v>
      </c>
      <c r="K13" s="1">
        <v>1200</v>
      </c>
    </row>
    <row r="14" spans="1:11">
      <c r="A14" s="1">
        <v>1300</v>
      </c>
      <c r="E14" s="1">
        <f t="shared" ca="1" si="0"/>
        <v>422</v>
      </c>
      <c r="H14" s="1">
        <v>1300</v>
      </c>
      <c r="K14" s="1">
        <v>1300</v>
      </c>
    </row>
    <row r="15" spans="1:11">
      <c r="A15" s="1">
        <v>1400</v>
      </c>
      <c r="E15" s="1">
        <f t="shared" ca="1" si="0"/>
        <v>879</v>
      </c>
      <c r="H15" s="1">
        <v>1400</v>
      </c>
      <c r="K15" s="1">
        <v>1400</v>
      </c>
    </row>
    <row r="16" spans="1:11">
      <c r="A16" s="1">
        <v>1500</v>
      </c>
      <c r="E16" s="1">
        <f t="shared" ca="1" si="0"/>
        <v>134</v>
      </c>
      <c r="H16" s="1">
        <v>1500</v>
      </c>
      <c r="K16" s="1">
        <v>1500</v>
      </c>
    </row>
    <row r="17" spans="1:11">
      <c r="A17" s="1">
        <v>1600</v>
      </c>
      <c r="E17" s="1">
        <f t="shared" ca="1" si="0"/>
        <v>647</v>
      </c>
      <c r="H17" s="1">
        <v>1600</v>
      </c>
      <c r="K17" s="1">
        <v>1600</v>
      </c>
    </row>
    <row r="18" spans="1:11">
      <c r="A18" s="1">
        <v>1700</v>
      </c>
      <c r="E18" s="1">
        <f t="shared" ca="1" si="0"/>
        <v>826</v>
      </c>
      <c r="H18" s="1">
        <v>1700</v>
      </c>
      <c r="K18" s="1">
        <v>1700</v>
      </c>
    </row>
    <row r="19" spans="1:11">
      <c r="A19" s="1">
        <v>1800</v>
      </c>
      <c r="E19" s="1">
        <f t="shared" ca="1" si="0"/>
        <v>928</v>
      </c>
      <c r="H19" s="1">
        <v>1800</v>
      </c>
      <c r="K19" s="1">
        <v>1800</v>
      </c>
    </row>
    <row r="20" spans="1:11">
      <c r="A20" s="1">
        <v>1900</v>
      </c>
      <c r="E20" s="1">
        <f t="shared" ca="1" si="0"/>
        <v>425</v>
      </c>
      <c r="H20" s="1">
        <v>1900</v>
      </c>
      <c r="K20" s="1">
        <v>1900</v>
      </c>
    </row>
  </sheetData>
  <conditionalFormatting sqref="A2:A20">
    <cfRule type="colorScale" priority="5">
      <colorScale>
        <cfvo type="min"/>
        <cfvo type="max"/>
        <color rgb="FFFF0000"/>
        <color rgb="FF00B050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theme="4" tint="-0.249977111117893"/>
        <color theme="5" tint="-0.249977111117893"/>
        <color rgb="FF7030A0"/>
      </colorScale>
    </cfRule>
  </conditionalFormatting>
  <conditionalFormatting sqref="K2:K20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{96311247-2B09-6A47-89DB-22ACE27839E2}</x14:id>
        </ext>
      </extLst>
    </cfRule>
  </conditionalFormatting>
  <conditionalFormatting sqref="E1:E1048576">
    <cfRule type="dataBar" priority="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{0CA358B3-A55A-0A48-9DD2-C173D8CD29E5}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311247-2B09-6A47-89DB-22ACE27839E2}">
            <x14:dataBar minLength="0" maxLength="100" gradient="0">
              <x14:cfvo type="autoMin"/>
              <x14:cfvo type="autoMax"/>
              <x14:negativeFillColor rgb="FFFF0000"/>
              <x14:axisColor rgb="FF0070C0"/>
            </x14:dataBar>
          </x14:cfRule>
          <xm:sqref>K2:K20</xm:sqref>
        </x14:conditionalFormatting>
        <x14:conditionalFormatting xmlns:xm="http://schemas.microsoft.com/office/excel/2006/main">
          <x14:cfRule type="dataBar" id="{0CA358B3-A55A-0A48-9DD2-C173D8CD29E5}">
            <x14:dataBar minLength="0" maxLength="100" gradient="0">
              <x14:cfvo type="autoMin"/>
              <x14:cfvo type="autoMax"/>
              <x14:negativeFillColor rgb="FFFF0000"/>
              <x14:axisColor rgb="FF7030A0"/>
            </x14:dataBar>
          </x14:cfRule>
          <xm:sqref>E1:E1048576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11" sqref="N11"/>
    </sheetView>
  </sheetViews>
  <sheetFormatPr defaultColWidth="10.6640625" defaultRowHeight="15.5"/>
  <sheetData>
    <row r="1" spans="1:11" ht="21">
      <c r="A1" s="22" t="s">
        <v>158</v>
      </c>
      <c r="B1" s="41" t="s">
        <v>167</v>
      </c>
      <c r="C1" s="41" t="s">
        <v>168</v>
      </c>
      <c r="D1" s="41" t="s">
        <v>169</v>
      </c>
      <c r="E1" s="41" t="s">
        <v>170</v>
      </c>
      <c r="F1" s="41" t="s">
        <v>171</v>
      </c>
      <c r="G1" s="41" t="s">
        <v>172</v>
      </c>
      <c r="H1" s="41" t="s">
        <v>173</v>
      </c>
      <c r="I1" s="41" t="s">
        <v>174</v>
      </c>
      <c r="J1" s="41" t="s">
        <v>175</v>
      </c>
      <c r="K1" s="41" t="s">
        <v>176</v>
      </c>
    </row>
    <row r="2" spans="1:11" ht="21">
      <c r="A2" s="18" t="s">
        <v>16</v>
      </c>
      <c r="B2" s="42">
        <v>74</v>
      </c>
      <c r="C2" s="42">
        <v>56</v>
      </c>
      <c r="D2" s="42">
        <v>28</v>
      </c>
      <c r="E2" s="42">
        <v>73</v>
      </c>
      <c r="F2" s="42">
        <v>21</v>
      </c>
      <c r="G2" s="42">
        <v>52</v>
      </c>
      <c r="H2" s="42">
        <v>67</v>
      </c>
      <c r="I2" s="42">
        <v>24</v>
      </c>
      <c r="J2" s="42">
        <v>86</v>
      </c>
      <c r="K2" s="42">
        <v>64</v>
      </c>
    </row>
    <row r="3" spans="1:11" ht="21">
      <c r="A3" s="18" t="s">
        <v>159</v>
      </c>
      <c r="B3" s="42">
        <v>70</v>
      </c>
      <c r="C3" s="42">
        <v>86</v>
      </c>
      <c r="D3" s="42">
        <v>59</v>
      </c>
      <c r="E3" s="42">
        <v>75</v>
      </c>
      <c r="F3" s="42">
        <v>63</v>
      </c>
      <c r="G3" s="42">
        <v>45</v>
      </c>
      <c r="H3" s="42">
        <v>73</v>
      </c>
      <c r="I3" s="42">
        <v>86</v>
      </c>
      <c r="J3" s="42">
        <v>91</v>
      </c>
      <c r="K3" s="42">
        <v>63</v>
      </c>
    </row>
    <row r="4" spans="1:11" ht="21">
      <c r="A4" s="18" t="s">
        <v>160</v>
      </c>
      <c r="B4" s="42">
        <v>16</v>
      </c>
      <c r="C4" s="42">
        <v>33</v>
      </c>
      <c r="D4" s="42">
        <v>20</v>
      </c>
      <c r="E4" s="42">
        <v>66</v>
      </c>
      <c r="F4" s="42">
        <v>26</v>
      </c>
      <c r="G4" s="42">
        <v>56</v>
      </c>
      <c r="H4" s="42">
        <v>45</v>
      </c>
      <c r="I4" s="42">
        <v>30</v>
      </c>
      <c r="J4" s="42">
        <v>80</v>
      </c>
      <c r="K4" s="42">
        <v>98</v>
      </c>
    </row>
    <row r="5" spans="1:11" ht="21">
      <c r="A5" s="18" t="s">
        <v>161</v>
      </c>
      <c r="B5" s="42">
        <v>47</v>
      </c>
      <c r="C5" s="42">
        <v>74</v>
      </c>
      <c r="D5" s="42">
        <v>18</v>
      </c>
      <c r="E5" s="42">
        <v>55</v>
      </c>
      <c r="F5" s="42">
        <v>67</v>
      </c>
      <c r="G5" s="42">
        <v>60</v>
      </c>
      <c r="H5" s="42">
        <v>66</v>
      </c>
      <c r="I5" s="42">
        <v>92</v>
      </c>
      <c r="J5" s="42">
        <v>29</v>
      </c>
      <c r="K5" s="42">
        <v>46</v>
      </c>
    </row>
    <row r="6" spans="1:11" ht="21">
      <c r="A6" s="18" t="s">
        <v>162</v>
      </c>
      <c r="B6" s="42">
        <v>79</v>
      </c>
      <c r="C6" s="42">
        <v>28</v>
      </c>
      <c r="D6" s="42">
        <v>28</v>
      </c>
      <c r="E6" s="42">
        <v>92</v>
      </c>
      <c r="F6" s="42">
        <v>29</v>
      </c>
      <c r="G6" s="42">
        <v>13</v>
      </c>
      <c r="H6" s="42">
        <v>53</v>
      </c>
      <c r="I6" s="42">
        <v>57</v>
      </c>
      <c r="J6" s="42">
        <v>15</v>
      </c>
      <c r="K6" s="42">
        <v>74</v>
      </c>
    </row>
    <row r="7" spans="1:11" ht="21">
      <c r="A7" s="18" t="s">
        <v>18</v>
      </c>
      <c r="B7" s="42">
        <v>67</v>
      </c>
      <c r="C7" s="42">
        <v>66</v>
      </c>
      <c r="D7" s="42">
        <v>36</v>
      </c>
      <c r="E7" s="42">
        <v>42</v>
      </c>
      <c r="F7" s="42">
        <v>15</v>
      </c>
      <c r="G7" s="42">
        <v>65</v>
      </c>
      <c r="H7" s="42">
        <v>29</v>
      </c>
      <c r="I7" s="42">
        <v>64</v>
      </c>
      <c r="J7" s="42">
        <v>54</v>
      </c>
      <c r="K7" s="42">
        <v>65</v>
      </c>
    </row>
    <row r="8" spans="1:11" ht="21">
      <c r="A8" s="18" t="s">
        <v>12</v>
      </c>
      <c r="B8" s="42">
        <v>13</v>
      </c>
      <c r="C8" s="42">
        <v>67</v>
      </c>
      <c r="D8" s="42">
        <v>24</v>
      </c>
      <c r="E8" s="42">
        <v>96</v>
      </c>
      <c r="F8" s="42">
        <v>24</v>
      </c>
      <c r="G8" s="42">
        <v>13</v>
      </c>
      <c r="H8" s="42">
        <v>76</v>
      </c>
      <c r="I8" s="42">
        <v>11</v>
      </c>
      <c r="J8" s="42">
        <v>83</v>
      </c>
      <c r="K8" s="42">
        <v>23</v>
      </c>
    </row>
    <row r="9" spans="1:11" ht="21">
      <c r="A9" s="18" t="s">
        <v>163</v>
      </c>
      <c r="B9" s="42">
        <v>17</v>
      </c>
      <c r="C9" s="42">
        <v>52</v>
      </c>
      <c r="D9" s="42">
        <v>97</v>
      </c>
      <c r="E9" s="42">
        <v>41</v>
      </c>
      <c r="F9" s="42">
        <v>73</v>
      </c>
      <c r="G9" s="42">
        <v>41</v>
      </c>
      <c r="H9" s="42">
        <v>13</v>
      </c>
      <c r="I9" s="42">
        <v>34</v>
      </c>
      <c r="J9" s="42">
        <v>75</v>
      </c>
      <c r="K9" s="42">
        <v>56</v>
      </c>
    </row>
    <row r="10" spans="1:11" ht="21">
      <c r="A10" s="18" t="s">
        <v>164</v>
      </c>
      <c r="B10" s="42">
        <v>86</v>
      </c>
      <c r="C10" s="42">
        <v>30</v>
      </c>
      <c r="D10" s="42">
        <v>65</v>
      </c>
      <c r="E10" s="42">
        <v>17</v>
      </c>
      <c r="F10" s="42">
        <v>81</v>
      </c>
      <c r="G10" s="42">
        <v>46</v>
      </c>
      <c r="H10" s="42">
        <v>43</v>
      </c>
      <c r="I10" s="42">
        <v>91</v>
      </c>
      <c r="J10" s="42">
        <v>10</v>
      </c>
      <c r="K10" s="42">
        <v>25</v>
      </c>
    </row>
    <row r="11" spans="1:11" ht="21">
      <c r="A11" s="18" t="s">
        <v>165</v>
      </c>
      <c r="B11" s="42">
        <v>66</v>
      </c>
      <c r="C11" s="42">
        <v>73</v>
      </c>
      <c r="D11" s="42">
        <v>34</v>
      </c>
      <c r="E11" s="42">
        <v>49</v>
      </c>
      <c r="F11" s="42">
        <v>24</v>
      </c>
      <c r="G11" s="42">
        <v>72</v>
      </c>
      <c r="H11" s="42">
        <v>79</v>
      </c>
      <c r="I11" s="42">
        <v>34</v>
      </c>
      <c r="J11" s="42">
        <v>51</v>
      </c>
      <c r="K11" s="42">
        <v>12</v>
      </c>
    </row>
    <row r="12" spans="1:11" ht="21">
      <c r="A12" s="18" t="s">
        <v>166</v>
      </c>
      <c r="B12" s="42">
        <v>74</v>
      </c>
      <c r="C12" s="42">
        <v>10</v>
      </c>
      <c r="D12" s="42">
        <v>16</v>
      </c>
      <c r="E12" s="42">
        <v>49</v>
      </c>
      <c r="F12" s="42">
        <v>17</v>
      </c>
      <c r="G12" s="42">
        <v>19</v>
      </c>
      <c r="H12" s="42">
        <v>91</v>
      </c>
      <c r="I12" s="42">
        <v>88</v>
      </c>
      <c r="J12" s="42">
        <v>91</v>
      </c>
      <c r="K12" s="42">
        <v>40</v>
      </c>
    </row>
    <row r="13" spans="1:11" ht="21">
      <c r="A13" s="18" t="s">
        <v>17</v>
      </c>
      <c r="B13" s="42">
        <v>27</v>
      </c>
      <c r="C13" s="42">
        <v>44</v>
      </c>
      <c r="D13" s="42">
        <v>84</v>
      </c>
      <c r="E13" s="42">
        <v>57</v>
      </c>
      <c r="F13" s="42">
        <v>89</v>
      </c>
      <c r="G13" s="42">
        <v>76</v>
      </c>
      <c r="H13" s="42">
        <v>49</v>
      </c>
      <c r="I13" s="42">
        <v>61</v>
      </c>
      <c r="J13" s="42">
        <v>92</v>
      </c>
      <c r="K13" s="42">
        <v>71</v>
      </c>
    </row>
    <row r="16" spans="1:11" ht="23.5">
      <c r="J16" s="43" t="s">
        <v>177</v>
      </c>
      <c r="K16" s="43" t="s">
        <v>178</v>
      </c>
    </row>
    <row r="17" spans="10:11" ht="23.5">
      <c r="J17" s="43" t="s">
        <v>179</v>
      </c>
      <c r="K17" s="43" t="s">
        <v>180</v>
      </c>
    </row>
    <row r="18" spans="10:11" ht="23.5">
      <c r="J18" s="43" t="s">
        <v>181</v>
      </c>
      <c r="K18" s="43" t="s">
        <v>182</v>
      </c>
    </row>
  </sheetData>
  <conditionalFormatting sqref="B2:K13">
    <cfRule type="iconSet" priority="1">
      <iconSet iconSet="3Signs">
        <cfvo type="percent" val="0"/>
        <cfvo type="num" val="45"/>
        <cfvo type="num" val="65"/>
      </iconSet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9" sqref="G9"/>
    </sheetView>
  </sheetViews>
  <sheetFormatPr defaultColWidth="10.6640625" defaultRowHeight="15.5"/>
  <cols>
    <col min="1" max="1" width="20.5" customWidth="1"/>
    <col min="5" max="5" width="12.33203125" customWidth="1"/>
  </cols>
  <sheetData>
    <row r="1" spans="1:9" ht="21">
      <c r="A1" s="2" t="s">
        <v>183</v>
      </c>
      <c r="B1" s="2" t="s">
        <v>9</v>
      </c>
    </row>
    <row r="2" spans="1:9" ht="21">
      <c r="A2" s="1" t="s">
        <v>184</v>
      </c>
      <c r="B2" s="1">
        <v>2682</v>
      </c>
    </row>
    <row r="3" spans="1:9" ht="21">
      <c r="A3" s="1" t="s">
        <v>185</v>
      </c>
      <c r="B3" s="1">
        <v>1598</v>
      </c>
    </row>
    <row r="4" spans="1:9" ht="21">
      <c r="A4" s="1" t="s">
        <v>186</v>
      </c>
      <c r="B4" s="1">
        <v>5622</v>
      </c>
    </row>
    <row r="5" spans="1:9" ht="21">
      <c r="A5" s="1" t="s">
        <v>187</v>
      </c>
      <c r="B5" s="1">
        <v>4263</v>
      </c>
      <c r="I5" t="s">
        <v>195</v>
      </c>
    </row>
    <row r="6" spans="1:9" ht="21">
      <c r="A6" s="1" t="s">
        <v>188</v>
      </c>
      <c r="B6" s="1">
        <v>6574</v>
      </c>
    </row>
    <row r="7" spans="1:9" ht="21">
      <c r="A7" s="1" t="s">
        <v>189</v>
      </c>
      <c r="B7" s="1">
        <v>8370</v>
      </c>
      <c r="E7" s="45" t="s">
        <v>22</v>
      </c>
      <c r="F7" s="45" t="s">
        <v>216</v>
      </c>
    </row>
    <row r="8" spans="1:9" ht="21">
      <c r="A8" s="1" t="s">
        <v>190</v>
      </c>
      <c r="B8" s="1">
        <v>6260</v>
      </c>
      <c r="E8" s="44" t="s">
        <v>214</v>
      </c>
      <c r="F8" s="1" t="s">
        <v>215</v>
      </c>
    </row>
    <row r="9" spans="1:9" ht="21">
      <c r="A9" s="1" t="s">
        <v>184</v>
      </c>
      <c r="B9" s="1">
        <v>2688</v>
      </c>
    </row>
    <row r="10" spans="1:9" ht="21">
      <c r="A10" s="1" t="s">
        <v>191</v>
      </c>
      <c r="B10" s="1">
        <v>4700</v>
      </c>
    </row>
    <row r="11" spans="1:9" ht="21">
      <c r="A11" s="1" t="s">
        <v>192</v>
      </c>
      <c r="B11" s="1">
        <v>5313</v>
      </c>
    </row>
    <row r="12" spans="1:9" ht="21">
      <c r="A12" s="1" t="s">
        <v>193</v>
      </c>
      <c r="B12" s="1">
        <v>2343</v>
      </c>
    </row>
    <row r="13" spans="1:9" ht="21">
      <c r="A13" s="1" t="s">
        <v>186</v>
      </c>
      <c r="B13" s="1">
        <v>4128</v>
      </c>
    </row>
    <row r="14" spans="1:9" ht="21">
      <c r="A14" s="1" t="s">
        <v>194</v>
      </c>
      <c r="B14" s="1">
        <v>5600</v>
      </c>
    </row>
  </sheetData>
  <conditionalFormatting sqref="A2:A14">
    <cfRule type="duplicateValues" dxfId="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workbookViewId="0">
      <selection activeCell="B14" sqref="B14"/>
    </sheetView>
  </sheetViews>
  <sheetFormatPr defaultColWidth="10.6640625" defaultRowHeight="15.5"/>
  <cols>
    <col min="1" max="1" width="22.1640625" customWidth="1"/>
    <col min="2" max="3" width="13.33203125" bestFit="1" customWidth="1"/>
    <col min="4" max="16" width="11.5" bestFit="1" customWidth="1"/>
  </cols>
  <sheetData>
    <row r="1" spans="1:31" ht="21">
      <c r="A1" s="22" t="s">
        <v>74</v>
      </c>
      <c r="B1" s="39">
        <v>44866</v>
      </c>
      <c r="C1" s="39">
        <v>44867</v>
      </c>
      <c r="D1" s="39">
        <v>44868</v>
      </c>
      <c r="E1" s="39">
        <v>44869</v>
      </c>
      <c r="F1" s="39">
        <v>44870</v>
      </c>
      <c r="G1" s="39">
        <v>44871</v>
      </c>
      <c r="H1" s="39">
        <v>44872</v>
      </c>
      <c r="I1" s="39">
        <v>44873</v>
      </c>
      <c r="J1" s="39">
        <v>44874</v>
      </c>
      <c r="K1" s="39">
        <v>44875</v>
      </c>
      <c r="L1" s="39">
        <v>44876</v>
      </c>
      <c r="M1" s="39">
        <v>44877</v>
      </c>
      <c r="N1" s="39">
        <v>44878</v>
      </c>
      <c r="O1" s="39">
        <v>44879</v>
      </c>
      <c r="P1" s="39">
        <v>44880</v>
      </c>
    </row>
    <row r="2" spans="1:31" ht="21">
      <c r="A2" s="18" t="s">
        <v>77</v>
      </c>
      <c r="B2" s="18"/>
      <c r="C2" s="18" t="s">
        <v>154</v>
      </c>
      <c r="D2" s="18"/>
      <c r="E2" s="18"/>
      <c r="F2" s="18"/>
      <c r="G2" s="18" t="s">
        <v>154</v>
      </c>
      <c r="H2" s="18"/>
      <c r="I2" s="18"/>
      <c r="J2" s="18" t="s">
        <v>154</v>
      </c>
      <c r="K2" s="18"/>
      <c r="L2" s="18"/>
      <c r="M2" s="18"/>
      <c r="N2" s="18"/>
      <c r="O2" s="18"/>
      <c r="P2" s="18"/>
    </row>
    <row r="3" spans="1:31" ht="21">
      <c r="A3" s="18" t="s">
        <v>78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31" ht="21">
      <c r="A4" s="18" t="s">
        <v>79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1" ht="21">
      <c r="A5" s="18" t="s">
        <v>80</v>
      </c>
      <c r="B5" s="18"/>
      <c r="C5" s="18"/>
      <c r="D5" s="18" t="s">
        <v>154</v>
      </c>
      <c r="E5" s="18" t="s">
        <v>154</v>
      </c>
      <c r="F5" s="18"/>
      <c r="G5" s="18"/>
      <c r="H5" s="18"/>
      <c r="I5" s="18"/>
      <c r="J5" s="18" t="s">
        <v>154</v>
      </c>
      <c r="K5" s="18"/>
      <c r="L5" s="18"/>
      <c r="M5" s="18"/>
      <c r="N5" s="18"/>
      <c r="O5" s="18"/>
      <c r="P5" s="18"/>
    </row>
    <row r="6" spans="1:31" ht="21">
      <c r="A6" s="18" t="s">
        <v>81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31" ht="21">
      <c r="A7" s="18" t="s">
        <v>146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31" ht="21">
      <c r="A8" s="18" t="s">
        <v>147</v>
      </c>
      <c r="B8" s="18"/>
      <c r="C8" s="18"/>
      <c r="D8" s="18"/>
      <c r="E8" s="18"/>
      <c r="F8" s="18" t="s">
        <v>154</v>
      </c>
      <c r="G8" s="18"/>
      <c r="H8" s="18"/>
      <c r="I8" s="18"/>
      <c r="J8" s="18"/>
      <c r="K8" s="18"/>
      <c r="L8" s="18" t="s">
        <v>154</v>
      </c>
      <c r="M8" s="18"/>
      <c r="N8" s="18" t="s">
        <v>154</v>
      </c>
      <c r="O8" s="18"/>
      <c r="P8" s="18"/>
    </row>
    <row r="9" spans="1:31" ht="21">
      <c r="A9" s="18" t="s">
        <v>148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31" ht="21">
      <c r="A10" s="18" t="s">
        <v>196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31" ht="21">
      <c r="A11" s="18" t="s">
        <v>197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31" ht="21">
      <c r="A12" s="18" t="s">
        <v>198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31" ht="21">
      <c r="A13" s="18" t="s">
        <v>199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31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21">
      <c r="A17" s="1"/>
      <c r="B17" s="1"/>
      <c r="C17" s="1" t="s">
        <v>200</v>
      </c>
      <c r="D17" s="1" t="s">
        <v>201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31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31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31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31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31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31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31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31" ht="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31" ht="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31" ht="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2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2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2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2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2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2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2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2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2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2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2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2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2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2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2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2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2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2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2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2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2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2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2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2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2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2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2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2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2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2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2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2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</sheetData>
  <conditionalFormatting sqref="A2:A13">
    <cfRule type="expression" dxfId="0" priority="1">
      <formula>COUNTIF($B2:$P2,"CL")&gt;2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O19" sqref="O19"/>
    </sheetView>
  </sheetViews>
  <sheetFormatPr defaultColWidth="10.6640625" defaultRowHeight="15.5"/>
  <cols>
    <col min="1" max="1" width="15.1640625" customWidth="1"/>
    <col min="2" max="2" width="17.5" customWidth="1"/>
    <col min="3" max="3" width="15" customWidth="1"/>
    <col min="4" max="4" width="14.83203125" customWidth="1"/>
    <col min="5" max="5" width="24.33203125" customWidth="1"/>
    <col min="6" max="6" width="22.1640625" customWidth="1"/>
    <col min="7" max="7" width="26.6640625" customWidth="1"/>
  </cols>
  <sheetData>
    <row r="1" spans="1:20" ht="21">
      <c r="A1" s="8" t="s">
        <v>5</v>
      </c>
      <c r="B1" s="8" t="s">
        <v>6</v>
      </c>
      <c r="C1" s="8" t="s">
        <v>7</v>
      </c>
      <c r="D1" s="8" t="s">
        <v>8</v>
      </c>
      <c r="E1" s="9" t="s">
        <v>9</v>
      </c>
      <c r="F1" s="10" t="s">
        <v>20</v>
      </c>
      <c r="G1" s="11" t="s">
        <v>21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>
      <c r="A2" s="7" t="s">
        <v>10</v>
      </c>
      <c r="B2" s="7" t="s">
        <v>11</v>
      </c>
      <c r="C2" s="7">
        <v>100</v>
      </c>
      <c r="D2" s="7">
        <v>10</v>
      </c>
      <c r="E2" s="7">
        <v>1000</v>
      </c>
      <c r="F2" s="1">
        <f>IF(E2&gt;=25000,E2-E2*10%,E2)</f>
        <v>1000</v>
      </c>
      <c r="G2" s="1" t="str">
        <f>IF(E2&gt;=25000, "Discount Given", "No discount given")</f>
        <v>No discount given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1">
      <c r="A3" s="7" t="s">
        <v>10</v>
      </c>
      <c r="B3" s="7" t="s">
        <v>12</v>
      </c>
      <c r="C3" s="7">
        <v>200</v>
      </c>
      <c r="D3" s="7">
        <v>20</v>
      </c>
      <c r="E3" s="7">
        <v>5000</v>
      </c>
      <c r="F3" s="1">
        <f t="shared" ref="F3:F11" si="0">IF(E3&gt;=25000,E3-E3*10%,E3)</f>
        <v>5000</v>
      </c>
      <c r="G3" s="1" t="str">
        <f t="shared" ref="G3:G11" si="1">IF(E3&gt;=25000, "Discount Given", "No discount given")</f>
        <v>No discount given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1">
      <c r="A4" s="7" t="s">
        <v>13</v>
      </c>
      <c r="B4" s="7" t="s">
        <v>14</v>
      </c>
      <c r="C4" s="7">
        <v>300</v>
      </c>
      <c r="D4" s="7">
        <v>30</v>
      </c>
      <c r="E4" s="7">
        <v>95000</v>
      </c>
      <c r="F4" s="1">
        <f t="shared" si="0"/>
        <v>85500</v>
      </c>
      <c r="G4" s="1" t="str">
        <f t="shared" si="1"/>
        <v>Discount Given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1">
      <c r="A5" s="7" t="s">
        <v>15</v>
      </c>
      <c r="B5" s="7" t="s">
        <v>16</v>
      </c>
      <c r="C5" s="7">
        <v>400</v>
      </c>
      <c r="D5" s="7">
        <v>40</v>
      </c>
      <c r="E5" s="7">
        <v>4567</v>
      </c>
      <c r="F5" s="1">
        <f t="shared" si="0"/>
        <v>4567</v>
      </c>
      <c r="G5" s="1" t="str">
        <f t="shared" si="1"/>
        <v>No discount given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1">
      <c r="A6" s="7" t="s">
        <v>10</v>
      </c>
      <c r="B6" s="7" t="s">
        <v>17</v>
      </c>
      <c r="C6" s="7">
        <v>500</v>
      </c>
      <c r="D6" s="7">
        <v>50</v>
      </c>
      <c r="E6" s="7">
        <v>25000</v>
      </c>
      <c r="F6" s="1">
        <f t="shared" si="0"/>
        <v>22500</v>
      </c>
      <c r="G6" s="1" t="str">
        <f t="shared" si="1"/>
        <v>Discount Given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1">
      <c r="A7" s="7" t="s">
        <v>10</v>
      </c>
      <c r="B7" s="7" t="s">
        <v>18</v>
      </c>
      <c r="C7" s="7">
        <v>600</v>
      </c>
      <c r="D7" s="7">
        <v>60</v>
      </c>
      <c r="E7" s="7">
        <v>4500</v>
      </c>
      <c r="F7" s="1">
        <f t="shared" si="0"/>
        <v>4500</v>
      </c>
      <c r="G7" s="1" t="str">
        <f t="shared" si="1"/>
        <v>No discount given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1">
      <c r="A8" s="7" t="s">
        <v>10</v>
      </c>
      <c r="B8" s="7" t="s">
        <v>16</v>
      </c>
      <c r="C8" s="7">
        <v>700</v>
      </c>
      <c r="D8" s="7">
        <v>70</v>
      </c>
      <c r="E8" s="7">
        <v>4000</v>
      </c>
      <c r="F8" s="1">
        <f t="shared" si="0"/>
        <v>4000</v>
      </c>
      <c r="G8" s="1" t="str">
        <f t="shared" si="1"/>
        <v>No discount given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1">
      <c r="A9" s="7" t="s">
        <v>15</v>
      </c>
      <c r="B9" s="7" t="s">
        <v>12</v>
      </c>
      <c r="C9" s="7">
        <v>800</v>
      </c>
      <c r="D9" s="7">
        <v>80</v>
      </c>
      <c r="E9" s="7">
        <v>64000</v>
      </c>
      <c r="F9" s="1">
        <f t="shared" si="0"/>
        <v>57600</v>
      </c>
      <c r="G9" s="1" t="str">
        <f t="shared" si="1"/>
        <v>Discount Given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">
      <c r="A10" s="7" t="s">
        <v>19</v>
      </c>
      <c r="B10" s="7" t="s">
        <v>12</v>
      </c>
      <c r="C10" s="7">
        <v>900</v>
      </c>
      <c r="D10" s="7">
        <v>90</v>
      </c>
      <c r="E10" s="7">
        <v>2000</v>
      </c>
      <c r="F10" s="1">
        <f t="shared" si="0"/>
        <v>2000</v>
      </c>
      <c r="G10" s="1" t="str">
        <f t="shared" si="1"/>
        <v>No discount given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>
      <c r="A11" s="7" t="s">
        <v>13</v>
      </c>
      <c r="B11" s="7" t="s">
        <v>16</v>
      </c>
      <c r="C11" s="7">
        <v>1000</v>
      </c>
      <c r="D11" s="7">
        <v>100</v>
      </c>
      <c r="E11" s="7">
        <v>100000</v>
      </c>
      <c r="F11" s="1">
        <f t="shared" si="0"/>
        <v>90000</v>
      </c>
      <c r="G11" s="1" t="str">
        <f t="shared" si="1"/>
        <v>Discount Given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1">
      <c r="A12" s="1"/>
      <c r="B12" s="1"/>
      <c r="C12" s="1"/>
      <c r="D12" s="1"/>
      <c r="E12" s="1"/>
      <c r="F12" s="1"/>
      <c r="G12" s="1"/>
      <c r="H12" s="1"/>
      <c r="I12" s="1" t="s">
        <v>45</v>
      </c>
      <c r="J12" s="1"/>
      <c r="K12" s="1"/>
      <c r="L12" s="1"/>
      <c r="M12" s="1"/>
      <c r="N12" s="1" t="s">
        <v>43</v>
      </c>
      <c r="O12" s="1" t="s">
        <v>46</v>
      </c>
      <c r="P12" s="1"/>
      <c r="Q12" s="1"/>
      <c r="R12" s="1"/>
      <c r="S12" s="1"/>
      <c r="T12" s="1"/>
    </row>
    <row r="13" spans="1:20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1">
      <c r="A14" s="1"/>
      <c r="B14" s="1"/>
      <c r="C14" s="1"/>
      <c r="D14" s="1"/>
      <c r="E14" s="1"/>
      <c r="F14" s="1"/>
      <c r="G14" s="1"/>
      <c r="H14" s="1"/>
      <c r="I14" s="1" t="s">
        <v>38</v>
      </c>
      <c r="J14" s="1"/>
      <c r="K14" s="1"/>
      <c r="L14" s="1" t="s">
        <v>47</v>
      </c>
      <c r="M14" s="1" t="s">
        <v>44</v>
      </c>
      <c r="N14" s="1"/>
      <c r="O14" s="1"/>
      <c r="P14" s="1"/>
      <c r="Q14" s="1"/>
      <c r="R14" s="1"/>
      <c r="S14" s="1"/>
      <c r="T14" s="1"/>
    </row>
    <row r="15" spans="1:20" ht="21">
      <c r="A15" s="1"/>
      <c r="B15" s="1"/>
      <c r="C15" s="1"/>
      <c r="D15" s="1"/>
      <c r="E15" s="1"/>
      <c r="F15" s="1"/>
      <c r="G15" s="1"/>
      <c r="H15" s="1"/>
      <c r="I15" s="1" t="s">
        <v>39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1">
      <c r="A16" s="1"/>
      <c r="B16" s="2"/>
      <c r="C16" s="2" t="s">
        <v>23</v>
      </c>
      <c r="D16" s="2"/>
      <c r="E16" s="2" t="s">
        <v>24</v>
      </c>
      <c r="F16" s="2" t="s">
        <v>27</v>
      </c>
      <c r="G16" s="1"/>
      <c r="H16" s="1"/>
      <c r="I16" s="1" t="s">
        <v>42</v>
      </c>
      <c r="J16" s="1"/>
      <c r="K16" s="1" t="s">
        <v>49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21">
      <c r="A17" s="1"/>
      <c r="B17" s="1"/>
      <c r="C17" s="1" t="s">
        <v>25</v>
      </c>
      <c r="D17" s="1"/>
      <c r="E17" s="1" t="s">
        <v>26</v>
      </c>
      <c r="F17" s="1" t="s">
        <v>28</v>
      </c>
      <c r="G17" s="1"/>
      <c r="H17" s="1"/>
      <c r="I17" s="1" t="s">
        <v>40</v>
      </c>
      <c r="J17" s="1"/>
      <c r="K17" s="1" t="s">
        <v>48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21">
      <c r="A18" s="1"/>
      <c r="B18" s="1"/>
      <c r="C18" s="1"/>
      <c r="D18" s="1"/>
      <c r="E18" s="1"/>
      <c r="F18" s="1"/>
      <c r="G18" s="1"/>
      <c r="H18" s="1"/>
      <c r="I18" s="1" t="s">
        <v>41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>
      <c r="A19" s="1"/>
      <c r="B19" s="1"/>
      <c r="C19" s="1" t="s">
        <v>29</v>
      </c>
      <c r="D19" s="1"/>
      <c r="E19" s="1" t="s">
        <v>31</v>
      </c>
      <c r="F19" s="1" t="s">
        <v>30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">
      <c r="A21" s="1"/>
      <c r="B21" s="1"/>
      <c r="C21" s="1"/>
      <c r="D21" s="1"/>
      <c r="E21" s="1" t="s">
        <v>32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">
      <c r="A22" s="1"/>
      <c r="B22" s="1"/>
      <c r="C22" s="1"/>
      <c r="D22" s="1"/>
      <c r="E22" s="1" t="s">
        <v>33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">
      <c r="A23" s="1"/>
      <c r="B23" s="1"/>
      <c r="C23" s="1"/>
      <c r="D23" s="1"/>
      <c r="E23" s="1" t="s">
        <v>34</v>
      </c>
      <c r="F23" s="1" t="s">
        <v>30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">
      <c r="A25" s="1"/>
      <c r="B25" s="1"/>
      <c r="C25" s="1" t="s">
        <v>35</v>
      </c>
      <c r="D25" s="1"/>
      <c r="E25" s="1" t="s">
        <v>36</v>
      </c>
      <c r="F25" s="1" t="s">
        <v>37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F3" sqref="F3"/>
    </sheetView>
  </sheetViews>
  <sheetFormatPr defaultColWidth="10.6640625" defaultRowHeight="15.5"/>
  <cols>
    <col min="1" max="1" width="13.83203125" customWidth="1"/>
    <col min="2" max="2" width="14.33203125" customWidth="1"/>
    <col min="3" max="3" width="12.6640625" customWidth="1"/>
    <col min="4" max="4" width="13.33203125" customWidth="1"/>
    <col min="5" max="5" width="15.1640625" customWidth="1"/>
    <col min="6" max="6" width="25.1640625" customWidth="1"/>
    <col min="7" max="7" width="19.83203125" customWidth="1"/>
  </cols>
  <sheetData>
    <row r="1" spans="1:19" ht="21">
      <c r="A1" s="3" t="s">
        <v>5</v>
      </c>
      <c r="B1" s="3" t="s">
        <v>6</v>
      </c>
      <c r="C1" s="3" t="s">
        <v>7</v>
      </c>
      <c r="D1" s="3" t="s">
        <v>8</v>
      </c>
      <c r="E1" s="4" t="s">
        <v>9</v>
      </c>
      <c r="F1" s="5" t="s">
        <v>20</v>
      </c>
      <c r="G1" s="6" t="s">
        <v>21</v>
      </c>
      <c r="H1" s="1"/>
      <c r="I1" s="1"/>
    </row>
    <row r="2" spans="1:19" ht="21">
      <c r="A2" s="7" t="s">
        <v>10</v>
      </c>
      <c r="B2" s="7" t="s">
        <v>11</v>
      </c>
      <c r="C2" s="7">
        <v>100</v>
      </c>
      <c r="D2" s="7">
        <v>10</v>
      </c>
      <c r="E2" s="7">
        <v>1000</v>
      </c>
      <c r="F2" s="1">
        <f>IF(E2&gt;25000,E2-E2*10%,IF(A2="Gold",E2-E2*10%,E2))</f>
        <v>900</v>
      </c>
      <c r="G2" s="1" t="str">
        <f>IF(E2&gt;25000,"Discount Given",IF(A2="Gold","Discount Given","No Discount"))</f>
        <v>Discount Given</v>
      </c>
      <c r="H2" s="1" t="str">
        <f>IF(E2=F2,"No Discount","Discount")</f>
        <v>Discount</v>
      </c>
      <c r="I2" s="1"/>
    </row>
    <row r="3" spans="1:19" ht="21">
      <c r="A3" s="7" t="s">
        <v>10</v>
      </c>
      <c r="B3" s="7" t="s">
        <v>12</v>
      </c>
      <c r="C3" s="7">
        <v>200</v>
      </c>
      <c r="D3" s="7">
        <v>20</v>
      </c>
      <c r="E3" s="7">
        <v>5000</v>
      </c>
      <c r="F3" s="1">
        <f>IF(E3&gt;25000,E3-E3*10%,IF(A3="Gold",E3-E3*10%,E3))</f>
        <v>4500</v>
      </c>
      <c r="G3" s="1" t="str">
        <f t="shared" ref="G3:G11" si="0">IF(E3&gt;25000,"Discount Given",IF(A3="Gold","Discount Given","No Discount"))</f>
        <v>Discount Given</v>
      </c>
      <c r="H3" s="1" t="str">
        <f t="shared" ref="H3:H11" si="1">IF(E3=F3,"No Discount","Discount")</f>
        <v>Discount</v>
      </c>
      <c r="I3" s="1"/>
    </row>
    <row r="4" spans="1:19" ht="21">
      <c r="A4" s="7" t="s">
        <v>13</v>
      </c>
      <c r="B4" s="7" t="s">
        <v>14</v>
      </c>
      <c r="C4" s="7">
        <v>300</v>
      </c>
      <c r="D4" s="7">
        <v>30</v>
      </c>
      <c r="E4" s="7">
        <v>95000</v>
      </c>
      <c r="F4" s="1">
        <f t="shared" ref="F4:F11" si="2">IF(E4&gt;25000, E4-E4*10%,IF(A4="Gold",E4-E4*10%,E4))</f>
        <v>85500</v>
      </c>
      <c r="G4" s="1" t="str">
        <f t="shared" si="0"/>
        <v>Discount Given</v>
      </c>
      <c r="H4" s="1" t="str">
        <f t="shared" si="1"/>
        <v>Discount</v>
      </c>
      <c r="I4" s="1"/>
    </row>
    <row r="5" spans="1:19" ht="21">
      <c r="A5" s="7" t="s">
        <v>15</v>
      </c>
      <c r="B5" s="7" t="s">
        <v>16</v>
      </c>
      <c r="C5" s="7">
        <v>400</v>
      </c>
      <c r="D5" s="7">
        <v>40</v>
      </c>
      <c r="E5" s="7">
        <v>4567</v>
      </c>
      <c r="F5" s="1">
        <f t="shared" si="2"/>
        <v>4567</v>
      </c>
      <c r="G5" s="1" t="str">
        <f t="shared" si="0"/>
        <v>No Discount</v>
      </c>
      <c r="H5" s="1" t="str">
        <f t="shared" si="1"/>
        <v>No Discount</v>
      </c>
      <c r="I5" s="1"/>
    </row>
    <row r="6" spans="1:19" ht="21">
      <c r="A6" s="7" t="s">
        <v>10</v>
      </c>
      <c r="B6" s="7" t="s">
        <v>17</v>
      </c>
      <c r="C6" s="7">
        <v>500</v>
      </c>
      <c r="D6" s="7">
        <v>50</v>
      </c>
      <c r="E6" s="7">
        <v>25000</v>
      </c>
      <c r="F6" s="1">
        <f>IF(E6&gt;25000, E6-E6*10%,IF(A6="Gold",E6-E6*10%,E6))</f>
        <v>22500</v>
      </c>
      <c r="G6" s="1" t="str">
        <f t="shared" si="0"/>
        <v>Discount Given</v>
      </c>
      <c r="H6" s="1" t="str">
        <f t="shared" si="1"/>
        <v>Discount</v>
      </c>
      <c r="I6" s="1"/>
    </row>
    <row r="7" spans="1:19" ht="21">
      <c r="A7" s="7" t="s">
        <v>10</v>
      </c>
      <c r="B7" s="7" t="s">
        <v>18</v>
      </c>
      <c r="C7" s="7">
        <v>600</v>
      </c>
      <c r="D7" s="7">
        <v>60</v>
      </c>
      <c r="E7" s="7">
        <v>4500</v>
      </c>
      <c r="F7" s="1">
        <f t="shared" si="2"/>
        <v>4050</v>
      </c>
      <c r="G7" s="1" t="str">
        <f t="shared" si="0"/>
        <v>Discount Given</v>
      </c>
      <c r="H7" s="1" t="str">
        <f t="shared" si="1"/>
        <v>Discount</v>
      </c>
      <c r="I7" s="1"/>
    </row>
    <row r="8" spans="1:19" ht="21">
      <c r="A8" s="7" t="s">
        <v>10</v>
      </c>
      <c r="B8" s="7" t="s">
        <v>16</v>
      </c>
      <c r="C8" s="7">
        <v>700</v>
      </c>
      <c r="D8" s="7">
        <v>70</v>
      </c>
      <c r="E8" s="7">
        <v>4000</v>
      </c>
      <c r="F8" s="1">
        <f t="shared" si="2"/>
        <v>3600</v>
      </c>
      <c r="G8" s="1" t="str">
        <f t="shared" si="0"/>
        <v>Discount Given</v>
      </c>
      <c r="H8" s="1" t="str">
        <f t="shared" si="1"/>
        <v>Discount</v>
      </c>
      <c r="I8" s="1"/>
    </row>
    <row r="9" spans="1:19" ht="21">
      <c r="A9" s="7" t="s">
        <v>15</v>
      </c>
      <c r="B9" s="7" t="s">
        <v>12</v>
      </c>
      <c r="C9" s="7">
        <v>800</v>
      </c>
      <c r="D9" s="7">
        <v>80</v>
      </c>
      <c r="E9" s="7">
        <v>64000</v>
      </c>
      <c r="F9" s="1">
        <f t="shared" si="2"/>
        <v>57600</v>
      </c>
      <c r="G9" s="1" t="str">
        <f t="shared" si="0"/>
        <v>Discount Given</v>
      </c>
      <c r="H9" s="1" t="str">
        <f t="shared" si="1"/>
        <v>Discount</v>
      </c>
      <c r="I9" s="1"/>
    </row>
    <row r="10" spans="1:19" ht="21">
      <c r="A10" s="7" t="s">
        <v>19</v>
      </c>
      <c r="B10" s="7" t="s">
        <v>12</v>
      </c>
      <c r="C10" s="7">
        <v>900</v>
      </c>
      <c r="D10" s="7">
        <v>90</v>
      </c>
      <c r="E10" s="7">
        <v>2000</v>
      </c>
      <c r="F10" s="1">
        <f t="shared" si="2"/>
        <v>2000</v>
      </c>
      <c r="G10" s="1" t="str">
        <f t="shared" si="0"/>
        <v>No Discount</v>
      </c>
      <c r="H10" s="1" t="str">
        <f t="shared" si="1"/>
        <v>No Discount</v>
      </c>
      <c r="I10" s="1"/>
    </row>
    <row r="11" spans="1:19" ht="21">
      <c r="A11" s="7" t="s">
        <v>13</v>
      </c>
      <c r="B11" s="7" t="s">
        <v>16</v>
      </c>
      <c r="C11" s="7">
        <v>1000</v>
      </c>
      <c r="D11" s="7">
        <v>100</v>
      </c>
      <c r="E11" s="7">
        <v>100000</v>
      </c>
      <c r="F11" s="1">
        <f t="shared" si="2"/>
        <v>90000</v>
      </c>
      <c r="G11" s="1" t="str">
        <f t="shared" si="0"/>
        <v>Discount Given</v>
      </c>
      <c r="H11" s="1" t="str">
        <f t="shared" si="1"/>
        <v>Discount</v>
      </c>
      <c r="I11" s="1"/>
    </row>
    <row r="12" spans="1:19" ht="21">
      <c r="A12" s="1"/>
      <c r="B12" s="1"/>
      <c r="C12" s="1"/>
      <c r="D12" s="1"/>
      <c r="E12" s="1"/>
      <c r="F12" s="1"/>
      <c r="G12" s="1"/>
    </row>
    <row r="13" spans="1:19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1">
      <c r="A15" s="1"/>
      <c r="B15" s="1"/>
      <c r="C15" s="1"/>
      <c r="D15" s="1"/>
      <c r="E15" s="2" t="s">
        <v>50</v>
      </c>
      <c r="F15" s="2" t="s">
        <v>51</v>
      </c>
      <c r="G15" s="2" t="s">
        <v>26</v>
      </c>
      <c r="H15" s="2" t="s">
        <v>28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1">
      <c r="A16" s="1"/>
      <c r="B16" s="1"/>
      <c r="C16" s="1"/>
      <c r="D16" s="1"/>
      <c r="E16" s="1" t="s">
        <v>52</v>
      </c>
      <c r="F16" s="1" t="s">
        <v>53</v>
      </c>
      <c r="G16" s="1" t="s">
        <v>54</v>
      </c>
      <c r="H16" s="1" t="s">
        <v>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21">
      <c r="A17" s="1"/>
      <c r="B17" s="1"/>
      <c r="C17" s="1"/>
      <c r="D17" s="1"/>
      <c r="E17" s="1"/>
      <c r="F17" s="1"/>
      <c r="G17" s="1" t="s">
        <v>36</v>
      </c>
      <c r="H17" s="1" t="s">
        <v>59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21">
      <c r="A19" s="1"/>
      <c r="B19" s="1"/>
      <c r="C19" s="1"/>
      <c r="D19" s="1"/>
      <c r="E19" s="1"/>
      <c r="F19" s="1" t="s">
        <v>55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21">
      <c r="A22" s="1"/>
      <c r="B22" s="1"/>
      <c r="C22" s="1"/>
      <c r="D22" s="1"/>
      <c r="E22" s="1"/>
      <c r="F22" s="1" t="s">
        <v>56</v>
      </c>
      <c r="G22" s="2" t="s">
        <v>57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21">
      <c r="A23" s="1"/>
      <c r="B23" s="1"/>
      <c r="C23" s="1"/>
      <c r="D23" s="1"/>
      <c r="E23" s="1"/>
      <c r="F23" s="1" t="s">
        <v>58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E14" sqref="E14:H16"/>
    </sheetView>
  </sheetViews>
  <sheetFormatPr defaultColWidth="10.6640625" defaultRowHeight="15.5"/>
  <cols>
    <col min="1" max="1" width="13.83203125" customWidth="1"/>
    <col min="2" max="2" width="15.6640625" customWidth="1"/>
    <col min="3" max="3" width="13.83203125" customWidth="1"/>
    <col min="5" max="5" width="14.33203125" customWidth="1"/>
    <col min="6" max="6" width="21.6640625" customWidth="1"/>
    <col min="7" max="7" width="22.5" customWidth="1"/>
    <col min="13" max="13" width="13.83203125" customWidth="1"/>
  </cols>
  <sheetData>
    <row r="1" spans="1:22" ht="21">
      <c r="A1" s="3" t="s">
        <v>5</v>
      </c>
      <c r="B1" s="3" t="s">
        <v>6</v>
      </c>
      <c r="C1" s="3" t="s">
        <v>7</v>
      </c>
      <c r="D1" s="3" t="s">
        <v>8</v>
      </c>
      <c r="E1" s="4" t="s">
        <v>9</v>
      </c>
      <c r="F1" s="5" t="s">
        <v>20</v>
      </c>
      <c r="G1" s="6" t="s">
        <v>21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>
      <c r="A2" s="7" t="s">
        <v>10</v>
      </c>
      <c r="B2" s="7" t="s">
        <v>11</v>
      </c>
      <c r="C2" s="7">
        <v>100</v>
      </c>
      <c r="D2" s="7">
        <v>10</v>
      </c>
      <c r="E2" s="7">
        <v>1000</v>
      </c>
      <c r="F2" s="1">
        <f>IF(OR(E2&gt;25000,A2="Gold"),E2-E2*10%,E2)</f>
        <v>900</v>
      </c>
      <c r="G2" s="1" t="str">
        <f>IF(OR(E2&gt;25000,A2="Gold"),"Discount Given","No Discount")</f>
        <v>Discount Given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1">
      <c r="A3" s="7" t="s">
        <v>10</v>
      </c>
      <c r="B3" s="7" t="s">
        <v>12</v>
      </c>
      <c r="C3" s="7">
        <v>200</v>
      </c>
      <c r="D3" s="7">
        <v>20</v>
      </c>
      <c r="E3" s="7">
        <v>5000</v>
      </c>
      <c r="F3" s="1">
        <f t="shared" ref="F3:F11" si="0">IF(OR(E3&gt;25000,A3="Gold"),E3-E3*10%,E3)</f>
        <v>4500</v>
      </c>
      <c r="G3" s="1" t="str">
        <f t="shared" ref="G3:G11" si="1">IF(OR(E3&gt;25000,A3="Gold"),"Discount Given","No Discount")</f>
        <v>Discount Given</v>
      </c>
      <c r="H3" s="1"/>
      <c r="I3" s="1"/>
      <c r="J3" s="1"/>
      <c r="K3" s="1"/>
      <c r="L3" s="1" t="s">
        <v>67</v>
      </c>
      <c r="M3" s="1"/>
      <c r="N3" s="1"/>
      <c r="O3" s="1"/>
      <c r="P3" s="1" t="s">
        <v>64</v>
      </c>
      <c r="Q3" s="1"/>
      <c r="R3" s="1"/>
      <c r="S3" s="1"/>
      <c r="T3" s="1"/>
      <c r="U3" s="1"/>
      <c r="V3" s="1"/>
    </row>
    <row r="4" spans="1:22" ht="21">
      <c r="A4" s="7" t="s">
        <v>13</v>
      </c>
      <c r="B4" s="7" t="s">
        <v>14</v>
      </c>
      <c r="C4" s="7">
        <v>300</v>
      </c>
      <c r="D4" s="7">
        <v>30</v>
      </c>
      <c r="E4" s="7">
        <v>95000</v>
      </c>
      <c r="F4" s="1">
        <f t="shared" si="0"/>
        <v>85500</v>
      </c>
      <c r="G4" s="1" t="str">
        <f t="shared" si="1"/>
        <v>Discount Given</v>
      </c>
      <c r="H4" s="1"/>
      <c r="I4" s="1"/>
      <c r="J4" s="1" t="s">
        <v>62</v>
      </c>
      <c r="K4" s="1"/>
      <c r="L4" s="1" t="s">
        <v>63</v>
      </c>
      <c r="M4" s="1"/>
      <c r="N4" s="1" t="s">
        <v>64</v>
      </c>
      <c r="O4" s="1"/>
      <c r="P4" s="1"/>
      <c r="Q4" s="1"/>
      <c r="R4" s="1"/>
      <c r="S4" s="1"/>
      <c r="T4" s="1"/>
      <c r="U4" s="1"/>
      <c r="V4" s="1"/>
    </row>
    <row r="5" spans="1:22" ht="21">
      <c r="A5" s="7" t="s">
        <v>15</v>
      </c>
      <c r="B5" s="7" t="s">
        <v>16</v>
      </c>
      <c r="C5" s="7">
        <v>400</v>
      </c>
      <c r="D5" s="7">
        <v>40</v>
      </c>
      <c r="E5" s="7">
        <v>4567</v>
      </c>
      <c r="F5" s="1">
        <f t="shared" si="0"/>
        <v>4567</v>
      </c>
      <c r="G5" s="1" t="str">
        <f t="shared" si="1"/>
        <v>No Discount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1">
      <c r="A6" s="7" t="s">
        <v>10</v>
      </c>
      <c r="B6" s="7" t="s">
        <v>17</v>
      </c>
      <c r="C6" s="7">
        <v>500</v>
      </c>
      <c r="D6" s="7">
        <v>50</v>
      </c>
      <c r="E6" s="7">
        <v>25000</v>
      </c>
      <c r="F6" s="1">
        <f t="shared" si="0"/>
        <v>22500</v>
      </c>
      <c r="G6" s="1" t="str">
        <f t="shared" si="1"/>
        <v>Discount Given</v>
      </c>
      <c r="H6" s="1"/>
      <c r="I6" s="1"/>
      <c r="J6" s="1" t="s">
        <v>68</v>
      </c>
      <c r="K6" s="1"/>
      <c r="L6" s="1" t="s">
        <v>65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">
      <c r="A7" s="7" t="s">
        <v>10</v>
      </c>
      <c r="B7" s="7" t="s">
        <v>18</v>
      </c>
      <c r="C7" s="7">
        <v>600</v>
      </c>
      <c r="D7" s="7">
        <v>60</v>
      </c>
      <c r="E7" s="7">
        <v>4500</v>
      </c>
      <c r="F7" s="1">
        <f t="shared" si="0"/>
        <v>4050</v>
      </c>
      <c r="G7" s="1" t="str">
        <f t="shared" si="1"/>
        <v>Discount Given</v>
      </c>
      <c r="H7" s="1"/>
      <c r="I7" s="1"/>
      <c r="J7" s="1"/>
      <c r="K7" s="1"/>
      <c r="L7" s="1" t="s">
        <v>66</v>
      </c>
      <c r="M7" s="1"/>
      <c r="N7" s="1"/>
      <c r="O7" s="1"/>
      <c r="P7" s="1" t="s">
        <v>64</v>
      </c>
      <c r="Q7" s="1"/>
      <c r="R7" s="1"/>
      <c r="S7" s="1"/>
      <c r="T7" s="1"/>
      <c r="U7" s="1"/>
      <c r="V7" s="1"/>
    </row>
    <row r="8" spans="1:22" ht="21">
      <c r="A8" s="7" t="s">
        <v>10</v>
      </c>
      <c r="B8" s="7" t="s">
        <v>16</v>
      </c>
      <c r="C8" s="7">
        <v>700</v>
      </c>
      <c r="D8" s="7">
        <v>70</v>
      </c>
      <c r="E8" s="7">
        <v>4000</v>
      </c>
      <c r="F8" s="1">
        <f t="shared" si="0"/>
        <v>3600</v>
      </c>
      <c r="G8" s="1" t="str">
        <f t="shared" si="1"/>
        <v>Discount Given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1">
      <c r="A9" s="7" t="s">
        <v>15</v>
      </c>
      <c r="B9" s="7" t="s">
        <v>12</v>
      </c>
      <c r="C9" s="7">
        <v>800</v>
      </c>
      <c r="D9" s="7">
        <v>80</v>
      </c>
      <c r="E9" s="7">
        <v>64000</v>
      </c>
      <c r="F9" s="1">
        <f t="shared" si="0"/>
        <v>57600</v>
      </c>
      <c r="G9" s="1" t="str">
        <f t="shared" si="1"/>
        <v>Discount Given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1">
      <c r="A10" s="7" t="s">
        <v>19</v>
      </c>
      <c r="B10" s="7" t="s">
        <v>12</v>
      </c>
      <c r="C10" s="7">
        <v>900</v>
      </c>
      <c r="D10" s="7">
        <v>90</v>
      </c>
      <c r="E10" s="7">
        <v>2000</v>
      </c>
      <c r="F10" s="1">
        <f t="shared" si="0"/>
        <v>2000</v>
      </c>
      <c r="G10" s="1" t="str">
        <f t="shared" si="1"/>
        <v>No Discount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1">
      <c r="A11" s="7" t="s">
        <v>13</v>
      </c>
      <c r="B11" s="7" t="s">
        <v>16</v>
      </c>
      <c r="C11" s="7">
        <v>1000</v>
      </c>
      <c r="D11" s="7">
        <v>100</v>
      </c>
      <c r="E11" s="7">
        <v>100000</v>
      </c>
      <c r="F11" s="1">
        <f t="shared" si="0"/>
        <v>90000</v>
      </c>
      <c r="G11" s="1" t="str">
        <f t="shared" si="1"/>
        <v>Discount Given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1">
      <c r="A14" s="1"/>
      <c r="B14" s="1"/>
      <c r="C14" s="1"/>
      <c r="D14" s="1"/>
      <c r="E14" s="2" t="s">
        <v>50</v>
      </c>
      <c r="F14" s="2" t="s">
        <v>51</v>
      </c>
      <c r="G14" s="2" t="s">
        <v>26</v>
      </c>
      <c r="H14" s="2" t="s">
        <v>28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1">
      <c r="A15" s="1"/>
      <c r="B15" s="1"/>
      <c r="C15" s="1"/>
      <c r="D15" s="1"/>
      <c r="E15" s="1" t="s">
        <v>52</v>
      </c>
      <c r="F15" s="1" t="s">
        <v>53</v>
      </c>
      <c r="G15" s="1" t="s">
        <v>54</v>
      </c>
      <c r="H15" s="1" t="s">
        <v>30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1">
      <c r="A16" s="1"/>
      <c r="B16" s="1"/>
      <c r="C16" s="1"/>
      <c r="D16" s="1"/>
      <c r="E16" s="1"/>
      <c r="F16" s="1"/>
      <c r="G16" s="1" t="s">
        <v>36</v>
      </c>
      <c r="H16" s="1" t="s">
        <v>59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1">
      <c r="A19" s="1"/>
      <c r="B19" s="1"/>
      <c r="C19" s="1"/>
      <c r="D19" s="1"/>
      <c r="E19" s="1"/>
      <c r="F19" s="1" t="s">
        <v>60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1">
      <c r="A20" s="1"/>
      <c r="B20" s="1"/>
      <c r="C20" s="1"/>
      <c r="D20" s="1"/>
      <c r="E20" s="1"/>
      <c r="F20" s="1" t="s">
        <v>61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J3" sqref="J3"/>
    </sheetView>
  </sheetViews>
  <sheetFormatPr defaultColWidth="10.6640625" defaultRowHeight="15.5"/>
  <cols>
    <col min="1" max="1" width="13.1640625" customWidth="1"/>
    <col min="2" max="2" width="13.83203125" customWidth="1"/>
    <col min="5" max="5" width="14.5" customWidth="1"/>
    <col min="6" max="6" width="19.6640625" customWidth="1"/>
    <col min="7" max="7" width="22.1640625" customWidth="1"/>
  </cols>
  <sheetData>
    <row r="1" spans="1:15" ht="21">
      <c r="A1" s="3" t="s">
        <v>5</v>
      </c>
      <c r="B1" s="3" t="s">
        <v>6</v>
      </c>
      <c r="C1" s="3" t="s">
        <v>7</v>
      </c>
      <c r="D1" s="3" t="s">
        <v>8</v>
      </c>
      <c r="E1" s="4" t="s">
        <v>9</v>
      </c>
      <c r="F1" s="5" t="s">
        <v>20</v>
      </c>
      <c r="G1" s="6" t="s">
        <v>21</v>
      </c>
      <c r="H1" s="1"/>
      <c r="I1" s="1"/>
      <c r="J1" s="1"/>
      <c r="K1" s="1"/>
      <c r="L1" s="1"/>
      <c r="M1" s="1"/>
      <c r="N1" s="1"/>
      <c r="O1" s="1"/>
    </row>
    <row r="2" spans="1:15" ht="21">
      <c r="A2" s="7" t="s">
        <v>10</v>
      </c>
      <c r="B2" s="7" t="s">
        <v>11</v>
      </c>
      <c r="C2" s="7">
        <v>100</v>
      </c>
      <c r="D2" s="7">
        <v>10</v>
      </c>
      <c r="E2" s="7">
        <v>1000</v>
      </c>
      <c r="F2" s="1">
        <f>IF(AND(E2&gt;25000,A2="Gold"),E2-E2*10%,E2)</f>
        <v>1000</v>
      </c>
      <c r="G2" s="1" t="str">
        <f>IF(AND(E2&gt;25000,A2="Gold"),"Discount Given","No Discount")</f>
        <v>No Discount</v>
      </c>
      <c r="H2" s="1"/>
      <c r="I2" s="1"/>
      <c r="J2" s="1"/>
      <c r="K2" s="1"/>
      <c r="L2" s="1"/>
      <c r="M2" s="1"/>
      <c r="N2" s="1"/>
      <c r="O2" s="1"/>
    </row>
    <row r="3" spans="1:15" ht="21">
      <c r="A3" s="7" t="s">
        <v>10</v>
      </c>
      <c r="B3" s="7" t="s">
        <v>12</v>
      </c>
      <c r="C3" s="7">
        <v>200</v>
      </c>
      <c r="D3" s="7">
        <v>20</v>
      </c>
      <c r="E3" s="7">
        <v>5000</v>
      </c>
      <c r="F3" s="1">
        <f t="shared" ref="F3:F11" si="0">IF(AND(E3&gt;25000,A3="Gold"),E3-E3*10%,E3)</f>
        <v>5000</v>
      </c>
      <c r="G3" s="1" t="str">
        <f t="shared" ref="G3:G11" si="1">IF(AND(E3&gt;25000,A3="Gold"),"Discount Given","No Discount")</f>
        <v>No Discount</v>
      </c>
      <c r="H3" s="1"/>
      <c r="I3" s="1"/>
      <c r="J3" s="1"/>
      <c r="K3" s="1"/>
      <c r="L3" s="1"/>
      <c r="M3" s="1"/>
      <c r="N3" s="1"/>
      <c r="O3" s="1"/>
    </row>
    <row r="4" spans="1:15" ht="21">
      <c r="A4" s="7" t="s">
        <v>13</v>
      </c>
      <c r="B4" s="7" t="s">
        <v>14</v>
      </c>
      <c r="C4" s="7">
        <v>300</v>
      </c>
      <c r="D4" s="7">
        <v>30</v>
      </c>
      <c r="E4" s="7">
        <v>95000</v>
      </c>
      <c r="F4" s="1">
        <f t="shared" si="0"/>
        <v>95000</v>
      </c>
      <c r="G4" s="1" t="str">
        <f t="shared" si="1"/>
        <v>No Discount</v>
      </c>
      <c r="H4" s="1"/>
      <c r="I4" s="1"/>
      <c r="J4" s="1"/>
      <c r="K4" s="1"/>
      <c r="L4" s="1"/>
      <c r="M4" s="1"/>
      <c r="N4" s="1"/>
      <c r="O4" s="1"/>
    </row>
    <row r="5" spans="1:15" ht="21">
      <c r="A5" s="7" t="s">
        <v>15</v>
      </c>
      <c r="B5" s="7" t="s">
        <v>16</v>
      </c>
      <c r="C5" s="7">
        <v>400</v>
      </c>
      <c r="D5" s="7">
        <v>40</v>
      </c>
      <c r="E5" s="7">
        <v>4567</v>
      </c>
      <c r="F5" s="1">
        <f t="shared" si="0"/>
        <v>4567</v>
      </c>
      <c r="G5" s="1" t="str">
        <f t="shared" si="1"/>
        <v>No Discount</v>
      </c>
      <c r="H5" s="1"/>
      <c r="I5" s="1"/>
      <c r="J5" s="1"/>
      <c r="K5" s="1"/>
      <c r="L5" s="1"/>
      <c r="M5" s="1"/>
      <c r="N5" s="1"/>
      <c r="O5" s="1"/>
    </row>
    <row r="6" spans="1:15" ht="21">
      <c r="A6" s="7" t="s">
        <v>10</v>
      </c>
      <c r="B6" s="7" t="s">
        <v>17</v>
      </c>
      <c r="C6" s="7">
        <v>500</v>
      </c>
      <c r="D6" s="7">
        <v>50</v>
      </c>
      <c r="E6" s="7">
        <v>75000</v>
      </c>
      <c r="F6" s="1">
        <f t="shared" si="0"/>
        <v>67500</v>
      </c>
      <c r="G6" s="1" t="str">
        <f t="shared" si="1"/>
        <v>Discount Given</v>
      </c>
      <c r="H6" s="1"/>
      <c r="I6" s="1"/>
      <c r="J6" s="1"/>
      <c r="K6" s="1"/>
      <c r="L6" s="1"/>
      <c r="M6" s="1"/>
      <c r="N6" s="1"/>
      <c r="O6" s="1"/>
    </row>
    <row r="7" spans="1:15" ht="21">
      <c r="A7" s="7" t="s">
        <v>10</v>
      </c>
      <c r="B7" s="7" t="s">
        <v>18</v>
      </c>
      <c r="C7" s="7">
        <v>600</v>
      </c>
      <c r="D7" s="7">
        <v>60</v>
      </c>
      <c r="E7" s="7">
        <v>4500</v>
      </c>
      <c r="F7" s="1">
        <f t="shared" si="0"/>
        <v>4500</v>
      </c>
      <c r="G7" s="1" t="str">
        <f t="shared" si="1"/>
        <v>No Discount</v>
      </c>
      <c r="H7" s="1"/>
      <c r="I7" s="1"/>
      <c r="J7" s="1"/>
      <c r="K7" s="1"/>
      <c r="L7" s="1"/>
      <c r="M7" s="1"/>
      <c r="N7" s="1"/>
      <c r="O7" s="1"/>
    </row>
    <row r="8" spans="1:15" ht="21">
      <c r="A8" s="7" t="s">
        <v>10</v>
      </c>
      <c r="B8" s="7" t="s">
        <v>16</v>
      </c>
      <c r="C8" s="7">
        <v>700</v>
      </c>
      <c r="D8" s="7">
        <v>70</v>
      </c>
      <c r="E8" s="7">
        <v>4000</v>
      </c>
      <c r="F8" s="1">
        <f t="shared" si="0"/>
        <v>4000</v>
      </c>
      <c r="G8" s="1" t="str">
        <f t="shared" si="1"/>
        <v>No Discount</v>
      </c>
      <c r="H8" s="1"/>
      <c r="I8" s="1"/>
      <c r="J8" s="1"/>
      <c r="K8" s="1"/>
      <c r="L8" s="1"/>
      <c r="M8" s="1"/>
      <c r="N8" s="1"/>
      <c r="O8" s="1"/>
    </row>
    <row r="9" spans="1:15" ht="21">
      <c r="A9" s="7" t="s">
        <v>15</v>
      </c>
      <c r="B9" s="7" t="s">
        <v>12</v>
      </c>
      <c r="C9" s="7">
        <v>800</v>
      </c>
      <c r="D9" s="7">
        <v>80</v>
      </c>
      <c r="E9" s="7">
        <v>64000</v>
      </c>
      <c r="F9" s="1">
        <f t="shared" si="0"/>
        <v>64000</v>
      </c>
      <c r="G9" s="1" t="str">
        <f t="shared" si="1"/>
        <v>No Discount</v>
      </c>
      <c r="H9" s="1"/>
      <c r="I9" s="1"/>
      <c r="J9" s="1"/>
      <c r="K9" s="1"/>
      <c r="L9" s="1"/>
      <c r="M9" s="1"/>
      <c r="N9" s="1"/>
      <c r="O9" s="1"/>
    </row>
    <row r="10" spans="1:15" ht="21">
      <c r="A10" s="7" t="s">
        <v>19</v>
      </c>
      <c r="B10" s="7" t="s">
        <v>12</v>
      </c>
      <c r="C10" s="7">
        <v>900</v>
      </c>
      <c r="D10" s="7">
        <v>90</v>
      </c>
      <c r="E10" s="7">
        <v>2000</v>
      </c>
      <c r="F10" s="1">
        <f t="shared" si="0"/>
        <v>2000</v>
      </c>
      <c r="G10" s="1" t="str">
        <f t="shared" si="1"/>
        <v>No Discount</v>
      </c>
      <c r="H10" s="1"/>
      <c r="I10" s="1"/>
      <c r="J10" s="1"/>
      <c r="K10" s="1"/>
      <c r="L10" s="1"/>
      <c r="M10" s="1"/>
      <c r="N10" s="1"/>
      <c r="O10" s="1"/>
    </row>
    <row r="11" spans="1:15" ht="21">
      <c r="A11" s="7" t="s">
        <v>13</v>
      </c>
      <c r="B11" s="7" t="s">
        <v>16</v>
      </c>
      <c r="C11" s="7">
        <v>1000</v>
      </c>
      <c r="D11" s="7">
        <v>100</v>
      </c>
      <c r="E11" s="7">
        <v>100000</v>
      </c>
      <c r="F11" s="1">
        <f t="shared" si="0"/>
        <v>100000</v>
      </c>
      <c r="G11" s="1" t="str">
        <f t="shared" si="1"/>
        <v>No Discount</v>
      </c>
      <c r="H11" s="1"/>
      <c r="I11" s="1"/>
      <c r="J11" s="1"/>
      <c r="K11" s="1"/>
      <c r="L11" s="1"/>
      <c r="M11" s="1"/>
      <c r="N11" s="1"/>
      <c r="O11" s="1"/>
    </row>
    <row r="12" spans="1:15" ht="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1">
      <c r="A14" s="1"/>
      <c r="B14" s="1"/>
      <c r="C14" s="1"/>
      <c r="D14" s="1"/>
      <c r="E14" s="2" t="s">
        <v>50</v>
      </c>
      <c r="F14" s="2" t="s">
        <v>51</v>
      </c>
      <c r="G14" s="2" t="s">
        <v>26</v>
      </c>
      <c r="H14" s="2" t="s">
        <v>28</v>
      </c>
      <c r="I14" s="1"/>
      <c r="J14" s="1"/>
      <c r="K14" s="1"/>
      <c r="L14" s="1"/>
      <c r="M14" s="1"/>
      <c r="N14" s="1"/>
      <c r="O14" s="1"/>
    </row>
    <row r="15" spans="1:15" ht="21">
      <c r="A15" s="1"/>
      <c r="B15" s="1"/>
      <c r="C15" s="1"/>
      <c r="D15" s="1"/>
      <c r="E15" s="1" t="s">
        <v>52</v>
      </c>
      <c r="F15" s="1" t="s">
        <v>53</v>
      </c>
      <c r="G15" s="1" t="s">
        <v>54</v>
      </c>
      <c r="H15" s="1" t="s">
        <v>30</v>
      </c>
      <c r="I15" s="1"/>
      <c r="J15" s="1"/>
      <c r="K15" s="1"/>
      <c r="L15" s="1"/>
      <c r="M15" s="1"/>
      <c r="N15" s="1"/>
      <c r="O15" s="1"/>
    </row>
    <row r="16" spans="1:15" ht="21">
      <c r="A16" s="1"/>
      <c r="B16" s="1"/>
      <c r="C16" s="1"/>
      <c r="D16" s="1"/>
      <c r="E16" s="1"/>
      <c r="F16" s="1"/>
      <c r="G16" s="1" t="s">
        <v>36</v>
      </c>
      <c r="H16" s="1" t="s">
        <v>59</v>
      </c>
      <c r="I16" s="1"/>
      <c r="J16" s="1"/>
      <c r="K16" s="1"/>
      <c r="L16" s="1"/>
      <c r="M16" s="1"/>
      <c r="N16" s="1"/>
      <c r="O16" s="1"/>
    </row>
    <row r="17" spans="1:15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21">
      <c r="A19" s="1"/>
      <c r="B19" s="1"/>
      <c r="C19" s="1"/>
      <c r="D19" s="1"/>
      <c r="E19" s="1"/>
      <c r="F19" s="1" t="s">
        <v>69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zoomScale="125" workbookViewId="0">
      <selection activeCell="A3" sqref="A3:XFD3"/>
    </sheetView>
  </sheetViews>
  <sheetFormatPr defaultColWidth="10.6640625" defaultRowHeight="15.5"/>
  <sheetData>
    <row r="1" spans="1:23" ht="21">
      <c r="A1" s="2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s="12" customFormat="1" ht="21">
      <c r="A3" s="2" t="s">
        <v>50</v>
      </c>
      <c r="B3" s="2"/>
      <c r="C3" s="2" t="s">
        <v>51</v>
      </c>
      <c r="D3" s="2"/>
      <c r="E3" s="2" t="s">
        <v>71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1">
      <c r="A5" s="1" t="b">
        <v>1</v>
      </c>
      <c r="B5" s="1"/>
      <c r="C5" s="1" t="b">
        <v>1</v>
      </c>
      <c r="D5" s="1"/>
      <c r="E5" s="1" t="s">
        <v>26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1">
      <c r="A7" s="1" t="b">
        <v>1</v>
      </c>
      <c r="B7" s="1"/>
      <c r="C7" s="1" t="b">
        <v>0</v>
      </c>
      <c r="D7" s="1"/>
      <c r="E7" s="1" t="s">
        <v>26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1">
      <c r="A9" s="1" t="b">
        <v>0</v>
      </c>
      <c r="B9" s="1"/>
      <c r="C9" s="1" t="b">
        <v>1</v>
      </c>
      <c r="D9" s="1"/>
      <c r="E9" s="1" t="s">
        <v>26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1">
      <c r="A11" s="1" t="b">
        <v>0</v>
      </c>
      <c r="B11" s="1"/>
      <c r="C11" s="1" t="b">
        <v>0</v>
      </c>
      <c r="D11" s="1"/>
      <c r="E11" s="1" t="s">
        <v>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125" workbookViewId="0">
      <selection activeCell="I11" sqref="I11"/>
    </sheetView>
  </sheetViews>
  <sheetFormatPr defaultColWidth="10.6640625" defaultRowHeight="15.5"/>
  <sheetData>
    <row r="1" spans="1:19" ht="21">
      <c r="A1" s="2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s="12" customFormat="1" ht="21">
      <c r="A4" s="2" t="s">
        <v>50</v>
      </c>
      <c r="B4" s="2"/>
      <c r="C4" s="2" t="s">
        <v>51</v>
      </c>
      <c r="D4" s="2"/>
      <c r="E4" s="2" t="s">
        <v>71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1">
      <c r="A6" s="1" t="b">
        <v>1</v>
      </c>
      <c r="B6" s="1"/>
      <c r="C6" s="1" t="b">
        <v>1</v>
      </c>
      <c r="D6" s="1"/>
      <c r="E6" s="1" t="s">
        <v>26</v>
      </c>
      <c r="F6" s="1"/>
      <c r="G6" s="1"/>
      <c r="H6" s="1"/>
      <c r="I6" s="1"/>
      <c r="J6" s="2" t="s">
        <v>73</v>
      </c>
      <c r="K6" s="1"/>
      <c r="L6" s="1"/>
      <c r="M6" s="1"/>
      <c r="N6" s="1"/>
      <c r="O6" s="1"/>
      <c r="P6" s="1"/>
      <c r="Q6" s="1"/>
      <c r="R6" s="1"/>
      <c r="S6" s="1"/>
    </row>
    <row r="7" spans="1:19" ht="2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21">
      <c r="A8" s="1" t="b">
        <v>1</v>
      </c>
      <c r="B8" s="1"/>
      <c r="C8" s="1" t="b">
        <v>0</v>
      </c>
      <c r="D8" s="1"/>
      <c r="E8" s="1" t="s">
        <v>28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21">
      <c r="A10" s="1" t="b">
        <v>0</v>
      </c>
      <c r="B10" s="1"/>
      <c r="C10" s="1" t="b">
        <v>1</v>
      </c>
      <c r="D10" s="1"/>
      <c r="E10" s="1" t="s">
        <v>28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21">
      <c r="A12" s="1" t="b">
        <v>0</v>
      </c>
      <c r="B12" s="1"/>
      <c r="C12" s="1" t="b">
        <v>0</v>
      </c>
      <c r="D12" s="1"/>
      <c r="E12" s="1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B13" sqref="B13"/>
    </sheetView>
  </sheetViews>
  <sheetFormatPr defaultColWidth="10.6640625" defaultRowHeight="21"/>
  <cols>
    <col min="1" max="1" width="19.33203125" customWidth="1"/>
    <col min="2" max="2" width="12.33203125" customWidth="1"/>
    <col min="3" max="3" width="13.1640625" customWidth="1"/>
    <col min="4" max="4" width="33.83203125" customWidth="1"/>
    <col min="7" max="7" width="21.5" customWidth="1"/>
    <col min="10" max="10" width="10.83203125" style="1"/>
  </cols>
  <sheetData>
    <row r="1" spans="1:26">
      <c r="A1" s="2" t="s">
        <v>74</v>
      </c>
      <c r="B1" s="2" t="s">
        <v>75</v>
      </c>
      <c r="C1" s="2" t="s">
        <v>76</v>
      </c>
      <c r="D1" s="2" t="s">
        <v>82</v>
      </c>
      <c r="E1" s="1"/>
      <c r="F1" s="1"/>
      <c r="G1" s="1"/>
      <c r="H1" s="1"/>
      <c r="I1" s="1"/>
    </row>
    <row r="2" spans="1:26">
      <c r="A2" s="1" t="s">
        <v>77</v>
      </c>
      <c r="B2" s="1">
        <v>13418</v>
      </c>
      <c r="C2" s="1">
        <v>18423</v>
      </c>
      <c r="D2" s="1">
        <f>IF(AND(C2&gt;=1000,C2&lt;=25000),B2 + C2 * 10%,IF(AND(C2&gt;25000,C2&lt;=39500),B2  +C2 * 20%,IF(C2&gt;39500,B2 + C2 * 30%,B2)))</f>
        <v>15260.3</v>
      </c>
      <c r="E2" s="1"/>
      <c r="F2" s="1"/>
      <c r="G2" s="1"/>
      <c r="H2" s="1"/>
      <c r="I2" s="1"/>
    </row>
    <row r="3" spans="1:26">
      <c r="A3" s="1" t="s">
        <v>78</v>
      </c>
      <c r="B3" s="1">
        <v>29353</v>
      </c>
      <c r="C3" s="1">
        <v>500</v>
      </c>
      <c r="D3" s="1">
        <f t="shared" ref="D3:D6" si="0">IF(AND(C3&gt;=1000,C3&lt;=25000),B3 + C3 * 10%,IF(AND(C3&gt;25000,C3&lt;=39500),B3  +C3 * 20%,IF(C3&gt;39500,B3 + C3 * 30%,B3)))</f>
        <v>29353</v>
      </c>
      <c r="E3" s="1"/>
      <c r="F3" s="1"/>
      <c r="G3" s="1"/>
      <c r="H3" s="1"/>
      <c r="I3" s="1"/>
    </row>
    <row r="4" spans="1:26">
      <c r="A4" s="1" t="s">
        <v>79</v>
      </c>
      <c r="B4" s="1">
        <v>37524</v>
      </c>
      <c r="C4" s="1">
        <v>25549</v>
      </c>
      <c r="D4" s="1">
        <f t="shared" si="0"/>
        <v>42633.8</v>
      </c>
      <c r="E4" s="1"/>
      <c r="F4" s="1"/>
      <c r="G4" s="1"/>
      <c r="H4" s="1"/>
      <c r="I4" s="1"/>
    </row>
    <row r="5" spans="1:26">
      <c r="A5" s="1" t="s">
        <v>80</v>
      </c>
      <c r="B5" s="1">
        <v>36046</v>
      </c>
      <c r="C5" s="1">
        <v>28969</v>
      </c>
      <c r="D5" s="1">
        <f t="shared" si="0"/>
        <v>41839.800000000003</v>
      </c>
      <c r="E5" s="1"/>
      <c r="F5" s="1"/>
      <c r="G5" s="1"/>
      <c r="H5" s="1"/>
      <c r="I5" s="1"/>
    </row>
    <row r="6" spans="1:26">
      <c r="A6" s="1" t="s">
        <v>81</v>
      </c>
      <c r="B6" s="1">
        <v>33901</v>
      </c>
      <c r="C6" s="1">
        <v>55732</v>
      </c>
      <c r="D6" s="1">
        <f t="shared" si="0"/>
        <v>50620.6</v>
      </c>
      <c r="E6" s="1"/>
      <c r="F6" s="1"/>
      <c r="G6" s="1"/>
      <c r="H6" s="1"/>
      <c r="I6" s="1"/>
    </row>
    <row r="7" spans="1:26">
      <c r="A7" s="1"/>
      <c r="B7" s="1"/>
      <c r="C7" s="1"/>
      <c r="D7" s="1"/>
      <c r="E7" s="1"/>
      <c r="F7" s="1"/>
      <c r="G7" s="1"/>
      <c r="H7" s="1"/>
      <c r="I7" s="1"/>
    </row>
    <row r="8" spans="1:26" ht="21.5" thickBot="1">
      <c r="A8" s="1"/>
      <c r="B8" s="1"/>
      <c r="C8" s="1"/>
      <c r="D8" s="1"/>
      <c r="E8" s="1"/>
      <c r="F8" s="1"/>
      <c r="G8" s="1"/>
      <c r="H8" s="1"/>
      <c r="I8" s="1"/>
    </row>
    <row r="9" spans="1:26" ht="21.5" thickBot="1">
      <c r="A9" s="1"/>
      <c r="B9" s="1"/>
      <c r="C9" s="1"/>
      <c r="D9" s="1"/>
      <c r="E9" s="1"/>
      <c r="F9" s="1"/>
      <c r="G9" s="46" t="s">
        <v>83</v>
      </c>
      <c r="H9" s="47"/>
      <c r="I9" s="1"/>
    </row>
    <row r="10" spans="1:26">
      <c r="A10" s="1"/>
      <c r="B10" s="1"/>
      <c r="C10" s="1"/>
      <c r="D10" s="1"/>
      <c r="E10" s="1"/>
      <c r="F10" s="1"/>
      <c r="G10" s="2" t="s">
        <v>84</v>
      </c>
      <c r="H10" s="15">
        <v>0.1</v>
      </c>
      <c r="I10" s="1"/>
      <c r="J10" s="1" t="s">
        <v>202</v>
      </c>
    </row>
    <row r="11" spans="1:26">
      <c r="A11" s="1"/>
      <c r="B11" s="1"/>
      <c r="C11" s="1"/>
      <c r="D11" s="1"/>
      <c r="E11" s="1"/>
      <c r="F11" s="1"/>
      <c r="G11" s="2" t="s">
        <v>85</v>
      </c>
      <c r="H11" s="15">
        <v>0.2</v>
      </c>
      <c r="I11" s="1"/>
      <c r="J11" s="1" t="s">
        <v>203</v>
      </c>
    </row>
    <row r="12" spans="1:26">
      <c r="A12" s="1"/>
      <c r="B12" s="1"/>
      <c r="C12" s="1"/>
      <c r="D12" s="1"/>
      <c r="E12" s="1"/>
      <c r="F12" s="1"/>
      <c r="G12" s="2" t="s">
        <v>86</v>
      </c>
      <c r="H12" s="15">
        <v>0.3</v>
      </c>
      <c r="I12" s="1"/>
      <c r="J12" s="1" t="s">
        <v>204</v>
      </c>
    </row>
    <row r="13" spans="1:26">
      <c r="A13" s="1"/>
      <c r="B13" s="1"/>
      <c r="C13" s="1"/>
      <c r="D13" s="1"/>
      <c r="E13" s="1"/>
      <c r="F13" s="1"/>
      <c r="G13" s="1"/>
      <c r="H13" s="1"/>
      <c r="I13" s="1"/>
    </row>
    <row r="14" spans="1:26">
      <c r="A14" s="1"/>
      <c r="B14" s="1"/>
      <c r="C14" s="1"/>
      <c r="D14" s="1"/>
      <c r="E14" s="1"/>
      <c r="F14" s="1"/>
      <c r="G14" s="1" t="s">
        <v>205</v>
      </c>
      <c r="H14" s="1"/>
      <c r="I14" s="1"/>
      <c r="J14" s="1" t="s">
        <v>206</v>
      </c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mergeCells count="1">
    <mergeCell ref="G9:H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zoomScale="125" workbookViewId="0">
      <selection activeCell="C16" sqref="C16"/>
    </sheetView>
  </sheetViews>
  <sheetFormatPr defaultColWidth="10.6640625" defaultRowHeight="15.5"/>
  <sheetData>
    <row r="1" spans="1:20" ht="21">
      <c r="A1" s="16" t="s">
        <v>87</v>
      </c>
      <c r="B1" s="16" t="s">
        <v>88</v>
      </c>
      <c r="C1" s="16" t="s">
        <v>71</v>
      </c>
      <c r="D1" s="16" t="s">
        <v>71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>
      <c r="A2" s="1">
        <v>1000</v>
      </c>
      <c r="B2" s="1">
        <v>2</v>
      </c>
      <c r="C2" s="1">
        <f>A2/B2</f>
        <v>500</v>
      </c>
      <c r="D2" s="1">
        <f>IF(ISERR(A2/B2),"Divisor is Missing",A2/B2)</f>
        <v>500</v>
      </c>
      <c r="E2" s="1"/>
      <c r="F2" s="1"/>
      <c r="G2" s="1"/>
      <c r="H2" s="1"/>
      <c r="I2" s="1"/>
      <c r="J2" s="1" t="s">
        <v>207</v>
      </c>
      <c r="K2" s="1"/>
      <c r="L2" s="1" t="s">
        <v>208</v>
      </c>
      <c r="M2" s="1"/>
      <c r="N2" s="1"/>
      <c r="O2" s="1"/>
      <c r="P2" s="1"/>
      <c r="Q2" s="1"/>
      <c r="R2" s="1"/>
      <c r="S2" s="1"/>
      <c r="T2" s="1"/>
    </row>
    <row r="3" spans="1:20" ht="21">
      <c r="A3" s="1">
        <v>1424</v>
      </c>
      <c r="B3" s="1">
        <v>9</v>
      </c>
      <c r="C3" s="1">
        <f t="shared" ref="C3:C11" si="0">A3/B3</f>
        <v>158.22222222222223</v>
      </c>
      <c r="D3" s="1">
        <f t="shared" ref="D3:D11" si="1">IF(ISERR(A3/B3),"Divisor is Missing",A3/B3)</f>
        <v>158.22222222222223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1">
      <c r="A4" s="1">
        <v>1848</v>
      </c>
      <c r="B4" s="1"/>
      <c r="C4" s="1" t="e">
        <f t="shared" si="0"/>
        <v>#DIV/0!</v>
      </c>
      <c r="D4" s="1" t="str">
        <f t="shared" si="1"/>
        <v>Divisor is Missing</v>
      </c>
      <c r="E4" s="1"/>
      <c r="F4" s="1"/>
      <c r="G4" s="1"/>
      <c r="H4" s="1"/>
      <c r="I4" s="1"/>
      <c r="J4" s="1" t="s">
        <v>209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1">
      <c r="A5" s="1">
        <v>2272</v>
      </c>
      <c r="B5" s="1">
        <v>45</v>
      </c>
      <c r="C5" s="1">
        <f t="shared" si="0"/>
        <v>50.488888888888887</v>
      </c>
      <c r="D5" s="1">
        <f t="shared" si="1"/>
        <v>50.488888888888887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1">
      <c r="A6" s="1">
        <v>2696</v>
      </c>
      <c r="B6" s="1"/>
      <c r="C6" s="1" t="e">
        <f t="shared" si="0"/>
        <v>#DIV/0!</v>
      </c>
      <c r="D6" s="1" t="str">
        <f t="shared" si="1"/>
        <v>Divisor is Missing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1">
      <c r="A7" s="1">
        <v>3120</v>
      </c>
      <c r="B7" s="1">
        <v>22</v>
      </c>
      <c r="C7" s="1">
        <f t="shared" si="0"/>
        <v>141.81818181818181</v>
      </c>
      <c r="D7" s="1">
        <f t="shared" si="1"/>
        <v>141.81818181818181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1">
      <c r="A8" s="1">
        <v>3544</v>
      </c>
      <c r="B8" s="1"/>
      <c r="C8" s="1" t="e">
        <f t="shared" si="0"/>
        <v>#DIV/0!</v>
      </c>
      <c r="D8" s="1" t="str">
        <f t="shared" si="1"/>
        <v>Divisor is Missing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1">
      <c r="A9" s="1">
        <v>3968</v>
      </c>
      <c r="B9" s="1">
        <v>5</v>
      </c>
      <c r="C9" s="1">
        <f t="shared" si="0"/>
        <v>793.6</v>
      </c>
      <c r="D9" s="1">
        <f t="shared" si="1"/>
        <v>793.6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">
      <c r="A10" s="1">
        <v>4392</v>
      </c>
      <c r="B10" s="1"/>
      <c r="C10" s="1" t="e">
        <f t="shared" si="0"/>
        <v>#DIV/0!</v>
      </c>
      <c r="D10" s="1" t="str">
        <f t="shared" si="1"/>
        <v>Divisor is Missing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>
      <c r="A11" s="1">
        <v>4816</v>
      </c>
      <c r="B11" s="1">
        <v>98</v>
      </c>
      <c r="C11" s="1">
        <f t="shared" si="0"/>
        <v>49.142857142857146</v>
      </c>
      <c r="D11" s="1">
        <f t="shared" si="1"/>
        <v>49.142857142857146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Logical Functions</vt:lpstr>
      <vt:lpstr>SimpleIF</vt:lpstr>
      <vt:lpstr>NestedIF</vt:lpstr>
      <vt:lpstr>OR</vt:lpstr>
      <vt:lpstr>AND</vt:lpstr>
      <vt:lpstr>TruthTableOR</vt:lpstr>
      <vt:lpstr>TruthTableAND</vt:lpstr>
      <vt:lpstr>NestedIFEx</vt:lpstr>
      <vt:lpstr>IfError</vt:lpstr>
      <vt:lpstr>Assignment1</vt:lpstr>
      <vt:lpstr>Assignment-2</vt:lpstr>
      <vt:lpstr>Assignment-3</vt:lpstr>
      <vt:lpstr>ConditionalFormatting-1</vt:lpstr>
      <vt:lpstr>ConditionalFormatting-2</vt:lpstr>
      <vt:lpstr>ConditionalFormatting-3</vt:lpstr>
      <vt:lpstr>ConditionalFormatting-4</vt:lpstr>
      <vt:lpstr>ConditionalFormatting-5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2023-01-21T13:04:44Z</dcterms:created>
  <dcterms:modified xsi:type="dcterms:W3CDTF">2023-01-22T07:56:43Z</dcterms:modified>
</cp:coreProperties>
</file>