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78C0013EF2BFA/문서/"/>
    </mc:Choice>
  </mc:AlternateContent>
  <xr:revisionPtr revIDLastSave="87" documentId="8_{4BB1A099-2D90-47F2-8A8E-F964A07C0DC0}" xr6:coauthVersionLast="47" xr6:coauthVersionMax="47" xr10:uidLastSave="{8E939EF8-5308-41D6-B676-9011F5CD1F46}"/>
  <bookViews>
    <workbookView xWindow="-98" yWindow="-98" windowWidth="21795" windowHeight="12975" activeTab="3" xr2:uid="{C26B3703-2AAA-48DB-942C-320F0880B677}"/>
  </bookViews>
  <sheets>
    <sheet name="Data Source" sheetId="2" r:id="rId1"/>
    <sheet name="Sheet4" sheetId="4" r:id="rId2"/>
    <sheet name="Sheet3" sheetId="3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" l="1"/>
  <c r="H10" i="3"/>
  <c r="H51" i="3"/>
  <c r="I51" i="3" s="1"/>
  <c r="G51" i="3"/>
  <c r="C10" i="3"/>
  <c r="G50" i="3"/>
  <c r="H50" i="3" s="1"/>
  <c r="I50" i="3" s="1"/>
  <c r="H5" i="3"/>
  <c r="I5" i="3" s="1"/>
  <c r="F5" i="3"/>
  <c r="E5" i="3"/>
  <c r="D5" i="3"/>
  <c r="C5" i="3"/>
  <c r="G47" i="3"/>
  <c r="G46" i="3" s="1"/>
  <c r="G48" i="3" s="1"/>
  <c r="H4" i="3"/>
  <c r="H47" i="3" s="1"/>
  <c r="F4" i="3"/>
  <c r="F47" i="3" s="1"/>
  <c r="E4" i="3"/>
  <c r="E47" i="3" s="1"/>
  <c r="D4" i="3"/>
  <c r="D47" i="3" s="1"/>
  <c r="D49" i="3"/>
  <c r="D10" i="3" s="1"/>
  <c r="E49" i="3"/>
  <c r="E10" i="3" s="1"/>
  <c r="F49" i="3"/>
  <c r="F10" i="3" s="1"/>
  <c r="C49" i="3"/>
  <c r="G49" i="3" l="1"/>
  <c r="G10" i="3" s="1"/>
  <c r="H46" i="3"/>
  <c r="I4" i="3"/>
  <c r="I47" i="3" s="1"/>
  <c r="I46" i="3" l="1"/>
  <c r="H48" i="3"/>
  <c r="H49" i="3" s="1"/>
  <c r="I48" i="3" l="1"/>
  <c r="I49" i="3"/>
</calcChain>
</file>

<file path=xl/sharedStrings.xml><?xml version="1.0" encoding="utf-8"?>
<sst xmlns="http://schemas.openxmlformats.org/spreadsheetml/2006/main" count="258" uniqueCount="155">
  <si>
    <t>Drivers:</t>
  </si>
  <si>
    <t>FY 21</t>
  </si>
  <si>
    <t>FY 22</t>
  </si>
  <si>
    <t>FY 23</t>
  </si>
  <si>
    <t>FY 24</t>
  </si>
  <si>
    <t>FY 25</t>
  </si>
  <si>
    <t>FY 26</t>
  </si>
  <si>
    <t>Product - COGS % Revenue:</t>
  </si>
  <si>
    <t>Service - COGS % Revenue:</t>
  </si>
  <si>
    <t>OpEx % Revenue:</t>
  </si>
  <si>
    <t>Tax Rate:</t>
  </si>
  <si>
    <t>NCI Net Income % Total:</t>
  </si>
  <si>
    <t>Accounts Receivable % Revenue:</t>
  </si>
  <si>
    <t>Inventory &amp; Other % COGS:</t>
  </si>
  <si>
    <t>Op. Lease Assets % OpEx:</t>
  </si>
  <si>
    <t>Accounts Payable % COGS:</t>
  </si>
  <si>
    <t>Accrued Liabilities % Total Expenses:</t>
  </si>
  <si>
    <t>Contract Liabilities % Total Expenses:</t>
  </si>
  <si>
    <t>Other Liabilities  % Total Expenses:</t>
  </si>
  <si>
    <t>CapEx % Revenue:</t>
  </si>
  <si>
    <t>D&amp;A % Revenue:</t>
  </si>
  <si>
    <t>Pensions/Other Items % Revenue:</t>
  </si>
  <si>
    <t>Acquisitions &amp; Other:</t>
  </si>
  <si>
    <t>Minimum Cash:</t>
  </si>
  <si>
    <t xml:space="preserve">$3,000 </t>
  </si>
  <si>
    <t>Excess Cash Flow:</t>
  </si>
  <si>
    <t xml:space="preserve">$1,655 </t>
  </si>
  <si>
    <t xml:space="preserve"> $1,022 </t>
  </si>
  <si>
    <t xml:space="preserve"> $1,046 </t>
  </si>
  <si>
    <t xml:space="preserve"> $1,085 </t>
  </si>
  <si>
    <t xml:space="preserve"> $1,124 </t>
  </si>
  <si>
    <t>% Stock Repurchases:</t>
  </si>
  <si>
    <t>% Debt Repayment:</t>
  </si>
  <si>
    <t>Interest Expense % Debt:</t>
  </si>
  <si>
    <t>Change in Debt:</t>
  </si>
  <si>
    <t>Dividends % Net Income:</t>
  </si>
  <si>
    <t>Stock Repurchases:</t>
  </si>
  <si>
    <t>NCI Dividends % NCI Net Income:</t>
  </si>
  <si>
    <t>Other Items % Debt Issuances:</t>
  </si>
  <si>
    <t>FX Rate Effects % Revenue:</t>
  </si>
  <si>
    <t>Income Statement:</t>
  </si>
  <si>
    <t>Net Income to Parent:</t>
  </si>
  <si>
    <t xml:space="preserve"> $1,246 </t>
  </si>
  <si>
    <t xml:space="preserve"> $1,176 </t>
  </si>
  <si>
    <t xml:space="preserve"> $1,243 </t>
  </si>
  <si>
    <t xml:space="preserve"> $1,334 </t>
  </si>
  <si>
    <t xml:space="preserve"> $1,404 </t>
  </si>
  <si>
    <t xml:space="preserve"> $1,498 </t>
  </si>
  <si>
    <t>Balance Sheet:</t>
  </si>
  <si>
    <t>ASSETS:</t>
  </si>
  <si>
    <t>Cash:</t>
  </si>
  <si>
    <t xml:space="preserve"> $3,475 </t>
  </si>
  <si>
    <t xml:space="preserve"> $3,000 </t>
  </si>
  <si>
    <t>Accounts Receivable:</t>
  </si>
  <si>
    <t>Inventory &amp; Other:</t>
  </si>
  <si>
    <t>Net PP&amp;E, Goodwill &amp; Intangibles:</t>
  </si>
  <si>
    <t>Op. Lease Assets:</t>
  </si>
  <si>
    <t>Other Assets:</t>
  </si>
  <si>
    <t>Total Assets:</t>
  </si>
  <si>
    <t xml:space="preserve"> $12,279 </t>
  </si>
  <si>
    <t xml:space="preserve"> $12,400 </t>
  </si>
  <si>
    <t xml:space="preserve"> $12,744 </t>
  </si>
  <si>
    <t xml:space="preserve"> $13,075 </t>
  </si>
  <si>
    <t xml:space="preserve"> $13,387 </t>
  </si>
  <si>
    <t xml:space="preserve"> $13,661 </t>
  </si>
  <si>
    <t>LIABILITES &amp; EQUITY:</t>
  </si>
  <si>
    <t>Accounts Payable:</t>
  </si>
  <si>
    <t xml:space="preserve"> $1,556 </t>
  </si>
  <si>
    <t xml:space="preserve"> $1,698 </t>
  </si>
  <si>
    <t xml:space="preserve"> $1,807 </t>
  </si>
  <si>
    <t xml:space="preserve"> $1,913 </t>
  </si>
  <si>
    <t xml:space="preserve"> $2,014 </t>
  </si>
  <si>
    <t xml:space="preserve"> $2,105 </t>
  </si>
  <si>
    <t>Accrued Liabilities:</t>
  </si>
  <si>
    <t>Contract Liabilities:</t>
  </si>
  <si>
    <t>Total Debt:</t>
  </si>
  <si>
    <t>Op. Lease Liabilities:</t>
  </si>
  <si>
    <t>Other Liabilities:</t>
  </si>
  <si>
    <t>Total Liabilities:</t>
  </si>
  <si>
    <t>Common Shareholders' Equity:</t>
  </si>
  <si>
    <t>Noncontrolling Interests:</t>
  </si>
  <si>
    <t>Total Equity:</t>
  </si>
  <si>
    <t>$(2,984)</t>
  </si>
  <si>
    <t>$(3,623)</t>
  </si>
  <si>
    <t>$(3,713)</t>
  </si>
  <si>
    <t>$(3,798)</t>
  </si>
  <si>
    <t>$(3,875)</t>
  </si>
  <si>
    <t>$(3,929)</t>
  </si>
  <si>
    <t>TOTAL LIABILITIES + EQUITY:</t>
  </si>
  <si>
    <t>Balance Check:</t>
  </si>
  <si>
    <t xml:space="preserve"> $- </t>
  </si>
  <si>
    <t>Cash Flow Statement:</t>
  </si>
  <si>
    <t>Cash Flow from Operations:</t>
  </si>
  <si>
    <t>(+/-) Reversal of NCI Net Income:</t>
  </si>
  <si>
    <t>(+) D&amp;A:</t>
  </si>
  <si>
    <t>(+/-) Pensions/Other Items:</t>
  </si>
  <si>
    <t>(+/-) Change in WC &amp; Leases:</t>
  </si>
  <si>
    <t>Cash Flow from Investing:</t>
  </si>
  <si>
    <t>(-) CapEx:</t>
  </si>
  <si>
    <t>(-) Acquisitions &amp; Other:</t>
  </si>
  <si>
    <t>Cash Flow from Financing:</t>
  </si>
  <si>
    <t>(+/-) Change in Debt:</t>
  </si>
  <si>
    <t>(-) Common Dividends:</t>
  </si>
  <si>
    <t xml:space="preserve">- </t>
  </si>
  <si>
    <t>(-) Stock Repurchases:</t>
  </si>
  <si>
    <t xml:space="preserve"> - </t>
  </si>
  <si>
    <t>(-) Dividends to NCI:</t>
  </si>
  <si>
    <t>(+/-) Other Items:</t>
  </si>
  <si>
    <t>FX Rate Effects:</t>
  </si>
  <si>
    <t>Net Change in Cash:</t>
  </si>
  <si>
    <t>Revenue of Growth</t>
  </si>
  <si>
    <t>N/A</t>
  </si>
  <si>
    <t>COGS % Of Revenue</t>
  </si>
  <si>
    <t>S&amp;G Expenses</t>
  </si>
  <si>
    <t>Depreciation % of Sales</t>
  </si>
  <si>
    <t>Interest</t>
  </si>
  <si>
    <t>Taxes</t>
  </si>
  <si>
    <t>FY 27</t>
  </si>
  <si>
    <t>Revenue</t>
  </si>
  <si>
    <t>COGS</t>
  </si>
  <si>
    <t>Gross Profit</t>
  </si>
  <si>
    <t>Selling and General Expenses</t>
  </si>
  <si>
    <t>EBITDA</t>
  </si>
  <si>
    <t>Depreciation</t>
  </si>
  <si>
    <t>EBT</t>
  </si>
  <si>
    <t>Tax</t>
  </si>
  <si>
    <t>Net Profit</t>
  </si>
  <si>
    <t>Income statement</t>
  </si>
  <si>
    <t>Operating Expenses</t>
  </si>
  <si>
    <t>Revenue Growth (YoY)</t>
  </si>
  <si>
    <t>Cost of Revenue</t>
  </si>
  <si>
    <t>Selling, General &amp; Admin</t>
  </si>
  <si>
    <t>Other 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</si>
  <si>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</si>
  <si>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</si>
  <si>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</si>
  <si>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</si>
  <si>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</si>
  <si>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</si>
  <si>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</si>
  <si>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</si>
  <si>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-</t>
  </si>
  <si>
    <t>Gain (Loss) on Sale of Investments</t>
  </si>
  <si>
    <t>Gain (Loss) on Sale of Assets</t>
  </si>
  <si>
    <t>Asset Writedown</t>
  </si>
  <si>
    <t>Legal Settlements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</si>
  <si>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</si>
  <si>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</si>
  <si>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</si>
  <si>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</si>
  <si>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</si>
  <si>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</si>
  <si>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Revenue Growth (YOY)</t>
  </si>
  <si>
    <t>Sun Pharmaceuticals Industries Ltd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</si>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</sst>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71" formatCode="yyyy\E"/>
    <numFmt numFmtId="172" formatCode="yyyy\A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1"/>
      <color theme="10"/>
      <name val="Calibri"/>
      <family val="2"/>
      <scheme val="minor"/>
    </font>
    <font>
      <sz val="2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indent="1"/>
    </xf>
    <xf numFmtId="10" fontId="5" fillId="0" borderId="0" xfId="0" applyNumberFormat="1" applyFont="1"/>
    <xf numFmtId="10" fontId="7" fillId="0" borderId="0" xfId="0" applyNumberFormat="1" applyFont="1"/>
    <xf numFmtId="0" fontId="7" fillId="0" borderId="0" xfId="0" applyFont="1"/>
    <xf numFmtId="10" fontId="6" fillId="0" borderId="0" xfId="0" applyNumberFormat="1" applyFont="1"/>
    <xf numFmtId="0" fontId="6" fillId="0" borderId="0" xfId="0" applyFont="1"/>
    <xf numFmtId="0" fontId="8" fillId="0" borderId="0" xfId="0" applyFont="1"/>
    <xf numFmtId="10" fontId="8" fillId="0" borderId="0" xfId="0" applyNumberFormat="1" applyFont="1"/>
    <xf numFmtId="3" fontId="5" fillId="0" borderId="0" xfId="0" applyNumberFormat="1" applyFont="1"/>
    <xf numFmtId="3" fontId="7" fillId="0" borderId="0" xfId="0" applyNumberFormat="1" applyFont="1"/>
    <xf numFmtId="0" fontId="0" fillId="0" borderId="2" xfId="0" applyBorder="1"/>
    <xf numFmtId="0" fontId="6" fillId="0" borderId="2" xfId="0" applyFont="1" applyBorder="1"/>
    <xf numFmtId="3" fontId="6" fillId="0" borderId="2" xfId="0" applyNumberFormat="1" applyFont="1" applyBorder="1"/>
    <xf numFmtId="3" fontId="6" fillId="0" borderId="0" xfId="0" applyNumberFormat="1" applyFont="1"/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0" fillId="0" borderId="0" xfId="0" applyAlignment="1">
      <alignment horizontal="right"/>
    </xf>
    <xf numFmtId="10" fontId="0" fillId="0" borderId="0" xfId="1" applyNumberFormat="1" applyFont="1" applyAlignment="1">
      <alignment horizontal="right"/>
    </xf>
    <xf numFmtId="10" fontId="9" fillId="0" borderId="0" xfId="0" applyNumberFormat="1" applyFont="1" applyAlignment="1">
      <alignment horizontal="right"/>
    </xf>
    <xf numFmtId="10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0" fontId="9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2" fillId="3" borderId="0" xfId="0" applyFont="1" applyFill="1"/>
    <xf numFmtId="0" fontId="4" fillId="3" borderId="0" xfId="0" applyFont="1" applyFill="1"/>
    <xf numFmtId="164" fontId="9" fillId="0" borderId="0" xfId="0" applyNumberFormat="1" applyFont="1"/>
    <xf numFmtId="164" fontId="10" fillId="0" borderId="0" xfId="0" applyNumberFormat="1" applyFont="1"/>
    <xf numFmtId="164" fontId="10" fillId="0" borderId="2" xfId="0" applyNumberFormat="1" applyFont="1" applyBorder="1"/>
    <xf numFmtId="164" fontId="0" fillId="0" borderId="0" xfId="0" applyNumberFormat="1"/>
    <xf numFmtId="164" fontId="0" fillId="0" borderId="2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0" fontId="0" fillId="4" borderId="0" xfId="0" applyFill="1"/>
    <xf numFmtId="0" fontId="13" fillId="5" borderId="0" xfId="2" applyFill="1" applyAlignment="1">
      <alignment vertical="center" wrapText="1"/>
    </xf>
    <xf numFmtId="3" fontId="11" fillId="4" borderId="0" xfId="0" applyNumberFormat="1" applyFont="1" applyFill="1" applyAlignment="1">
      <alignment horizontal="right" vertical="center" wrapText="1"/>
    </xf>
    <xf numFmtId="0" fontId="11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vertical="center"/>
    </xf>
    <xf numFmtId="10" fontId="12" fillId="4" borderId="0" xfId="0" applyNumberFormat="1" applyFont="1" applyFill="1" applyAlignment="1">
      <alignment horizontal="right" vertical="center" wrapText="1"/>
    </xf>
    <xf numFmtId="3" fontId="12" fillId="4" borderId="0" xfId="0" applyNumberFormat="1" applyFont="1" applyFill="1" applyAlignment="1">
      <alignment horizontal="right" vertical="center" wrapText="1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3" fontId="11" fillId="6" borderId="0" xfId="0" applyNumberFormat="1" applyFont="1" applyFill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0" fillId="0" borderId="0" xfId="0" applyAlignment="1"/>
    <xf numFmtId="0" fontId="14" fillId="7" borderId="0" xfId="0" applyFont="1" applyFill="1" applyAlignment="1">
      <alignment horizontal="right" vertical="center"/>
    </xf>
    <xf numFmtId="0" fontId="14" fillId="8" borderId="0" xfId="0" applyFont="1" applyFill="1" applyAlignment="1">
      <alignment horizontal="right" vertical="center"/>
    </xf>
    <xf numFmtId="171" fontId="4" fillId="3" borderId="0" xfId="0" applyNumberFormat="1" applyFont="1" applyFill="1"/>
    <xf numFmtId="172" fontId="4" fillId="3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</xdr:colOff>
      <xdr:row>0</xdr:row>
      <xdr:rowOff>0</xdr:rowOff>
    </xdr:from>
    <xdr:to>
      <xdr:col>1</xdr:col>
      <xdr:colOff>1181100</xdr:colOff>
      <xdr:row>1</xdr:row>
      <xdr:rowOff>14288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83DD55-C262-85BD-0568-810D1CF4F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" y="0"/>
          <a:ext cx="1204913" cy="633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quote/nse/SUNPHARMA/revenu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9CE3-8027-4390-8EC7-B6119A3EA344}">
  <dimension ref="B2:I143"/>
  <sheetViews>
    <sheetView topLeftCell="A112" workbookViewId="0">
      <selection activeCell="G119" sqref="G119"/>
    </sheetView>
  </sheetViews>
  <sheetFormatPr defaultRowHeight="14.25" x14ac:dyDescent="0.45"/>
  <cols>
    <col min="2" max="2" width="30.59765625" customWidth="1"/>
    <col min="3" max="10" width="13.59765625" customWidth="1"/>
  </cols>
  <sheetData>
    <row r="2" spans="2:9" ht="15.75" x14ac:dyDescent="0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117</v>
      </c>
    </row>
    <row r="3" spans="2:9" ht="15.75" x14ac:dyDescent="0.5">
      <c r="B3" s="1"/>
      <c r="C3" s="1"/>
      <c r="D3" s="1"/>
      <c r="E3" s="1"/>
      <c r="F3" s="1"/>
      <c r="G3" s="1"/>
      <c r="H3" s="1"/>
    </row>
    <row r="4" spans="2:9" x14ac:dyDescent="0.45">
      <c r="B4" t="s">
        <v>110</v>
      </c>
      <c r="C4" s="20" t="s">
        <v>111</v>
      </c>
      <c r="D4" s="21">
        <v>0.15392944205260339</v>
      </c>
      <c r="E4" s="21">
        <v>0.1353320144697292</v>
      </c>
      <c r="F4" s="21">
        <v>0.10507231516066295</v>
      </c>
      <c r="G4" s="22">
        <v>9.6000000000000002E-2</v>
      </c>
      <c r="H4" s="23">
        <v>9.6000000000000002E-2</v>
      </c>
      <c r="I4" s="23">
        <v>9.6000000000000002E-2</v>
      </c>
    </row>
    <row r="5" spans="2:9" x14ac:dyDescent="0.45">
      <c r="B5" t="s">
        <v>112</v>
      </c>
      <c r="C5" s="21">
        <v>0.53445295768660595</v>
      </c>
      <c r="D5" s="21">
        <v>0.52350606617756446</v>
      </c>
      <c r="E5" s="21">
        <v>0.49503642190345459</v>
      </c>
      <c r="F5" s="21">
        <v>0.47506322575589971</v>
      </c>
      <c r="G5" s="22">
        <v>0.47510000000000002</v>
      </c>
      <c r="H5" s="23">
        <v>0.47510000000000002</v>
      </c>
      <c r="I5" s="23">
        <v>0.47510000000000002</v>
      </c>
    </row>
    <row r="6" spans="2:9" x14ac:dyDescent="0.45">
      <c r="B6" t="s">
        <v>113</v>
      </c>
      <c r="C6" s="24">
        <v>7125</v>
      </c>
      <c r="D6" s="24">
        <v>8161.06</v>
      </c>
      <c r="E6" s="24">
        <v>10510.23</v>
      </c>
      <c r="F6" s="24">
        <v>12440.01</v>
      </c>
      <c r="G6" s="25">
        <v>12440</v>
      </c>
      <c r="H6" s="26">
        <v>12440</v>
      </c>
      <c r="I6" s="26">
        <v>12440</v>
      </c>
    </row>
    <row r="7" spans="2:9" x14ac:dyDescent="0.45">
      <c r="B7" t="s">
        <v>114</v>
      </c>
      <c r="C7" s="21">
        <v>6.2091507170248854E-2</v>
      </c>
      <c r="D7" s="21">
        <v>5.5459016533396244E-2</v>
      </c>
      <c r="E7" s="21">
        <v>5.7636796330830464E-2</v>
      </c>
      <c r="F7" s="21">
        <v>5.2717650734016741E-2</v>
      </c>
      <c r="G7" s="27">
        <v>5.2699999999999997E-2</v>
      </c>
      <c r="H7" s="28">
        <v>5.2699999999999997E-2</v>
      </c>
      <c r="I7" s="28">
        <v>5.2699999999999997E-2</v>
      </c>
    </row>
    <row r="8" spans="2:9" x14ac:dyDescent="0.45">
      <c r="B8" t="s">
        <v>115</v>
      </c>
      <c r="C8" s="24">
        <v>141.43</v>
      </c>
      <c r="D8" s="24">
        <v>127.35</v>
      </c>
      <c r="E8" s="24">
        <v>172</v>
      </c>
      <c r="F8" s="24">
        <v>238.47</v>
      </c>
      <c r="G8" s="29">
        <v>238.5</v>
      </c>
      <c r="H8" s="30">
        <v>238.5</v>
      </c>
      <c r="I8" s="30">
        <v>238.5</v>
      </c>
    </row>
    <row r="9" spans="2:9" x14ac:dyDescent="0.45">
      <c r="B9" t="s">
        <v>116</v>
      </c>
      <c r="C9" s="21">
        <v>1.2238514666766854E-2</v>
      </c>
      <c r="D9" s="21">
        <v>2.2194386089454416E-2</v>
      </c>
      <c r="E9" s="21">
        <v>1.6175681114707657E-2</v>
      </c>
      <c r="F9" s="21">
        <v>2.556713226099807E-2</v>
      </c>
      <c r="G9" s="27">
        <v>2.5600000000000001E-2</v>
      </c>
      <c r="H9" s="28">
        <v>2.5600000000000001E-2</v>
      </c>
      <c r="I9" s="28">
        <v>2.5600000000000001E-2</v>
      </c>
    </row>
    <row r="10" spans="2:9" ht="15.75" x14ac:dyDescent="0.5">
      <c r="B10" s="1"/>
      <c r="C10" s="1"/>
      <c r="D10" s="1"/>
      <c r="E10" s="1"/>
      <c r="F10" s="1"/>
      <c r="G10" s="1"/>
      <c r="H10" s="1"/>
    </row>
    <row r="11" spans="2:9" ht="15.75" x14ac:dyDescent="0.5">
      <c r="B11" s="1" t="s">
        <v>7</v>
      </c>
      <c r="C11" s="5">
        <v>0.82299999999999995</v>
      </c>
      <c r="D11" s="8">
        <v>0.82399999999999995</v>
      </c>
      <c r="E11" s="5">
        <v>0.82399999999999995</v>
      </c>
      <c r="F11" s="5">
        <v>0.82399999999999995</v>
      </c>
      <c r="G11" s="5">
        <v>0.82399999999999995</v>
      </c>
      <c r="H11" s="5">
        <v>0.82399999999999995</v>
      </c>
    </row>
    <row r="12" spans="2:9" ht="15.75" x14ac:dyDescent="0.5">
      <c r="B12" s="1" t="s">
        <v>8</v>
      </c>
      <c r="C12" s="5">
        <v>0.61099999999999999</v>
      </c>
      <c r="D12" s="8">
        <v>0.61599999999999999</v>
      </c>
      <c r="E12" s="5">
        <v>0.61599999999999999</v>
      </c>
      <c r="F12" s="5">
        <v>0.61599999999999999</v>
      </c>
      <c r="G12" s="5">
        <v>0.61599999999999999</v>
      </c>
      <c r="H12" s="5">
        <v>0.61599999999999999</v>
      </c>
    </row>
    <row r="13" spans="2:9" ht="15.75" x14ac:dyDescent="0.5">
      <c r="B13" s="1" t="s">
        <v>9</v>
      </c>
      <c r="C13" s="5">
        <v>0.14699999999999999</v>
      </c>
      <c r="D13" s="8">
        <v>0.154</v>
      </c>
      <c r="E13" s="5">
        <v>0.154</v>
      </c>
      <c r="F13" s="5">
        <v>0.154</v>
      </c>
      <c r="G13" s="5">
        <v>0.154</v>
      </c>
      <c r="H13" s="5">
        <v>0.154</v>
      </c>
    </row>
    <row r="14" spans="2:9" ht="15.75" x14ac:dyDescent="0.5">
      <c r="B14" s="1"/>
      <c r="C14" s="1"/>
      <c r="D14" s="1"/>
      <c r="E14" s="1"/>
      <c r="F14" s="1"/>
      <c r="G14" s="1"/>
      <c r="H14" s="1"/>
    </row>
    <row r="15" spans="2:9" ht="15.75" x14ac:dyDescent="0.5">
      <c r="B15" s="1" t="s">
        <v>10</v>
      </c>
      <c r="C15" s="5">
        <v>0.27600000000000002</v>
      </c>
      <c r="D15" s="8">
        <v>0.29899999999999999</v>
      </c>
      <c r="E15" s="5">
        <v>0.29899999999999999</v>
      </c>
      <c r="F15" s="5">
        <v>0.29899999999999999</v>
      </c>
      <c r="G15" s="5">
        <v>0.29899999999999999</v>
      </c>
      <c r="H15" s="5">
        <v>0.29899999999999999</v>
      </c>
    </row>
    <row r="16" spans="2:9" ht="15.75" x14ac:dyDescent="0.5">
      <c r="B16" s="1" t="s">
        <v>11</v>
      </c>
      <c r="C16" s="5">
        <v>0.123</v>
      </c>
      <c r="D16" s="8">
        <v>0.128</v>
      </c>
      <c r="E16" s="5">
        <v>0.128</v>
      </c>
      <c r="F16" s="5">
        <v>0.128</v>
      </c>
      <c r="G16" s="5">
        <v>0.128</v>
      </c>
      <c r="H16" s="5">
        <v>0.128</v>
      </c>
    </row>
    <row r="17" spans="2:8" ht="15.75" x14ac:dyDescent="0.5">
      <c r="B17" s="1"/>
      <c r="C17" s="1"/>
      <c r="D17" s="1"/>
      <c r="E17" s="1"/>
      <c r="F17" s="1"/>
      <c r="G17" s="1"/>
      <c r="H17" s="1"/>
    </row>
    <row r="18" spans="2:8" ht="15.75" x14ac:dyDescent="0.5">
      <c r="B18" s="1" t="s">
        <v>12</v>
      </c>
      <c r="C18" s="5">
        <v>0.22600000000000001</v>
      </c>
      <c r="D18" s="8">
        <v>0.23599999999999999</v>
      </c>
      <c r="E18" s="5">
        <v>0.23599999999999999</v>
      </c>
      <c r="F18" s="5">
        <v>0.23599999999999999</v>
      </c>
      <c r="G18" s="5">
        <v>0.23599999999999999</v>
      </c>
      <c r="H18" s="5">
        <v>0.23599999999999999</v>
      </c>
    </row>
    <row r="19" spans="2:8" ht="15.75" x14ac:dyDescent="0.5">
      <c r="B19" s="1" t="s">
        <v>13</v>
      </c>
      <c r="C19" s="5">
        <v>0.154</v>
      </c>
      <c r="D19" s="8">
        <v>0.16300000000000001</v>
      </c>
      <c r="E19" s="5">
        <v>0.16300000000000001</v>
      </c>
      <c r="F19" s="5">
        <v>0.16300000000000001</v>
      </c>
      <c r="G19" s="5">
        <v>0.16300000000000001</v>
      </c>
      <c r="H19" s="5">
        <v>0.16300000000000001</v>
      </c>
    </row>
    <row r="20" spans="2:8" ht="15.75" x14ac:dyDescent="0.5">
      <c r="B20" s="1" t="s">
        <v>14</v>
      </c>
      <c r="C20" s="5">
        <v>0.25</v>
      </c>
      <c r="D20" s="8">
        <v>0.255</v>
      </c>
      <c r="E20" s="5">
        <v>0.255</v>
      </c>
      <c r="F20" s="5">
        <v>0.255</v>
      </c>
      <c r="G20" s="5">
        <v>0.255</v>
      </c>
      <c r="H20" s="5">
        <v>0.255</v>
      </c>
    </row>
    <row r="21" spans="2:8" ht="15.75" x14ac:dyDescent="0.5">
      <c r="B21" s="1"/>
      <c r="C21" s="1"/>
      <c r="D21" s="9"/>
      <c r="E21" s="1"/>
      <c r="F21" s="1"/>
      <c r="G21" s="1"/>
      <c r="H21" s="1"/>
    </row>
    <row r="22" spans="2:8" ht="15.75" x14ac:dyDescent="0.5">
      <c r="B22" s="1" t="s">
        <v>15</v>
      </c>
      <c r="C22" s="5">
        <v>0.154</v>
      </c>
      <c r="D22" s="8">
        <v>0.158</v>
      </c>
      <c r="E22" s="5">
        <v>0.158</v>
      </c>
      <c r="F22" s="5">
        <v>0.158</v>
      </c>
      <c r="G22" s="5">
        <v>0.158</v>
      </c>
      <c r="H22" s="5">
        <v>0.158</v>
      </c>
    </row>
    <row r="23" spans="2:8" ht="15.75" x14ac:dyDescent="0.5">
      <c r="B23" s="1" t="s">
        <v>16</v>
      </c>
      <c r="C23" s="5">
        <v>0.16300000000000001</v>
      </c>
      <c r="D23" s="8">
        <v>0.17100000000000001</v>
      </c>
      <c r="E23" s="5">
        <v>0.17100000000000001</v>
      </c>
      <c r="F23" s="5">
        <v>0.17100000000000001</v>
      </c>
      <c r="G23" s="5">
        <v>0.17100000000000001</v>
      </c>
      <c r="H23" s="5">
        <v>0.17100000000000001</v>
      </c>
    </row>
    <row r="24" spans="2:8" ht="15.75" x14ac:dyDescent="0.5">
      <c r="B24" s="1" t="s">
        <v>17</v>
      </c>
      <c r="C24" s="5">
        <v>0.219</v>
      </c>
      <c r="D24" s="8">
        <v>0.224</v>
      </c>
      <c r="E24" s="5">
        <v>0.224</v>
      </c>
      <c r="F24" s="5">
        <v>0.224</v>
      </c>
      <c r="G24" s="5">
        <v>0.224</v>
      </c>
      <c r="H24" s="5">
        <v>0.224</v>
      </c>
    </row>
    <row r="25" spans="2:8" ht="15.75" x14ac:dyDescent="0.5">
      <c r="B25" s="1" t="s">
        <v>18</v>
      </c>
      <c r="C25" s="5">
        <v>0.11700000000000001</v>
      </c>
      <c r="D25" s="8">
        <v>0.13100000000000001</v>
      </c>
      <c r="E25" s="5">
        <v>0.13100000000000001</v>
      </c>
      <c r="F25" s="5">
        <v>0.13100000000000001</v>
      </c>
      <c r="G25" s="5">
        <v>0.13100000000000001</v>
      </c>
      <c r="H25" s="5">
        <v>0.13100000000000001</v>
      </c>
    </row>
    <row r="26" spans="2:8" ht="15.75" x14ac:dyDescent="0.5">
      <c r="B26" s="1"/>
      <c r="C26" s="1"/>
      <c r="D26" s="1"/>
      <c r="E26" s="1"/>
      <c r="F26" s="1"/>
      <c r="G26" s="1"/>
      <c r="H26" s="1"/>
    </row>
    <row r="27" spans="2:8" ht="15.75" x14ac:dyDescent="0.5">
      <c r="B27" s="1" t="s">
        <v>19</v>
      </c>
      <c r="C27" s="5">
        <v>1.0999999999999999E-2</v>
      </c>
      <c r="D27" s="8">
        <v>1.2E-2</v>
      </c>
      <c r="E27" s="5">
        <v>1.2E-2</v>
      </c>
      <c r="F27" s="5">
        <v>1.2E-2</v>
      </c>
      <c r="G27" s="5">
        <v>1.2E-2</v>
      </c>
      <c r="H27" s="5">
        <v>1.2E-2</v>
      </c>
    </row>
    <row r="28" spans="2:8" ht="15.75" x14ac:dyDescent="0.5">
      <c r="B28" s="1" t="s">
        <v>20</v>
      </c>
      <c r="C28" s="5">
        <v>1.4E-2</v>
      </c>
      <c r="D28" s="8">
        <v>1.4E-2</v>
      </c>
      <c r="E28" s="5">
        <v>1.4E-2</v>
      </c>
      <c r="F28" s="5">
        <v>1.4E-2</v>
      </c>
      <c r="G28" s="5">
        <v>1.4E-2</v>
      </c>
      <c r="H28" s="5">
        <v>1.4E-2</v>
      </c>
    </row>
    <row r="29" spans="2:8" ht="15.75" x14ac:dyDescent="0.5">
      <c r="B29" s="1" t="s">
        <v>21</v>
      </c>
      <c r="C29" s="5">
        <v>-2E-3</v>
      </c>
      <c r="D29" s="8">
        <v>5.0000000000000001E-3</v>
      </c>
      <c r="E29" s="5">
        <v>5.0000000000000001E-3</v>
      </c>
      <c r="F29" s="5">
        <v>5.0000000000000001E-3</v>
      </c>
      <c r="G29" s="5">
        <v>5.0000000000000001E-3</v>
      </c>
      <c r="H29" s="5">
        <v>5.0000000000000001E-3</v>
      </c>
    </row>
    <row r="30" spans="2:8" ht="15.75" x14ac:dyDescent="0.5">
      <c r="B30" s="1"/>
      <c r="C30" s="1"/>
      <c r="D30" s="1"/>
      <c r="E30" s="1"/>
      <c r="F30" s="1"/>
      <c r="G30" s="1"/>
      <c r="H30" s="1"/>
    </row>
    <row r="31" spans="2:8" ht="15.75" x14ac:dyDescent="0.5">
      <c r="B31" s="1" t="s">
        <v>22</v>
      </c>
      <c r="C31" s="1">
        <v>67</v>
      </c>
      <c r="D31" s="10">
        <v>-75</v>
      </c>
      <c r="E31" s="1">
        <v>-75</v>
      </c>
      <c r="F31" s="1">
        <v>-75</v>
      </c>
      <c r="G31" s="1">
        <v>-75</v>
      </c>
      <c r="H31" s="1">
        <v>-75</v>
      </c>
    </row>
    <row r="32" spans="2:8" ht="15.75" x14ac:dyDescent="0.5">
      <c r="B32" s="1"/>
      <c r="C32" s="1"/>
      <c r="D32" s="1"/>
      <c r="E32" s="1"/>
      <c r="F32" s="1"/>
      <c r="G32" s="1"/>
      <c r="H32" s="1"/>
    </row>
    <row r="33" spans="2:8" ht="15.75" x14ac:dyDescent="0.5">
      <c r="B33" s="1" t="s">
        <v>23</v>
      </c>
      <c r="C33" s="7" t="s">
        <v>24</v>
      </c>
      <c r="D33" s="1"/>
      <c r="E33" s="1"/>
      <c r="F33" s="1"/>
      <c r="G33" s="1"/>
      <c r="H33" s="1"/>
    </row>
    <row r="34" spans="2:8" ht="15.75" x14ac:dyDescent="0.5">
      <c r="B34" s="1" t="s">
        <v>25</v>
      </c>
      <c r="C34" s="1"/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</row>
    <row r="35" spans="2:8" ht="15.75" x14ac:dyDescent="0.5">
      <c r="B35" s="4" t="s">
        <v>31</v>
      </c>
      <c r="C35" s="6">
        <v>0.85</v>
      </c>
      <c r="D35" s="1"/>
      <c r="E35" s="1"/>
      <c r="F35" s="1"/>
      <c r="G35" s="1"/>
      <c r="H35" s="1"/>
    </row>
    <row r="36" spans="2:8" ht="15.75" x14ac:dyDescent="0.5">
      <c r="B36" s="4" t="s">
        <v>32</v>
      </c>
      <c r="C36" s="6">
        <v>0.15</v>
      </c>
      <c r="D36" s="1"/>
      <c r="E36" s="1"/>
      <c r="F36" s="1"/>
      <c r="G36" s="1"/>
      <c r="H36" s="1"/>
    </row>
    <row r="37" spans="2:8" ht="15.75" x14ac:dyDescent="0.5">
      <c r="B37" s="1"/>
      <c r="C37" s="1"/>
      <c r="D37" s="1"/>
      <c r="E37" s="1"/>
      <c r="F37" s="1"/>
      <c r="G37" s="1"/>
      <c r="H37" s="1"/>
    </row>
    <row r="38" spans="2:8" ht="15.75" x14ac:dyDescent="0.5">
      <c r="B38" s="1" t="s">
        <v>33</v>
      </c>
      <c r="C38" s="5">
        <v>1.9E-2</v>
      </c>
      <c r="D38" s="6">
        <v>2.5000000000000001E-2</v>
      </c>
      <c r="E38" s="6">
        <v>0.03</v>
      </c>
      <c r="F38" s="6">
        <v>0.03</v>
      </c>
      <c r="G38" s="6">
        <v>3.5000000000000003E-2</v>
      </c>
      <c r="H38" s="6">
        <v>3.5000000000000003E-2</v>
      </c>
    </row>
    <row r="39" spans="2:8" ht="15.75" x14ac:dyDescent="0.5">
      <c r="B39" s="1"/>
      <c r="C39" s="1"/>
      <c r="D39" s="1"/>
      <c r="E39" s="1"/>
      <c r="F39" s="1"/>
      <c r="G39" s="1"/>
      <c r="H39" s="1"/>
    </row>
    <row r="40" spans="2:8" ht="15.75" x14ac:dyDescent="0.5">
      <c r="B40" s="1" t="s">
        <v>34</v>
      </c>
      <c r="C40" s="1"/>
      <c r="D40" s="1">
        <v>-248</v>
      </c>
      <c r="E40" s="1">
        <v>-153</v>
      </c>
      <c r="F40" s="1">
        <v>-157</v>
      </c>
      <c r="G40" s="1">
        <v>-163</v>
      </c>
      <c r="H40" s="1">
        <v>-169</v>
      </c>
    </row>
    <row r="41" spans="2:8" ht="15.75" x14ac:dyDescent="0.5">
      <c r="B41" s="1" t="s">
        <v>35</v>
      </c>
      <c r="C41" s="5">
        <v>0.315</v>
      </c>
      <c r="D41" s="11">
        <v>0.35</v>
      </c>
      <c r="E41" s="6">
        <v>0.375</v>
      </c>
      <c r="F41" s="6">
        <v>0.4</v>
      </c>
      <c r="G41" s="6">
        <v>0.4</v>
      </c>
      <c r="H41" s="6">
        <v>0.4</v>
      </c>
    </row>
    <row r="42" spans="2:8" ht="15.75" x14ac:dyDescent="0.5">
      <c r="B42" s="1" t="s">
        <v>36</v>
      </c>
      <c r="C42" s="1"/>
      <c r="D42" s="12">
        <v>-1406</v>
      </c>
      <c r="E42" s="1">
        <v>-869</v>
      </c>
      <c r="F42" s="1">
        <v>-889</v>
      </c>
      <c r="G42" s="1">
        <v>-923</v>
      </c>
      <c r="H42" s="1">
        <v>-956</v>
      </c>
    </row>
    <row r="43" spans="2:8" ht="15.75" x14ac:dyDescent="0.5">
      <c r="B43" s="1" t="s">
        <v>37</v>
      </c>
      <c r="C43" s="5">
        <v>0.89100000000000001</v>
      </c>
      <c r="D43" s="8">
        <v>0.98799999999999999</v>
      </c>
      <c r="E43" s="5">
        <v>0.98799999999999999</v>
      </c>
      <c r="F43" s="5">
        <v>0.98799999999999999</v>
      </c>
      <c r="G43" s="5">
        <v>0.98799999999999999</v>
      </c>
      <c r="H43" s="5">
        <v>0.98799999999999999</v>
      </c>
    </row>
    <row r="44" spans="2:8" ht="15.75" x14ac:dyDescent="0.5">
      <c r="B44" s="1"/>
      <c r="C44" s="1"/>
      <c r="D44" s="1"/>
      <c r="E44" s="1"/>
      <c r="F44" s="1"/>
      <c r="G44" s="1"/>
      <c r="H44" s="1"/>
    </row>
    <row r="45" spans="2:8" ht="15.75" x14ac:dyDescent="0.5">
      <c r="B45" s="1" t="s">
        <v>38</v>
      </c>
      <c r="C45" s="5">
        <v>3.2000000000000001E-2</v>
      </c>
      <c r="D45" s="11">
        <v>0.02</v>
      </c>
      <c r="E45" s="6">
        <v>0.02</v>
      </c>
      <c r="F45" s="6">
        <v>0.02</v>
      </c>
      <c r="G45" s="6">
        <v>0.02</v>
      </c>
      <c r="H45" s="6">
        <v>0.02</v>
      </c>
    </row>
    <row r="46" spans="2:8" ht="15.75" x14ac:dyDescent="0.5">
      <c r="B46" s="1" t="s">
        <v>39</v>
      </c>
      <c r="C46" s="5">
        <v>-3.0000000000000001E-3</v>
      </c>
      <c r="D46" s="8">
        <v>0</v>
      </c>
      <c r="E46" s="5">
        <v>0</v>
      </c>
      <c r="F46" s="5">
        <v>0</v>
      </c>
      <c r="G46" s="5">
        <v>0</v>
      </c>
      <c r="H46" s="5">
        <v>0</v>
      </c>
    </row>
    <row r="47" spans="2:8" ht="15.75" x14ac:dyDescent="0.5">
      <c r="B47" s="1"/>
      <c r="C47" s="1"/>
      <c r="D47" s="1"/>
      <c r="E47" s="1"/>
      <c r="F47" s="1"/>
      <c r="G47" s="1"/>
      <c r="H47" s="1"/>
    </row>
    <row r="48" spans="2:8" ht="15.75" x14ac:dyDescent="0.5">
      <c r="B48" s="2" t="s">
        <v>40</v>
      </c>
      <c r="C48" s="3" t="s">
        <v>1</v>
      </c>
      <c r="D48" s="3" t="s">
        <v>2</v>
      </c>
      <c r="E48" s="3" t="s">
        <v>3</v>
      </c>
      <c r="F48" s="3" t="s">
        <v>4</v>
      </c>
      <c r="G48" s="3" t="s">
        <v>5</v>
      </c>
      <c r="H48" s="3" t="s">
        <v>6</v>
      </c>
    </row>
    <row r="49" spans="2:9" ht="15.75" x14ac:dyDescent="0.5">
      <c r="B49" s="1"/>
      <c r="C49" s="1"/>
      <c r="D49" s="1"/>
      <c r="E49" s="1"/>
      <c r="F49" s="1"/>
      <c r="G49" s="1"/>
      <c r="H49" s="1"/>
    </row>
    <row r="50" spans="2:9" ht="15.75" x14ac:dyDescent="0.5">
      <c r="B50" s="1" t="s">
        <v>118</v>
      </c>
      <c r="C50" s="7">
        <v>33498.14</v>
      </c>
      <c r="D50" s="1">
        <v>38654.49</v>
      </c>
      <c r="E50" s="1">
        <v>43885.68</v>
      </c>
      <c r="F50" s="1">
        <v>48496.85</v>
      </c>
      <c r="G50" s="1">
        <v>53152.547600000005</v>
      </c>
      <c r="H50" s="1">
        <v>58255.192169600014</v>
      </c>
      <c r="I50">
        <v>63847.690617881621</v>
      </c>
    </row>
    <row r="51" spans="2:9" ht="15.75" x14ac:dyDescent="0.5">
      <c r="B51" s="1" t="s">
        <v>119</v>
      </c>
      <c r="C51" s="13">
        <v>17903.18</v>
      </c>
      <c r="D51" s="12">
        <v>20235.86</v>
      </c>
      <c r="E51" s="12">
        <v>21725.01</v>
      </c>
      <c r="F51" s="12">
        <v>23039.070000000003</v>
      </c>
      <c r="G51" s="12">
        <v>25252.775364760004</v>
      </c>
      <c r="H51" s="12">
        <v>27677.041799776969</v>
      </c>
      <c r="I51">
        <v>30334.037812555558</v>
      </c>
    </row>
    <row r="52" spans="2:9" ht="15.75" x14ac:dyDescent="0.5">
      <c r="B52" s="1" t="s">
        <v>120</v>
      </c>
      <c r="C52" s="16">
        <v>51401.32</v>
      </c>
      <c r="D52" s="16">
        <v>58890.35</v>
      </c>
      <c r="E52" s="16">
        <v>65610.69</v>
      </c>
      <c r="F52" s="16">
        <v>71535.92</v>
      </c>
      <c r="G52" s="16">
        <v>78405.322964760009</v>
      </c>
      <c r="H52" s="16">
        <v>85932.233969376975</v>
      </c>
      <c r="I52">
        <v>94181.728430437186</v>
      </c>
    </row>
    <row r="53" spans="2:9" ht="15.75" x14ac:dyDescent="0.5">
      <c r="B53" s="1" t="s">
        <v>121</v>
      </c>
      <c r="C53" s="1">
        <v>7125</v>
      </c>
      <c r="D53" s="1">
        <v>8161.06</v>
      </c>
      <c r="E53" s="1">
        <v>10510.23</v>
      </c>
      <c r="F53" s="1">
        <v>12440.01</v>
      </c>
      <c r="G53" s="1">
        <v>12440</v>
      </c>
      <c r="H53" s="1">
        <v>12440</v>
      </c>
      <c r="I53">
        <v>12440</v>
      </c>
    </row>
    <row r="54" spans="2:9" ht="15.75" x14ac:dyDescent="0.5">
      <c r="B54" s="1" t="s">
        <v>122</v>
      </c>
      <c r="C54" s="13">
        <v>44276.32</v>
      </c>
      <c r="D54" s="12">
        <v>50729.29</v>
      </c>
      <c r="E54" s="12">
        <v>55100.460000000006</v>
      </c>
      <c r="F54" s="12">
        <v>59095.909999999996</v>
      </c>
      <c r="G54" s="12">
        <v>65965.322964760009</v>
      </c>
      <c r="H54" s="12">
        <v>73492.233969376975</v>
      </c>
      <c r="I54">
        <v>81741.728430437186</v>
      </c>
    </row>
    <row r="55" spans="2:9" ht="15.75" x14ac:dyDescent="0.5">
      <c r="B55" s="1" t="s">
        <v>115</v>
      </c>
      <c r="C55" s="13">
        <v>141.43</v>
      </c>
      <c r="D55" s="12">
        <v>127.35</v>
      </c>
      <c r="E55" s="12">
        <v>172</v>
      </c>
      <c r="F55" s="12">
        <v>238.47</v>
      </c>
      <c r="G55" s="12">
        <v>238.5</v>
      </c>
      <c r="H55" s="12">
        <v>238.5</v>
      </c>
      <c r="I55">
        <v>238.5</v>
      </c>
    </row>
    <row r="56" spans="2:9" ht="15.75" x14ac:dyDescent="0.5">
      <c r="B56" s="1" t="s">
        <v>123</v>
      </c>
      <c r="C56" s="13">
        <v>2079.9499999999998</v>
      </c>
      <c r="D56" s="12">
        <v>2143.7399999999998</v>
      </c>
      <c r="E56" s="12">
        <v>2529.4299999999998</v>
      </c>
      <c r="F56" s="12">
        <v>2556.64</v>
      </c>
      <c r="G56" s="12">
        <v>2801.1392585200001</v>
      </c>
      <c r="H56" s="12">
        <v>3070.0486273379206</v>
      </c>
      <c r="I56">
        <v>3364.773295562361</v>
      </c>
    </row>
    <row r="57" spans="2:9" ht="15.75" x14ac:dyDescent="0.5">
      <c r="B57" s="1" t="s">
        <v>124</v>
      </c>
      <c r="C57" s="16">
        <v>42054.94</v>
      </c>
      <c r="D57" s="16">
        <v>48458.200000000004</v>
      </c>
      <c r="E57" s="16">
        <v>52399.030000000006</v>
      </c>
      <c r="F57" s="16">
        <v>56300.799999999996</v>
      </c>
      <c r="G57" s="16">
        <v>62925.683706240008</v>
      </c>
      <c r="H57" s="16">
        <v>70183.685342039054</v>
      </c>
      <c r="I57">
        <v>78138.455134874821</v>
      </c>
    </row>
    <row r="58" spans="2:9" ht="15.75" x14ac:dyDescent="0.5">
      <c r="B58" s="1" t="s">
        <v>125</v>
      </c>
      <c r="C58" s="1">
        <v>514.69000000000005</v>
      </c>
      <c r="D58" s="1">
        <v>1075.5</v>
      </c>
      <c r="E58" s="1">
        <v>847.59</v>
      </c>
      <c r="F58" s="1">
        <v>1439.45</v>
      </c>
      <c r="G58" s="1">
        <v>1610.8975028797443</v>
      </c>
      <c r="H58" s="1">
        <v>1796.7023447561999</v>
      </c>
      <c r="I58">
        <v>2000.3444514527955</v>
      </c>
    </row>
    <row r="59" spans="2:9" ht="15.75" x14ac:dyDescent="0.5">
      <c r="B59" s="1" t="s">
        <v>126</v>
      </c>
      <c r="C59" s="7">
        <v>41540.25</v>
      </c>
      <c r="D59" s="1">
        <v>47382.700000000004</v>
      </c>
      <c r="E59" s="1">
        <v>51551.44000000001</v>
      </c>
      <c r="F59" s="1">
        <v>54861.35</v>
      </c>
      <c r="G59" s="1">
        <v>61314.786203360265</v>
      </c>
      <c r="H59" s="1">
        <v>68386.982997282859</v>
      </c>
      <c r="I59">
        <v>76138.110683422026</v>
      </c>
    </row>
    <row r="61" spans="2:9" ht="15.75" x14ac:dyDescent="0.5">
      <c r="B61" s="2" t="s">
        <v>48</v>
      </c>
      <c r="C61" s="3" t="s">
        <v>1</v>
      </c>
      <c r="D61" s="3" t="s">
        <v>2</v>
      </c>
      <c r="E61" s="3" t="s">
        <v>3</v>
      </c>
      <c r="F61" s="3" t="s">
        <v>4</v>
      </c>
      <c r="G61" s="3" t="s">
        <v>5</v>
      </c>
      <c r="H61" s="3" t="s">
        <v>6</v>
      </c>
    </row>
    <row r="62" spans="2:9" ht="15.75" x14ac:dyDescent="0.5">
      <c r="B62" s="1"/>
      <c r="C62" s="1"/>
      <c r="D62" s="1"/>
      <c r="E62" s="1"/>
      <c r="F62" s="1"/>
      <c r="G62" s="1"/>
      <c r="H62" s="1"/>
    </row>
    <row r="63" spans="2:9" ht="15.75" x14ac:dyDescent="0.5">
      <c r="B63" s="9" t="s">
        <v>49</v>
      </c>
      <c r="C63" s="1"/>
      <c r="D63" s="1"/>
      <c r="E63" s="1"/>
      <c r="F63" s="1"/>
      <c r="G63" s="1"/>
      <c r="H63" s="1"/>
    </row>
    <row r="64" spans="2:9" ht="15.75" x14ac:dyDescent="0.5">
      <c r="B64" s="4" t="s">
        <v>50</v>
      </c>
      <c r="C64" s="7" t="s">
        <v>51</v>
      </c>
      <c r="D64" s="1" t="s">
        <v>52</v>
      </c>
      <c r="E64" s="1" t="s">
        <v>52</v>
      </c>
      <c r="F64" s="1" t="s">
        <v>52</v>
      </c>
      <c r="G64" s="1" t="s">
        <v>52</v>
      </c>
      <c r="H64" s="1" t="s">
        <v>52</v>
      </c>
    </row>
    <row r="65" spans="2:8" ht="15.75" x14ac:dyDescent="0.5">
      <c r="B65" s="4" t="s">
        <v>53</v>
      </c>
      <c r="C65" s="13">
        <v>3232</v>
      </c>
      <c r="D65" s="12">
        <v>3589</v>
      </c>
      <c r="E65" s="12">
        <v>3819</v>
      </c>
      <c r="F65" s="12">
        <v>4046</v>
      </c>
      <c r="G65" s="12">
        <v>4265</v>
      </c>
      <c r="H65" s="12">
        <v>4468</v>
      </c>
    </row>
    <row r="66" spans="2:8" ht="15.75" x14ac:dyDescent="0.5">
      <c r="B66" s="4" t="s">
        <v>54</v>
      </c>
      <c r="C66" s="13">
        <v>1554</v>
      </c>
      <c r="D66" s="12">
        <v>1753</v>
      </c>
      <c r="E66" s="12">
        <v>1865</v>
      </c>
      <c r="F66" s="12">
        <v>1974</v>
      </c>
      <c r="G66" s="12">
        <v>2079</v>
      </c>
      <c r="H66" s="12">
        <v>2173</v>
      </c>
    </row>
    <row r="67" spans="2:8" ht="15.75" x14ac:dyDescent="0.5">
      <c r="B67" s="4" t="s">
        <v>55</v>
      </c>
      <c r="C67" s="13">
        <v>2860</v>
      </c>
      <c r="D67" s="12">
        <v>2827</v>
      </c>
      <c r="E67" s="12">
        <v>2791</v>
      </c>
      <c r="F67" s="12">
        <v>2754</v>
      </c>
      <c r="G67" s="12">
        <v>2714</v>
      </c>
      <c r="H67" s="12">
        <v>2673</v>
      </c>
    </row>
    <row r="68" spans="2:8" ht="15.75" x14ac:dyDescent="0.5">
      <c r="B68" s="4" t="s">
        <v>56</v>
      </c>
      <c r="C68" s="7">
        <v>526</v>
      </c>
      <c r="D68" s="1">
        <v>595</v>
      </c>
      <c r="E68" s="1">
        <v>633</v>
      </c>
      <c r="F68" s="1">
        <v>671</v>
      </c>
      <c r="G68" s="1">
        <v>707</v>
      </c>
      <c r="H68" s="1">
        <v>741</v>
      </c>
    </row>
    <row r="69" spans="2:8" ht="15.75" x14ac:dyDescent="0.5">
      <c r="B69" s="4" t="s">
        <v>57</v>
      </c>
      <c r="C69" s="7">
        <v>632</v>
      </c>
      <c r="D69" s="1">
        <v>636</v>
      </c>
      <c r="E69" s="1">
        <v>635</v>
      </c>
      <c r="F69" s="1">
        <v>630</v>
      </c>
      <c r="G69" s="1">
        <v>621</v>
      </c>
      <c r="H69" s="1">
        <v>607</v>
      </c>
    </row>
    <row r="70" spans="2:8" ht="15.75" x14ac:dyDescent="0.5">
      <c r="B70" s="15" t="s">
        <v>58</v>
      </c>
      <c r="C70" s="15" t="s">
        <v>59</v>
      </c>
      <c r="D70" s="15" t="s">
        <v>60</v>
      </c>
      <c r="E70" s="15" t="s">
        <v>61</v>
      </c>
      <c r="F70" s="15" t="s">
        <v>62</v>
      </c>
      <c r="G70" s="15" t="s">
        <v>63</v>
      </c>
      <c r="H70" s="15" t="s">
        <v>64</v>
      </c>
    </row>
    <row r="71" spans="2:8" ht="15.75" x14ac:dyDescent="0.5">
      <c r="B71" s="1"/>
      <c r="C71" s="1"/>
      <c r="D71" s="1"/>
      <c r="E71" s="1"/>
      <c r="F71" s="1"/>
      <c r="G71" s="1"/>
      <c r="H71" s="1"/>
    </row>
    <row r="72" spans="2:8" ht="15.75" x14ac:dyDescent="0.5">
      <c r="B72" s="9" t="s">
        <v>65</v>
      </c>
      <c r="C72" s="1"/>
      <c r="D72" s="1"/>
      <c r="E72" s="1"/>
      <c r="F72" s="1"/>
      <c r="G72" s="1"/>
      <c r="H72" s="1"/>
    </row>
    <row r="73" spans="2:8" ht="15.75" x14ac:dyDescent="0.5">
      <c r="B73" s="4" t="s">
        <v>66</v>
      </c>
      <c r="C73" s="7" t="s">
        <v>67</v>
      </c>
      <c r="D73" s="1" t="s">
        <v>68</v>
      </c>
      <c r="E73" s="1" t="s">
        <v>69</v>
      </c>
      <c r="F73" s="1" t="s">
        <v>70</v>
      </c>
      <c r="G73" s="1" t="s">
        <v>71</v>
      </c>
      <c r="H73" s="1" t="s">
        <v>72</v>
      </c>
    </row>
    <row r="74" spans="2:8" ht="15.75" x14ac:dyDescent="0.5">
      <c r="B74" s="4" t="s">
        <v>73</v>
      </c>
      <c r="C74" s="13">
        <v>1993</v>
      </c>
      <c r="D74" s="12">
        <v>2238</v>
      </c>
      <c r="E74" s="12">
        <v>2381</v>
      </c>
      <c r="F74" s="12">
        <v>2521</v>
      </c>
      <c r="G74" s="12">
        <v>2655</v>
      </c>
      <c r="H74" s="12">
        <v>2776</v>
      </c>
    </row>
    <row r="75" spans="2:8" ht="15.75" x14ac:dyDescent="0.5">
      <c r="B75" s="4" t="s">
        <v>74</v>
      </c>
      <c r="C75" s="13">
        <v>2674</v>
      </c>
      <c r="D75" s="12">
        <v>2937</v>
      </c>
      <c r="E75" s="12">
        <v>3125</v>
      </c>
      <c r="F75" s="12">
        <v>3308</v>
      </c>
      <c r="G75" s="12">
        <v>3485</v>
      </c>
      <c r="H75" s="12">
        <v>3643</v>
      </c>
    </row>
    <row r="76" spans="2:8" ht="15.75" x14ac:dyDescent="0.5">
      <c r="B76" s="4" t="s">
        <v>75</v>
      </c>
      <c r="C76" s="13">
        <v>7273</v>
      </c>
      <c r="D76" s="12">
        <v>7025</v>
      </c>
      <c r="E76" s="12">
        <v>6871</v>
      </c>
      <c r="F76" s="12">
        <v>6715</v>
      </c>
      <c r="G76" s="12">
        <v>6552</v>
      </c>
      <c r="H76" s="12">
        <v>6383</v>
      </c>
    </row>
    <row r="77" spans="2:8" ht="15.75" x14ac:dyDescent="0.5">
      <c r="B77" s="4" t="s">
        <v>76</v>
      </c>
      <c r="C77" s="7">
        <v>336</v>
      </c>
      <c r="D77" s="1">
        <v>405</v>
      </c>
      <c r="E77" s="1">
        <v>443</v>
      </c>
      <c r="F77" s="1">
        <v>481</v>
      </c>
      <c r="G77" s="1">
        <v>517</v>
      </c>
      <c r="H77" s="1">
        <v>551</v>
      </c>
    </row>
    <row r="78" spans="2:8" ht="15.75" x14ac:dyDescent="0.5">
      <c r="B78" s="4" t="s">
        <v>77</v>
      </c>
      <c r="C78" s="13">
        <v>1431</v>
      </c>
      <c r="D78" s="12">
        <v>1719</v>
      </c>
      <c r="E78" s="12">
        <v>1829</v>
      </c>
      <c r="F78" s="12">
        <v>1936</v>
      </c>
      <c r="G78" s="12">
        <v>2039</v>
      </c>
      <c r="H78" s="12">
        <v>2132</v>
      </c>
    </row>
    <row r="79" spans="2:8" ht="15.75" x14ac:dyDescent="0.5">
      <c r="B79" s="15" t="s">
        <v>78</v>
      </c>
      <c r="C79" s="16">
        <v>15263</v>
      </c>
      <c r="D79" s="16">
        <v>16023</v>
      </c>
      <c r="E79" s="16">
        <v>16456</v>
      </c>
      <c r="F79" s="16">
        <v>16873</v>
      </c>
      <c r="G79" s="16">
        <v>17262</v>
      </c>
      <c r="H79" s="16">
        <v>17591</v>
      </c>
    </row>
    <row r="80" spans="2:8" ht="15.75" x14ac:dyDescent="0.5">
      <c r="B80" s="1"/>
      <c r="C80" s="1"/>
      <c r="D80" s="1"/>
      <c r="E80" s="1"/>
      <c r="F80" s="1"/>
      <c r="G80" s="1"/>
      <c r="H80" s="1"/>
    </row>
    <row r="81" spans="2:8" ht="15.75" x14ac:dyDescent="0.5">
      <c r="B81" s="4" t="s">
        <v>79</v>
      </c>
      <c r="C81" s="13">
        <v>-3625</v>
      </c>
      <c r="D81" s="12">
        <v>-4266</v>
      </c>
      <c r="E81" s="12">
        <v>-4358</v>
      </c>
      <c r="F81" s="12">
        <v>-4446</v>
      </c>
      <c r="G81" s="12">
        <v>-4526</v>
      </c>
      <c r="H81" s="12">
        <v>-4582</v>
      </c>
    </row>
    <row r="82" spans="2:8" ht="15.75" x14ac:dyDescent="0.5">
      <c r="B82" s="4" t="s">
        <v>80</v>
      </c>
      <c r="C82" s="7">
        <v>641</v>
      </c>
      <c r="D82" s="1">
        <v>643</v>
      </c>
      <c r="E82" s="1">
        <v>645</v>
      </c>
      <c r="F82" s="1">
        <v>648</v>
      </c>
      <c r="G82" s="1">
        <v>650</v>
      </c>
      <c r="H82" s="1">
        <v>653</v>
      </c>
    </row>
    <row r="83" spans="2:8" ht="15.75" x14ac:dyDescent="0.5">
      <c r="B83" s="15" t="s">
        <v>81</v>
      </c>
      <c r="C83" s="15" t="s">
        <v>82</v>
      </c>
      <c r="D83" s="15" t="s">
        <v>83</v>
      </c>
      <c r="E83" s="15" t="s">
        <v>84</v>
      </c>
      <c r="F83" s="15" t="s">
        <v>85</v>
      </c>
      <c r="G83" s="15" t="s">
        <v>86</v>
      </c>
      <c r="H83" s="15" t="s">
        <v>87</v>
      </c>
    </row>
    <row r="84" spans="2:8" ht="15.75" x14ac:dyDescent="0.5">
      <c r="B84" s="1"/>
      <c r="C84" s="1"/>
      <c r="D84" s="1"/>
      <c r="E84" s="1"/>
      <c r="F84" s="1"/>
      <c r="G84" s="1"/>
      <c r="H84" s="1"/>
    </row>
    <row r="85" spans="2:8" ht="15.75" x14ac:dyDescent="0.5">
      <c r="B85" s="9" t="s">
        <v>88</v>
      </c>
      <c r="C85" s="9" t="s">
        <v>59</v>
      </c>
      <c r="D85" s="9" t="s">
        <v>60</v>
      </c>
      <c r="E85" s="9" t="s">
        <v>61</v>
      </c>
      <c r="F85" s="9" t="s">
        <v>62</v>
      </c>
      <c r="G85" s="9" t="s">
        <v>63</v>
      </c>
      <c r="H85" s="9" t="s">
        <v>64</v>
      </c>
    </row>
    <row r="86" spans="2:8" ht="15.75" x14ac:dyDescent="0.5">
      <c r="B86" s="1"/>
      <c r="C86" s="1"/>
      <c r="D86" s="1"/>
      <c r="E86" s="1"/>
      <c r="F86" s="1"/>
      <c r="G86" s="1"/>
      <c r="H86" s="1"/>
    </row>
    <row r="87" spans="2:8" ht="15.75" x14ac:dyDescent="0.5">
      <c r="B87" s="1" t="s">
        <v>89</v>
      </c>
      <c r="C87" s="1" t="s">
        <v>90</v>
      </c>
      <c r="D87" s="1" t="s">
        <v>90</v>
      </c>
      <c r="E87" s="1" t="s">
        <v>90</v>
      </c>
      <c r="F87" s="1" t="s">
        <v>90</v>
      </c>
      <c r="G87" s="1" t="s">
        <v>90</v>
      </c>
      <c r="H87" s="1" t="s">
        <v>90</v>
      </c>
    </row>
    <row r="88" spans="2:8" ht="15.75" x14ac:dyDescent="0.5">
      <c r="B88" s="1"/>
      <c r="C88" s="1"/>
      <c r="D88" s="1"/>
      <c r="E88" s="1"/>
      <c r="F88" s="1"/>
      <c r="G88" s="1"/>
      <c r="H88" s="1"/>
    </row>
    <row r="89" spans="2:8" ht="15.75" x14ac:dyDescent="0.5">
      <c r="B89" s="2" t="s">
        <v>91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5</v>
      </c>
      <c r="H89" s="3" t="s">
        <v>6</v>
      </c>
    </row>
    <row r="90" spans="2:8" ht="15.75" x14ac:dyDescent="0.5">
      <c r="B90" s="9" t="s">
        <v>92</v>
      </c>
      <c r="C90" s="1"/>
      <c r="D90" s="1"/>
      <c r="E90" s="1"/>
      <c r="F90" s="1"/>
      <c r="G90" s="1"/>
      <c r="H90" s="1"/>
    </row>
    <row r="91" spans="2:8" ht="15.75" x14ac:dyDescent="0.5">
      <c r="B91" s="18" t="s">
        <v>41</v>
      </c>
      <c r="C91" s="1" t="s">
        <v>42</v>
      </c>
      <c r="D91" s="1" t="s">
        <v>43</v>
      </c>
      <c r="E91" s="1" t="s">
        <v>44</v>
      </c>
      <c r="F91" s="1" t="s">
        <v>45</v>
      </c>
      <c r="G91" s="1" t="s">
        <v>46</v>
      </c>
      <c r="H91" s="1" t="s">
        <v>47</v>
      </c>
    </row>
    <row r="92" spans="2:8" ht="15.75" x14ac:dyDescent="0.5">
      <c r="B92" s="19" t="s">
        <v>93</v>
      </c>
      <c r="C92" s="1">
        <v>174</v>
      </c>
      <c r="D92" s="1">
        <v>173</v>
      </c>
      <c r="E92" s="1">
        <v>182</v>
      </c>
      <c r="F92" s="1">
        <v>196</v>
      </c>
      <c r="G92" s="1">
        <v>206</v>
      </c>
      <c r="H92" s="1">
        <v>220</v>
      </c>
    </row>
    <row r="93" spans="2:8" ht="15.75" x14ac:dyDescent="0.5">
      <c r="B93" s="19" t="s">
        <v>94</v>
      </c>
      <c r="C93" s="7">
        <v>203</v>
      </c>
      <c r="D93" s="1">
        <v>217</v>
      </c>
      <c r="E93" s="1">
        <v>231</v>
      </c>
      <c r="F93" s="1">
        <v>245</v>
      </c>
      <c r="G93" s="1">
        <v>258</v>
      </c>
      <c r="H93" s="1">
        <v>270</v>
      </c>
    </row>
    <row r="94" spans="2:8" ht="15.75" x14ac:dyDescent="0.5">
      <c r="B94" s="19" t="s">
        <v>95</v>
      </c>
      <c r="C94" s="7">
        <v>-33</v>
      </c>
      <c r="D94" s="1">
        <v>71</v>
      </c>
      <c r="E94" s="1">
        <v>76</v>
      </c>
      <c r="F94" s="1">
        <v>80</v>
      </c>
      <c r="G94" s="1">
        <v>84</v>
      </c>
      <c r="H94" s="1">
        <v>88</v>
      </c>
    </row>
    <row r="95" spans="2:8" ht="15.75" x14ac:dyDescent="0.5">
      <c r="B95" s="19" t="s">
        <v>96</v>
      </c>
      <c r="C95" s="7">
        <v>160</v>
      </c>
      <c r="D95" s="1">
        <v>383</v>
      </c>
      <c r="E95" s="1">
        <v>207</v>
      </c>
      <c r="F95" s="1">
        <v>200</v>
      </c>
      <c r="G95" s="1">
        <v>191</v>
      </c>
      <c r="H95" s="1">
        <v>168</v>
      </c>
    </row>
    <row r="96" spans="2:8" ht="15.75" x14ac:dyDescent="0.5">
      <c r="B96" s="15" t="s">
        <v>92</v>
      </c>
      <c r="C96" s="16">
        <v>1750</v>
      </c>
      <c r="D96" s="16">
        <v>2020</v>
      </c>
      <c r="E96" s="16">
        <v>1938</v>
      </c>
      <c r="F96" s="16">
        <v>2055</v>
      </c>
      <c r="G96" s="16">
        <v>2143</v>
      </c>
      <c r="H96" s="16">
        <v>2243</v>
      </c>
    </row>
    <row r="97" spans="2:8" ht="15.75" x14ac:dyDescent="0.5">
      <c r="B97" s="1"/>
      <c r="C97" s="1"/>
      <c r="D97" s="12">
        <v>1761</v>
      </c>
      <c r="E97" s="12">
        <v>1668</v>
      </c>
      <c r="F97" s="12">
        <v>1772</v>
      </c>
      <c r="G97" s="1"/>
      <c r="H97" s="1"/>
    </row>
    <row r="98" spans="2:8" ht="15.75" x14ac:dyDescent="0.5">
      <c r="B98" s="9" t="s">
        <v>97</v>
      </c>
      <c r="C98" s="1"/>
      <c r="D98" s="1"/>
      <c r="E98" s="1"/>
      <c r="F98" s="1"/>
      <c r="G98" s="1"/>
      <c r="H98" s="1"/>
    </row>
    <row r="99" spans="2:8" ht="15.75" x14ac:dyDescent="0.5">
      <c r="B99" s="4" t="s">
        <v>98</v>
      </c>
      <c r="C99" s="7">
        <v>-156</v>
      </c>
      <c r="D99" s="1">
        <v>-184</v>
      </c>
      <c r="E99" s="1">
        <v>-196</v>
      </c>
      <c r="F99" s="1">
        <v>-207</v>
      </c>
      <c r="G99" s="1">
        <v>-218</v>
      </c>
      <c r="H99" s="1">
        <v>-229</v>
      </c>
    </row>
    <row r="100" spans="2:8" ht="15.75" x14ac:dyDescent="0.5">
      <c r="B100" s="4" t="s">
        <v>99</v>
      </c>
      <c r="C100" s="7">
        <v>67</v>
      </c>
      <c r="D100" s="1">
        <v>-75</v>
      </c>
      <c r="E100" s="1">
        <v>-75</v>
      </c>
      <c r="F100" s="1">
        <v>-75</v>
      </c>
      <c r="G100" s="1">
        <v>-75</v>
      </c>
      <c r="H100" s="1">
        <v>-75</v>
      </c>
    </row>
    <row r="101" spans="2:8" ht="15.75" x14ac:dyDescent="0.5">
      <c r="B101" s="15" t="s">
        <v>97</v>
      </c>
      <c r="C101" s="15">
        <v>-89</v>
      </c>
      <c r="D101" s="15">
        <v>-259</v>
      </c>
      <c r="E101" s="15">
        <v>-271</v>
      </c>
      <c r="F101" s="15">
        <v>-282</v>
      </c>
      <c r="G101" s="15">
        <v>-293</v>
      </c>
      <c r="H101" s="15">
        <v>-304</v>
      </c>
    </row>
    <row r="102" spans="2:8" ht="15.75" x14ac:dyDescent="0.5">
      <c r="B102" s="1"/>
      <c r="C102" s="1"/>
      <c r="D102" s="1"/>
      <c r="E102" s="1"/>
      <c r="F102" s="1"/>
      <c r="G102" s="1"/>
      <c r="H102" s="1"/>
    </row>
    <row r="103" spans="2:8" ht="15.75" x14ac:dyDescent="0.5">
      <c r="B103" s="9" t="s">
        <v>100</v>
      </c>
      <c r="C103" s="1"/>
      <c r="D103" s="1"/>
      <c r="E103" s="1"/>
      <c r="F103" s="1"/>
      <c r="G103" s="1"/>
      <c r="H103" s="1"/>
    </row>
    <row r="104" spans="2:8" ht="15.75" x14ac:dyDescent="0.5">
      <c r="B104" s="4" t="s">
        <v>101</v>
      </c>
      <c r="C104" s="13">
        <v>1375</v>
      </c>
      <c r="D104" s="1">
        <v>-248</v>
      </c>
      <c r="E104" s="1">
        <v>-153</v>
      </c>
      <c r="F104" s="1">
        <v>-157</v>
      </c>
      <c r="G104" s="1">
        <v>-163</v>
      </c>
      <c r="H104" s="1">
        <v>-169</v>
      </c>
    </row>
    <row r="105" spans="2:8" ht="15.75" x14ac:dyDescent="0.5">
      <c r="B105" s="4" t="s">
        <v>102</v>
      </c>
      <c r="C105" s="7">
        <v>-393</v>
      </c>
      <c r="D105" s="1">
        <v>-412</v>
      </c>
      <c r="E105" s="1">
        <v>-466</v>
      </c>
      <c r="F105" s="1">
        <v>-534</v>
      </c>
      <c r="G105" s="1">
        <v>-561</v>
      </c>
      <c r="H105" s="1">
        <v>-599</v>
      </c>
    </row>
    <row r="106" spans="2:8" ht="15.75" x14ac:dyDescent="0.5">
      <c r="B106" s="4" t="s">
        <v>104</v>
      </c>
      <c r="C106" s="7">
        <v>-725</v>
      </c>
      <c r="D106" s="12">
        <v>-1406</v>
      </c>
      <c r="E106" s="1">
        <v>-869</v>
      </c>
      <c r="F106" s="1">
        <v>-889</v>
      </c>
      <c r="G106" s="1">
        <v>-923</v>
      </c>
      <c r="H106" s="1">
        <v>-956</v>
      </c>
    </row>
    <row r="107" spans="2:8" ht="15.75" x14ac:dyDescent="0.5">
      <c r="B107" s="4" t="s">
        <v>106</v>
      </c>
      <c r="C107" s="7">
        <v>-155</v>
      </c>
      <c r="D107" s="1">
        <v>-170</v>
      </c>
      <c r="E107" s="1">
        <v>-180</v>
      </c>
      <c r="F107" s="1">
        <v>-193</v>
      </c>
      <c r="G107" s="1">
        <v>-203</v>
      </c>
      <c r="H107" s="1">
        <v>-217</v>
      </c>
    </row>
    <row r="108" spans="2:8" ht="15.75" x14ac:dyDescent="0.5">
      <c r="B108" s="4" t="s">
        <v>107</v>
      </c>
      <c r="C108" s="7">
        <v>-44</v>
      </c>
      <c r="D108" s="1" t="s">
        <v>103</v>
      </c>
      <c r="E108" s="1" t="s">
        <v>105</v>
      </c>
      <c r="F108" s="1" t="s">
        <v>105</v>
      </c>
      <c r="G108" s="1" t="s">
        <v>105</v>
      </c>
      <c r="H108" s="1" t="s">
        <v>105</v>
      </c>
    </row>
    <row r="109" spans="2:8" ht="15.75" x14ac:dyDescent="0.5">
      <c r="B109" s="15" t="s">
        <v>100</v>
      </c>
      <c r="C109" s="15">
        <v>58</v>
      </c>
      <c r="D109" s="16">
        <v>-2237</v>
      </c>
      <c r="E109" s="16">
        <v>-1668</v>
      </c>
      <c r="F109" s="16">
        <v>-1773</v>
      </c>
      <c r="G109" s="16">
        <v>-1850</v>
      </c>
      <c r="H109" s="16">
        <v>-1940</v>
      </c>
    </row>
    <row r="110" spans="2:8" ht="15.75" x14ac:dyDescent="0.5">
      <c r="B110" s="1"/>
      <c r="C110" s="1"/>
      <c r="D110" s="1"/>
      <c r="E110" s="1"/>
      <c r="F110" s="1"/>
      <c r="G110" s="1"/>
      <c r="H110" s="1"/>
    </row>
    <row r="111" spans="2:8" ht="15.75" x14ac:dyDescent="0.5">
      <c r="B111" s="1" t="s">
        <v>108</v>
      </c>
      <c r="C111" s="7">
        <v>-43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</row>
    <row r="112" spans="2:8" ht="15.75" x14ac:dyDescent="0.5">
      <c r="B112" s="1"/>
      <c r="C112" s="1"/>
      <c r="D112" s="1"/>
      <c r="E112" s="1"/>
      <c r="F112" s="1"/>
      <c r="G112" s="1"/>
      <c r="H112" s="1"/>
    </row>
    <row r="113" spans="2:9" ht="15.75" x14ac:dyDescent="0.5">
      <c r="B113" s="9" t="s">
        <v>109</v>
      </c>
      <c r="C113" s="17">
        <v>1676</v>
      </c>
      <c r="D113" s="9">
        <v>-475</v>
      </c>
      <c r="E113" s="9">
        <v>0</v>
      </c>
      <c r="F113" s="9">
        <v>0</v>
      </c>
      <c r="G113" s="9">
        <v>0</v>
      </c>
      <c r="H113" s="9">
        <v>0</v>
      </c>
    </row>
    <row r="119" spans="2:9" ht="17.25" x14ac:dyDescent="0.45">
      <c r="B119" s="41" t="s">
        <v>118</v>
      </c>
      <c r="C119" s="42"/>
      <c r="D119" s="42">
        <v>484969</v>
      </c>
      <c r="E119" s="42">
        <v>438857</v>
      </c>
      <c r="F119" s="42">
        <v>386545</v>
      </c>
      <c r="G119" s="42">
        <v>334981</v>
      </c>
      <c r="H119" s="42"/>
      <c r="I119" s="43"/>
    </row>
    <row r="120" spans="2:9" ht="17.25" x14ac:dyDescent="0.45">
      <c r="B120" s="44" t="s">
        <v>129</v>
      </c>
      <c r="C120" s="45"/>
      <c r="D120" s="45">
        <v>0.1051</v>
      </c>
      <c r="E120" s="45">
        <v>0.1353</v>
      </c>
      <c r="F120" s="45">
        <v>0.15390000000000001</v>
      </c>
      <c r="G120" s="45">
        <v>2.01E-2</v>
      </c>
      <c r="H120" s="45"/>
      <c r="I120" s="43"/>
    </row>
    <row r="121" spans="2:9" ht="17.25" x14ac:dyDescent="0.45">
      <c r="B121" s="44" t="s">
        <v>130</v>
      </c>
      <c r="C121" s="46"/>
      <c r="D121" s="46">
        <v>114422</v>
      </c>
      <c r="E121" s="46">
        <v>113187</v>
      </c>
      <c r="F121" s="46">
        <v>108761</v>
      </c>
      <c r="G121" s="46">
        <v>92185</v>
      </c>
      <c r="H121" s="46"/>
      <c r="I121" s="43"/>
    </row>
    <row r="122" spans="2:9" ht="17.25" x14ac:dyDescent="0.45">
      <c r="B122" s="47" t="s">
        <v>120</v>
      </c>
      <c r="C122" s="42"/>
      <c r="D122" s="42">
        <v>370547</v>
      </c>
      <c r="E122" s="42">
        <v>325670</v>
      </c>
      <c r="F122" s="42">
        <v>277784</v>
      </c>
      <c r="G122" s="42">
        <v>242796</v>
      </c>
      <c r="H122" s="42"/>
      <c r="I122" s="43"/>
    </row>
    <row r="123" spans="2:9" ht="17.25" x14ac:dyDescent="0.45">
      <c r="B123" s="44" t="s">
        <v>131</v>
      </c>
      <c r="C123" s="46"/>
      <c r="D123" s="46">
        <v>95025</v>
      </c>
      <c r="E123" s="46">
        <v>83549</v>
      </c>
      <c r="F123" s="46">
        <v>73544</v>
      </c>
      <c r="G123" s="46">
        <v>69042</v>
      </c>
      <c r="H123" s="46"/>
      <c r="I123" s="43"/>
    </row>
    <row r="124" spans="2:9" ht="17.25" x14ac:dyDescent="0.45">
      <c r="B124" s="44" t="s">
        <v>132</v>
      </c>
      <c r="C124" s="46"/>
      <c r="D124" s="46">
        <v>144755</v>
      </c>
      <c r="E124" s="46">
        <v>123779</v>
      </c>
      <c r="F124" s="46">
        <v>101331</v>
      </c>
      <c r="G124" s="46">
        <v>88678</v>
      </c>
      <c r="H124" s="46"/>
      <c r="I124" s="43"/>
    </row>
    <row r="125" spans="2:9" ht="17.25" x14ac:dyDescent="0.45">
      <c r="B125" s="44" t="s">
        <v>128</v>
      </c>
      <c r="C125" s="46"/>
      <c r="D125" s="46">
        <v>265345</v>
      </c>
      <c r="E125" s="46">
        <v>232613</v>
      </c>
      <c r="F125" s="46">
        <v>196223</v>
      </c>
      <c r="G125" s="46">
        <v>178520</v>
      </c>
      <c r="H125" s="46"/>
      <c r="I125" s="43"/>
    </row>
    <row r="126" spans="2:9" ht="17.25" x14ac:dyDescent="0.45">
      <c r="B126" s="47" t="s">
        <v>133</v>
      </c>
      <c r="C126" s="42"/>
      <c r="D126" s="42">
        <v>105202</v>
      </c>
      <c r="E126" s="42">
        <v>93058</v>
      </c>
      <c r="F126" s="42">
        <v>81560</v>
      </c>
      <c r="G126" s="42">
        <v>64276</v>
      </c>
      <c r="H126" s="42"/>
      <c r="I126" s="43"/>
    </row>
    <row r="127" spans="2:9" ht="17.25" x14ac:dyDescent="0.45">
      <c r="B127" s="44" t="s">
        <v>134</v>
      </c>
      <c r="C127" s="46"/>
      <c r="D127" s="46">
        <v>-2385</v>
      </c>
      <c r="E127" s="46">
        <v>-1720</v>
      </c>
      <c r="F127" s="46">
        <v>-1274</v>
      </c>
      <c r="G127" s="46">
        <v>-1414</v>
      </c>
      <c r="H127" s="46"/>
      <c r="I127" s="43"/>
    </row>
    <row r="128" spans="2:9" ht="17.25" x14ac:dyDescent="0.45">
      <c r="B128" s="44" t="s">
        <v>135</v>
      </c>
      <c r="C128" s="46"/>
      <c r="D128" s="46">
        <v>11262</v>
      </c>
      <c r="E128" s="46">
        <v>5310</v>
      </c>
      <c r="F128" s="46">
        <v>7687</v>
      </c>
      <c r="G128" s="46">
        <v>4672</v>
      </c>
      <c r="H128" s="46"/>
      <c r="I128" s="43"/>
    </row>
    <row r="129" spans="2:9" ht="17.25" x14ac:dyDescent="0.45">
      <c r="B129" s="44" t="s">
        <v>136</v>
      </c>
      <c r="C129" s="50"/>
      <c r="D129" s="50">
        <v>-384.1</v>
      </c>
      <c r="E129" s="50">
        <v>-479</v>
      </c>
      <c r="F129" s="50">
        <v>-165.4</v>
      </c>
      <c r="G129" s="50">
        <v>-123.3</v>
      </c>
      <c r="H129" s="50"/>
      <c r="I129" s="43"/>
    </row>
    <row r="130" spans="2:9" ht="17.25" x14ac:dyDescent="0.45">
      <c r="B130" s="44" t="s">
        <v>137</v>
      </c>
      <c r="C130" s="50"/>
      <c r="D130" s="50">
        <v>361.3</v>
      </c>
      <c r="E130" s="46">
        <v>-1261</v>
      </c>
      <c r="F130" s="46">
        <v>1540</v>
      </c>
      <c r="G130" s="50">
        <v>236.5</v>
      </c>
      <c r="H130" s="50"/>
      <c r="I130" s="43"/>
    </row>
    <row r="131" spans="2:9" ht="17.25" x14ac:dyDescent="0.45">
      <c r="B131" s="44" t="s">
        <v>138</v>
      </c>
      <c r="C131" s="46"/>
      <c r="D131" s="46">
        <v>1571</v>
      </c>
      <c r="E131" s="50">
        <v>756.5</v>
      </c>
      <c r="F131" s="50">
        <v>735.9</v>
      </c>
      <c r="G131" s="46">
        <v>2895</v>
      </c>
      <c r="H131" s="46"/>
      <c r="I131" s="43"/>
    </row>
    <row r="132" spans="2:9" ht="17.25" x14ac:dyDescent="0.45">
      <c r="B132" s="47" t="s">
        <v>139</v>
      </c>
      <c r="C132" s="42"/>
      <c r="D132" s="42">
        <v>115627</v>
      </c>
      <c r="E132" s="42">
        <v>95664</v>
      </c>
      <c r="F132" s="42">
        <v>90084</v>
      </c>
      <c r="G132" s="42">
        <v>70542</v>
      </c>
      <c r="H132" s="42"/>
      <c r="I132" s="43"/>
    </row>
    <row r="133" spans="2:9" ht="17.25" x14ac:dyDescent="0.45">
      <c r="B133" s="44" t="s">
        <v>140</v>
      </c>
      <c r="C133" s="50"/>
      <c r="D133" s="50">
        <v>-232.1</v>
      </c>
      <c r="E133" s="50">
        <v>-643.9</v>
      </c>
      <c r="F133" s="50">
        <v>-563.5</v>
      </c>
      <c r="G133" s="50" t="s">
        <v>141</v>
      </c>
      <c r="H133" s="50"/>
      <c r="I133" s="43"/>
    </row>
    <row r="134" spans="2:9" ht="17.25" x14ac:dyDescent="0.45">
      <c r="B134" s="44" t="s">
        <v>142</v>
      </c>
      <c r="C134" s="50"/>
      <c r="D134" s="50">
        <v>-102</v>
      </c>
      <c r="E134" s="50">
        <v>-240.3</v>
      </c>
      <c r="F134" s="50">
        <v>7.7</v>
      </c>
      <c r="G134" s="50">
        <v>260</v>
      </c>
      <c r="H134" s="50"/>
      <c r="I134" s="43"/>
    </row>
    <row r="135" spans="2:9" ht="17.25" x14ac:dyDescent="0.45">
      <c r="B135" s="44" t="s">
        <v>143</v>
      </c>
      <c r="C135" s="50"/>
      <c r="D135" s="50">
        <v>-99.7</v>
      </c>
      <c r="E135" s="50">
        <v>75.400000000000006</v>
      </c>
      <c r="F135" s="50">
        <v>347.5</v>
      </c>
      <c r="G135" s="50">
        <v>138.80000000000001</v>
      </c>
      <c r="H135" s="50"/>
      <c r="I135" s="43"/>
    </row>
    <row r="136" spans="2:9" ht="17.25" x14ac:dyDescent="0.45">
      <c r="B136" s="44" t="s">
        <v>144</v>
      </c>
      <c r="C136" s="50"/>
      <c r="D136" s="46">
        <v>-1564</v>
      </c>
      <c r="E136" s="50">
        <v>-312.5</v>
      </c>
      <c r="F136" s="46">
        <v>-2179</v>
      </c>
      <c r="G136" s="50">
        <v>-155.5</v>
      </c>
      <c r="H136" s="50"/>
      <c r="I136" s="43"/>
    </row>
    <row r="137" spans="2:9" ht="17.25" x14ac:dyDescent="0.45">
      <c r="B137" s="44" t="s">
        <v>145</v>
      </c>
      <c r="C137" s="50"/>
      <c r="D137" s="50" t="s">
        <v>141</v>
      </c>
      <c r="E137" s="50" t="s">
        <v>141</v>
      </c>
      <c r="F137" s="46">
        <v>-1563</v>
      </c>
      <c r="G137" s="50">
        <v>-895.6</v>
      </c>
      <c r="H137" s="46"/>
      <c r="I137" s="43"/>
    </row>
    <row r="138" spans="2:9" ht="17.25" x14ac:dyDescent="0.45">
      <c r="B138" s="44" t="s">
        <v>146</v>
      </c>
      <c r="C138" s="46"/>
      <c r="D138" s="46">
        <v>-3219</v>
      </c>
      <c r="E138" s="46">
        <v>-1071</v>
      </c>
      <c r="F138" s="46">
        <v>-41657</v>
      </c>
      <c r="G138" s="46">
        <v>-42166</v>
      </c>
      <c r="H138" s="46"/>
      <c r="I138" s="43"/>
    </row>
    <row r="139" spans="2:9" ht="17.25" x14ac:dyDescent="0.45">
      <c r="B139" s="47" t="s">
        <v>147</v>
      </c>
      <c r="C139" s="42"/>
      <c r="D139" s="42">
        <v>110495</v>
      </c>
      <c r="E139" s="42">
        <v>93605</v>
      </c>
      <c r="F139" s="42">
        <v>44648</v>
      </c>
      <c r="G139" s="42">
        <v>27870</v>
      </c>
      <c r="H139" s="42"/>
      <c r="I139" s="43"/>
    </row>
    <row r="140" spans="2:9" ht="17.25" x14ac:dyDescent="0.45">
      <c r="B140" s="44" t="s">
        <v>148</v>
      </c>
      <c r="C140" s="46"/>
      <c r="D140" s="46">
        <v>14395</v>
      </c>
      <c r="E140" s="46">
        <v>8476</v>
      </c>
      <c r="F140" s="46">
        <v>10755</v>
      </c>
      <c r="G140" s="46">
        <v>5147</v>
      </c>
      <c r="H140" s="46"/>
      <c r="I140" s="43"/>
    </row>
    <row r="141" spans="2:9" ht="17.25" x14ac:dyDescent="0.45">
      <c r="B141" s="44" t="s">
        <v>149</v>
      </c>
      <c r="C141" s="46"/>
      <c r="D141" s="46">
        <v>96100</v>
      </c>
      <c r="E141" s="46">
        <v>85129</v>
      </c>
      <c r="F141" s="46">
        <v>33893</v>
      </c>
      <c r="G141" s="46">
        <v>22724</v>
      </c>
      <c r="H141" s="46"/>
      <c r="I141" s="43"/>
    </row>
    <row r="142" spans="2:9" ht="17.25" x14ac:dyDescent="0.45">
      <c r="B142" s="44" t="s">
        <v>150</v>
      </c>
      <c r="C142" s="50"/>
      <c r="D142" s="50">
        <v>-336.5</v>
      </c>
      <c r="E142" s="50">
        <v>-393.6</v>
      </c>
      <c r="F142" s="46">
        <v>-1166</v>
      </c>
      <c r="G142" s="46">
        <v>6315</v>
      </c>
      <c r="H142" s="46"/>
      <c r="I142" s="43"/>
    </row>
    <row r="143" spans="2:9" ht="17.25" x14ac:dyDescent="0.45">
      <c r="B143" s="48" t="s">
        <v>151</v>
      </c>
      <c r="C143" s="49"/>
      <c r="D143" s="49">
        <v>95764</v>
      </c>
      <c r="E143" s="49">
        <v>84736</v>
      </c>
      <c r="F143" s="49">
        <v>32727</v>
      </c>
      <c r="G143" s="49">
        <v>29038</v>
      </c>
      <c r="H143" s="49"/>
      <c r="I143" s="40"/>
    </row>
  </sheetData>
  <hyperlinks>
    <hyperlink ref="B119" r:id="rId1" display="https://stockanalysis.com/quote/nse/SUNPHARMA/revenue/" xr:uid="{9953B291-D2CD-46CE-B87C-6F2EF2E570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01CD-9FD9-4247-A1D6-7B6A5C73D2F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DC04-E97A-4C81-A07F-1A532FAB5BA2}">
  <dimension ref="B2:I57"/>
  <sheetViews>
    <sheetView topLeftCell="A36" workbookViewId="0">
      <selection activeCell="B45" sqref="B45:I45"/>
    </sheetView>
  </sheetViews>
  <sheetFormatPr defaultRowHeight="14.25" x14ac:dyDescent="0.45"/>
  <cols>
    <col min="2" max="2" width="30.59765625" customWidth="1"/>
    <col min="3" max="9" width="13.59765625" customWidth="1"/>
  </cols>
  <sheetData>
    <row r="2" spans="2:9" ht="15.75" x14ac:dyDescent="0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117</v>
      </c>
    </row>
    <row r="3" spans="2:9" ht="15.75" x14ac:dyDescent="0.5">
      <c r="B3" s="1"/>
      <c r="C3" s="1"/>
      <c r="D3" s="1"/>
      <c r="E3" s="1"/>
      <c r="F3" s="1"/>
      <c r="G3" s="1"/>
      <c r="H3" s="1"/>
    </row>
    <row r="4" spans="2:9" x14ac:dyDescent="0.45">
      <c r="B4" t="s">
        <v>110</v>
      </c>
      <c r="C4" s="20" t="s">
        <v>111</v>
      </c>
      <c r="D4" s="21">
        <f>D46/C46-1</f>
        <v>0.15392944205260339</v>
      </c>
      <c r="E4" s="21">
        <f t="shared" ref="E4:F4" si="0">E46/D46-1</f>
        <v>0.1353320144697292</v>
      </c>
      <c r="F4" s="21">
        <f t="shared" si="0"/>
        <v>0.10507231516066295</v>
      </c>
      <c r="G4" s="22">
        <v>9.6000000000000002E-2</v>
      </c>
      <c r="H4" s="23">
        <f>G4</f>
        <v>9.6000000000000002E-2</v>
      </c>
      <c r="I4" s="23">
        <f t="shared" ref="I4:I5" si="1">H4</f>
        <v>9.6000000000000002E-2</v>
      </c>
    </row>
    <row r="5" spans="2:9" x14ac:dyDescent="0.45">
      <c r="B5" t="s">
        <v>112</v>
      </c>
      <c r="C5" s="21">
        <f>C48/C46</f>
        <v>0.53445295768660595</v>
      </c>
      <c r="D5" s="21">
        <f t="shared" ref="D5:F5" si="2">D48/D46</f>
        <v>0.52350606617756446</v>
      </c>
      <c r="E5" s="21">
        <f t="shared" si="2"/>
        <v>0.49503642190345459</v>
      </c>
      <c r="F5" s="21">
        <f t="shared" si="2"/>
        <v>0.47506322575589971</v>
      </c>
      <c r="G5" s="22">
        <v>0.47510000000000002</v>
      </c>
      <c r="H5" s="23">
        <f>G5</f>
        <v>0.47510000000000002</v>
      </c>
      <c r="I5" s="23">
        <f t="shared" si="1"/>
        <v>0.47510000000000002</v>
      </c>
    </row>
    <row r="6" spans="2:9" x14ac:dyDescent="0.45">
      <c r="B6" t="s">
        <v>113</v>
      </c>
      <c r="C6" s="24">
        <v>7125</v>
      </c>
      <c r="D6" s="24">
        <v>8161.06</v>
      </c>
      <c r="E6" s="24">
        <v>10510.23</v>
      </c>
      <c r="F6" s="24">
        <v>12440.01</v>
      </c>
      <c r="G6" s="25">
        <v>12440</v>
      </c>
      <c r="H6" s="26">
        <v>12440</v>
      </c>
      <c r="I6" s="26">
        <v>12440</v>
      </c>
    </row>
    <row r="7" spans="2:9" x14ac:dyDescent="0.45">
      <c r="B7" t="s">
        <v>114</v>
      </c>
      <c r="C7" s="21">
        <v>6.2091507170248854E-2</v>
      </c>
      <c r="D7" s="21">
        <v>5.5459016533396244E-2</v>
      </c>
      <c r="E7" s="21">
        <v>5.7636796330830464E-2</v>
      </c>
      <c r="F7" s="21">
        <v>5.2717650734016741E-2</v>
      </c>
      <c r="G7" s="27">
        <v>5.2699999999999997E-2</v>
      </c>
      <c r="H7" s="28">
        <v>5.2699999999999997E-2</v>
      </c>
      <c r="I7" s="28">
        <v>5.2699999999999997E-2</v>
      </c>
    </row>
    <row r="8" spans="2:9" x14ac:dyDescent="0.45">
      <c r="B8" t="s">
        <v>115</v>
      </c>
      <c r="C8" s="24">
        <v>141.43</v>
      </c>
      <c r="D8" s="24">
        <v>127.35</v>
      </c>
      <c r="E8" s="24">
        <v>172</v>
      </c>
      <c r="F8" s="24">
        <v>238.47</v>
      </c>
      <c r="G8" s="29">
        <v>238.5</v>
      </c>
      <c r="H8" s="30">
        <v>238.5</v>
      </c>
      <c r="I8" s="30">
        <v>238.5</v>
      </c>
    </row>
    <row r="9" spans="2:9" x14ac:dyDescent="0.45">
      <c r="B9" t="s">
        <v>116</v>
      </c>
      <c r="C9" s="21">
        <v>1.2238514666766854E-2</v>
      </c>
      <c r="D9" s="21">
        <v>2.2194386089454416E-2</v>
      </c>
      <c r="E9" s="21">
        <v>1.6175681114707657E-2</v>
      </c>
      <c r="F9" s="21">
        <v>2.556713226099807E-2</v>
      </c>
      <c r="G9" s="27">
        <v>2.5600000000000001E-2</v>
      </c>
      <c r="H9" s="28">
        <v>2.5600000000000001E-2</v>
      </c>
      <c r="I9" s="28">
        <v>2.5600000000000001E-2</v>
      </c>
    </row>
    <row r="10" spans="2:9" ht="15.75" x14ac:dyDescent="0.5">
      <c r="B10" s="1" t="s">
        <v>9</v>
      </c>
      <c r="C10" s="5">
        <f>C51/C49</f>
        <v>0.32943550866008886</v>
      </c>
      <c r="D10" s="5">
        <f t="shared" ref="D10:G10" si="3">D51/D49</f>
        <v>0.33919988588962369</v>
      </c>
      <c r="E10" s="5">
        <f t="shared" si="3"/>
        <v>0.33622569736730401</v>
      </c>
      <c r="F10" s="5">
        <f t="shared" si="3"/>
        <v>0.35256553630679521</v>
      </c>
      <c r="G10" s="6">
        <f t="shared" si="3"/>
        <v>0.32167586391214603</v>
      </c>
      <c r="H10" s="5">
        <f>G10</f>
        <v>0.32167586391214603</v>
      </c>
      <c r="I10" s="5">
        <f>H10</f>
        <v>0.32167586391214603</v>
      </c>
    </row>
    <row r="11" spans="2:9" ht="15.75" x14ac:dyDescent="0.5">
      <c r="B11" s="1"/>
      <c r="C11" s="1"/>
      <c r="D11" s="1"/>
      <c r="E11" s="1"/>
      <c r="F11" s="1"/>
      <c r="G11" s="1"/>
      <c r="H11" s="1"/>
    </row>
    <row r="12" spans="2:9" ht="15.75" x14ac:dyDescent="0.5">
      <c r="B12" s="1" t="s">
        <v>10</v>
      </c>
      <c r="C12" s="5">
        <v>0.27600000000000002</v>
      </c>
      <c r="D12" s="8">
        <v>0.29899999999999999</v>
      </c>
      <c r="E12" s="5">
        <v>0.29899999999999999</v>
      </c>
      <c r="F12" s="5">
        <v>0.29899999999999999</v>
      </c>
      <c r="G12" s="5">
        <v>0.29899999999999999</v>
      </c>
      <c r="H12" s="5">
        <v>0.29899999999999999</v>
      </c>
    </row>
    <row r="13" spans="2:9" ht="15.75" x14ac:dyDescent="0.5">
      <c r="B13" s="1" t="s">
        <v>11</v>
      </c>
      <c r="C13" s="5">
        <v>0.123</v>
      </c>
      <c r="D13" s="8">
        <v>0.128</v>
      </c>
      <c r="E13" s="5">
        <v>0.128</v>
      </c>
      <c r="F13" s="5">
        <v>0.128</v>
      </c>
      <c r="G13" s="5">
        <v>0.128</v>
      </c>
      <c r="H13" s="5">
        <v>0.128</v>
      </c>
    </row>
    <row r="14" spans="2:9" ht="15.75" x14ac:dyDescent="0.5">
      <c r="B14" s="1"/>
      <c r="C14" s="1"/>
      <c r="D14" s="1"/>
      <c r="E14" s="1"/>
      <c r="F14" s="1"/>
      <c r="G14" s="1"/>
      <c r="H14" s="1"/>
    </row>
    <row r="15" spans="2:9" ht="15.75" x14ac:dyDescent="0.5">
      <c r="B15" s="1" t="s">
        <v>12</v>
      </c>
      <c r="C15" s="5">
        <v>0.22600000000000001</v>
      </c>
      <c r="D15" s="8">
        <v>0.23599999999999999</v>
      </c>
      <c r="E15" s="5">
        <v>0.23599999999999999</v>
      </c>
      <c r="F15" s="5">
        <v>0.23599999999999999</v>
      </c>
      <c r="G15" s="5">
        <v>0.23599999999999999</v>
      </c>
      <c r="H15" s="5">
        <v>0.23599999999999999</v>
      </c>
    </row>
    <row r="16" spans="2:9" ht="15.75" x14ac:dyDescent="0.5">
      <c r="B16" s="1" t="s">
        <v>13</v>
      </c>
      <c r="C16" s="5">
        <v>0.154</v>
      </c>
      <c r="D16" s="8">
        <v>0.16300000000000001</v>
      </c>
      <c r="E16" s="5">
        <v>0.16300000000000001</v>
      </c>
      <c r="F16" s="5">
        <v>0.16300000000000001</v>
      </c>
      <c r="G16" s="5">
        <v>0.16300000000000001</v>
      </c>
      <c r="H16" s="5">
        <v>0.16300000000000001</v>
      </c>
    </row>
    <row r="17" spans="2:8" ht="15.75" x14ac:dyDescent="0.5">
      <c r="B17" s="1" t="s">
        <v>14</v>
      </c>
      <c r="C17" s="5">
        <v>0.25</v>
      </c>
      <c r="D17" s="8">
        <v>0.255</v>
      </c>
      <c r="E17" s="5">
        <v>0.255</v>
      </c>
      <c r="F17" s="5">
        <v>0.255</v>
      </c>
      <c r="G17" s="5">
        <v>0.255</v>
      </c>
      <c r="H17" s="5">
        <v>0.255</v>
      </c>
    </row>
    <row r="18" spans="2:8" ht="15.75" x14ac:dyDescent="0.5">
      <c r="B18" s="1"/>
      <c r="C18" s="1"/>
      <c r="D18" s="9"/>
      <c r="E18" s="1"/>
      <c r="F18" s="1"/>
      <c r="G18" s="1"/>
      <c r="H18" s="1"/>
    </row>
    <row r="19" spans="2:8" ht="15.75" x14ac:dyDescent="0.5">
      <c r="B19" s="1" t="s">
        <v>15</v>
      </c>
      <c r="C19" s="5">
        <v>0.154</v>
      </c>
      <c r="D19" s="8">
        <v>0.158</v>
      </c>
      <c r="E19" s="5">
        <v>0.158</v>
      </c>
      <c r="F19" s="5">
        <v>0.158</v>
      </c>
      <c r="G19" s="5">
        <v>0.158</v>
      </c>
      <c r="H19" s="5">
        <v>0.158</v>
      </c>
    </row>
    <row r="20" spans="2:8" ht="15.75" x14ac:dyDescent="0.5">
      <c r="B20" s="1" t="s">
        <v>16</v>
      </c>
      <c r="C20" s="5">
        <v>0.16300000000000001</v>
      </c>
      <c r="D20" s="8">
        <v>0.17100000000000001</v>
      </c>
      <c r="E20" s="5">
        <v>0.17100000000000001</v>
      </c>
      <c r="F20" s="5">
        <v>0.17100000000000001</v>
      </c>
      <c r="G20" s="5">
        <v>0.17100000000000001</v>
      </c>
      <c r="H20" s="5">
        <v>0.17100000000000001</v>
      </c>
    </row>
    <row r="21" spans="2:8" ht="15.75" x14ac:dyDescent="0.5">
      <c r="B21" s="1" t="s">
        <v>17</v>
      </c>
      <c r="C21" s="5">
        <v>0.219</v>
      </c>
      <c r="D21" s="8">
        <v>0.224</v>
      </c>
      <c r="E21" s="5">
        <v>0.224</v>
      </c>
      <c r="F21" s="5">
        <v>0.224</v>
      </c>
      <c r="G21" s="5">
        <v>0.224</v>
      </c>
      <c r="H21" s="5">
        <v>0.224</v>
      </c>
    </row>
    <row r="22" spans="2:8" ht="15.75" x14ac:dyDescent="0.5">
      <c r="B22" s="1" t="s">
        <v>18</v>
      </c>
      <c r="C22" s="5">
        <v>0.11700000000000001</v>
      </c>
      <c r="D22" s="8">
        <v>0.13100000000000001</v>
      </c>
      <c r="E22" s="5">
        <v>0.13100000000000001</v>
      </c>
      <c r="F22" s="5">
        <v>0.13100000000000001</v>
      </c>
      <c r="G22" s="5">
        <v>0.13100000000000001</v>
      </c>
      <c r="H22" s="5">
        <v>0.13100000000000001</v>
      </c>
    </row>
    <row r="23" spans="2:8" ht="15.75" x14ac:dyDescent="0.5">
      <c r="B23" s="1"/>
      <c r="C23" s="1"/>
      <c r="D23" s="1"/>
      <c r="E23" s="1"/>
      <c r="F23" s="1"/>
      <c r="G23" s="1"/>
      <c r="H23" s="1"/>
    </row>
    <row r="24" spans="2:8" ht="15.75" x14ac:dyDescent="0.5">
      <c r="B24" s="1" t="s">
        <v>19</v>
      </c>
      <c r="C24" s="5">
        <v>1.0999999999999999E-2</v>
      </c>
      <c r="D24" s="8">
        <v>1.2E-2</v>
      </c>
      <c r="E24" s="5">
        <v>1.2E-2</v>
      </c>
      <c r="F24" s="5">
        <v>1.2E-2</v>
      </c>
      <c r="G24" s="5">
        <v>1.2E-2</v>
      </c>
      <c r="H24" s="5">
        <v>1.2E-2</v>
      </c>
    </row>
    <row r="25" spans="2:8" ht="15.75" x14ac:dyDescent="0.5">
      <c r="B25" s="1" t="s">
        <v>20</v>
      </c>
      <c r="C25" s="5">
        <v>1.4E-2</v>
      </c>
      <c r="D25" s="8">
        <v>1.4E-2</v>
      </c>
      <c r="E25" s="5">
        <v>1.4E-2</v>
      </c>
      <c r="F25" s="5">
        <v>1.4E-2</v>
      </c>
      <c r="G25" s="5">
        <v>1.4E-2</v>
      </c>
      <c r="H25" s="5">
        <v>1.4E-2</v>
      </c>
    </row>
    <row r="26" spans="2:8" ht="15.75" x14ac:dyDescent="0.5">
      <c r="B26" s="1" t="s">
        <v>21</v>
      </c>
      <c r="C26" s="5">
        <v>-2E-3</v>
      </c>
      <c r="D26" s="8">
        <v>5.0000000000000001E-3</v>
      </c>
      <c r="E26" s="5">
        <v>5.0000000000000001E-3</v>
      </c>
      <c r="F26" s="5">
        <v>5.0000000000000001E-3</v>
      </c>
      <c r="G26" s="5">
        <v>5.0000000000000001E-3</v>
      </c>
      <c r="H26" s="5">
        <v>5.0000000000000001E-3</v>
      </c>
    </row>
    <row r="27" spans="2:8" ht="15.75" x14ac:dyDescent="0.5">
      <c r="B27" s="1"/>
      <c r="C27" s="1"/>
      <c r="D27" s="1"/>
      <c r="E27" s="1"/>
      <c r="F27" s="1"/>
      <c r="G27" s="1"/>
      <c r="H27" s="1"/>
    </row>
    <row r="28" spans="2:8" ht="15.75" x14ac:dyDescent="0.5">
      <c r="B28" s="1" t="s">
        <v>22</v>
      </c>
      <c r="C28" s="1">
        <v>67</v>
      </c>
      <c r="D28" s="10">
        <v>-75</v>
      </c>
      <c r="E28" s="1">
        <v>-75</v>
      </c>
      <c r="F28" s="1">
        <v>-75</v>
      </c>
      <c r="G28" s="1">
        <v>-75</v>
      </c>
      <c r="H28" s="1">
        <v>-75</v>
      </c>
    </row>
    <row r="29" spans="2:8" ht="15.75" x14ac:dyDescent="0.5">
      <c r="B29" s="1"/>
      <c r="C29" s="1"/>
      <c r="D29" s="1"/>
      <c r="E29" s="1"/>
      <c r="F29" s="1"/>
      <c r="G29" s="1"/>
      <c r="H29" s="1"/>
    </row>
    <row r="30" spans="2:8" ht="15.75" x14ac:dyDescent="0.5">
      <c r="B30" s="1" t="s">
        <v>23</v>
      </c>
      <c r="C30" s="7" t="s">
        <v>24</v>
      </c>
      <c r="D30" s="1"/>
      <c r="E30" s="1"/>
      <c r="F30" s="1"/>
      <c r="G30" s="1"/>
      <c r="H30" s="1"/>
    </row>
    <row r="31" spans="2:8" ht="15.75" x14ac:dyDescent="0.5">
      <c r="B31" s="1" t="s">
        <v>25</v>
      </c>
      <c r="C31" s="1"/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</row>
    <row r="32" spans="2:8" ht="15.75" x14ac:dyDescent="0.5">
      <c r="B32" s="4" t="s">
        <v>31</v>
      </c>
      <c r="C32" s="6">
        <v>0.85</v>
      </c>
      <c r="D32" s="1"/>
      <c r="E32" s="1"/>
      <c r="F32" s="1"/>
      <c r="G32" s="1"/>
      <c r="H32" s="1"/>
    </row>
    <row r="33" spans="2:9" ht="15.75" x14ac:dyDescent="0.5">
      <c r="B33" s="4" t="s">
        <v>32</v>
      </c>
      <c r="C33" s="6">
        <v>0.15</v>
      </c>
      <c r="D33" s="1"/>
      <c r="E33" s="1"/>
      <c r="F33" s="1"/>
      <c r="G33" s="1"/>
      <c r="H33" s="1"/>
    </row>
    <row r="34" spans="2:9" ht="15.75" x14ac:dyDescent="0.5">
      <c r="B34" s="1"/>
      <c r="C34" s="1"/>
      <c r="D34" s="1"/>
      <c r="E34" s="1"/>
      <c r="F34" s="1"/>
      <c r="G34" s="1"/>
      <c r="H34" s="1"/>
    </row>
    <row r="35" spans="2:9" ht="15.75" x14ac:dyDescent="0.5">
      <c r="B35" s="1" t="s">
        <v>33</v>
      </c>
      <c r="C35" s="5">
        <v>1.9E-2</v>
      </c>
      <c r="D35" s="6">
        <v>2.5000000000000001E-2</v>
      </c>
      <c r="E35" s="6">
        <v>0.03</v>
      </c>
      <c r="F35" s="6">
        <v>0.03</v>
      </c>
      <c r="G35" s="6">
        <v>3.5000000000000003E-2</v>
      </c>
      <c r="H35" s="6">
        <v>3.5000000000000003E-2</v>
      </c>
    </row>
    <row r="36" spans="2:9" ht="15.75" x14ac:dyDescent="0.5">
      <c r="B36" s="1"/>
      <c r="C36" s="1"/>
      <c r="D36" s="1"/>
      <c r="E36" s="1"/>
      <c r="F36" s="1"/>
      <c r="G36" s="1"/>
      <c r="H36" s="1"/>
    </row>
    <row r="37" spans="2:9" ht="15.75" x14ac:dyDescent="0.5">
      <c r="B37" s="1" t="s">
        <v>34</v>
      </c>
      <c r="C37" s="1"/>
      <c r="D37" s="1">
        <v>-248</v>
      </c>
      <c r="E37" s="1">
        <v>-153</v>
      </c>
      <c r="F37" s="1">
        <v>-157</v>
      </c>
      <c r="G37" s="1">
        <v>-163</v>
      </c>
      <c r="H37" s="1">
        <v>-169</v>
      </c>
    </row>
    <row r="38" spans="2:9" ht="15.75" x14ac:dyDescent="0.5">
      <c r="B38" s="1" t="s">
        <v>35</v>
      </c>
      <c r="C38" s="5">
        <v>0.315</v>
      </c>
      <c r="D38" s="11">
        <v>0.35</v>
      </c>
      <c r="E38" s="6">
        <v>0.375</v>
      </c>
      <c r="F38" s="6">
        <v>0.4</v>
      </c>
      <c r="G38" s="6">
        <v>0.4</v>
      </c>
      <c r="H38" s="6">
        <v>0.4</v>
      </c>
    </row>
    <row r="39" spans="2:9" ht="15.75" x14ac:dyDescent="0.5">
      <c r="B39" s="1" t="s">
        <v>36</v>
      </c>
      <c r="C39" s="1"/>
      <c r="D39" s="12">
        <v>-1406</v>
      </c>
      <c r="E39" s="1">
        <v>-869</v>
      </c>
      <c r="F39" s="1">
        <v>-889</v>
      </c>
      <c r="G39" s="1">
        <v>-923</v>
      </c>
      <c r="H39" s="1">
        <v>-956</v>
      </c>
    </row>
    <row r="40" spans="2:9" ht="15.75" x14ac:dyDescent="0.5">
      <c r="B40" s="1" t="s">
        <v>37</v>
      </c>
      <c r="C40" s="5">
        <v>0.89100000000000001</v>
      </c>
      <c r="D40" s="8">
        <v>0.98799999999999999</v>
      </c>
      <c r="E40" s="5">
        <v>0.98799999999999999</v>
      </c>
      <c r="F40" s="5">
        <v>0.98799999999999999</v>
      </c>
      <c r="G40" s="5">
        <v>0.98799999999999999</v>
      </c>
      <c r="H40" s="5">
        <v>0.98799999999999999</v>
      </c>
    </row>
    <row r="41" spans="2:9" ht="15.75" x14ac:dyDescent="0.5">
      <c r="B41" s="1"/>
      <c r="C41" s="1"/>
      <c r="D41" s="1"/>
      <c r="E41" s="1"/>
      <c r="F41" s="1"/>
      <c r="G41" s="1"/>
      <c r="H41" s="1"/>
    </row>
    <row r="42" spans="2:9" ht="15.75" x14ac:dyDescent="0.5">
      <c r="B42" s="1" t="s">
        <v>38</v>
      </c>
      <c r="C42" s="5">
        <v>3.2000000000000001E-2</v>
      </c>
      <c r="D42" s="11">
        <v>0.02</v>
      </c>
      <c r="E42" s="6">
        <v>0.02</v>
      </c>
      <c r="F42" s="6">
        <v>0.02</v>
      </c>
      <c r="G42" s="6">
        <v>0.02</v>
      </c>
      <c r="H42" s="6">
        <v>0.02</v>
      </c>
    </row>
    <row r="43" spans="2:9" ht="15.75" x14ac:dyDescent="0.5">
      <c r="B43" s="1" t="s">
        <v>39</v>
      </c>
      <c r="C43" s="5">
        <v>-3.0000000000000001E-3</v>
      </c>
      <c r="D43" s="8">
        <v>0</v>
      </c>
      <c r="E43" s="5">
        <v>0</v>
      </c>
      <c r="F43" s="5">
        <v>0</v>
      </c>
      <c r="G43" s="5">
        <v>0</v>
      </c>
      <c r="H43" s="5">
        <v>0</v>
      </c>
    </row>
    <row r="45" spans="2:9" x14ac:dyDescent="0.45">
      <c r="B45" s="31" t="s">
        <v>127</v>
      </c>
      <c r="C45" s="32"/>
      <c r="D45" s="32"/>
      <c r="E45" s="32"/>
      <c r="F45" s="32"/>
      <c r="G45" s="32"/>
      <c r="H45" s="32"/>
      <c r="I45" s="32"/>
    </row>
    <row r="46" spans="2:9" x14ac:dyDescent="0.45">
      <c r="B46" t="s">
        <v>118</v>
      </c>
      <c r="C46" s="33">
        <v>33498.14</v>
      </c>
      <c r="D46" s="33">
        <v>38654.49</v>
      </c>
      <c r="E46" s="33">
        <v>43885.68</v>
      </c>
      <c r="F46" s="33">
        <v>48496.85</v>
      </c>
      <c r="G46" s="34">
        <f>F46*(1+G47)</f>
        <v>53152.547600000005</v>
      </c>
      <c r="H46" s="34">
        <f t="shared" ref="H46:I46" si="4">G46*(1+H47)</f>
        <v>58255.192169600014</v>
      </c>
      <c r="I46" s="34">
        <f t="shared" si="4"/>
        <v>63847.690617881621</v>
      </c>
    </row>
    <row r="47" spans="2:9" x14ac:dyDescent="0.45">
      <c r="B47" t="s">
        <v>152</v>
      </c>
      <c r="C47" s="21" t="s">
        <v>141</v>
      </c>
      <c r="D47" s="21">
        <f t="shared" ref="D47:I47" si="5">D4</f>
        <v>0.15392944205260339</v>
      </c>
      <c r="E47" s="21">
        <f t="shared" si="5"/>
        <v>0.1353320144697292</v>
      </c>
      <c r="F47" s="21">
        <f t="shared" si="5"/>
        <v>0.10507231516066295</v>
      </c>
      <c r="G47" s="21">
        <f t="shared" si="5"/>
        <v>9.6000000000000002E-2</v>
      </c>
      <c r="H47" s="21">
        <f t="shared" si="5"/>
        <v>9.6000000000000002E-2</v>
      </c>
      <c r="I47" s="21">
        <f t="shared" si="5"/>
        <v>9.6000000000000002E-2</v>
      </c>
    </row>
    <row r="48" spans="2:9" x14ac:dyDescent="0.45">
      <c r="B48" t="s">
        <v>119</v>
      </c>
      <c r="C48" s="33">
        <v>17903.18</v>
      </c>
      <c r="D48" s="33">
        <v>20235.86</v>
      </c>
      <c r="E48" s="33">
        <v>21725.01</v>
      </c>
      <c r="F48" s="33">
        <v>23039.070000000003</v>
      </c>
      <c r="G48" s="34">
        <f>G46*G5</f>
        <v>25252.775364760004</v>
      </c>
      <c r="H48" s="34">
        <f>H46*H5</f>
        <v>27677.041799776969</v>
      </c>
      <c r="I48" s="34">
        <f>I46*I5</f>
        <v>30334.037812555558</v>
      </c>
    </row>
    <row r="49" spans="2:9" x14ac:dyDescent="0.45">
      <c r="B49" s="14" t="s">
        <v>120</v>
      </c>
      <c r="C49" s="35">
        <f>C46+C48</f>
        <v>51401.32</v>
      </c>
      <c r="D49" s="35">
        <f t="shared" ref="D49:I49" si="6">D46+D48</f>
        <v>58890.35</v>
      </c>
      <c r="E49" s="35">
        <f t="shared" si="6"/>
        <v>65610.69</v>
      </c>
      <c r="F49" s="35">
        <f t="shared" si="6"/>
        <v>71535.92</v>
      </c>
      <c r="G49" s="35">
        <f t="shared" si="6"/>
        <v>78405.322964760009</v>
      </c>
      <c r="H49" s="35">
        <f t="shared" si="6"/>
        <v>85932.233969376975</v>
      </c>
      <c r="I49" s="35">
        <f t="shared" si="6"/>
        <v>94181.728430437186</v>
      </c>
    </row>
    <row r="50" spans="2:9" x14ac:dyDescent="0.45">
      <c r="B50" t="s">
        <v>121</v>
      </c>
      <c r="C50" s="33">
        <v>7125</v>
      </c>
      <c r="D50" s="33">
        <v>8161.06</v>
      </c>
      <c r="E50" s="33">
        <v>10510.23</v>
      </c>
      <c r="F50" s="33">
        <v>12440.01</v>
      </c>
      <c r="G50" s="36">
        <f>F50</f>
        <v>12440.01</v>
      </c>
      <c r="H50" s="36">
        <f t="shared" ref="H50:I50" si="7">G50</f>
        <v>12440.01</v>
      </c>
      <c r="I50" s="36">
        <f t="shared" si="7"/>
        <v>12440.01</v>
      </c>
    </row>
    <row r="51" spans="2:9" x14ac:dyDescent="0.45">
      <c r="B51" s="14" t="s">
        <v>128</v>
      </c>
      <c r="C51" s="37">
        <v>16933.419999999998</v>
      </c>
      <c r="D51" s="37">
        <v>19975.599999999999</v>
      </c>
      <c r="E51" s="37">
        <v>22060</v>
      </c>
      <c r="F51" s="37">
        <v>25221.1</v>
      </c>
      <c r="G51" s="37">
        <f>F51</f>
        <v>25221.1</v>
      </c>
      <c r="H51" s="37">
        <f t="shared" ref="H51:I51" si="8">G51</f>
        <v>25221.1</v>
      </c>
      <c r="I51" s="37">
        <f t="shared" si="8"/>
        <v>25221.1</v>
      </c>
    </row>
    <row r="52" spans="2:9" x14ac:dyDescent="0.45">
      <c r="B52" s="14" t="s">
        <v>122</v>
      </c>
      <c r="C52" s="35">
        <v>44276.32</v>
      </c>
      <c r="D52" s="35">
        <v>50729.29</v>
      </c>
      <c r="E52" s="35">
        <v>55100.460000000006</v>
      </c>
      <c r="F52" s="35">
        <v>59095.909999999996</v>
      </c>
      <c r="G52" s="37">
        <v>65965.322964760009</v>
      </c>
      <c r="H52" s="37">
        <v>73492.233969376975</v>
      </c>
      <c r="I52" s="37">
        <v>81741.728430437186</v>
      </c>
    </row>
    <row r="53" spans="2:9" x14ac:dyDescent="0.45">
      <c r="B53" t="s">
        <v>115</v>
      </c>
      <c r="C53" s="33">
        <v>141.43</v>
      </c>
      <c r="D53" s="33">
        <v>127.35</v>
      </c>
      <c r="E53" s="33">
        <v>172</v>
      </c>
      <c r="F53" s="33">
        <v>238.47</v>
      </c>
      <c r="G53">
        <v>238.5</v>
      </c>
      <c r="H53">
        <v>238.5</v>
      </c>
      <c r="I53">
        <v>238.5</v>
      </c>
    </row>
    <row r="54" spans="2:9" x14ac:dyDescent="0.45">
      <c r="B54" t="s">
        <v>123</v>
      </c>
      <c r="C54" s="33">
        <v>2079.9499999999998</v>
      </c>
      <c r="D54" s="33">
        <v>2143.7399999999998</v>
      </c>
      <c r="E54" s="33">
        <v>2529.4299999999998</v>
      </c>
      <c r="F54" s="33">
        <v>2556.64</v>
      </c>
      <c r="G54" s="36">
        <v>2801.1392585200001</v>
      </c>
      <c r="H54" s="36">
        <v>3070.0486273379206</v>
      </c>
      <c r="I54" s="36">
        <v>3364.773295562361</v>
      </c>
    </row>
    <row r="55" spans="2:9" x14ac:dyDescent="0.45">
      <c r="B55" s="14" t="s">
        <v>124</v>
      </c>
      <c r="C55" s="35">
        <v>42054.94</v>
      </c>
      <c r="D55" s="35">
        <v>48458.200000000004</v>
      </c>
      <c r="E55" s="35">
        <v>52399.030000000006</v>
      </c>
      <c r="F55" s="35">
        <v>56300.799999999996</v>
      </c>
      <c r="G55" s="37">
        <v>62925.683706240008</v>
      </c>
      <c r="H55" s="37">
        <v>70183.685342039054</v>
      </c>
      <c r="I55" s="37">
        <v>78138.455134874821</v>
      </c>
    </row>
    <row r="56" spans="2:9" x14ac:dyDescent="0.45">
      <c r="B56" t="s">
        <v>125</v>
      </c>
      <c r="C56" s="33">
        <v>514.69000000000005</v>
      </c>
      <c r="D56" s="33">
        <v>1075.5</v>
      </c>
      <c r="E56" s="33">
        <v>847.59</v>
      </c>
      <c r="F56" s="33">
        <v>1439.45</v>
      </c>
      <c r="G56" s="36">
        <v>1610.8975028797443</v>
      </c>
      <c r="H56" s="36">
        <v>1796.7023447561999</v>
      </c>
      <c r="I56" s="36">
        <v>2000.3444514527955</v>
      </c>
    </row>
    <row r="57" spans="2:9" ht="14.65" thickBot="1" x14ac:dyDescent="0.5">
      <c r="B57" s="38" t="s">
        <v>126</v>
      </c>
      <c r="C57" s="39">
        <v>41540.25</v>
      </c>
      <c r="D57" s="39">
        <v>47382.700000000004</v>
      </c>
      <c r="E57" s="39">
        <v>51551.44000000001</v>
      </c>
      <c r="F57" s="39">
        <v>54861.35</v>
      </c>
      <c r="G57" s="39">
        <v>61314.786203360265</v>
      </c>
      <c r="H57" s="39">
        <v>68386.982997282859</v>
      </c>
      <c r="I57" s="39">
        <v>76138.110683422026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5CA9-0584-46D4-9E88-FC5CCB047801}">
  <dimension ref="A1:J3"/>
  <sheetViews>
    <sheetView showGridLines="0" tabSelected="1" workbookViewId="0">
      <selection activeCell="G8" sqref="G8"/>
    </sheetView>
  </sheetViews>
  <sheetFormatPr defaultRowHeight="14.25" x14ac:dyDescent="0.45"/>
  <cols>
    <col min="1" max="1" width="1.73046875" style="51" customWidth="1"/>
    <col min="2" max="2" width="21.59765625" customWidth="1"/>
    <col min="3" max="9" width="11.59765625" customWidth="1"/>
    <col min="10" max="10" width="11.796875" customWidth="1"/>
  </cols>
  <sheetData>
    <row r="1" spans="1:10" ht="48.75" customHeight="1" x14ac:dyDescent="0.45">
      <c r="B1" s="52" t="s">
        <v>153</v>
      </c>
      <c r="C1" s="52"/>
      <c r="D1" s="52"/>
      <c r="E1" s="52"/>
      <c r="F1" s="52"/>
      <c r="G1" s="52"/>
      <c r="H1" s="52"/>
      <c r="I1" s="53"/>
    </row>
    <row r="3" spans="1:10" x14ac:dyDescent="0.45">
      <c r="A3" s="51" t="s">
        <v>154</v>
      </c>
      <c r="B3" s="31" t="s">
        <v>127</v>
      </c>
      <c r="C3" s="55">
        <v>44286</v>
      </c>
      <c r="D3" s="55">
        <v>44651</v>
      </c>
      <c r="E3" s="55">
        <v>45016</v>
      </c>
      <c r="F3" s="55">
        <v>45382</v>
      </c>
      <c r="G3" s="54">
        <v>45747</v>
      </c>
      <c r="H3" s="54">
        <v>46112</v>
      </c>
      <c r="I3" s="54">
        <v>46477</v>
      </c>
      <c r="J3" s="54">
        <v>46843</v>
      </c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Source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vikshita mali</dc:creator>
  <cp:lastModifiedBy>vikshita mali</cp:lastModifiedBy>
  <dcterms:created xsi:type="dcterms:W3CDTF">2024-09-11T04:14:19Z</dcterms:created>
  <dcterms:modified xsi:type="dcterms:W3CDTF">2024-10-25T06:10:48Z</dcterms:modified>
</cp:coreProperties>
</file>