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University\2.2\Client on Board\51\"/>
    </mc:Choice>
  </mc:AlternateContent>
  <xr:revisionPtr revIDLastSave="0" documentId="13_ncr:1_{57FE967A-5B78-4E60-8674-02EBFD45DFAF}" xr6:coauthVersionLast="47" xr6:coauthVersionMax="47" xr10:uidLastSave="{00000000-0000-0000-0000-000000000000}"/>
  <bookViews>
    <workbookView xWindow="1560" yWindow="1560" windowWidth="21600" windowHeight="11385" tabRatio="835" activeTab="6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3" i="22" s="1"/>
  <c r="A4" i="22"/>
  <c r="A59" i="22" s="1"/>
  <c r="B4" i="22"/>
  <c r="B68" i="22" s="1"/>
  <c r="C4" i="22"/>
  <c r="C77" i="22" s="1"/>
  <c r="D4" i="22"/>
  <c r="D59" i="22" s="1"/>
  <c r="E4" i="22"/>
  <c r="E59" i="22" s="1"/>
  <c r="F4" i="22"/>
  <c r="F68" i="22" s="1"/>
  <c r="G4" i="22"/>
  <c r="G59" i="22" s="1"/>
  <c r="H5" i="22"/>
  <c r="H6" i="22"/>
  <c r="H7" i="22"/>
  <c r="H8" i="22"/>
  <c r="H10" i="22"/>
  <c r="B11" i="22"/>
  <c r="C11" i="22"/>
  <c r="D11" i="22"/>
  <c r="E11" i="22"/>
  <c r="F11" i="22"/>
  <c r="G11" i="22"/>
  <c r="A13" i="22"/>
  <c r="A14" i="22"/>
  <c r="B14" i="22"/>
  <c r="C14" i="22"/>
  <c r="D14" i="22"/>
  <c r="E14" i="22"/>
  <c r="F14" i="22"/>
  <c r="G14" i="22"/>
  <c r="H15" i="22"/>
  <c r="H16" i="22"/>
  <c r="H17" i="22"/>
  <c r="H18" i="22"/>
  <c r="H19" i="22"/>
  <c r="B20" i="22"/>
  <c r="C20" i="22"/>
  <c r="D20" i="22"/>
  <c r="E20" i="22"/>
  <c r="F20" i="22"/>
  <c r="G20" i="22"/>
  <c r="A22" i="22"/>
  <c r="A23" i="22"/>
  <c r="B23" i="22"/>
  <c r="C23" i="22"/>
  <c r="D23" i="22"/>
  <c r="E23" i="22"/>
  <c r="F23" i="22"/>
  <c r="G23" i="22"/>
  <c r="H24" i="22"/>
  <c r="H25" i="22"/>
  <c r="H26" i="22"/>
  <c r="H27" i="22"/>
  <c r="H28" i="22"/>
  <c r="B29" i="22"/>
  <c r="C29" i="22"/>
  <c r="D29" i="22"/>
  <c r="E29" i="22"/>
  <c r="F29" i="22"/>
  <c r="G29" i="22"/>
  <c r="A31" i="22"/>
  <c r="A32" i="22"/>
  <c r="B32" i="22"/>
  <c r="C32" i="22"/>
  <c r="D32" i="22"/>
  <c r="E32" i="22"/>
  <c r="F32" i="22"/>
  <c r="G32" i="22"/>
  <c r="H33" i="22"/>
  <c r="H34" i="22"/>
  <c r="H35" i="22"/>
  <c r="H36" i="22"/>
  <c r="H37" i="22"/>
  <c r="B38" i="22"/>
  <c r="C38" i="22"/>
  <c r="D38" i="22"/>
  <c r="E38" i="22"/>
  <c r="F38" i="22"/>
  <c r="G38" i="22"/>
  <c r="A40" i="22"/>
  <c r="H42" i="22"/>
  <c r="H43" i="22"/>
  <c r="H44" i="22"/>
  <c r="H45" i="22"/>
  <c r="H46" i="22"/>
  <c r="B47" i="22"/>
  <c r="C47" i="22"/>
  <c r="D47" i="22"/>
  <c r="E47" i="22"/>
  <c r="F47" i="22"/>
  <c r="G47" i="22"/>
  <c r="A49" i="22"/>
  <c r="H51" i="22"/>
  <c r="H52" i="22"/>
  <c r="H53" i="22"/>
  <c r="H54" i="22"/>
  <c r="H55" i="22"/>
  <c r="B56" i="22"/>
  <c r="C56" i="22"/>
  <c r="D56" i="22"/>
  <c r="E56" i="22"/>
  <c r="F56" i="22"/>
  <c r="G56" i="22"/>
  <c r="A58" i="22"/>
  <c r="H60" i="22"/>
  <c r="H61" i="22"/>
  <c r="H62" i="22"/>
  <c r="H63" i="22"/>
  <c r="H64" i="22"/>
  <c r="B65" i="22"/>
  <c r="C65" i="22"/>
  <c r="D65" i="22"/>
  <c r="E65" i="22"/>
  <c r="F65" i="22"/>
  <c r="G65" i="22"/>
  <c r="A67" i="22"/>
  <c r="H69" i="22"/>
  <c r="H70" i="22"/>
  <c r="H71" i="22"/>
  <c r="H72" i="22"/>
  <c r="H73" i="22"/>
  <c r="B74" i="22"/>
  <c r="C74" i="22"/>
  <c r="D74" i="22"/>
  <c r="E74" i="22"/>
  <c r="F74" i="22"/>
  <c r="G74" i="22"/>
  <c r="A76" i="22"/>
  <c r="H78" i="22"/>
  <c r="H79" i="22"/>
  <c r="H80" i="22"/>
  <c r="H81" i="22"/>
  <c r="H82" i="22"/>
  <c r="B83" i="22"/>
  <c r="C83" i="22"/>
  <c r="D83" i="22"/>
  <c r="E83" i="22"/>
  <c r="F83" i="22"/>
  <c r="G83" i="22"/>
  <c r="A85" i="22"/>
  <c r="H87" i="22"/>
  <c r="H88" i="22"/>
  <c r="H89" i="22"/>
  <c r="H90" i="22"/>
  <c r="H91" i="22"/>
  <c r="B92" i="22"/>
  <c r="C92" i="22"/>
  <c r="D92" i="22"/>
  <c r="E92" i="22"/>
  <c r="F92" i="22"/>
  <c r="G92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A39" i="20"/>
  <c r="B12" i="11"/>
  <c r="L12" i="11" s="1"/>
  <c r="K12" i="11" s="1"/>
  <c r="J12" i="11" s="1"/>
  <c r="I12" i="11" s="1"/>
  <c r="H12" i="11" s="1"/>
  <c r="G12" i="11" s="1"/>
  <c r="F12" i="11" s="1"/>
  <c r="E12" i="11" s="1"/>
  <c r="A86" i="1"/>
  <c r="A77" i="1"/>
  <c r="A68" i="1"/>
  <c r="A59" i="1"/>
  <c r="A50" i="1"/>
  <c r="G93" i="1"/>
  <c r="F93" i="1"/>
  <c r="E93" i="1"/>
  <c r="D93" i="1"/>
  <c r="C93" i="1"/>
  <c r="B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D85" i="24" l="1"/>
  <c r="D40" i="24"/>
  <c r="D86" i="22"/>
  <c r="B67" i="22"/>
  <c r="A85" i="24"/>
  <c r="A67" i="24"/>
  <c r="A49" i="24"/>
  <c r="B39" i="24"/>
  <c r="A57" i="1"/>
  <c r="A28" i="24"/>
  <c r="A19" i="24"/>
  <c r="H28" i="23"/>
  <c r="I4" i="11" s="1"/>
  <c r="B76" i="25"/>
  <c r="F58" i="23"/>
  <c r="A19" i="23"/>
  <c r="A10" i="25"/>
  <c r="A73" i="25" s="1"/>
  <c r="A37" i="26"/>
  <c r="E40" i="25"/>
  <c r="A19" i="25"/>
  <c r="A37" i="23"/>
  <c r="A19" i="26"/>
  <c r="E76" i="24"/>
  <c r="A38" i="22"/>
  <c r="C85" i="21"/>
  <c r="A37" i="24"/>
  <c r="A10" i="24"/>
  <c r="A73" i="24" s="1"/>
  <c r="D76" i="21"/>
  <c r="A37" i="25"/>
  <c r="A10" i="26"/>
  <c r="A73" i="26" s="1"/>
  <c r="A28" i="23"/>
  <c r="A29" i="22"/>
  <c r="A93" i="1"/>
  <c r="D58" i="24"/>
  <c r="A10" i="23"/>
  <c r="A64" i="23" s="1"/>
  <c r="A84" i="1"/>
  <c r="A28" i="26"/>
  <c r="A10" i="2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50" i="22"/>
  <c r="C76" i="26"/>
  <c r="C58" i="26"/>
  <c r="E40" i="26"/>
  <c r="D67" i="25"/>
  <c r="B21" i="24"/>
  <c r="C59" i="22"/>
  <c r="G85" i="26"/>
  <c r="G67" i="26"/>
  <c r="C40" i="26"/>
  <c r="A77" i="22"/>
  <c r="C85" i="26"/>
  <c r="C67" i="26"/>
  <c r="B40" i="25"/>
  <c r="B66" i="24"/>
  <c r="G40" i="23"/>
  <c r="E68" i="22"/>
  <c r="D40" i="26"/>
  <c r="A85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8" i="22"/>
  <c r="B40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8" i="22"/>
  <c r="B76" i="22"/>
  <c r="B22" i="22"/>
  <c r="F76" i="26"/>
  <c r="E76" i="26"/>
  <c r="E67" i="26"/>
  <c r="A85" i="26"/>
  <c r="E58" i="26"/>
  <c r="F40" i="26"/>
  <c r="B40" i="26"/>
  <c r="H37" i="25"/>
  <c r="K5" i="11" s="1"/>
  <c r="H73" i="25"/>
  <c r="C49" i="24"/>
  <c r="C58" i="24"/>
  <c r="H73" i="24"/>
  <c r="G49" i="24"/>
  <c r="C50" i="22"/>
  <c r="D58" i="21"/>
  <c r="B57" i="21"/>
  <c r="H37" i="21"/>
  <c r="G5" i="11" s="1"/>
  <c r="B48" i="20"/>
  <c r="D67" i="26"/>
  <c r="D49" i="26"/>
  <c r="B30" i="26"/>
  <c r="B84" i="25"/>
  <c r="D49" i="25"/>
  <c r="B39" i="25"/>
  <c r="C86" i="22"/>
  <c r="C68" i="22"/>
  <c r="G41" i="22"/>
  <c r="H93" i="1"/>
  <c r="B84" i="20"/>
  <c r="B75" i="26"/>
  <c r="B57" i="26"/>
  <c r="B21" i="26"/>
  <c r="D40" i="25"/>
  <c r="B21" i="25"/>
  <c r="B76" i="24"/>
  <c r="G77" i="22"/>
  <c r="G68" i="22"/>
  <c r="G50" i="22"/>
  <c r="C41" i="22"/>
  <c r="D40" i="21"/>
  <c r="B84" i="26"/>
  <c r="D76" i="26"/>
  <c r="B48" i="26"/>
  <c r="D85" i="23"/>
  <c r="G86" i="22"/>
  <c r="B75" i="21"/>
  <c r="B39" i="21"/>
  <c r="H13" i="24"/>
  <c r="H32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3" i="22"/>
  <c r="H4" i="21"/>
  <c r="H22" i="25"/>
  <c r="H22" i="24"/>
  <c r="H31" i="23"/>
  <c r="H14" i="22"/>
  <c r="H4" i="22"/>
  <c r="H50" i="22" s="1"/>
  <c r="A37" i="21"/>
  <c r="H60" i="1"/>
  <c r="H69" i="1"/>
  <c r="H22" i="26"/>
  <c r="H4" i="26"/>
  <c r="A20" i="22"/>
  <c r="A28" i="21"/>
  <c r="A11" i="22"/>
  <c r="A74" i="22" s="1"/>
  <c r="A58" i="24"/>
  <c r="A76" i="26"/>
  <c r="A41" i="22"/>
  <c r="A40" i="25"/>
  <c r="H37" i="26"/>
  <c r="L5" i="11" s="1"/>
  <c r="H73" i="26"/>
  <c r="H91" i="26"/>
  <c r="H82" i="26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E85" i="25"/>
  <c r="A58" i="25"/>
  <c r="D85" i="25"/>
  <c r="E76" i="25"/>
  <c r="A76" i="25"/>
  <c r="A67" i="25"/>
  <c r="E58" i="25"/>
  <c r="B57" i="25"/>
  <c r="H82" i="25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H46" i="23"/>
  <c r="I6" i="11" s="1"/>
  <c r="H82" i="23"/>
  <c r="H37" i="23"/>
  <c r="I5" i="11" s="1"/>
  <c r="H10" i="23"/>
  <c r="I2" i="11" s="1"/>
  <c r="H73" i="23"/>
  <c r="H19" i="23"/>
  <c r="I3" i="11" s="1"/>
  <c r="B85" i="22"/>
  <c r="D77" i="22"/>
  <c r="B49" i="22"/>
  <c r="D41" i="22"/>
  <c r="E77" i="22"/>
  <c r="E41" i="22"/>
  <c r="A68" i="22"/>
  <c r="B31" i="22"/>
  <c r="H11" i="22"/>
  <c r="H2" i="11" s="1"/>
  <c r="F76" i="21"/>
  <c r="B76" i="21"/>
  <c r="A67" i="21"/>
  <c r="A49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H74" i="22"/>
  <c r="H38" i="22"/>
  <c r="H5" i="11" s="1"/>
  <c r="H65" i="22"/>
  <c r="H8" i="11" s="1"/>
  <c r="H92" i="22"/>
  <c r="H56" i="22"/>
  <c r="H7" i="11" s="1"/>
  <c r="H20" i="22"/>
  <c r="H3" i="11" s="1"/>
  <c r="H83" i="22"/>
  <c r="F77" i="22"/>
  <c r="B77" i="22"/>
  <c r="H47" i="22"/>
  <c r="H6" i="11" s="1"/>
  <c r="F41" i="22"/>
  <c r="B41" i="22"/>
  <c r="H29" i="22"/>
  <c r="H4" i="11" s="1"/>
  <c r="H91" i="2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6" i="22"/>
  <c r="B86" i="22"/>
  <c r="F50" i="22"/>
  <c r="E86" i="22"/>
  <c r="A86" i="22"/>
  <c r="F59" i="22"/>
  <c r="B59" i="22"/>
  <c r="E50" i="22"/>
  <c r="A50" i="22"/>
  <c r="B50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F85" i="25"/>
  <c r="B85" i="25"/>
  <c r="F49" i="25"/>
  <c r="B49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E49" i="20"/>
  <c r="B66" i="20"/>
  <c r="B76" i="20"/>
  <c r="E85" i="20"/>
  <c r="F40" i="20"/>
  <c r="F6" i="11"/>
  <c r="H64" i="20"/>
  <c r="F8" i="11" s="1"/>
  <c r="A67" i="20"/>
  <c r="H73" i="20"/>
  <c r="F76" i="20"/>
  <c r="H82" i="20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H75" i="1"/>
  <c r="A48" i="1"/>
  <c r="H42" i="1"/>
  <c r="A30" i="1"/>
  <c r="A39" i="1"/>
  <c r="A10" i="20"/>
  <c r="A19" i="20"/>
  <c r="A21" i="1"/>
  <c r="A28" i="20"/>
  <c r="A37" i="20"/>
  <c r="H19" i="20"/>
  <c r="H28" i="20"/>
  <c r="H10" i="20"/>
  <c r="F2" i="11" s="1"/>
  <c r="H37" i="20"/>
  <c r="F5" i="11" s="1"/>
  <c r="H21" i="1"/>
  <c r="A73" i="23" l="1"/>
  <c r="A82" i="23"/>
  <c r="A91" i="23"/>
  <c r="A46" i="23"/>
  <c r="A55" i="23"/>
  <c r="A64" i="25"/>
  <c r="A46" i="25"/>
  <c r="A82" i="25"/>
  <c r="A55" i="25"/>
  <c r="A82" i="26"/>
  <c r="A91" i="25"/>
  <c r="A82" i="21"/>
  <c r="A64" i="21"/>
  <c r="H76" i="20"/>
  <c r="A46" i="21"/>
  <c r="H85" i="20"/>
  <c r="H40" i="20"/>
  <c r="A65" i="22"/>
  <c r="A56" i="22"/>
  <c r="H67" i="20"/>
  <c r="H58" i="20"/>
  <c r="A83" i="22"/>
  <c r="A47" i="22"/>
  <c r="H76" i="25"/>
  <c r="A92" i="22"/>
  <c r="H77" i="22"/>
  <c r="H86" i="22"/>
  <c r="H85" i="21"/>
  <c r="H76" i="24"/>
  <c r="H67" i="21"/>
  <c r="H58" i="24"/>
  <c r="H67" i="24"/>
  <c r="J10" i="11"/>
  <c r="H68" i="22"/>
  <c r="H76" i="23"/>
  <c r="H40" i="23"/>
  <c r="H49" i="23"/>
  <c r="H58" i="23"/>
  <c r="H67" i="23"/>
  <c r="H49" i="25"/>
  <c r="H58" i="25"/>
  <c r="H67" i="25"/>
  <c r="H40" i="25"/>
  <c r="H41" i="22"/>
  <c r="H59" i="22"/>
  <c r="H10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I9" i="11"/>
  <c r="M7" i="11"/>
  <c r="M6" i="11"/>
  <c r="M8" i="11"/>
  <c r="J9" i="11"/>
  <c r="L9" i="11"/>
  <c r="K9" i="11"/>
  <c r="H9" i="11"/>
  <c r="G9" i="11"/>
  <c r="F9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0" i="11" l="1"/>
  <c r="H11" i="1"/>
  <c r="E2" i="11" s="1"/>
  <c r="M2" i="11" l="1"/>
  <c r="H30" i="1"/>
  <c r="M4" i="11" s="1"/>
  <c r="H39" i="1" l="1"/>
  <c r="E5" i="11" s="1"/>
  <c r="M5" i="11" l="1"/>
  <c r="F10" i="11"/>
  <c r="E9" i="11"/>
  <c r="B12" i="20"/>
  <c r="B30" i="20"/>
  <c r="B21" i="20"/>
  <c r="E11" i="11" l="1"/>
  <c r="F11" i="11" s="1"/>
  <c r="G11" i="11" s="1"/>
  <c r="H11" i="11" s="1"/>
  <c r="I11" i="11" s="1"/>
  <c r="J11" i="11" s="1"/>
  <c r="K11" i="11" s="1"/>
  <c r="L11" i="11" s="1"/>
</calcChain>
</file>

<file path=xl/sharedStrings.xml><?xml version="1.0" encoding="utf-8"?>
<sst xmlns="http://schemas.openxmlformats.org/spreadsheetml/2006/main" count="188" uniqueCount="117">
  <si>
    <t>Manual</t>
  </si>
  <si>
    <t>Think before you act, do not remove formulas from the sheets ( check first )</t>
  </si>
  <si>
    <t>First use</t>
  </si>
  <si>
    <t>Fill in the Project,  Class and Team name in sheet Total</t>
  </si>
  <si>
    <t>Vul de naam van het project en de klas en groep in op de tab "Totaal"</t>
  </si>
  <si>
    <t>Fill in the usernames for the students, remove unused names</t>
  </si>
  <si>
    <t>Daarna eveneens de namen van de 4 studenten</t>
  </si>
  <si>
    <t>Need more activity lines in some week</t>
  </si>
  <si>
    <t>Meer activiteitregels nodig in een week?</t>
  </si>
  <si>
    <t>Copy the last line and insert it before the total line</t>
  </si>
  <si>
    <t>Maak een kopie van de laatste activiteitregel en voeg deze in voor de totaalregel</t>
  </si>
  <si>
    <t>Time registration</t>
  </si>
  <si>
    <t>Students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</si>
  <si>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</si>
  <si>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</si>
  <si>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</si>
  <si>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</si>
  <si>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</si>
  <si>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</si>
  <si>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</si>
  <si>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</si>
  <si>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Total</t>
  </si>
  <si>
    <t>Project :</t>
  </si>
  <si>
    <t>Project Client on Board</t>
  </si>
  <si>
    <t>Jafar Alirahmi</t>
  </si>
  <si>
    <t>Viktor Krastev</t>
  </si>
  <si>
    <t>Class &amp; Team</t>
  </si>
  <si>
    <t>DHI2V.Sp &amp; Group 3</t>
  </si>
  <si>
    <t>Justin Fuchs</t>
  </si>
  <si>
    <t>Rubén Gómez</t>
  </si>
  <si>
    <t>Yaroslav Peptiuk</t>
  </si>
  <si>
    <t>Aleks Proskurkin</t>
  </si>
  <si>
    <t>Ferhat Kelten</t>
  </si>
  <si>
    <t>Weektotal</t>
  </si>
  <si>
    <t>Sprinttotal</t>
  </si>
  <si>
    <t>Hours to burn</t>
  </si>
  <si>
    <t>Available hours per week :</t>
  </si>
  <si>
    <t>Total Hours available</t>
  </si>
  <si>
    <t>Uren TOTAAL</t>
  </si>
  <si>
    <t>Hours</t>
  </si>
  <si>
    <t>User story / task description</t>
  </si>
  <si>
    <t>Ma</t>
  </si>
  <si>
    <t>Di</t>
  </si>
  <si>
    <t>Wo</t>
  </si>
  <si>
    <t>Do</t>
  </si>
  <si>
    <t>Vr</t>
  </si>
  <si>
    <t>Za/Zo</t>
  </si>
  <si>
    <t>Kickoff</t>
  </si>
  <si>
    <t>Second class</t>
  </si>
  <si>
    <t>Create requirements</t>
  </si>
  <si>
    <t>Meeting with client</t>
  </si>
  <si>
    <t>Note wrong/duplicate requirements</t>
  </si>
  <si>
    <t>Wednesday meeting, editing requirements</t>
  </si>
  <si>
    <t>Finalize sprint 1 meeting on saturday</t>
  </si>
  <si>
    <t>Uren</t>
  </si>
  <si>
    <t>Second Class</t>
  </si>
  <si>
    <t>Business Requirements</t>
  </si>
  <si>
    <t>No second class, I had another class</t>
  </si>
  <si>
    <t>Meeting with Client</t>
  </si>
  <si>
    <t>Analyzing the assignment / First 2 classes</t>
  </si>
  <si>
    <t>Third class</t>
  </si>
  <si>
    <t>Editing documentation</t>
  </si>
  <si>
    <t>Functional requirements</t>
  </si>
  <si>
    <t>Stand-up meeting</t>
  </si>
  <si>
    <t xml:space="preserve">Stand-up meeting (finalizing first deliverable) </t>
  </si>
  <si>
    <t>create CoC</t>
  </si>
  <si>
    <t>class 2</t>
  </si>
  <si>
    <t>Meeting 1</t>
  </si>
  <si>
    <t>starting DB design</t>
  </si>
  <si>
    <t>Non-functional and functional requirements</t>
  </si>
  <si>
    <t>Finalize first deliverable (editining .md requirements table + backlog)</t>
  </si>
  <si>
    <t>Second Meeting-PoA</t>
  </si>
  <si>
    <t>Edit/Add more requirements</t>
  </si>
  <si>
    <t>ScrumDoc-DoD</t>
  </si>
  <si>
    <t>R&amp;D and Added typescript and svelte to the source code</t>
  </si>
  <si>
    <t>Editing requirements</t>
  </si>
  <si>
    <t>Team meeting</t>
  </si>
  <si>
    <t>Team meeting, Finalize requirements</t>
  </si>
  <si>
    <t>End sprint meeting, Team plan, Finalize Documents</t>
  </si>
  <si>
    <t>Class one</t>
  </si>
  <si>
    <t>Class two</t>
  </si>
  <si>
    <t>Create new wireframes</t>
  </si>
  <si>
    <t>Test case page, issue #9</t>
  </si>
  <si>
    <t>Side menu, issue #97</t>
  </si>
  <si>
    <t>Creating database</t>
  </si>
  <si>
    <t>Creating token</t>
  </si>
  <si>
    <t>Creating API calls</t>
  </si>
  <si>
    <t>ч</t>
  </si>
  <si>
    <t>First class</t>
  </si>
  <si>
    <t>Test case page</t>
  </si>
  <si>
    <t>Added Button comonent</t>
  </si>
  <si>
    <t>client meeting</t>
  </si>
  <si>
    <t>Login page and token and user store,US #8</t>
  </si>
  <si>
    <t>Dashboard Page-front end , US#6</t>
  </si>
  <si>
    <t>Edit sprint page, US #3</t>
  </si>
  <si>
    <t>Sprints page, US #3</t>
  </si>
  <si>
    <t>Refactor the front-end and switch to JS instead of TS</t>
  </si>
  <si>
    <t>Client meeting</t>
  </si>
  <si>
    <t>NF-02 #107</t>
  </si>
  <si>
    <t>FR-16 #108</t>
  </si>
  <si>
    <t>Class one and two</t>
  </si>
  <si>
    <t>Finalize project for Deliverable Sprint 1</t>
  </si>
  <si>
    <t>Web socket noltification</t>
  </si>
  <si>
    <t>First and second class</t>
  </si>
  <si>
    <t>Database queries</t>
  </si>
  <si>
    <t>Dummy data for db</t>
  </si>
  <si>
    <t>Client meeting changes</t>
  </si>
  <si>
    <t>Wireframes and refactoring</t>
  </si>
  <si>
    <t>Test case frontend</t>
  </si>
  <si>
    <t>First class(later I has an Exam)</t>
  </si>
  <si>
    <t>Scrum master</t>
  </si>
  <si>
    <t>FR07 - System allow users to attach files to test cases.</t>
  </si>
  <si>
    <t>FR-17 #109</t>
  </si>
  <si>
    <t>FR-18 #113</t>
  </si>
  <si>
    <t>FR-18 BI1 #114</t>
  </si>
  <si>
    <t>NF-03 #115</t>
  </si>
  <si>
    <t>Styling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</si>
</sst>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  <font>
      <u/>
      <sz val="10"/>
      <name val="Arial"/>
      <family val="2"/>
    </font>
    <font>
      <u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2" fontId="22" fillId="0" borderId="4" xfId="0" applyNumberFormat="1" applyFont="1" applyBorder="1" applyAlignment="1" applyProtection="1">
      <alignment horizontal="right" wrapText="1"/>
      <protection locked="0"/>
    </xf>
    <xf numFmtId="0" fontId="23" fillId="0" borderId="0" xfId="0" applyFon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right" wrapText="1"/>
    </xf>
    <xf numFmtId="0" fontId="24" fillId="6" borderId="4" xfId="0" applyFont="1" applyFill="1" applyBorder="1"/>
    <xf numFmtId="0" fontId="25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Jafar Alirahmi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12.5</c:v>
                </c:pt>
                <c:pt idx="1">
                  <c:v>12</c:v>
                </c:pt>
                <c:pt idx="2">
                  <c:v>12.5</c:v>
                </c:pt>
                <c:pt idx="3">
                  <c:v>15.5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Viktor Krastev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6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27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Justin Fuchs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General</c:formatCode>
                <c:ptCount val="8"/>
                <c:pt idx="0">
                  <c:v>7</c:v>
                </c:pt>
                <c:pt idx="1">
                  <c:v>6.25</c:v>
                </c:pt>
                <c:pt idx="2" formatCode="0.00">
                  <c:v>0</c:v>
                </c:pt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Rubén Gómez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5</c:v>
                </c:pt>
                <c:pt idx="1">
                  <c:v>6.5</c:v>
                </c:pt>
                <c:pt idx="2">
                  <c:v>7.5</c:v>
                </c:pt>
                <c:pt idx="3">
                  <c:v>6.7</c:v>
                </c:pt>
                <c:pt idx="4">
                  <c:v>2.5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Yaroslav Peptiuk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9.25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Aleks Proskurkin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8.75</c:v>
                </c:pt>
                <c:pt idx="2">
                  <c:v>8.5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Ferhat Kelten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Total!#REF!</c:f>
              <c:strCache>
                <c:ptCount val="1"/>
                <c:pt idx="0">
                  <c:v>#¡REF!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Total!#REF!</c:f>
              <c:numCache>
                <c:formatCode>0.00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Total!$D$11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641.5</c:v>
                </c:pt>
                <c:pt idx="1">
                  <c:v>576.75</c:v>
                </c:pt>
                <c:pt idx="2">
                  <c:v>525.25</c:v>
                </c:pt>
                <c:pt idx="3">
                  <c:v>471.05</c:v>
                </c:pt>
                <c:pt idx="4">
                  <c:v>432.55</c:v>
                </c:pt>
                <c:pt idx="5">
                  <c:v>432.55</c:v>
                </c:pt>
                <c:pt idx="6">
                  <c:v>432.55</c:v>
                </c:pt>
                <c:pt idx="7">
                  <c:v>432.55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Total!$D$12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Total!$E$12:$L$12</c:f>
              <c:numCache>
                <c:formatCode>0.00</c:formatCode>
                <c:ptCount val="8"/>
                <c:pt idx="0">
                  <c:v>672</c:v>
                </c:pt>
                <c:pt idx="1">
                  <c:v>588</c:v>
                </c:pt>
                <c:pt idx="2">
                  <c:v>504</c:v>
                </c:pt>
                <c:pt idx="3">
                  <c:v>420</c:v>
                </c:pt>
                <c:pt idx="4">
                  <c:v>336</c:v>
                </c:pt>
                <c:pt idx="5">
                  <c:v>252</c:v>
                </c:pt>
                <c:pt idx="6">
                  <c:v>168</c:v>
                </c:pt>
                <c:pt idx="7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13</xdr:row>
      <xdr:rowOff>9526</xdr:rowOff>
    </xdr:from>
    <xdr:to>
      <xdr:col>13</xdr:col>
      <xdr:colOff>0</xdr:colOff>
      <xdr:row>36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4761</xdr:rowOff>
    </xdr:from>
    <xdr:to>
      <xdr:col>1</xdr:col>
      <xdr:colOff>4381499</xdr:colOff>
      <xdr:row>36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ColWidth="9.140625" defaultRowHeight="15" x14ac:dyDescent="0.25"/>
  <cols>
    <col min="1" max="1" width="4.42578125" customWidth="1"/>
  </cols>
  <sheetData>
    <row r="1" spans="1:8" s="27" customFormat="1" ht="26.25" x14ac:dyDescent="0.4">
      <c r="A1" s="27" t="s">
        <v>0</v>
      </c>
    </row>
    <row r="2" spans="1:8" s="35" customFormat="1" ht="21" x14ac:dyDescent="0.35">
      <c r="B2" s="35" t="s">
        <v>1</v>
      </c>
    </row>
    <row r="3" spans="1:8" s="26" customFormat="1" ht="21" x14ac:dyDescent="0.35">
      <c r="A3" s="26" t="s">
        <v>2</v>
      </c>
    </row>
    <row r="4" spans="1:8" x14ac:dyDescent="0.25">
      <c r="B4" t="s">
        <v>3</v>
      </c>
      <c r="H4" t="s">
        <v>4</v>
      </c>
    </row>
    <row r="5" spans="1:8" x14ac:dyDescent="0.25">
      <c r="B5" t="s">
        <v>5</v>
      </c>
      <c r="H5" t="s">
        <v>6</v>
      </c>
    </row>
    <row r="7" spans="1:8" s="26" customFormat="1" ht="21" x14ac:dyDescent="0.35">
      <c r="A7" s="26" t="s">
        <v>7</v>
      </c>
      <c r="H7" s="26" t="s">
        <v>8</v>
      </c>
    </row>
    <row r="8" spans="1:8" x14ac:dyDescent="0.25">
      <c r="B8" t="s">
        <v>9</v>
      </c>
      <c r="H8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Total!$L$1</f>
        <v>Week 8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zoomScaleNormal="100" workbookViewId="0">
      <selection activeCell="G3" sqref="G3"/>
    </sheetView>
  </sheetViews>
  <sheetFormatPr defaultColWidth="8.85546875" defaultRowHeight="15" x14ac:dyDescent="0.25"/>
  <cols>
    <col min="1" max="1" width="24.42578125" style="28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42" t="s">
        <v>11</v>
      </c>
      <c r="B1" s="43"/>
      <c r="D1" s="29" t="s">
        <v>12</v>
      </c>
      <c r="E1" s="24" t="s">
        <v>13</v>
      </c>
      <c r="F1" s="24" t="s">
        <v>14</v>
      </c>
      <c r="G1" s="24" t="s">
        <v>15</v>
      </c>
      <c r="H1" s="24" t="s">
        <v>16</v>
      </c>
      <c r="I1" s="24" t="s">
        <v>17</v>
      </c>
      <c r="J1" s="24" t="s">
        <v>18</v>
      </c>
      <c r="K1" s="24" t="s">
        <v>19</v>
      </c>
      <c r="L1" s="24" t="s">
        <v>20</v>
      </c>
      <c r="M1" s="25" t="s">
        <v>21</v>
      </c>
    </row>
    <row r="2" spans="1:13" ht="15.75" customHeight="1" x14ac:dyDescent="0.25">
      <c r="A2" s="44" t="s">
        <v>22</v>
      </c>
      <c r="B2" s="45" t="s">
        <v>23</v>
      </c>
      <c r="D2" s="16" t="s">
        <v>24</v>
      </c>
      <c r="E2" s="3">
        <f>'Week (1)'!$H$11</f>
        <v>12.5</v>
      </c>
      <c r="F2" s="3">
        <f>'Week (2)'!$H$10</f>
        <v>12</v>
      </c>
      <c r="G2" s="3">
        <f>'Week (3)'!$H$10</f>
        <v>12.5</v>
      </c>
      <c r="H2" s="3">
        <f>'Week (4)'!$H$11</f>
        <v>15.5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52.5</v>
      </c>
    </row>
    <row r="3" spans="1:13" ht="15" customHeight="1" x14ac:dyDescent="0.25">
      <c r="A3" s="44"/>
      <c r="B3" s="45"/>
      <c r="D3" s="16" t="s">
        <v>25</v>
      </c>
      <c r="E3" s="3">
        <v>6</v>
      </c>
      <c r="F3" s="3">
        <v>10</v>
      </c>
      <c r="G3" s="3">
        <f>'Week (3)'!$H$19</f>
        <v>11</v>
      </c>
      <c r="H3" s="3">
        <f>'Week (4)'!$H$20</f>
        <v>11</v>
      </c>
      <c r="I3" s="3">
        <f>'Week (5)'!$H$19</f>
        <v>27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65</v>
      </c>
    </row>
    <row r="4" spans="1:13" ht="15.75" customHeight="1" x14ac:dyDescent="0.25">
      <c r="A4" s="44" t="s">
        <v>26</v>
      </c>
      <c r="B4" s="45" t="s">
        <v>27</v>
      </c>
      <c r="D4" s="16" t="s">
        <v>28</v>
      </c>
      <c r="E4" s="40">
        <v>7</v>
      </c>
      <c r="F4" s="40">
        <v>6.25</v>
      </c>
      <c r="G4" s="3">
        <f>'Week (3)'!$H$28</f>
        <v>0</v>
      </c>
      <c r="H4" s="3">
        <f>'Week (4)'!$H$29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13.25</v>
      </c>
    </row>
    <row r="5" spans="1:13" ht="15.75" x14ac:dyDescent="0.25">
      <c r="A5" s="44"/>
      <c r="B5" s="45"/>
      <c r="D5" s="16" t="s">
        <v>29</v>
      </c>
      <c r="E5" s="3">
        <f>'Week (1)'!$H$39</f>
        <v>5</v>
      </c>
      <c r="F5" s="3">
        <f>'Week (2)'!$H$37</f>
        <v>6.5</v>
      </c>
      <c r="G5" s="3">
        <f>'Week (3)'!$H$37</f>
        <v>7.5</v>
      </c>
      <c r="H5" s="3">
        <f>'Week (4)'!$H$38</f>
        <v>6.7</v>
      </c>
      <c r="I5" s="3">
        <f>'Week (5)'!$H$37</f>
        <v>2.5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28.2</v>
      </c>
    </row>
    <row r="6" spans="1:13" ht="15" customHeight="1" x14ac:dyDescent="0.25">
      <c r="A6" s="30"/>
      <c r="B6" s="31"/>
      <c r="D6" s="16" t="s">
        <v>30</v>
      </c>
      <c r="E6" s="3">
        <f>'Week (1)'!$H$48</f>
        <v>0</v>
      </c>
      <c r="F6" s="3">
        <f>'Week (2)'!$H$46</f>
        <v>9.25</v>
      </c>
      <c r="G6" s="3">
        <f>'Week (3)'!$H$46</f>
        <v>0</v>
      </c>
      <c r="H6" s="3">
        <f>'Week (4)'!$H$47</f>
        <v>12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21.25</v>
      </c>
    </row>
    <row r="7" spans="1:13" ht="15" customHeight="1" x14ac:dyDescent="0.25">
      <c r="A7" s="30"/>
      <c r="B7" s="31"/>
      <c r="D7" s="16" t="s">
        <v>31</v>
      </c>
      <c r="E7" s="3">
        <f>'Week (1)'!$H$57</f>
        <v>0</v>
      </c>
      <c r="F7" s="3">
        <f>'Week (2)'!$H$55</f>
        <v>8.75</v>
      </c>
      <c r="G7" s="3">
        <f>'Week (3)'!$H$55</f>
        <v>8.5</v>
      </c>
      <c r="H7" s="3">
        <f>'Week (4)'!$H$56</f>
        <v>9</v>
      </c>
      <c r="I7" s="3">
        <f>'Week (5)'!$H$55</f>
        <v>9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8" si="2">SUM(E7:L7)</f>
        <v>35.25</v>
      </c>
    </row>
    <row r="8" spans="1:13" ht="15" customHeight="1" x14ac:dyDescent="0.25">
      <c r="A8" s="30"/>
      <c r="B8" s="31"/>
      <c r="D8" s="16" t="s">
        <v>32</v>
      </c>
      <c r="E8" s="3">
        <f>'Week (1)'!$H$66</f>
        <v>0</v>
      </c>
      <c r="F8" s="3">
        <f>'Week (2)'!$H$64</f>
        <v>12</v>
      </c>
      <c r="G8" s="3">
        <f>'Week (3)'!$H$64</f>
        <v>12</v>
      </c>
      <c r="H8" s="3">
        <f>'Week (4)'!$H$65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24</v>
      </c>
    </row>
    <row r="9" spans="1:13" ht="15.75" customHeight="1" x14ac:dyDescent="0.25">
      <c r="A9" s="30"/>
      <c r="B9" s="31"/>
      <c r="D9" s="17" t="s">
        <v>33</v>
      </c>
      <c r="E9" s="15">
        <f t="shared" ref="E9:L9" si="3">SUM(E2:E8)</f>
        <v>30.5</v>
      </c>
      <c r="F9" s="15">
        <f t="shared" si="3"/>
        <v>64.75</v>
      </c>
      <c r="G9" s="15">
        <f t="shared" si="3"/>
        <v>51.5</v>
      </c>
      <c r="H9" s="15">
        <f t="shared" si="3"/>
        <v>54.2</v>
      </c>
      <c r="I9" s="15">
        <f t="shared" si="3"/>
        <v>38.5</v>
      </c>
      <c r="J9" s="15">
        <f t="shared" si="3"/>
        <v>0</v>
      </c>
      <c r="K9" s="15">
        <f t="shared" si="3"/>
        <v>0</v>
      </c>
      <c r="L9" s="15">
        <f t="shared" si="3"/>
        <v>0</v>
      </c>
    </row>
    <row r="10" spans="1:13" ht="15.75" customHeight="1" x14ac:dyDescent="0.25">
      <c r="A10" s="30"/>
      <c r="B10" s="31"/>
      <c r="D10" s="19" t="s">
        <v>34</v>
      </c>
      <c r="E10" s="20"/>
      <c r="F10" s="20">
        <f>SUM(E2:F8)</f>
        <v>95.25</v>
      </c>
      <c r="G10" s="20"/>
      <c r="H10" s="20">
        <f>SUM(G2:H8)</f>
        <v>105.7</v>
      </c>
      <c r="I10" s="20"/>
      <c r="J10" s="20">
        <f>SUM(I2:J8)</f>
        <v>38.5</v>
      </c>
      <c r="K10" s="20"/>
      <c r="L10" s="20">
        <f>SUM(K9:L9)</f>
        <v>0</v>
      </c>
    </row>
    <row r="11" spans="1:13" ht="15.75" customHeight="1" x14ac:dyDescent="0.25">
      <c r="A11" s="32"/>
      <c r="B11" s="31"/>
      <c r="D11" s="14" t="s">
        <v>35</v>
      </c>
      <c r="E11" s="18">
        <f>E12-E9</f>
        <v>641.5</v>
      </c>
      <c r="F11" s="18">
        <f>E11-F9</f>
        <v>576.75</v>
      </c>
      <c r="G11" s="18">
        <f t="shared" ref="G11:L11" si="4">F11-G9</f>
        <v>525.25</v>
      </c>
      <c r="H11" s="18">
        <f t="shared" si="4"/>
        <v>471.05</v>
      </c>
      <c r="I11" s="18">
        <f t="shared" si="4"/>
        <v>432.55</v>
      </c>
      <c r="J11" s="18">
        <f t="shared" si="4"/>
        <v>432.55</v>
      </c>
      <c r="K11" s="18">
        <f t="shared" si="4"/>
        <v>432.55</v>
      </c>
      <c r="L11" s="18">
        <f t="shared" si="4"/>
        <v>432.55</v>
      </c>
    </row>
    <row r="12" spans="1:13" ht="15.75" customHeight="1" x14ac:dyDescent="0.25">
      <c r="A12" s="33" t="s">
        <v>36</v>
      </c>
      <c r="B12" s="34">
        <f>COUNTIF(D2:D8, "&gt;''" )*12</f>
        <v>84</v>
      </c>
      <c r="D12" s="14" t="s">
        <v>37</v>
      </c>
      <c r="E12" s="18">
        <f t="shared" ref="E12:K12" si="5">$B$12+F12</f>
        <v>672</v>
      </c>
      <c r="F12" s="18">
        <f t="shared" si="5"/>
        <v>588</v>
      </c>
      <c r="G12" s="18">
        <f t="shared" si="5"/>
        <v>504</v>
      </c>
      <c r="H12" s="18">
        <f t="shared" si="5"/>
        <v>420</v>
      </c>
      <c r="I12" s="18">
        <f t="shared" si="5"/>
        <v>336</v>
      </c>
      <c r="J12" s="18">
        <f t="shared" si="5"/>
        <v>252</v>
      </c>
      <c r="K12" s="18">
        <f t="shared" si="5"/>
        <v>168</v>
      </c>
      <c r="L12" s="18">
        <f>$B$12</f>
        <v>84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opLeftCell="A20" zoomScaleNormal="100" workbookViewId="0">
      <selection activeCell="E35" sqref="E3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Total!$E$1</f>
        <v>Week 1</v>
      </c>
      <c r="B1" s="49" t="s">
        <v>38</v>
      </c>
      <c r="C1" s="49"/>
      <c r="D1" s="49"/>
      <c r="E1" s="49"/>
      <c r="F1" s="49"/>
      <c r="G1" s="49"/>
      <c r="H1" s="50"/>
    </row>
    <row r="3" spans="1:8" ht="22.5" customHeight="1" x14ac:dyDescent="0.2">
      <c r="A3" s="13" t="str">
        <f>Total!D2</f>
        <v>Jafar Alirahmi</v>
      </c>
      <c r="B3" s="46" t="s">
        <v>39</v>
      </c>
      <c r="C3" s="47"/>
      <c r="D3" s="47"/>
      <c r="E3" s="47"/>
      <c r="F3" s="47"/>
      <c r="G3" s="47"/>
      <c r="H3" s="48"/>
    </row>
    <row r="4" spans="1:8" ht="17.25" customHeight="1" x14ac:dyDescent="0.2">
      <c r="A4" s="7" t="s">
        <v>40</v>
      </c>
      <c r="B4" s="8" t="s">
        <v>41</v>
      </c>
      <c r="C4" s="8" t="s">
        <v>42</v>
      </c>
      <c r="D4" s="8" t="s">
        <v>43</v>
      </c>
      <c r="E4" s="8" t="s">
        <v>44</v>
      </c>
      <c r="F4" s="8" t="s">
        <v>45</v>
      </c>
      <c r="G4" s="8" t="s">
        <v>46</v>
      </c>
      <c r="H4" s="8" t="str">
        <f>Total!$M$1</f>
        <v>Total</v>
      </c>
    </row>
    <row r="5" spans="1:8" x14ac:dyDescent="0.2">
      <c r="A5" s="9" t="s">
        <v>47</v>
      </c>
      <c r="B5" s="10"/>
      <c r="C5" s="10">
        <v>2.5</v>
      </c>
      <c r="D5" s="10"/>
      <c r="E5" s="10"/>
      <c r="F5" s="10"/>
      <c r="G5" s="10"/>
      <c r="H5" s="6">
        <f>SUM(B5:G5)</f>
        <v>2.5</v>
      </c>
    </row>
    <row r="6" spans="1:8" x14ac:dyDescent="0.2">
      <c r="A6" s="9" t="s">
        <v>71</v>
      </c>
      <c r="B6" s="10"/>
      <c r="C6" s="10"/>
      <c r="D6" s="10"/>
      <c r="E6" s="10">
        <v>2</v>
      </c>
      <c r="G6" s="10"/>
      <c r="H6" s="6">
        <f t="shared" ref="H6:H9" si="0">SUM(B6:G6)</f>
        <v>2</v>
      </c>
    </row>
    <row r="7" spans="1:8" s="1" customFormat="1" ht="12.75" x14ac:dyDescent="0.2">
      <c r="A7" s="9" t="s">
        <v>49</v>
      </c>
      <c r="B7" s="10"/>
      <c r="C7" s="10"/>
      <c r="D7" s="10"/>
      <c r="E7" s="10"/>
      <c r="F7" s="10">
        <v>2</v>
      </c>
      <c r="G7" s="10"/>
      <c r="H7" s="6">
        <f t="shared" si="0"/>
        <v>2</v>
      </c>
    </row>
    <row r="8" spans="1:8" s="1" customFormat="1" ht="12.75" x14ac:dyDescent="0.2">
      <c r="A8" s="9" t="s">
        <v>72</v>
      </c>
      <c r="B8" s="10"/>
      <c r="C8" s="10"/>
      <c r="D8" s="10"/>
      <c r="E8" s="10"/>
      <c r="F8" s="10"/>
      <c r="G8" s="10">
        <v>4</v>
      </c>
      <c r="H8" s="6">
        <f t="shared" si="0"/>
        <v>4</v>
      </c>
    </row>
    <row r="9" spans="1:8" x14ac:dyDescent="0.2">
      <c r="A9" s="9" t="s">
        <v>73</v>
      </c>
      <c r="B9" s="10"/>
      <c r="C9" s="10"/>
      <c r="D9" s="10"/>
      <c r="E9" s="10"/>
      <c r="F9" s="10"/>
      <c r="G9" s="10">
        <v>2</v>
      </c>
      <c r="H9" s="6">
        <f t="shared" si="0"/>
        <v>2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2" customFormat="1" ht="15" x14ac:dyDescent="0.25">
      <c r="A11" s="21" t="str">
        <f>Total!$M$1</f>
        <v>Total</v>
      </c>
      <c r="B11" s="11">
        <f t="shared" ref="B11:G11" si="1">SUM(B5:B10)</f>
        <v>0</v>
      </c>
      <c r="C11" s="11">
        <f t="shared" si="1"/>
        <v>2.5</v>
      </c>
      <c r="D11" s="11">
        <f t="shared" si="1"/>
        <v>0</v>
      </c>
      <c r="E11" s="11">
        <f t="shared" si="1"/>
        <v>2</v>
      </c>
      <c r="F11" s="11">
        <f t="shared" si="1"/>
        <v>2</v>
      </c>
      <c r="G11" s="11">
        <f t="shared" si="1"/>
        <v>6</v>
      </c>
      <c r="H11" s="11">
        <f>SUM(B11:G11)</f>
        <v>12.5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47</v>
      </c>
      <c r="B15" s="10"/>
      <c r="C15" s="10">
        <v>2.5</v>
      </c>
      <c r="D15" s="10"/>
      <c r="E15" s="10"/>
      <c r="F15" s="10"/>
      <c r="G15" s="10"/>
      <c r="H15" s="6">
        <f>SUM(B15:G15)</f>
        <v>2.5</v>
      </c>
    </row>
    <row r="16" spans="1:8" x14ac:dyDescent="0.2">
      <c r="A16" s="9" t="s">
        <v>48</v>
      </c>
      <c r="B16" s="10"/>
      <c r="C16" s="10"/>
      <c r="D16" s="10"/>
      <c r="E16" s="10"/>
      <c r="F16" s="10">
        <v>2</v>
      </c>
      <c r="G16" s="10"/>
      <c r="H16" s="6">
        <f t="shared" ref="H16:H19" si="3">SUM(B16:G16)</f>
        <v>2</v>
      </c>
    </row>
    <row r="17" spans="1:8" x14ac:dyDescent="0.2">
      <c r="A17" s="9" t="s">
        <v>49</v>
      </c>
      <c r="B17" s="10"/>
      <c r="C17" s="10"/>
      <c r="D17" s="10"/>
      <c r="E17" s="10">
        <v>1.5</v>
      </c>
      <c r="F17" s="10"/>
      <c r="G17" s="10"/>
      <c r="H17" s="6">
        <f t="shared" si="3"/>
        <v>1.5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2" customFormat="1" ht="15" x14ac:dyDescent="0.25">
      <c r="A21" s="21" t="str">
        <f>$A$11</f>
        <v>Total</v>
      </c>
      <c r="B21" s="11">
        <f t="shared" ref="B21:G21" si="4">SUM(B15:B20)</f>
        <v>0</v>
      </c>
      <c r="C21" s="11">
        <f t="shared" si="4"/>
        <v>2.5</v>
      </c>
      <c r="D21" s="11">
        <f t="shared" si="4"/>
        <v>0</v>
      </c>
      <c r="E21" s="11">
        <f t="shared" si="4"/>
        <v>1.5</v>
      </c>
      <c r="F21" s="11">
        <f t="shared" si="4"/>
        <v>2</v>
      </c>
      <c r="G21" s="11">
        <f t="shared" si="4"/>
        <v>0</v>
      </c>
      <c r="H21" s="11">
        <f>SUM(B21:G21)</f>
        <v>6</v>
      </c>
    </row>
    <row r="23" spans="1:8" ht="22.5" customHeight="1" x14ac:dyDescent="0.2">
      <c r="A23" s="12" t="str">
        <f>Total!D4</f>
        <v>Justin Fuchs</v>
      </c>
      <c r="B23" s="46" t="str">
        <f>$B$3</f>
        <v>Hours</v>
      </c>
      <c r="C23" s="47"/>
      <c r="D23" s="47"/>
      <c r="E23" s="47"/>
      <c r="F23" s="47"/>
      <c r="G23" s="47"/>
      <c r="H23" s="48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38" t="s">
        <v>47</v>
      </c>
      <c r="B25" s="39"/>
      <c r="C25" s="39">
        <v>2.5</v>
      </c>
      <c r="D25" s="39"/>
      <c r="E25" s="39"/>
      <c r="F25" s="39"/>
      <c r="G25" s="39"/>
      <c r="H25" s="6">
        <f>SUM(B25:G25)</f>
        <v>2.5</v>
      </c>
    </row>
    <row r="26" spans="1:8" x14ac:dyDescent="0.2">
      <c r="A26" s="38" t="s">
        <v>48</v>
      </c>
      <c r="B26" s="39"/>
      <c r="C26" s="39"/>
      <c r="D26" s="39"/>
      <c r="E26" s="39"/>
      <c r="F26" s="39">
        <v>2.5</v>
      </c>
      <c r="G26" s="39"/>
      <c r="H26" s="6">
        <f t="shared" ref="H26:H29" si="6">SUM(B26:G26)</f>
        <v>2.5</v>
      </c>
    </row>
    <row r="27" spans="1:8" x14ac:dyDescent="0.2">
      <c r="A27" s="38" t="s">
        <v>65</v>
      </c>
      <c r="B27" s="39"/>
      <c r="C27" s="39"/>
      <c r="D27" s="39"/>
      <c r="E27" s="39">
        <v>2</v>
      </c>
      <c r="F27" s="39"/>
      <c r="G27" s="39"/>
      <c r="H27" s="6">
        <f t="shared" si="6"/>
        <v>2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2" customFormat="1" ht="15" x14ac:dyDescent="0.25">
      <c r="A30" s="21" t="str">
        <f>$A$11</f>
        <v>Total</v>
      </c>
      <c r="B30" s="11">
        <f t="shared" ref="B30:G30" si="7">SUM(B25:B29)</f>
        <v>0</v>
      </c>
      <c r="C30" s="11">
        <f t="shared" si="7"/>
        <v>2.5</v>
      </c>
      <c r="D30" s="11">
        <f t="shared" si="7"/>
        <v>0</v>
      </c>
      <c r="E30" s="11">
        <f t="shared" si="7"/>
        <v>2</v>
      </c>
      <c r="F30" s="11">
        <f t="shared" si="7"/>
        <v>2.5</v>
      </c>
      <c r="G30" s="11">
        <f t="shared" si="7"/>
        <v>0</v>
      </c>
      <c r="H30" s="11">
        <f>SUM(B30:G30)</f>
        <v>7</v>
      </c>
    </row>
    <row r="32" spans="1:8" ht="22.5" customHeight="1" x14ac:dyDescent="0.2">
      <c r="A32" s="12" t="str">
        <f>Total!D5</f>
        <v>Rubén Gómez</v>
      </c>
      <c r="B32" s="46" t="str">
        <f>$B$3</f>
        <v>Hours</v>
      </c>
      <c r="C32" s="47"/>
      <c r="D32" s="47"/>
      <c r="E32" s="47"/>
      <c r="F32" s="47"/>
      <c r="G32" s="47"/>
      <c r="H32" s="48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47</v>
      </c>
      <c r="B34" s="10"/>
      <c r="C34" s="10">
        <v>2.5</v>
      </c>
      <c r="D34" s="10"/>
      <c r="E34" s="10"/>
      <c r="F34" s="10"/>
      <c r="G34" s="10"/>
      <c r="H34" s="6">
        <f>SUM(B34:G34)</f>
        <v>2.5</v>
      </c>
    </row>
    <row r="35" spans="1:8" x14ac:dyDescent="0.2">
      <c r="A35" s="9" t="s">
        <v>55</v>
      </c>
      <c r="B35" s="10"/>
      <c r="C35" s="10"/>
      <c r="D35" s="10"/>
      <c r="E35" s="10">
        <v>2.5</v>
      </c>
      <c r="F35" s="10"/>
      <c r="G35" s="10"/>
      <c r="H35" s="6">
        <f t="shared" ref="H35:H38" si="9">SUM(B35:G35)</f>
        <v>2.5</v>
      </c>
    </row>
    <row r="36" spans="1:8" x14ac:dyDescent="0.2">
      <c r="A36" s="9"/>
      <c r="B36" s="10"/>
      <c r="C36" s="10"/>
      <c r="D36" s="10"/>
      <c r="E36" s="36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2" customFormat="1" ht="15" x14ac:dyDescent="0.25">
      <c r="A39" s="21" t="str">
        <f>$A$11</f>
        <v>Total</v>
      </c>
      <c r="B39" s="11">
        <f t="shared" ref="B39:G39" si="10">SUM(B34:B38)</f>
        <v>0</v>
      </c>
      <c r="C39" s="11">
        <f t="shared" si="10"/>
        <v>2.5</v>
      </c>
      <c r="D39" s="11">
        <f t="shared" si="10"/>
        <v>0</v>
      </c>
      <c r="E39" s="11">
        <f t="shared" si="10"/>
        <v>2.5</v>
      </c>
      <c r="F39" s="11">
        <f t="shared" si="10"/>
        <v>0</v>
      </c>
      <c r="G39" s="11">
        <f t="shared" si="10"/>
        <v>0</v>
      </c>
      <c r="H39" s="11">
        <f>SUM(B39:G39)</f>
        <v>5</v>
      </c>
    </row>
    <row r="41" spans="1:8" ht="23.25" x14ac:dyDescent="0.2">
      <c r="A41" s="12" t="str">
        <f>Total!D6</f>
        <v>Yaroslav Peptiuk</v>
      </c>
      <c r="B41" s="46" t="str">
        <f>$B$3</f>
        <v>Hours</v>
      </c>
      <c r="C41" s="47"/>
      <c r="D41" s="47"/>
      <c r="E41" s="47"/>
      <c r="F41" s="47"/>
      <c r="G41" s="47"/>
      <c r="H41" s="48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47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1" t="str">
        <f>$A$11</f>
        <v>Total</v>
      </c>
      <c r="B48" s="11">
        <f t="shared" ref="B48:G48" si="13">SUM(B43:B47)</f>
        <v>0</v>
      </c>
      <c r="C48" s="11">
        <f t="shared" si="13"/>
        <v>0</v>
      </c>
      <c r="D48" s="11">
        <f t="shared" si="13"/>
        <v>0</v>
      </c>
      <c r="E48" s="11">
        <f t="shared" si="13"/>
        <v>0</v>
      </c>
      <c r="F48" s="11">
        <f t="shared" si="13"/>
        <v>0</v>
      </c>
      <c r="G48" s="11">
        <f t="shared" si="13"/>
        <v>0</v>
      </c>
      <c r="H48" s="11">
        <f>SUM(B48:G48)</f>
        <v>0</v>
      </c>
    </row>
    <row r="50" spans="1:8" ht="23.25" x14ac:dyDescent="0.2">
      <c r="A50" s="12" t="str">
        <f>Total!D7</f>
        <v>Aleks Proskurkin</v>
      </c>
      <c r="B50" s="46" t="str">
        <f>$B$3</f>
        <v>Hours</v>
      </c>
      <c r="C50" s="47"/>
      <c r="D50" s="47"/>
      <c r="E50" s="47"/>
      <c r="F50" s="47"/>
      <c r="G50" s="47"/>
      <c r="H50" s="48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47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1" t="str">
        <f>$A$11</f>
        <v>Total</v>
      </c>
      <c r="B57" s="11">
        <f t="shared" ref="B57:G57" si="16">SUM(B52:B56)</f>
        <v>0</v>
      </c>
      <c r="C57" s="11">
        <f t="shared" si="16"/>
        <v>0</v>
      </c>
      <c r="D57" s="11">
        <f t="shared" si="16"/>
        <v>0</v>
      </c>
      <c r="E57" s="11">
        <f t="shared" si="16"/>
        <v>0</v>
      </c>
      <c r="F57" s="11">
        <f t="shared" si="16"/>
        <v>0</v>
      </c>
      <c r="G57" s="11">
        <f t="shared" si="16"/>
        <v>0</v>
      </c>
      <c r="H57" s="11">
        <f>SUM(B57:G57)</f>
        <v>0</v>
      </c>
    </row>
    <row r="59" spans="1:8" ht="23.25" x14ac:dyDescent="0.2">
      <c r="A59" s="12" t="str">
        <f>Total!D8</f>
        <v>Ferhat Kelten</v>
      </c>
      <c r="B59" s="46" t="str">
        <f>$B$3</f>
        <v>Hours</v>
      </c>
      <c r="C59" s="47"/>
      <c r="D59" s="47"/>
      <c r="E59" s="47"/>
      <c r="F59" s="47"/>
      <c r="G59" s="47"/>
      <c r="H59" s="48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47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1" t="str">
        <f>$A$11</f>
        <v>Total</v>
      </c>
      <c r="B66" s="11">
        <f t="shared" ref="B66:G66" si="19">SUM(B61:B65)</f>
        <v>0</v>
      </c>
      <c r="C66" s="11">
        <f t="shared" si="19"/>
        <v>0</v>
      </c>
      <c r="D66" s="11">
        <f t="shared" si="19"/>
        <v>0</v>
      </c>
      <c r="E66" s="11">
        <f t="shared" si="19"/>
        <v>0</v>
      </c>
      <c r="F66" s="11">
        <f t="shared" si="19"/>
        <v>0</v>
      </c>
      <c r="G66" s="11">
        <f t="shared" si="19"/>
        <v>0</v>
      </c>
      <c r="H66" s="11">
        <f>SUM(B66:G66)</f>
        <v>0</v>
      </c>
    </row>
    <row r="68" spans="1:8" ht="23.25" x14ac:dyDescent="0.2">
      <c r="A68" s="12" t="e">
        <f>Total!#REF!</f>
        <v>#REF!</v>
      </c>
      <c r="B68" s="46" t="str">
        <f>$B$3</f>
        <v>Hours</v>
      </c>
      <c r="C68" s="47"/>
      <c r="D68" s="47"/>
      <c r="E68" s="47"/>
      <c r="F68" s="47"/>
      <c r="G68" s="47"/>
      <c r="H68" s="48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47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1" t="str">
        <f>$A$11</f>
        <v>Total</v>
      </c>
      <c r="B75" s="11">
        <f t="shared" ref="B75:G75" si="22">SUM(B70:B74)</f>
        <v>0</v>
      </c>
      <c r="C75" s="11">
        <f t="shared" si="22"/>
        <v>0</v>
      </c>
      <c r="D75" s="11">
        <f t="shared" si="22"/>
        <v>0</v>
      </c>
      <c r="E75" s="11">
        <f t="shared" si="22"/>
        <v>0</v>
      </c>
      <c r="F75" s="11">
        <f t="shared" si="22"/>
        <v>0</v>
      </c>
      <c r="G75" s="11">
        <f t="shared" si="22"/>
        <v>0</v>
      </c>
      <c r="H75" s="11">
        <f>SUM(B75:G75)</f>
        <v>0</v>
      </c>
    </row>
    <row r="77" spans="1:8" ht="23.25" x14ac:dyDescent="0.2">
      <c r="A77" s="12" t="e">
        <f>Total!#REF!</f>
        <v>#REF!</v>
      </c>
      <c r="B77" s="46" t="str">
        <f>$B$3</f>
        <v>Hours</v>
      </c>
      <c r="C77" s="47"/>
      <c r="D77" s="47"/>
      <c r="E77" s="47"/>
      <c r="F77" s="47"/>
      <c r="G77" s="47"/>
      <c r="H77" s="48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47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1" t="str">
        <f>$A$11</f>
        <v>Total</v>
      </c>
      <c r="B84" s="11">
        <f t="shared" ref="B84:G84" si="25">SUM(B79:B83)</f>
        <v>0</v>
      </c>
      <c r="C84" s="11">
        <f t="shared" si="25"/>
        <v>0</v>
      </c>
      <c r="D84" s="11">
        <f t="shared" si="25"/>
        <v>0</v>
      </c>
      <c r="E84" s="11">
        <f t="shared" si="25"/>
        <v>0</v>
      </c>
      <c r="F84" s="11">
        <f t="shared" si="25"/>
        <v>0</v>
      </c>
      <c r="G84" s="11">
        <f t="shared" si="25"/>
        <v>0</v>
      </c>
      <c r="H84" s="11">
        <f>SUM(B84:G84)</f>
        <v>0</v>
      </c>
    </row>
    <row r="86" spans="1:8" ht="23.25" x14ac:dyDescent="0.2">
      <c r="A86" s="12" t="e">
        <f>Total!#REF!</f>
        <v>#REF!</v>
      </c>
      <c r="B86" s="46" t="str">
        <f>$B$3</f>
        <v>Hours</v>
      </c>
      <c r="C86" s="47"/>
      <c r="D86" s="47"/>
      <c r="E86" s="47"/>
      <c r="F86" s="47"/>
      <c r="G86" s="47"/>
      <c r="H86" s="48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47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1" t="str">
        <f>$A$11</f>
        <v>Total</v>
      </c>
      <c r="B93" s="11">
        <f t="shared" ref="B93:G93" si="28">SUM(B88:B92)</f>
        <v>0</v>
      </c>
      <c r="C93" s="11">
        <f t="shared" si="28"/>
        <v>0</v>
      </c>
      <c r="D93" s="11">
        <f t="shared" si="28"/>
        <v>0</v>
      </c>
      <c r="E93" s="11">
        <f t="shared" si="28"/>
        <v>0</v>
      </c>
      <c r="F93" s="11">
        <f t="shared" si="28"/>
        <v>0</v>
      </c>
      <c r="G93" s="11">
        <f t="shared" si="28"/>
        <v>0</v>
      </c>
      <c r="H93" s="11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J91"/>
  <sheetViews>
    <sheetView topLeftCell="A16" zoomScaleNormal="100" workbookViewId="0">
      <selection activeCell="E36" sqref="E36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Total!$F$1</f>
        <v>Week 2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74</v>
      </c>
      <c r="B5" s="10">
        <v>2</v>
      </c>
      <c r="C5" s="10"/>
      <c r="D5" s="10"/>
      <c r="E5" s="10"/>
      <c r="F5" s="10"/>
      <c r="G5" s="10"/>
      <c r="H5" s="6">
        <f>SUM(B5:G5)</f>
        <v>2</v>
      </c>
    </row>
    <row r="6" spans="1:8" x14ac:dyDescent="0.2">
      <c r="A6" s="9" t="s">
        <v>75</v>
      </c>
      <c r="B6" s="10"/>
      <c r="C6" s="10">
        <v>2</v>
      </c>
      <c r="D6" s="10"/>
      <c r="E6" s="10"/>
      <c r="F6" s="10"/>
      <c r="G6" s="10"/>
      <c r="H6" s="6">
        <f t="shared" ref="H6:H9" si="0">SUM(B6:G6)</f>
        <v>2</v>
      </c>
    </row>
    <row r="7" spans="1:8" s="1" customFormat="1" ht="12.75" x14ac:dyDescent="0.2">
      <c r="A7" s="9" t="s">
        <v>76</v>
      </c>
      <c r="B7" s="10"/>
      <c r="C7" s="10"/>
      <c r="D7" s="10">
        <v>2</v>
      </c>
      <c r="E7" s="10"/>
      <c r="F7" s="10"/>
      <c r="G7" s="10"/>
      <c r="H7" s="6">
        <f t="shared" si="0"/>
        <v>2</v>
      </c>
    </row>
    <row r="8" spans="1:8" s="1" customFormat="1" ht="12.75" x14ac:dyDescent="0.2">
      <c r="A8" s="9" t="s">
        <v>77</v>
      </c>
      <c r="B8" s="10"/>
      <c r="C8" s="10"/>
      <c r="D8" s="10"/>
      <c r="E8" s="10">
        <v>2</v>
      </c>
      <c r="F8" s="10"/>
      <c r="G8" s="10"/>
      <c r="H8" s="6">
        <f t="shared" si="0"/>
        <v>2</v>
      </c>
    </row>
    <row r="9" spans="1:8" x14ac:dyDescent="0.2">
      <c r="A9" s="9" t="s">
        <v>78</v>
      </c>
      <c r="B9" s="10"/>
      <c r="C9" s="10"/>
      <c r="D9" s="10"/>
      <c r="E9" s="10"/>
      <c r="F9" s="10"/>
      <c r="G9" s="10">
        <v>4</v>
      </c>
      <c r="H9" s="6">
        <f t="shared" si="0"/>
        <v>4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2</v>
      </c>
      <c r="C10" s="11">
        <f t="shared" si="1"/>
        <v>2</v>
      </c>
      <c r="D10" s="11">
        <f t="shared" si="1"/>
        <v>2</v>
      </c>
      <c r="E10" s="11">
        <f t="shared" si="1"/>
        <v>2</v>
      </c>
      <c r="F10" s="11">
        <f t="shared" si="1"/>
        <v>0</v>
      </c>
      <c r="G10" s="11">
        <f t="shared" si="1"/>
        <v>4</v>
      </c>
      <c r="H10" s="11">
        <f>SUM(B10:G10)</f>
        <v>12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50</v>
      </c>
      <c r="B14" s="10"/>
      <c r="C14" s="10">
        <v>1.5</v>
      </c>
      <c r="D14" s="10"/>
      <c r="E14" s="10"/>
      <c r="F14" s="10"/>
      <c r="G14" s="10"/>
      <c r="H14" s="6">
        <f>SUM(B14:G14)</f>
        <v>1.5</v>
      </c>
    </row>
    <row r="15" spans="1:8" x14ac:dyDescent="0.2">
      <c r="A15" s="9" t="s">
        <v>48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5" t="s">
        <v>51</v>
      </c>
      <c r="B16" s="10"/>
      <c r="C16" s="10">
        <v>1.5</v>
      </c>
      <c r="E16" s="10"/>
      <c r="F16" s="10"/>
      <c r="G16" s="10"/>
      <c r="H16" s="6">
        <f t="shared" si="2"/>
        <v>1.5</v>
      </c>
    </row>
    <row r="17" spans="1:9" x14ac:dyDescent="0.2">
      <c r="A17" s="9" t="s">
        <v>52</v>
      </c>
      <c r="B17" s="10"/>
      <c r="C17" s="10"/>
      <c r="D17" s="10">
        <v>1.5</v>
      </c>
      <c r="E17" s="10"/>
      <c r="F17" s="10"/>
      <c r="G17" s="10"/>
      <c r="H17" s="6">
        <f t="shared" si="2"/>
        <v>1.5</v>
      </c>
    </row>
    <row r="18" spans="1:9" x14ac:dyDescent="0.2">
      <c r="A18" s="9" t="s">
        <v>53</v>
      </c>
      <c r="B18" s="10"/>
      <c r="C18" s="10"/>
      <c r="D18" s="10"/>
      <c r="E18" s="10"/>
      <c r="F18" s="10"/>
      <c r="G18" s="10">
        <v>4</v>
      </c>
      <c r="H18" s="6">
        <f t="shared" si="2"/>
        <v>4</v>
      </c>
      <c r="I18" s="5" t="s">
        <v>87</v>
      </c>
    </row>
    <row r="19" spans="1:9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3</v>
      </c>
      <c r="D19" s="11">
        <f t="shared" si="3"/>
        <v>1.5</v>
      </c>
      <c r="E19" s="11">
        <f t="shared" si="3"/>
        <v>2</v>
      </c>
      <c r="F19" s="11">
        <f t="shared" si="3"/>
        <v>0</v>
      </c>
      <c r="G19" s="11">
        <f t="shared" si="3"/>
        <v>4</v>
      </c>
      <c r="H19" s="11">
        <f>SUM(B19:G19)</f>
        <v>10.5</v>
      </c>
    </row>
    <row r="21" spans="1:9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9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9" x14ac:dyDescent="0.2">
      <c r="A23" s="38" t="s">
        <v>50</v>
      </c>
      <c r="B23" s="39"/>
      <c r="C23" s="39">
        <v>1.5</v>
      </c>
      <c r="D23" s="39"/>
      <c r="E23" s="39"/>
      <c r="F23" s="39"/>
      <c r="G23" s="10"/>
      <c r="H23" s="6">
        <f>SUM(B23:G23)</f>
        <v>1.5</v>
      </c>
    </row>
    <row r="24" spans="1:9" x14ac:dyDescent="0.2">
      <c r="A24" s="38" t="s">
        <v>66</v>
      </c>
      <c r="B24" s="39"/>
      <c r="C24" s="39"/>
      <c r="D24" s="39"/>
      <c r="E24" s="39">
        <v>2.25</v>
      </c>
      <c r="F24" s="39"/>
      <c r="G24" s="10"/>
      <c r="H24" s="6">
        <f t="shared" ref="H24:H27" si="4">SUM(B24:G24)</f>
        <v>2.25</v>
      </c>
    </row>
    <row r="25" spans="1:9" x14ac:dyDescent="0.2">
      <c r="A25" s="38" t="s">
        <v>67</v>
      </c>
      <c r="B25" s="39"/>
      <c r="C25" s="39"/>
      <c r="D25" s="39">
        <v>1.5</v>
      </c>
      <c r="E25" s="39"/>
      <c r="F25" s="39"/>
      <c r="G25" s="10"/>
      <c r="H25" s="6">
        <f t="shared" si="4"/>
        <v>1.5</v>
      </c>
    </row>
    <row r="26" spans="1:9" x14ac:dyDescent="0.2">
      <c r="A26" s="38" t="s">
        <v>68</v>
      </c>
      <c r="B26" s="39"/>
      <c r="C26" s="39"/>
      <c r="D26" s="39"/>
      <c r="E26" s="39"/>
      <c r="F26" s="39">
        <v>1</v>
      </c>
      <c r="G26" s="10"/>
      <c r="H26" s="6">
        <f t="shared" si="4"/>
        <v>1</v>
      </c>
    </row>
    <row r="27" spans="1:9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9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1.5</v>
      </c>
      <c r="D28" s="11">
        <f t="shared" si="5"/>
        <v>1.5</v>
      </c>
      <c r="E28" s="11">
        <f t="shared" si="5"/>
        <v>2.25</v>
      </c>
      <c r="F28" s="11">
        <f t="shared" si="5"/>
        <v>1</v>
      </c>
      <c r="G28" s="11">
        <f t="shared" si="5"/>
        <v>0</v>
      </c>
      <c r="H28" s="11">
        <f>SUM(B28:G28)</f>
        <v>6.25</v>
      </c>
    </row>
    <row r="30" spans="1:9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9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9" x14ac:dyDescent="0.2">
      <c r="A32" s="9" t="s">
        <v>50</v>
      </c>
      <c r="B32" s="10"/>
      <c r="C32" s="10">
        <v>1.5</v>
      </c>
      <c r="D32" s="10"/>
      <c r="E32" s="10"/>
      <c r="F32" s="10"/>
      <c r="G32" s="10"/>
      <c r="H32" s="6">
        <f>SUM(B32:G32)</f>
        <v>1.5</v>
      </c>
    </row>
    <row r="33" spans="1:10" x14ac:dyDescent="0.2">
      <c r="A33" s="9" t="s">
        <v>57</v>
      </c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10" x14ac:dyDescent="0.2">
      <c r="A34" s="9" t="s">
        <v>52</v>
      </c>
      <c r="B34" s="10"/>
      <c r="C34" s="10"/>
      <c r="D34" s="10">
        <v>1.5</v>
      </c>
      <c r="E34" s="10"/>
      <c r="F34" s="10"/>
      <c r="G34" s="10"/>
      <c r="H34" s="6">
        <f t="shared" si="6"/>
        <v>1.5</v>
      </c>
    </row>
    <row r="35" spans="1:10" x14ac:dyDescent="0.2">
      <c r="A35" s="9" t="s">
        <v>56</v>
      </c>
      <c r="B35" s="10"/>
      <c r="C35" s="10"/>
      <c r="D35" s="10">
        <v>1.5</v>
      </c>
      <c r="E35" s="36"/>
      <c r="F35" s="10"/>
      <c r="G35" s="10"/>
      <c r="H35" s="6">
        <f t="shared" si="6"/>
        <v>1.5</v>
      </c>
      <c r="J35" s="37"/>
    </row>
    <row r="36" spans="1:10" x14ac:dyDescent="0.2">
      <c r="A36" s="9" t="s">
        <v>53</v>
      </c>
      <c r="B36" s="10"/>
      <c r="C36" s="10"/>
      <c r="D36" s="10"/>
      <c r="E36" s="10"/>
      <c r="F36" s="10"/>
      <c r="G36" s="10">
        <v>2</v>
      </c>
      <c r="H36" s="6">
        <f t="shared" si="6"/>
        <v>2</v>
      </c>
    </row>
    <row r="37" spans="1:10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1.5</v>
      </c>
      <c r="D37" s="11">
        <f t="shared" si="7"/>
        <v>3</v>
      </c>
      <c r="E37" s="11">
        <f t="shared" si="7"/>
        <v>0</v>
      </c>
      <c r="F37" s="11">
        <f t="shared" si="7"/>
        <v>0</v>
      </c>
      <c r="G37" s="11">
        <f t="shared" si="7"/>
        <v>2</v>
      </c>
      <c r="H37" s="11">
        <f>SUM(B37:G37)</f>
        <v>6.5</v>
      </c>
    </row>
    <row r="39" spans="1:10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10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10" x14ac:dyDescent="0.2">
      <c r="A41" s="9" t="s">
        <v>50</v>
      </c>
      <c r="B41" s="10"/>
      <c r="C41" s="10"/>
      <c r="D41" s="10"/>
      <c r="E41" s="10"/>
      <c r="F41" s="10"/>
      <c r="G41" s="10"/>
      <c r="H41" s="6">
        <v>1.5</v>
      </c>
    </row>
    <row r="42" spans="1:10" x14ac:dyDescent="0.2">
      <c r="A42" s="9" t="s">
        <v>48</v>
      </c>
      <c r="B42" s="10"/>
      <c r="C42" s="10"/>
      <c r="D42" s="10"/>
      <c r="E42" s="10"/>
      <c r="F42" s="10"/>
      <c r="G42" s="10"/>
      <c r="H42" s="6">
        <v>2.25</v>
      </c>
    </row>
    <row r="43" spans="1:10" x14ac:dyDescent="0.2">
      <c r="A43" s="9" t="s">
        <v>69</v>
      </c>
      <c r="B43" s="10"/>
      <c r="C43" s="10"/>
      <c r="D43" s="10"/>
      <c r="E43" s="10"/>
      <c r="F43" s="10"/>
      <c r="G43" s="10"/>
      <c r="H43" s="6">
        <v>2</v>
      </c>
    </row>
    <row r="44" spans="1:10" x14ac:dyDescent="0.2">
      <c r="A44" s="9" t="s">
        <v>63</v>
      </c>
      <c r="B44" s="10"/>
      <c r="C44" s="10"/>
      <c r="D44" s="10"/>
      <c r="E44" s="10"/>
      <c r="F44" s="10"/>
      <c r="G44" s="10"/>
      <c r="H44" s="6">
        <v>1.5</v>
      </c>
    </row>
    <row r="45" spans="1:10" x14ac:dyDescent="0.2">
      <c r="A45" s="9" t="s">
        <v>70</v>
      </c>
      <c r="B45" s="10"/>
      <c r="C45" s="10"/>
      <c r="D45" s="10"/>
      <c r="E45" s="10"/>
      <c r="F45" s="10"/>
      <c r="G45" s="10"/>
      <c r="H45" s="6">
        <v>2</v>
      </c>
    </row>
    <row r="46" spans="1:10" x14ac:dyDescent="0.2">
      <c r="A46" s="21" t="str">
        <f>$A$10</f>
        <v>Total</v>
      </c>
      <c r="B46" s="11">
        <f t="shared" ref="B46:G46" si="9">SUM(B41:B45)</f>
        <v>0</v>
      </c>
      <c r="C46" s="11">
        <f t="shared" si="9"/>
        <v>0</v>
      </c>
      <c r="D46" s="11">
        <f t="shared" si="9"/>
        <v>0</v>
      </c>
      <c r="E46" s="11">
        <f t="shared" si="9"/>
        <v>0</v>
      </c>
      <c r="F46" s="11">
        <f t="shared" si="9"/>
        <v>0</v>
      </c>
      <c r="G46" s="11">
        <f t="shared" si="9"/>
        <v>0</v>
      </c>
      <c r="H46" s="11">
        <v>9.25</v>
      </c>
    </row>
    <row r="48" spans="1:10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0">C$4</f>
        <v>Di</v>
      </c>
      <c r="D49" s="8" t="str">
        <f t="shared" si="10"/>
        <v>Wo</v>
      </c>
      <c r="E49" s="8" t="str">
        <f t="shared" si="10"/>
        <v>Do</v>
      </c>
      <c r="F49" s="8" t="str">
        <f t="shared" si="10"/>
        <v>Vr</v>
      </c>
      <c r="G49" s="8" t="str">
        <f t="shared" si="10"/>
        <v>Za/Zo</v>
      </c>
      <c r="H49" s="8" t="str">
        <f t="shared" si="10"/>
        <v>Total</v>
      </c>
    </row>
    <row r="50" spans="1:8" x14ac:dyDescent="0.2">
      <c r="A50" s="38" t="s">
        <v>50</v>
      </c>
      <c r="B50" s="39"/>
      <c r="C50" s="39">
        <v>1.5</v>
      </c>
      <c r="D50" s="39"/>
      <c r="E50" s="39"/>
      <c r="F50" s="39"/>
      <c r="G50" s="39"/>
      <c r="H50" s="6">
        <f>SUM(B50:G50)</f>
        <v>1.5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1">SUM(B51:G51)</f>
        <v>2.25</v>
      </c>
    </row>
    <row r="52" spans="1:8" x14ac:dyDescent="0.2">
      <c r="A52" s="38" t="s">
        <v>62</v>
      </c>
      <c r="B52" s="39"/>
      <c r="C52" s="39"/>
      <c r="D52" s="39"/>
      <c r="E52" s="39"/>
      <c r="F52" s="39">
        <v>2</v>
      </c>
      <c r="G52" s="39"/>
      <c r="H52" s="6">
        <f t="shared" si="11"/>
        <v>2</v>
      </c>
    </row>
    <row r="53" spans="1:8" x14ac:dyDescent="0.2">
      <c r="A53" s="38" t="s">
        <v>63</v>
      </c>
      <c r="B53" s="39"/>
      <c r="C53" s="39"/>
      <c r="D53" s="39">
        <v>1.5</v>
      </c>
      <c r="E53" s="39"/>
      <c r="F53" s="39"/>
      <c r="G53" s="39"/>
      <c r="H53" s="6">
        <f t="shared" si="11"/>
        <v>1.5</v>
      </c>
    </row>
    <row r="54" spans="1:8" x14ac:dyDescent="0.2">
      <c r="A54" s="38" t="s">
        <v>64</v>
      </c>
      <c r="B54" s="39"/>
      <c r="C54" s="39"/>
      <c r="D54" s="39"/>
      <c r="E54" s="39"/>
      <c r="F54" s="39"/>
      <c r="G54" s="39">
        <v>1.5</v>
      </c>
      <c r="H54" s="6">
        <f t="shared" si="11"/>
        <v>1.5</v>
      </c>
    </row>
    <row r="55" spans="1:8" x14ac:dyDescent="0.2">
      <c r="A55" s="21" t="str">
        <f>$A$10</f>
        <v>Total</v>
      </c>
      <c r="B55" s="11">
        <f t="shared" ref="B55:G55" si="12">SUM(B50:B54)</f>
        <v>0</v>
      </c>
      <c r="C55" s="11">
        <f t="shared" si="12"/>
        <v>1.5</v>
      </c>
      <c r="D55" s="11">
        <f t="shared" si="12"/>
        <v>1.5</v>
      </c>
      <c r="E55" s="11">
        <f t="shared" si="12"/>
        <v>2.25</v>
      </c>
      <c r="F55" s="11">
        <f t="shared" si="12"/>
        <v>2</v>
      </c>
      <c r="G55" s="11">
        <f t="shared" si="12"/>
        <v>1.5</v>
      </c>
      <c r="H55" s="11">
        <f>SUM(B55:G55)</f>
        <v>8.75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3">C$4</f>
        <v>Di</v>
      </c>
      <c r="D58" s="8" t="str">
        <f t="shared" si="13"/>
        <v>Wo</v>
      </c>
      <c r="E58" s="8" t="str">
        <f t="shared" si="13"/>
        <v>Do</v>
      </c>
      <c r="F58" s="8" t="str">
        <f t="shared" si="13"/>
        <v>Vr</v>
      </c>
      <c r="G58" s="8" t="str">
        <f t="shared" si="13"/>
        <v>Za/Zo</v>
      </c>
      <c r="H58" s="8" t="str">
        <f t="shared" si="13"/>
        <v>Total</v>
      </c>
    </row>
    <row r="59" spans="1:8" x14ac:dyDescent="0.2">
      <c r="A59" s="9" t="s">
        <v>59</v>
      </c>
      <c r="B59" s="10"/>
      <c r="C59" s="10">
        <v>2.5</v>
      </c>
      <c r="D59" s="10"/>
      <c r="E59" s="10">
        <v>2.5</v>
      </c>
      <c r="F59" s="10"/>
      <c r="G59" s="10"/>
      <c r="H59" s="6">
        <f>SUM(B59:G59)</f>
        <v>5</v>
      </c>
    </row>
    <row r="60" spans="1:8" x14ac:dyDescent="0.2">
      <c r="A60" s="9" t="s">
        <v>58</v>
      </c>
      <c r="B60" s="10"/>
      <c r="C60" s="10">
        <v>1.5</v>
      </c>
      <c r="D60" s="10"/>
      <c r="E60" s="10"/>
      <c r="F60" s="10"/>
      <c r="G60" s="10"/>
      <c r="H60" s="6">
        <f t="shared" ref="H60:H63" si="14">SUM(B60:G60)</f>
        <v>1.5</v>
      </c>
    </row>
    <row r="61" spans="1:8" x14ac:dyDescent="0.2">
      <c r="A61" s="9" t="s">
        <v>60</v>
      </c>
      <c r="B61" s="10"/>
      <c r="C61" s="10"/>
      <c r="D61" s="10"/>
      <c r="E61" s="10">
        <v>1</v>
      </c>
      <c r="F61" s="10"/>
      <c r="G61" s="10"/>
      <c r="H61" s="6">
        <f t="shared" si="14"/>
        <v>1</v>
      </c>
    </row>
    <row r="62" spans="1:8" x14ac:dyDescent="0.2">
      <c r="A62" s="9" t="s">
        <v>56</v>
      </c>
      <c r="B62" s="10"/>
      <c r="C62" s="10">
        <v>1.5</v>
      </c>
      <c r="D62" s="10"/>
      <c r="E62" s="10">
        <v>1</v>
      </c>
      <c r="F62" s="10"/>
      <c r="G62" s="10"/>
      <c r="H62" s="6">
        <f t="shared" si="14"/>
        <v>2.5</v>
      </c>
    </row>
    <row r="63" spans="1:8" x14ac:dyDescent="0.2">
      <c r="A63" s="9" t="s">
        <v>61</v>
      </c>
      <c r="B63" s="10"/>
      <c r="C63" s="10"/>
      <c r="D63" s="10"/>
      <c r="E63" s="10"/>
      <c r="F63" s="10"/>
      <c r="G63" s="10">
        <v>2</v>
      </c>
      <c r="H63" s="6">
        <f t="shared" si="14"/>
        <v>2</v>
      </c>
    </row>
    <row r="64" spans="1:8" x14ac:dyDescent="0.2">
      <c r="A64" s="21" t="str">
        <f>$A$10</f>
        <v>Total</v>
      </c>
      <c r="B64" s="11">
        <f t="shared" ref="B64:G64" si="15">SUM(B59:B63)</f>
        <v>0</v>
      </c>
      <c r="C64" s="11">
        <f t="shared" si="15"/>
        <v>5.5</v>
      </c>
      <c r="D64" s="11">
        <f t="shared" si="15"/>
        <v>0</v>
      </c>
      <c r="E64" s="11">
        <f t="shared" si="15"/>
        <v>4.5</v>
      </c>
      <c r="F64" s="11">
        <f t="shared" si="15"/>
        <v>0</v>
      </c>
      <c r="G64" s="11">
        <f t="shared" si="15"/>
        <v>2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6">C$4</f>
        <v>Di</v>
      </c>
      <c r="D67" s="8" t="str">
        <f t="shared" si="16"/>
        <v>Wo</v>
      </c>
      <c r="E67" s="8" t="str">
        <f t="shared" si="16"/>
        <v>Do</v>
      </c>
      <c r="F67" s="8" t="str">
        <f t="shared" si="16"/>
        <v>Vr</v>
      </c>
      <c r="G67" s="8" t="str">
        <f t="shared" si="16"/>
        <v>Za/Zo</v>
      </c>
      <c r="H67" s="8" t="str">
        <f t="shared" si="16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7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7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7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7"/>
        <v>0</v>
      </c>
    </row>
    <row r="73" spans="1:8" x14ac:dyDescent="0.2">
      <c r="A73" s="21" t="str">
        <f>$A$10</f>
        <v>Total</v>
      </c>
      <c r="B73" s="11">
        <f t="shared" ref="B73:G73" si="18">SUM(B68:B72)</f>
        <v>0</v>
      </c>
      <c r="C73" s="11">
        <f t="shared" si="18"/>
        <v>0</v>
      </c>
      <c r="D73" s="11">
        <f t="shared" si="18"/>
        <v>0</v>
      </c>
      <c r="E73" s="11">
        <f t="shared" si="18"/>
        <v>0</v>
      </c>
      <c r="F73" s="11">
        <f t="shared" si="18"/>
        <v>0</v>
      </c>
      <c r="G73" s="11">
        <f t="shared" si="18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19">C$4</f>
        <v>Di</v>
      </c>
      <c r="D76" s="8" t="str">
        <f t="shared" si="19"/>
        <v>Wo</v>
      </c>
      <c r="E76" s="8" t="str">
        <f t="shared" si="19"/>
        <v>Do</v>
      </c>
      <c r="F76" s="8" t="str">
        <f t="shared" si="19"/>
        <v>Vr</v>
      </c>
      <c r="G76" s="8" t="str">
        <f t="shared" si="19"/>
        <v>Za/Zo</v>
      </c>
      <c r="H76" s="8" t="str">
        <f t="shared" si="19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0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0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0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0"/>
        <v>0</v>
      </c>
    </row>
    <row r="82" spans="1:8" x14ac:dyDescent="0.2">
      <c r="A82" s="21" t="str">
        <f>$A$10</f>
        <v>Total</v>
      </c>
      <c r="B82" s="11">
        <f t="shared" ref="B82:G82" si="21">SUM(B77:B81)</f>
        <v>0</v>
      </c>
      <c r="C82" s="11">
        <f t="shared" si="21"/>
        <v>0</v>
      </c>
      <c r="D82" s="11">
        <f t="shared" si="21"/>
        <v>0</v>
      </c>
      <c r="E82" s="11">
        <f t="shared" si="21"/>
        <v>0</v>
      </c>
      <c r="F82" s="11">
        <f t="shared" si="21"/>
        <v>0</v>
      </c>
      <c r="G82" s="11">
        <f t="shared" si="21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2">C$4</f>
        <v>Di</v>
      </c>
      <c r="D85" s="8" t="str">
        <f t="shared" si="22"/>
        <v>Wo</v>
      </c>
      <c r="E85" s="8" t="str">
        <f t="shared" si="22"/>
        <v>Do</v>
      </c>
      <c r="F85" s="8" t="str">
        <f t="shared" si="22"/>
        <v>Vr</v>
      </c>
      <c r="G85" s="8" t="str">
        <f t="shared" si="22"/>
        <v>Za/Zo</v>
      </c>
      <c r="H85" s="8" t="str">
        <f t="shared" si="22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3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3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3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3"/>
        <v>0</v>
      </c>
    </row>
    <row r="91" spans="1:8" x14ac:dyDescent="0.2">
      <c r="A91" s="21" t="str">
        <f>$A$10</f>
        <v>Total</v>
      </c>
      <c r="B91" s="11">
        <f t="shared" ref="B91:G91" si="24">SUM(B86:B90)</f>
        <v>0</v>
      </c>
      <c r="C91" s="11">
        <f t="shared" si="24"/>
        <v>0</v>
      </c>
      <c r="D91" s="11">
        <f t="shared" si="24"/>
        <v>0</v>
      </c>
      <c r="E91" s="11">
        <f t="shared" si="24"/>
        <v>0</v>
      </c>
      <c r="F91" s="11">
        <f t="shared" si="24"/>
        <v>0</v>
      </c>
      <c r="G91" s="11">
        <f t="shared" si="24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13" zoomScaleNormal="100" workbookViewId="0">
      <selection activeCell="J33" sqref="J3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Total!$G$1</f>
        <v>Week 3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90</v>
      </c>
      <c r="B5" s="10">
        <v>1</v>
      </c>
      <c r="C5" s="10"/>
      <c r="D5" s="10"/>
      <c r="E5" s="10"/>
      <c r="F5" s="10"/>
      <c r="G5" s="10"/>
      <c r="H5" s="6">
        <f>SUM(B5:G5)</f>
        <v>1</v>
      </c>
    </row>
    <row r="6" spans="1:8" x14ac:dyDescent="0.2">
      <c r="A6" s="9" t="s">
        <v>95</v>
      </c>
      <c r="B6" s="10"/>
      <c r="C6" s="1"/>
      <c r="D6" s="10">
        <v>3</v>
      </c>
      <c r="E6" s="10"/>
      <c r="F6" s="10"/>
      <c r="G6" s="10">
        <v>3</v>
      </c>
      <c r="H6" s="6">
        <f t="shared" ref="H6:H9" si="0">SUM(B6:G6)</f>
        <v>6</v>
      </c>
    </row>
    <row r="7" spans="1:8" s="1" customFormat="1" ht="12.75" x14ac:dyDescent="0.2">
      <c r="A7" s="9" t="s">
        <v>96</v>
      </c>
      <c r="B7" s="10"/>
      <c r="C7" s="10"/>
      <c r="D7" s="10"/>
      <c r="F7" s="10">
        <v>1</v>
      </c>
      <c r="G7" s="10"/>
      <c r="H7" s="6">
        <f t="shared" si="0"/>
        <v>1</v>
      </c>
    </row>
    <row r="8" spans="1:8" s="1" customFormat="1" ht="12.75" x14ac:dyDescent="0.2">
      <c r="A8" s="9" t="s">
        <v>76</v>
      </c>
      <c r="B8" s="10"/>
      <c r="C8" s="10">
        <v>2.5</v>
      </c>
      <c r="D8" s="10"/>
      <c r="E8" s="10"/>
      <c r="F8" s="10"/>
      <c r="G8" s="10"/>
      <c r="H8" s="6">
        <f t="shared" si="0"/>
        <v>2.5</v>
      </c>
    </row>
    <row r="9" spans="1:8" x14ac:dyDescent="0.2">
      <c r="A9" s="9" t="s">
        <v>76</v>
      </c>
      <c r="B9" s="10"/>
      <c r="C9" s="10"/>
      <c r="D9" s="10"/>
      <c r="E9" s="10">
        <v>2</v>
      </c>
      <c r="F9" s="10"/>
      <c r="G9" s="10"/>
      <c r="H9" s="6">
        <f t="shared" si="0"/>
        <v>2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1</v>
      </c>
      <c r="C10" s="11">
        <f t="shared" si="1"/>
        <v>2.5</v>
      </c>
      <c r="D10" s="11">
        <f t="shared" si="1"/>
        <v>3</v>
      </c>
      <c r="E10" s="11">
        <f t="shared" si="1"/>
        <v>2</v>
      </c>
      <c r="F10" s="11">
        <f t="shared" si="1"/>
        <v>1</v>
      </c>
      <c r="G10" s="11">
        <f t="shared" si="1"/>
        <v>3</v>
      </c>
      <c r="H10" s="11">
        <f>SUM(B10:G10)</f>
        <v>12.5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79</v>
      </c>
      <c r="B14" s="10"/>
      <c r="C14" s="10">
        <v>2.5</v>
      </c>
      <c r="D14" s="10"/>
      <c r="E14" s="10"/>
      <c r="F14" s="10"/>
      <c r="G14" s="10"/>
      <c r="H14" s="6">
        <f>SUM(B14:G14)</f>
        <v>2.5</v>
      </c>
    </row>
    <row r="15" spans="1:8" x14ac:dyDescent="0.2">
      <c r="A15" s="9" t="s">
        <v>80</v>
      </c>
      <c r="B15" s="10"/>
      <c r="C15" s="10"/>
      <c r="D15" s="10"/>
      <c r="E15" s="10">
        <v>2</v>
      </c>
      <c r="F15" s="10"/>
      <c r="G15" s="10"/>
      <c r="H15" s="6">
        <f t="shared" ref="H15:H18" si="2">SUM(B15:G15)</f>
        <v>2</v>
      </c>
    </row>
    <row r="16" spans="1:8" x14ac:dyDescent="0.2">
      <c r="A16" s="9" t="s">
        <v>81</v>
      </c>
      <c r="B16" s="10"/>
      <c r="C16" s="10"/>
      <c r="D16" s="10">
        <v>1.5</v>
      </c>
      <c r="E16" s="10"/>
      <c r="F16" s="10"/>
      <c r="G16" s="10"/>
      <c r="H16" s="6">
        <f t="shared" si="2"/>
        <v>1.5</v>
      </c>
    </row>
    <row r="17" spans="1:8" x14ac:dyDescent="0.2">
      <c r="A17" s="9" t="s">
        <v>82</v>
      </c>
      <c r="B17" s="10">
        <v>1.5</v>
      </c>
      <c r="C17" s="10"/>
      <c r="D17" s="10"/>
      <c r="E17" s="10"/>
      <c r="F17" s="10"/>
      <c r="G17" s="10"/>
      <c r="H17" s="6">
        <f t="shared" si="2"/>
        <v>1.5</v>
      </c>
    </row>
    <row r="18" spans="1:8" x14ac:dyDescent="0.2">
      <c r="A18" s="9" t="s">
        <v>83</v>
      </c>
      <c r="B18" s="10"/>
      <c r="C18" s="10"/>
      <c r="D18" s="10">
        <v>1</v>
      </c>
      <c r="E18" s="10">
        <v>1</v>
      </c>
      <c r="F18" s="10"/>
      <c r="G18" s="10">
        <v>1.5</v>
      </c>
      <c r="H18" s="6">
        <f t="shared" si="2"/>
        <v>3.5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1.5</v>
      </c>
      <c r="C19" s="11">
        <f t="shared" si="3"/>
        <v>2.5</v>
      </c>
      <c r="D19" s="11">
        <f t="shared" si="3"/>
        <v>2.5</v>
      </c>
      <c r="E19" s="11">
        <f t="shared" si="3"/>
        <v>3</v>
      </c>
      <c r="F19" s="11">
        <f t="shared" si="3"/>
        <v>0</v>
      </c>
      <c r="G19" s="11">
        <f t="shared" si="3"/>
        <v>1.5</v>
      </c>
      <c r="H19" s="11">
        <f>SUM(B19:G19)</f>
        <v>11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 t="s">
        <v>48</v>
      </c>
      <c r="B33" s="10"/>
      <c r="C33" s="10"/>
      <c r="D33" s="10"/>
      <c r="E33" s="10">
        <v>2.5</v>
      </c>
      <c r="F33" s="10"/>
      <c r="G33" s="10"/>
      <c r="H33" s="6">
        <f t="shared" ref="H33:H36" si="6">SUM(B33:G33)</f>
        <v>2.5</v>
      </c>
    </row>
    <row r="34" spans="1:8" x14ac:dyDescent="0.2">
      <c r="A34" s="9" t="s">
        <v>108</v>
      </c>
      <c r="B34" s="10"/>
      <c r="C34" s="10"/>
      <c r="D34" s="10">
        <v>0.5</v>
      </c>
      <c r="E34" s="10"/>
      <c r="F34" s="10"/>
      <c r="G34" s="10">
        <v>2</v>
      </c>
      <c r="H34" s="6">
        <f t="shared" si="6"/>
        <v>2.5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0.5</v>
      </c>
      <c r="E37" s="11">
        <f t="shared" si="7"/>
        <v>2.5</v>
      </c>
      <c r="F37" s="11">
        <f t="shared" si="7"/>
        <v>0</v>
      </c>
      <c r="G37" s="11">
        <f t="shared" si="7"/>
        <v>2</v>
      </c>
      <c r="H37" s="11">
        <f>SUM(B37:G37)</f>
        <v>7.5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89</v>
      </c>
      <c r="B52" s="39"/>
      <c r="C52" s="39"/>
      <c r="D52" s="39"/>
      <c r="E52" s="39"/>
      <c r="F52" s="39">
        <v>4</v>
      </c>
      <c r="G52" s="39"/>
      <c r="H52" s="6">
        <f t="shared" si="12"/>
        <v>4</v>
      </c>
    </row>
    <row r="53" spans="1:8" x14ac:dyDescent="0.2">
      <c r="A53" s="38"/>
      <c r="B53" s="39"/>
      <c r="C53" s="39"/>
      <c r="D53" s="39"/>
      <c r="E53" s="39"/>
      <c r="F53" s="39"/>
      <c r="G53" s="39"/>
      <c r="H53" s="6">
        <f t="shared" si="12"/>
        <v>0</v>
      </c>
    </row>
    <row r="54" spans="1:8" x14ac:dyDescent="0.2">
      <c r="A54" s="38"/>
      <c r="B54" s="39"/>
      <c r="C54" s="39"/>
      <c r="D54" s="39"/>
      <c r="E54" s="39"/>
      <c r="F54" s="39"/>
      <c r="G54" s="39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4</v>
      </c>
      <c r="G55" s="11">
        <f t="shared" si="13"/>
        <v>0</v>
      </c>
      <c r="H55" s="11">
        <f>SUM(B55:G55)</f>
        <v>8.5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84</v>
      </c>
      <c r="B59" s="10"/>
      <c r="C59" s="10"/>
      <c r="D59" s="10"/>
      <c r="E59" s="10"/>
      <c r="F59" s="10">
        <v>2</v>
      </c>
      <c r="G59" s="10">
        <v>3</v>
      </c>
      <c r="H59" s="6">
        <f>SUM(B59:G59)</f>
        <v>5</v>
      </c>
    </row>
    <row r="60" spans="1:8" x14ac:dyDescent="0.2">
      <c r="A60" s="9" t="s">
        <v>85</v>
      </c>
      <c r="B60" s="10"/>
      <c r="C60" s="10"/>
      <c r="D60" s="10"/>
      <c r="E60" s="10"/>
      <c r="F60" s="10"/>
      <c r="G60" s="10">
        <v>3</v>
      </c>
      <c r="H60" s="6">
        <f t="shared" ref="H60:H63" si="15">SUM(B60:G60)</f>
        <v>3</v>
      </c>
    </row>
    <row r="61" spans="1:8" x14ac:dyDescent="0.2">
      <c r="A61" s="9" t="s">
        <v>86</v>
      </c>
      <c r="B61" s="10"/>
      <c r="C61" s="10"/>
      <c r="D61" s="10"/>
      <c r="E61" s="10"/>
      <c r="F61" s="10"/>
      <c r="G61" s="10">
        <v>4</v>
      </c>
      <c r="H61" s="6">
        <f t="shared" si="15"/>
        <v>4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2</v>
      </c>
      <c r="G64" s="11">
        <f t="shared" si="16"/>
        <v>10</v>
      </c>
      <c r="H64" s="11">
        <f>SUM(B64:G64)</f>
        <v>12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2"/>
  <sheetViews>
    <sheetView topLeftCell="A34" zoomScaleNormal="100" workbookViewId="0">
      <selection activeCell="A51" sqref="A51:G5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Total!$H$1</f>
        <v>Week 4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 t="s">
        <v>92</v>
      </c>
      <c r="C5" s="10"/>
      <c r="D5" s="10">
        <v>4</v>
      </c>
      <c r="E5" s="10"/>
      <c r="F5" s="10"/>
      <c r="G5" s="10"/>
      <c r="H5" s="6">
        <f>SUM(B5:G5)</f>
        <v>4</v>
      </c>
    </row>
    <row r="6" spans="1:8" x14ac:dyDescent="0.2">
      <c r="A6" s="9" t="s">
        <v>76</v>
      </c>
      <c r="B6" s="10"/>
      <c r="C6" s="10">
        <v>2.5</v>
      </c>
      <c r="D6" s="10"/>
      <c r="E6" s="10"/>
      <c r="F6" s="10"/>
      <c r="G6" s="10"/>
      <c r="H6" s="6">
        <f t="shared" ref="H6:H10" si="0">SUM(B6:G6)</f>
        <v>2.5</v>
      </c>
    </row>
    <row r="7" spans="1:8" s="1" customFormat="1" ht="12.75" x14ac:dyDescent="0.2">
      <c r="A7" s="9" t="s">
        <v>76</v>
      </c>
      <c r="B7" s="10"/>
      <c r="C7" s="10"/>
      <c r="D7" s="10"/>
      <c r="E7" s="10">
        <v>2</v>
      </c>
      <c r="F7" s="10"/>
      <c r="G7" s="10"/>
      <c r="H7" s="6">
        <f t="shared" si="0"/>
        <v>2</v>
      </c>
    </row>
    <row r="8" spans="1:8" s="1" customFormat="1" ht="12.75" x14ac:dyDescent="0.2">
      <c r="A8" s="9" t="s">
        <v>93</v>
      </c>
      <c r="B8" s="10">
        <v>4</v>
      </c>
      <c r="C8" s="10"/>
      <c r="D8" s="10"/>
      <c r="E8" s="10"/>
      <c r="F8" s="10"/>
      <c r="G8" s="10"/>
      <c r="H8" s="6">
        <f t="shared" si="0"/>
        <v>4</v>
      </c>
    </row>
    <row r="9" spans="1:8" s="1" customFormat="1" ht="12.75" x14ac:dyDescent="0.2">
      <c r="A9" s="9" t="s">
        <v>91</v>
      </c>
      <c r="B9" s="10"/>
      <c r="C9" s="10"/>
      <c r="D9" s="10"/>
      <c r="E9" s="10"/>
      <c r="F9" s="10">
        <v>1</v>
      </c>
      <c r="G9" s="10"/>
      <c r="H9" s="6"/>
    </row>
    <row r="10" spans="1:8" x14ac:dyDescent="0.2">
      <c r="A10" s="9" t="s">
        <v>94</v>
      </c>
      <c r="B10" s="10"/>
      <c r="C10" s="10"/>
      <c r="D10" s="10"/>
      <c r="E10" s="10"/>
      <c r="F10" s="10"/>
      <c r="G10" s="10">
        <v>2</v>
      </c>
      <c r="H10" s="6">
        <f t="shared" si="0"/>
        <v>2</v>
      </c>
    </row>
    <row r="11" spans="1:8" s="22" customFormat="1" ht="15" x14ac:dyDescent="0.25">
      <c r="A11" s="21" t="str">
        <f>'Week (1)'!$A$11</f>
        <v>Total</v>
      </c>
      <c r="B11" s="11">
        <f t="shared" ref="B11:G11" si="1">SUM(B5:B10)</f>
        <v>4</v>
      </c>
      <c r="C11" s="11">
        <f t="shared" si="1"/>
        <v>2.5</v>
      </c>
      <c r="D11" s="11">
        <f t="shared" si="1"/>
        <v>4</v>
      </c>
      <c r="E11" s="11">
        <f t="shared" si="1"/>
        <v>2</v>
      </c>
      <c r="F11" s="11">
        <f t="shared" si="1"/>
        <v>1</v>
      </c>
      <c r="G11" s="11">
        <f t="shared" si="1"/>
        <v>2</v>
      </c>
      <c r="H11" s="11">
        <f>SUM(B11:G11)</f>
        <v>15.5</v>
      </c>
    </row>
    <row r="12" spans="1:8" x14ac:dyDescent="0.2">
      <c r="A12" s="2"/>
      <c r="B12" s="2"/>
      <c r="C12" s="2"/>
      <c r="D12" s="2"/>
      <c r="E12" s="2"/>
      <c r="F12" s="2"/>
      <c r="G12" s="2"/>
      <c r="H12" s="2"/>
    </row>
    <row r="13" spans="1:8" ht="23.25" x14ac:dyDescent="0.2">
      <c r="A13" s="12" t="str">
        <f>Total!D3</f>
        <v>Viktor Krastev</v>
      </c>
      <c r="B13" s="46" t="str">
        <f>$B$3</f>
        <v>Hours</v>
      </c>
      <c r="C13" s="47"/>
      <c r="D13" s="47"/>
      <c r="E13" s="47"/>
      <c r="F13" s="47"/>
      <c r="G13" s="47"/>
      <c r="H13" s="48"/>
    </row>
    <row r="14" spans="1:8" x14ac:dyDescent="0.2">
      <c r="A14" s="7" t="str">
        <f>'Week (1)'!$A$4</f>
        <v>User story / task description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Total</v>
      </c>
    </row>
    <row r="15" spans="1:8" x14ac:dyDescent="0.2">
      <c r="A15" s="9" t="s">
        <v>100</v>
      </c>
      <c r="B15" s="10"/>
      <c r="C15" s="10">
        <v>2.5</v>
      </c>
      <c r="D15" s="10"/>
      <c r="E15" s="10">
        <v>2.5</v>
      </c>
      <c r="F15" s="10"/>
      <c r="G15" s="10"/>
      <c r="H15" s="6">
        <f>SUM(B15:G15)</f>
        <v>5</v>
      </c>
    </row>
    <row r="16" spans="1:8" x14ac:dyDescent="0.2">
      <c r="A16" s="9" t="s">
        <v>98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 x14ac:dyDescent="0.2">
      <c r="A17" s="9" t="s">
        <v>99</v>
      </c>
      <c r="B17" s="10"/>
      <c r="C17" s="10"/>
      <c r="D17" s="10">
        <v>3</v>
      </c>
      <c r="E17" s="10"/>
      <c r="F17" s="10"/>
      <c r="G17" s="10"/>
      <c r="H17" s="6">
        <f>SUM(B17:G17)</f>
        <v>3</v>
      </c>
    </row>
    <row r="18" spans="1:8" x14ac:dyDescent="0.2">
      <c r="A18" s="9" t="s">
        <v>97</v>
      </c>
      <c r="B18" s="10"/>
      <c r="C18" s="10"/>
      <c r="D18" s="10"/>
      <c r="E18" s="10"/>
      <c r="F18" s="10">
        <v>0.5</v>
      </c>
      <c r="G18" s="10"/>
      <c r="H18" s="6">
        <f>SUM(B18:G18)</f>
        <v>0.5</v>
      </c>
    </row>
    <row r="19" spans="1:8" x14ac:dyDescent="0.2">
      <c r="A19" s="41" t="s">
        <v>101</v>
      </c>
      <c r="B19" s="10"/>
      <c r="C19" s="10"/>
      <c r="D19" s="10"/>
      <c r="E19" s="10"/>
      <c r="F19" s="10"/>
      <c r="G19" s="10">
        <v>1</v>
      </c>
      <c r="H19" s="6">
        <f t="shared" ref="H19" si="2">SUM(B19:G19)</f>
        <v>1</v>
      </c>
    </row>
    <row r="20" spans="1:8" s="22" customFormat="1" ht="15" x14ac:dyDescent="0.25">
      <c r="A20" s="21" t="str">
        <f>'Week (1)'!$A$11</f>
        <v>Total</v>
      </c>
      <c r="B20" s="11">
        <f>SUM(B15:B19)</f>
        <v>1.5</v>
      </c>
      <c r="C20" s="11">
        <f>SUM(C15:C19)</f>
        <v>2.5</v>
      </c>
      <c r="D20" s="11">
        <f>SUM(D15:D19)</f>
        <v>3</v>
      </c>
      <c r="E20" s="11">
        <f>SUM(E15:E19)</f>
        <v>2.5</v>
      </c>
      <c r="F20" s="11">
        <f>SUM(F15:F19)</f>
        <v>0.5</v>
      </c>
      <c r="G20" s="11">
        <f t="shared" ref="G20" si="3">SUM(G15:G19)</f>
        <v>1</v>
      </c>
      <c r="H20" s="11">
        <f>SUM(B20:G20)</f>
        <v>11</v>
      </c>
    </row>
    <row r="22" spans="1:8" ht="23.25" x14ac:dyDescent="0.2">
      <c r="A22" s="12" t="str">
        <f>Total!D4</f>
        <v>Justin Fuchs</v>
      </c>
      <c r="B22" s="46" t="str">
        <f>$B$3</f>
        <v>Hours</v>
      </c>
      <c r="C22" s="47"/>
      <c r="D22" s="47"/>
      <c r="E22" s="47"/>
      <c r="F22" s="47"/>
      <c r="G22" s="47"/>
      <c r="H22" s="48"/>
    </row>
    <row r="23" spans="1:8" x14ac:dyDescent="0.2">
      <c r="A23" s="7" t="str">
        <f>'Week (1)'!$A$4</f>
        <v>User story / task description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Total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ref="H25:H28" si="4"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 x14ac:dyDescent="0.25">
      <c r="A29" s="21" t="str">
        <f>'Week (1)'!$A$11</f>
        <v>Total</v>
      </c>
      <c r="B29" s="11">
        <f t="shared" ref="B29:G29" si="5">SUM(B24:B28)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0</v>
      </c>
      <c r="H29" s="11">
        <f>SUM(B29:G29)</f>
        <v>0</v>
      </c>
    </row>
    <row r="31" spans="1:8" ht="23.25" x14ac:dyDescent="0.2">
      <c r="A31" s="12" t="str">
        <f>Total!D5</f>
        <v>Rubén Gómez</v>
      </c>
      <c r="B31" s="46" t="str">
        <f>$B$3</f>
        <v>Hours</v>
      </c>
      <c r="C31" s="47"/>
      <c r="D31" s="47"/>
      <c r="E31" s="47"/>
      <c r="F31" s="47"/>
      <c r="G31" s="47"/>
      <c r="H31" s="48"/>
    </row>
    <row r="32" spans="1:8" x14ac:dyDescent="0.2">
      <c r="A32" s="7" t="str">
        <f>'Week (1)'!$A$4</f>
        <v>User story / task description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Total</v>
      </c>
    </row>
    <row r="33" spans="1:8" x14ac:dyDescent="0.2">
      <c r="A33" s="9" t="s">
        <v>109</v>
      </c>
      <c r="B33" s="10"/>
      <c r="C33" s="10">
        <v>1.5</v>
      </c>
      <c r="D33" s="10"/>
      <c r="E33" s="10"/>
      <c r="F33" s="10"/>
      <c r="G33" s="10"/>
      <c r="H33" s="6">
        <f>SUM(B33:G33)</f>
        <v>1.5</v>
      </c>
    </row>
    <row r="34" spans="1:8" x14ac:dyDescent="0.2">
      <c r="A34" s="9" t="s">
        <v>48</v>
      </c>
      <c r="B34" s="10"/>
      <c r="C34" s="10"/>
      <c r="D34" s="10"/>
      <c r="E34" s="10">
        <v>2.5</v>
      </c>
      <c r="F34" s="10"/>
      <c r="G34" s="10"/>
      <c r="H34" s="6">
        <f t="shared" ref="H34:H37" si="6">SUM(B34:G34)</f>
        <v>2.5</v>
      </c>
    </row>
    <row r="35" spans="1:8" x14ac:dyDescent="0.2">
      <c r="A35" s="9" t="s">
        <v>97</v>
      </c>
      <c r="B35" s="10"/>
      <c r="C35" s="10"/>
      <c r="D35" s="10"/>
      <c r="E35" s="10"/>
      <c r="F35" s="10">
        <v>0.5</v>
      </c>
      <c r="G35" s="10"/>
      <c r="H35" s="6">
        <f t="shared" si="6"/>
        <v>0.5</v>
      </c>
    </row>
    <row r="36" spans="1:8" x14ac:dyDescent="0.2">
      <c r="A36" s="9" t="s">
        <v>110</v>
      </c>
      <c r="B36" s="10"/>
      <c r="C36" s="10"/>
      <c r="D36" s="10"/>
      <c r="E36" s="10"/>
      <c r="F36" s="10"/>
      <c r="G36" s="10">
        <v>0.2</v>
      </c>
      <c r="H36" s="6">
        <f t="shared" si="6"/>
        <v>0.2</v>
      </c>
    </row>
    <row r="37" spans="1:8" x14ac:dyDescent="0.2">
      <c r="A37" s="9" t="s">
        <v>111</v>
      </c>
      <c r="B37" s="10"/>
      <c r="C37" s="10"/>
      <c r="D37" s="10">
        <v>1</v>
      </c>
      <c r="E37" s="10"/>
      <c r="F37" s="10"/>
      <c r="G37" s="10">
        <v>1</v>
      </c>
      <c r="H37" s="6">
        <f t="shared" si="6"/>
        <v>2</v>
      </c>
    </row>
    <row r="38" spans="1:8" s="22" customFormat="1" ht="15" x14ac:dyDescent="0.25">
      <c r="A38" s="21" t="str">
        <f>'Week (1)'!$A$11</f>
        <v>Total</v>
      </c>
      <c r="B38" s="11">
        <f t="shared" ref="B38:G38" si="7">SUM(B33:B37)</f>
        <v>0</v>
      </c>
      <c r="C38" s="11">
        <f t="shared" si="7"/>
        <v>1.5</v>
      </c>
      <c r="D38" s="11">
        <f t="shared" si="7"/>
        <v>1</v>
      </c>
      <c r="E38" s="11">
        <f t="shared" si="7"/>
        <v>2.5</v>
      </c>
      <c r="F38" s="11">
        <f t="shared" si="7"/>
        <v>0.5</v>
      </c>
      <c r="G38" s="11">
        <f t="shared" si="7"/>
        <v>1.2</v>
      </c>
      <c r="H38" s="11">
        <f>SUM(B38:G38)</f>
        <v>6.7</v>
      </c>
    </row>
    <row r="40" spans="1:8" ht="23.25" x14ac:dyDescent="0.2">
      <c r="A40" s="12" t="str">
        <f>Total!D6</f>
        <v>Yaroslav Peptiuk</v>
      </c>
      <c r="B40" s="46" t="str">
        <f>$B$3</f>
        <v>Hours</v>
      </c>
      <c r="C40" s="47"/>
      <c r="D40" s="47"/>
      <c r="E40" s="47"/>
      <c r="F40" s="47"/>
      <c r="G40" s="47"/>
      <c r="H40" s="48"/>
    </row>
    <row r="41" spans="1:8" x14ac:dyDescent="0.2">
      <c r="A41" s="7" t="str">
        <f>$A$4</f>
        <v>User story / task description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Total</v>
      </c>
    </row>
    <row r="42" spans="1:8" x14ac:dyDescent="0.2">
      <c r="A42" s="9" t="s">
        <v>103</v>
      </c>
      <c r="B42" s="10"/>
      <c r="C42" s="10">
        <v>2.5</v>
      </c>
      <c r="D42" s="10"/>
      <c r="E42" s="10">
        <v>2.5</v>
      </c>
      <c r="F42" s="10"/>
      <c r="G42" s="10"/>
      <c r="H42" s="6">
        <f>SUM(B42:G42)</f>
        <v>5</v>
      </c>
    </row>
    <row r="43" spans="1:8" x14ac:dyDescent="0.2">
      <c r="A43" s="9" t="s">
        <v>104</v>
      </c>
      <c r="B43" s="10"/>
      <c r="C43" s="10"/>
      <c r="D43" s="10">
        <v>1</v>
      </c>
      <c r="E43" s="10"/>
      <c r="F43" s="10"/>
      <c r="G43" s="10"/>
      <c r="H43" s="6">
        <f t="shared" ref="H43:H46" si="9">SUM(B43:G43)</f>
        <v>1</v>
      </c>
    </row>
    <row r="44" spans="1:8" x14ac:dyDescent="0.2">
      <c r="A44" s="9" t="s">
        <v>105</v>
      </c>
      <c r="B44" s="10"/>
      <c r="C44" s="10"/>
      <c r="D44" s="10">
        <v>1</v>
      </c>
      <c r="E44" s="10"/>
      <c r="F44" s="10"/>
      <c r="G44" s="10"/>
      <c r="H44" s="6">
        <f t="shared" si="9"/>
        <v>1</v>
      </c>
    </row>
    <row r="45" spans="1:8" x14ac:dyDescent="0.2">
      <c r="A45" s="9" t="s">
        <v>106</v>
      </c>
      <c r="B45" s="10"/>
      <c r="C45" s="10"/>
      <c r="D45" s="10"/>
      <c r="E45" s="10"/>
      <c r="F45" s="10">
        <v>1</v>
      </c>
      <c r="G45" s="10"/>
      <c r="H45" s="6">
        <f t="shared" si="9"/>
        <v>1</v>
      </c>
    </row>
    <row r="46" spans="1:8" x14ac:dyDescent="0.2">
      <c r="A46" s="9" t="s">
        <v>107</v>
      </c>
      <c r="B46" s="10"/>
      <c r="C46" s="10"/>
      <c r="D46" s="10">
        <v>1</v>
      </c>
      <c r="E46" s="10">
        <v>1</v>
      </c>
      <c r="F46" s="10">
        <v>2</v>
      </c>
      <c r="G46" s="10"/>
      <c r="H46" s="6">
        <f t="shared" si="9"/>
        <v>4</v>
      </c>
    </row>
    <row r="47" spans="1:8" x14ac:dyDescent="0.2">
      <c r="A47" s="21" t="str">
        <f>$A$11</f>
        <v>Total</v>
      </c>
      <c r="B47" s="11">
        <f t="shared" ref="B47:G47" si="10">SUM(B42:B46)</f>
        <v>0</v>
      </c>
      <c r="C47" s="11">
        <f t="shared" si="10"/>
        <v>2.5</v>
      </c>
      <c r="D47" s="11">
        <f t="shared" si="10"/>
        <v>3</v>
      </c>
      <c r="E47" s="11">
        <f t="shared" si="10"/>
        <v>3.5</v>
      </c>
      <c r="F47" s="11">
        <f t="shared" si="10"/>
        <v>3</v>
      </c>
      <c r="G47" s="11">
        <f t="shared" si="10"/>
        <v>0</v>
      </c>
      <c r="H47" s="11">
        <f>SUM(B47:G47)</f>
        <v>12</v>
      </c>
    </row>
    <row r="49" spans="1:8" ht="23.25" x14ac:dyDescent="0.2">
      <c r="A49" s="12" t="str">
        <f>Total!D7</f>
        <v>Aleks Proskurkin</v>
      </c>
      <c r="B49" s="46" t="str">
        <f>$B$3</f>
        <v>Hours</v>
      </c>
      <c r="C49" s="47"/>
      <c r="D49" s="47"/>
      <c r="E49" s="47"/>
      <c r="F49" s="47"/>
      <c r="G49" s="47"/>
      <c r="H49" s="48"/>
    </row>
    <row r="50" spans="1:8" x14ac:dyDescent="0.2">
      <c r="A50" s="7" t="str">
        <f>$A$4</f>
        <v>User story / task description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Total</v>
      </c>
    </row>
    <row r="51" spans="1:8" x14ac:dyDescent="0.2">
      <c r="A51" s="38" t="s">
        <v>88</v>
      </c>
      <c r="B51" s="39"/>
      <c r="C51" s="39">
        <v>2.25</v>
      </c>
      <c r="D51" s="39"/>
      <c r="E51" s="39"/>
      <c r="F51" s="39"/>
      <c r="G51" s="39"/>
      <c r="H51" s="6">
        <f>SUM(B51:G51)</f>
        <v>2.25</v>
      </c>
    </row>
    <row r="52" spans="1:8" x14ac:dyDescent="0.2">
      <c r="A52" s="38" t="s">
        <v>48</v>
      </c>
      <c r="B52" s="39"/>
      <c r="C52" s="39"/>
      <c r="D52" s="39"/>
      <c r="E52" s="39">
        <v>2.25</v>
      </c>
      <c r="F52" s="39"/>
      <c r="G52" s="39"/>
      <c r="H52" s="6">
        <f t="shared" ref="H52:H55" si="12">SUM(B52:G52)</f>
        <v>2.25</v>
      </c>
    </row>
    <row r="53" spans="1:8" x14ac:dyDescent="0.2">
      <c r="A53" s="38" t="s">
        <v>102</v>
      </c>
      <c r="B53" s="39"/>
      <c r="C53" s="39"/>
      <c r="D53" s="39"/>
      <c r="E53" s="39"/>
      <c r="F53" s="39">
        <v>2.5</v>
      </c>
      <c r="G53" s="39">
        <v>2</v>
      </c>
      <c r="H53" s="6">
        <f t="shared" si="12"/>
        <v>4.5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 x14ac:dyDescent="0.2">
      <c r="A56" s="21" t="str">
        <f>$A$11</f>
        <v>Total</v>
      </c>
      <c r="B56" s="11">
        <f t="shared" ref="B56:G56" si="13">SUM(B51:B55)</f>
        <v>0</v>
      </c>
      <c r="C56" s="11">
        <f t="shared" si="13"/>
        <v>2.25</v>
      </c>
      <c r="D56" s="11">
        <f t="shared" si="13"/>
        <v>0</v>
      </c>
      <c r="E56" s="11">
        <f t="shared" si="13"/>
        <v>2.25</v>
      </c>
      <c r="F56" s="11">
        <f t="shared" si="13"/>
        <v>2.5</v>
      </c>
      <c r="G56" s="11">
        <f t="shared" si="13"/>
        <v>2</v>
      </c>
      <c r="H56" s="11">
        <f>SUM(B56:G56)</f>
        <v>9</v>
      </c>
    </row>
    <row r="58" spans="1:8" ht="23.25" x14ac:dyDescent="0.2">
      <c r="A58" s="12" t="str">
        <f>Total!D8</f>
        <v>Ferhat Kelten</v>
      </c>
      <c r="B58" s="46" t="str">
        <f>$B$3</f>
        <v>Hours</v>
      </c>
      <c r="C58" s="47"/>
      <c r="D58" s="47"/>
      <c r="E58" s="47"/>
      <c r="F58" s="47"/>
      <c r="G58" s="47"/>
      <c r="H58" s="48"/>
    </row>
    <row r="59" spans="1:8" x14ac:dyDescent="0.2">
      <c r="A59" s="7" t="str">
        <f>$A$4</f>
        <v>User story / task description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Total</v>
      </c>
    </row>
    <row r="60" spans="1:8" x14ac:dyDescent="0.2">
      <c r="A60" s="9" t="s">
        <v>47</v>
      </c>
      <c r="B60" s="10"/>
      <c r="C60" s="10"/>
      <c r="D60" s="10"/>
      <c r="E60" s="10"/>
      <c r="F60" s="10"/>
      <c r="G60" s="10"/>
      <c r="H60" s="6">
        <f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ref="H61:H64" si="15"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5"/>
        <v>0</v>
      </c>
    </row>
    <row r="65" spans="1:8" x14ac:dyDescent="0.2">
      <c r="A65" s="21" t="str">
        <f>$A$11</f>
        <v>Total</v>
      </c>
      <c r="B65" s="11">
        <f t="shared" ref="B65:G65" si="16">SUM(B60:B64)</f>
        <v>0</v>
      </c>
      <c r="C65" s="11">
        <f t="shared" si="16"/>
        <v>0</v>
      </c>
      <c r="D65" s="11">
        <f t="shared" si="16"/>
        <v>0</v>
      </c>
      <c r="E65" s="11">
        <f t="shared" si="16"/>
        <v>0</v>
      </c>
      <c r="F65" s="11">
        <f t="shared" si="16"/>
        <v>0</v>
      </c>
      <c r="G65" s="11">
        <f t="shared" si="16"/>
        <v>0</v>
      </c>
      <c r="H65" s="11">
        <f>SUM(B65:G65)</f>
        <v>0</v>
      </c>
    </row>
    <row r="67" spans="1:8" ht="23.25" x14ac:dyDescent="0.2">
      <c r="A67" s="12" t="e">
        <f>Total!#REF!</f>
        <v>#REF!</v>
      </c>
      <c r="B67" s="46" t="str">
        <f>$B$3</f>
        <v>Hours</v>
      </c>
      <c r="C67" s="47"/>
      <c r="D67" s="47"/>
      <c r="E67" s="47"/>
      <c r="F67" s="47"/>
      <c r="G67" s="47"/>
      <c r="H67" s="48"/>
    </row>
    <row r="68" spans="1:8" x14ac:dyDescent="0.2">
      <c r="A68" s="7" t="str">
        <f>$A$4</f>
        <v>User story / task description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Total</v>
      </c>
    </row>
    <row r="69" spans="1:8" x14ac:dyDescent="0.2">
      <c r="A69" s="9" t="s">
        <v>47</v>
      </c>
      <c r="B69" s="10"/>
      <c r="C69" s="10"/>
      <c r="D69" s="10"/>
      <c r="E69" s="10"/>
      <c r="F69" s="10"/>
      <c r="G69" s="10"/>
      <c r="H69" s="6">
        <f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ref="H70:H73" si="18"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 x14ac:dyDescent="0.2">
      <c r="A74" s="21" t="str">
        <f>$A$11</f>
        <v>Total</v>
      </c>
      <c r="B74" s="11">
        <f t="shared" ref="B74:G74" si="19">SUM(B69:B73)</f>
        <v>0</v>
      </c>
      <c r="C74" s="11">
        <f t="shared" si="19"/>
        <v>0</v>
      </c>
      <c r="D74" s="11">
        <f t="shared" si="19"/>
        <v>0</v>
      </c>
      <c r="E74" s="11">
        <f t="shared" si="19"/>
        <v>0</v>
      </c>
      <c r="F74" s="11">
        <f t="shared" si="19"/>
        <v>0</v>
      </c>
      <c r="G74" s="11">
        <f t="shared" si="19"/>
        <v>0</v>
      </c>
      <c r="H74" s="11">
        <f>SUM(B74:G74)</f>
        <v>0</v>
      </c>
    </row>
    <row r="76" spans="1:8" ht="23.25" x14ac:dyDescent="0.2">
      <c r="A76" s="12" t="e">
        <f>Total!#REF!</f>
        <v>#REF!</v>
      </c>
      <c r="B76" s="46" t="str">
        <f>$B$3</f>
        <v>Hours</v>
      </c>
      <c r="C76" s="47"/>
      <c r="D76" s="47"/>
      <c r="E76" s="47"/>
      <c r="F76" s="47"/>
      <c r="G76" s="47"/>
      <c r="H76" s="48"/>
    </row>
    <row r="77" spans="1:8" x14ac:dyDescent="0.2">
      <c r="A77" s="7" t="str">
        <f>$A$4</f>
        <v>User story / task description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Total</v>
      </c>
    </row>
    <row r="78" spans="1:8" x14ac:dyDescent="0.2">
      <c r="A78" s="9" t="s">
        <v>47</v>
      </c>
      <c r="B78" s="10"/>
      <c r="C78" s="10"/>
      <c r="D78" s="10"/>
      <c r="E78" s="10"/>
      <c r="F78" s="10"/>
      <c r="G78" s="10"/>
      <c r="H78" s="6">
        <f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ref="H79:H82" si="21"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 x14ac:dyDescent="0.2">
      <c r="A83" s="21" t="str">
        <f>$A$11</f>
        <v>Total</v>
      </c>
      <c r="B83" s="11">
        <f t="shared" ref="B83:G83" si="22">SUM(B78:B82)</f>
        <v>0</v>
      </c>
      <c r="C83" s="11">
        <f t="shared" si="22"/>
        <v>0</v>
      </c>
      <c r="D83" s="11">
        <f t="shared" si="22"/>
        <v>0</v>
      </c>
      <c r="E83" s="11">
        <f t="shared" si="22"/>
        <v>0</v>
      </c>
      <c r="F83" s="11">
        <f t="shared" si="22"/>
        <v>0</v>
      </c>
      <c r="G83" s="11">
        <f t="shared" si="22"/>
        <v>0</v>
      </c>
      <c r="H83" s="11">
        <f>SUM(B83:G83)</f>
        <v>0</v>
      </c>
    </row>
    <row r="85" spans="1:8" ht="23.25" x14ac:dyDescent="0.2">
      <c r="A85" s="12" t="e">
        <f>Total!#REF!</f>
        <v>#REF!</v>
      </c>
      <c r="B85" s="46" t="str">
        <f>$B$3</f>
        <v>Hours</v>
      </c>
      <c r="C85" s="47"/>
      <c r="D85" s="47"/>
      <c r="E85" s="47"/>
      <c r="F85" s="47"/>
      <c r="G85" s="47"/>
      <c r="H85" s="48"/>
    </row>
    <row r="86" spans="1:8" x14ac:dyDescent="0.2">
      <c r="A86" s="7" t="str">
        <f>$A$4</f>
        <v>User story / task description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Total</v>
      </c>
    </row>
    <row r="87" spans="1:8" x14ac:dyDescent="0.2">
      <c r="A87" s="9" t="s">
        <v>47</v>
      </c>
      <c r="B87" s="10"/>
      <c r="C87" s="10"/>
      <c r="D87" s="10"/>
      <c r="E87" s="10"/>
      <c r="F87" s="10"/>
      <c r="G87" s="10"/>
      <c r="H87" s="6">
        <f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ref="H88:H91" si="24"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 x14ac:dyDescent="0.2">
      <c r="A92" s="21" t="str">
        <f>$A$11</f>
        <v>Total</v>
      </c>
      <c r="B92" s="11">
        <f t="shared" ref="B92:G92" si="25">SUM(B87:B91)</f>
        <v>0</v>
      </c>
      <c r="C92" s="11">
        <f t="shared" si="25"/>
        <v>0</v>
      </c>
      <c r="D92" s="11">
        <f t="shared" si="25"/>
        <v>0</v>
      </c>
      <c r="E92" s="11">
        <f t="shared" si="25"/>
        <v>0</v>
      </c>
      <c r="F92" s="11">
        <f t="shared" si="25"/>
        <v>0</v>
      </c>
      <c r="G92" s="11">
        <f t="shared" si="25"/>
        <v>0</v>
      </c>
      <c r="H92" s="11">
        <f>SUM(B92:G92)</f>
        <v>0</v>
      </c>
    </row>
  </sheetData>
  <mergeCells count="11">
    <mergeCell ref="B1:H1"/>
    <mergeCell ref="B3:H3"/>
    <mergeCell ref="B13:H13"/>
    <mergeCell ref="B22:H22"/>
    <mergeCell ref="B31:H31"/>
    <mergeCell ref="B85:H85"/>
    <mergeCell ref="B40:H40"/>
    <mergeCell ref="B49:H49"/>
    <mergeCell ref="B58:H58"/>
    <mergeCell ref="B67:H67"/>
    <mergeCell ref="B76:H7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abSelected="1" topLeftCell="A50" zoomScaleNormal="100" workbookViewId="0">
      <selection activeCell="A53" sqref="A5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Total!$I$1</f>
        <v>Week 5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">
        <v>54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'Week (1)'!$B$3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 t="s">
        <v>100</v>
      </c>
      <c r="B14" s="10"/>
      <c r="C14" s="10">
        <v>2.5</v>
      </c>
      <c r="D14" s="10"/>
      <c r="E14" s="10">
        <v>2.5</v>
      </c>
      <c r="F14" s="10"/>
      <c r="G14" s="10"/>
      <c r="H14" s="6">
        <f>SUM(B14:G14)</f>
        <v>5</v>
      </c>
    </row>
    <row r="15" spans="1:8" x14ac:dyDescent="0.2">
      <c r="A15" s="9" t="s">
        <v>112</v>
      </c>
      <c r="B15" s="10">
        <v>4</v>
      </c>
      <c r="C15" s="10"/>
      <c r="D15" s="10"/>
      <c r="E15" s="10"/>
      <c r="F15" s="10"/>
      <c r="G15" s="10"/>
      <c r="H15" s="6">
        <f t="shared" ref="H15:H18" si="2">SUM(B15:G15)</f>
        <v>4</v>
      </c>
    </row>
    <row r="16" spans="1:8" x14ac:dyDescent="0.2">
      <c r="A16" s="9" t="s">
        <v>113</v>
      </c>
      <c r="B16" s="10"/>
      <c r="C16" s="10">
        <v>8</v>
      </c>
      <c r="D16" s="10">
        <v>2</v>
      </c>
      <c r="E16" s="10"/>
      <c r="F16" s="10"/>
      <c r="G16" s="10"/>
      <c r="H16" s="6">
        <f t="shared" si="2"/>
        <v>10</v>
      </c>
    </row>
    <row r="17" spans="1:8" x14ac:dyDescent="0.2">
      <c r="A17" s="9" t="s">
        <v>114</v>
      </c>
      <c r="B17" s="10"/>
      <c r="C17" s="10"/>
      <c r="D17" s="10">
        <v>2</v>
      </c>
      <c r="E17" s="10"/>
      <c r="F17" s="10"/>
      <c r="G17" s="10"/>
      <c r="H17" s="6">
        <f t="shared" si="2"/>
        <v>2</v>
      </c>
    </row>
    <row r="18" spans="1:8" x14ac:dyDescent="0.2">
      <c r="A18" s="9" t="s">
        <v>115</v>
      </c>
      <c r="B18" s="10"/>
      <c r="C18" s="10"/>
      <c r="D18" s="10">
        <v>3</v>
      </c>
      <c r="E18" s="10">
        <v>3</v>
      </c>
      <c r="F18" s="10"/>
      <c r="G18" s="10"/>
      <c r="H18" s="6">
        <f t="shared" si="2"/>
        <v>6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4</v>
      </c>
      <c r="C19" s="11">
        <f t="shared" si="3"/>
        <v>10.5</v>
      </c>
      <c r="D19" s="11">
        <f t="shared" si="3"/>
        <v>7</v>
      </c>
      <c r="E19" s="11">
        <f t="shared" si="3"/>
        <v>5.5</v>
      </c>
      <c r="F19" s="11">
        <f t="shared" si="3"/>
        <v>0</v>
      </c>
      <c r="G19" s="11">
        <f t="shared" si="3"/>
        <v>0</v>
      </c>
      <c r="H19" s="11">
        <f>SUM(B19:G19)</f>
        <v>27</v>
      </c>
    </row>
    <row r="21" spans="1:8" ht="23.25" x14ac:dyDescent="0.2">
      <c r="A21" s="12" t="str">
        <f>Total!D4</f>
        <v>Justin Fuchs</v>
      </c>
      <c r="B21" s="46" t="str">
        <f>$B$3</f>
        <v>Uren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Uren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 t="s">
        <v>88</v>
      </c>
      <c r="B32" s="10"/>
      <c r="C32" s="10">
        <v>2.5</v>
      </c>
      <c r="D32" s="10"/>
      <c r="E32" s="10"/>
      <c r="F32" s="10"/>
      <c r="G32" s="10"/>
      <c r="H32" s="6">
        <f>SUM(B32:G32)</f>
        <v>2.5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2.5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2.5</v>
      </c>
    </row>
    <row r="39" spans="1:8" ht="23.25" x14ac:dyDescent="0.2">
      <c r="A39" s="12" t="str">
        <f>Total!D6</f>
        <v>Yaroslav Peptiuk</v>
      </c>
      <c r="B39" s="46" t="str">
        <f>$B$3</f>
        <v>Uren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Uren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38" t="s">
        <v>88</v>
      </c>
      <c r="B50" s="39"/>
      <c r="C50" s="39">
        <v>2.25</v>
      </c>
      <c r="D50" s="39"/>
      <c r="E50" s="39"/>
      <c r="F50" s="39"/>
      <c r="G50" s="39"/>
      <c r="H50" s="6">
        <f>SUM(B50:G50)</f>
        <v>2.25</v>
      </c>
    </row>
    <row r="51" spans="1:8" x14ac:dyDescent="0.2">
      <c r="A51" s="38" t="s">
        <v>48</v>
      </c>
      <c r="B51" s="39"/>
      <c r="C51" s="39"/>
      <c r="D51" s="39"/>
      <c r="E51" s="39">
        <v>2.25</v>
      </c>
      <c r="F51" s="39"/>
      <c r="G51" s="39"/>
      <c r="H51" s="6">
        <f t="shared" ref="H51:H54" si="12">SUM(B51:G51)</f>
        <v>2.25</v>
      </c>
    </row>
    <row r="52" spans="1:8" x14ac:dyDescent="0.2">
      <c r="A52" s="38" t="s">
        <v>116</v>
      </c>
      <c r="B52" s="39"/>
      <c r="C52" s="39"/>
      <c r="D52" s="39"/>
      <c r="E52" s="39"/>
      <c r="F52" s="39">
        <v>2.5</v>
      </c>
      <c r="G52" s="39">
        <v>2</v>
      </c>
      <c r="H52" s="6">
        <f t="shared" si="12"/>
        <v>4.5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2.25</v>
      </c>
      <c r="D55" s="11">
        <f t="shared" si="13"/>
        <v>0</v>
      </c>
      <c r="E55" s="11">
        <f t="shared" si="13"/>
        <v>2.25</v>
      </c>
      <c r="F55" s="11">
        <f t="shared" si="13"/>
        <v>2.5</v>
      </c>
      <c r="G55" s="11">
        <f t="shared" si="13"/>
        <v>2</v>
      </c>
      <c r="H55" s="11">
        <f>SUM(B55:G55)</f>
        <v>9</v>
      </c>
    </row>
    <row r="57" spans="1:8" ht="23.25" x14ac:dyDescent="0.2">
      <c r="A57" s="12" t="str">
        <f>Total!D8</f>
        <v>Ferhat Kelten</v>
      </c>
      <c r="B57" s="46" t="str">
        <f>$B$3</f>
        <v>Uren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Uren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Uren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Uren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Total!$J$1</f>
        <v>Week 6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3" t="str">
        <f>Total!$K$1</f>
        <v>Week 7</v>
      </c>
      <c r="B1" s="49" t="str">
        <f>'Week (1)'!$B$1</f>
        <v>Uren TOTAAL</v>
      </c>
      <c r="C1" s="49"/>
      <c r="D1" s="49"/>
      <c r="E1" s="49"/>
      <c r="F1" s="49"/>
      <c r="G1" s="49"/>
      <c r="H1" s="50"/>
    </row>
    <row r="3" spans="1:8" ht="23.25" x14ac:dyDescent="0.2">
      <c r="A3" s="13" t="str">
        <f>Total!D2</f>
        <v>Jafar Alirahmi</v>
      </c>
      <c r="B3" s="46" t="str">
        <f>'Week (1)'!$B$3</f>
        <v>Hours</v>
      </c>
      <c r="C3" s="47"/>
      <c r="D3" s="47"/>
      <c r="E3" s="47"/>
      <c r="F3" s="47"/>
      <c r="G3" s="47"/>
      <c r="H3" s="48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 x14ac:dyDescent="0.25">
      <c r="A10" s="21" t="str">
        <f>'Week (1)'!$A$11</f>
        <v>Total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2" t="str">
        <f>Total!D3</f>
        <v>Viktor Krastev</v>
      </c>
      <c r="B12" s="46" t="str">
        <f>$B$3</f>
        <v>Hours</v>
      </c>
      <c r="C12" s="47"/>
      <c r="D12" s="47"/>
      <c r="E12" s="47"/>
      <c r="F12" s="47"/>
      <c r="G12" s="47"/>
      <c r="H12" s="48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 x14ac:dyDescent="0.25">
      <c r="A19" s="21" t="str">
        <f>'Week (1)'!$A$11</f>
        <v>Total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 x14ac:dyDescent="0.2">
      <c r="A21" s="12" t="str">
        <f>Total!D4</f>
        <v>Justin Fuchs</v>
      </c>
      <c r="B21" s="46" t="str">
        <f>$B$3</f>
        <v>Hours</v>
      </c>
      <c r="C21" s="47"/>
      <c r="D21" s="47"/>
      <c r="E21" s="47"/>
      <c r="F21" s="47"/>
      <c r="G21" s="47"/>
      <c r="H21" s="48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 x14ac:dyDescent="0.25">
      <c r="A28" s="21" t="str">
        <f>'Week (1)'!$A$11</f>
        <v>Total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 x14ac:dyDescent="0.2">
      <c r="A30" s="12" t="str">
        <f>Total!D5</f>
        <v>Rubén Gómez</v>
      </c>
      <c r="B30" s="46" t="str">
        <f>$B$3</f>
        <v>Hours</v>
      </c>
      <c r="C30" s="47"/>
      <c r="D30" s="47"/>
      <c r="E30" s="47"/>
      <c r="F30" s="47"/>
      <c r="G30" s="47"/>
      <c r="H30" s="48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 x14ac:dyDescent="0.25">
      <c r="A37" s="21" t="str">
        <f>'Week (1)'!$A$11</f>
        <v>Total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 x14ac:dyDescent="0.2">
      <c r="A39" s="12" t="str">
        <f>Total!D6</f>
        <v>Yaroslav Peptiuk</v>
      </c>
      <c r="B39" s="46" t="str">
        <f>$B$3</f>
        <v>Hours</v>
      </c>
      <c r="C39" s="47"/>
      <c r="D39" s="47"/>
      <c r="E39" s="47"/>
      <c r="F39" s="47"/>
      <c r="G39" s="47"/>
      <c r="H39" s="48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47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1" t="str">
        <f>$A$10</f>
        <v>Total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 x14ac:dyDescent="0.2">
      <c r="A48" s="12" t="str">
        <f>Total!D7</f>
        <v>Aleks Proskurkin</v>
      </c>
      <c r="B48" s="46" t="str">
        <f>$B$3</f>
        <v>Hours</v>
      </c>
      <c r="C48" s="47"/>
      <c r="D48" s="47"/>
      <c r="E48" s="47"/>
      <c r="F48" s="47"/>
      <c r="G48" s="47"/>
      <c r="H48" s="48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47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1" t="str">
        <f>$A$10</f>
        <v>Total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 x14ac:dyDescent="0.2">
      <c r="A57" s="12" t="str">
        <f>Total!D8</f>
        <v>Ferhat Kelten</v>
      </c>
      <c r="B57" s="46" t="str">
        <f>$B$3</f>
        <v>Hours</v>
      </c>
      <c r="C57" s="47"/>
      <c r="D57" s="47"/>
      <c r="E57" s="47"/>
      <c r="F57" s="47"/>
      <c r="G57" s="47"/>
      <c r="H57" s="48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47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1" t="str">
        <f>$A$10</f>
        <v>Total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 x14ac:dyDescent="0.2">
      <c r="A66" s="12" t="e">
        <f>Total!#REF!</f>
        <v>#REF!</v>
      </c>
      <c r="B66" s="46" t="str">
        <f>$B$3</f>
        <v>Hours</v>
      </c>
      <c r="C66" s="47"/>
      <c r="D66" s="47"/>
      <c r="E66" s="47"/>
      <c r="F66" s="47"/>
      <c r="G66" s="47"/>
      <c r="H66" s="48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47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1" t="str">
        <f>$A$10</f>
        <v>Total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 x14ac:dyDescent="0.2">
      <c r="A75" s="12" t="e">
        <f>Total!#REF!</f>
        <v>#REF!</v>
      </c>
      <c r="B75" s="46" t="str">
        <f>$B$3</f>
        <v>Hours</v>
      </c>
      <c r="C75" s="47"/>
      <c r="D75" s="47"/>
      <c r="E75" s="47"/>
      <c r="F75" s="47"/>
      <c r="G75" s="47"/>
      <c r="H75" s="48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47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1" t="str">
        <f>$A$10</f>
        <v>Total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 x14ac:dyDescent="0.2">
      <c r="A84" s="12" t="e">
        <f>Total!#REF!</f>
        <v>#REF!</v>
      </c>
      <c r="B84" s="46" t="str">
        <f>$B$3</f>
        <v>Hours</v>
      </c>
      <c r="C84" s="47"/>
      <c r="D84" s="47"/>
      <c r="E84" s="47"/>
      <c r="F84" s="47"/>
      <c r="G84" s="47"/>
      <c r="H84" s="48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47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1" t="str">
        <f>$A$10</f>
        <v>Total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2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Aleks Proskurkin</cp:lastModifiedBy>
  <cp:revision/>
  <dcterms:created xsi:type="dcterms:W3CDTF">2013-05-15T07:02:38Z</dcterms:created>
  <dcterms:modified xsi:type="dcterms:W3CDTF">2024-01-09T07:36:40Z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